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el Dijkstra\Desktop\Seiso\Hubrecht Instituuut\Schoonmaak\NVI\"/>
    </mc:Choice>
  </mc:AlternateContent>
  <xr:revisionPtr revIDLastSave="0" documentId="13_ncr:1_{E8FD572A-FDB3-4A53-97AF-717E75836E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ulblad" sheetId="2" r:id="rId1"/>
    <sheet name="Ruimtestaat en calculatie" sheetId="1" r:id="rId2"/>
    <sheet name="Totalen" sheetId="3" r:id="rId3"/>
  </sheets>
  <definedNames>
    <definedName name="_xlnm._FilterDatabase" localSheetId="0" hidden="1">Invulblad!$K$9:$K$31</definedName>
    <definedName name="_xlnm._FilterDatabase" localSheetId="1" hidden="1">'Ruimtestaat en calculatie'!$A$10:$N$635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1" l="1"/>
  <c r="J8" i="1"/>
  <c r="E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I319" i="1"/>
  <c r="J319" i="1" s="1"/>
  <c r="I320" i="1"/>
  <c r="J320" i="1" s="1"/>
  <c r="I321" i="1"/>
  <c r="J321" i="1" s="1"/>
  <c r="L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L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L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L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L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L361" i="1" s="1"/>
  <c r="I362" i="1"/>
  <c r="J362" i="1" s="1"/>
  <c r="I363" i="1"/>
  <c r="J363" i="1" s="1"/>
  <c r="I364" i="1"/>
  <c r="J364" i="1" s="1"/>
  <c r="I365" i="1"/>
  <c r="J365" i="1" s="1"/>
  <c r="K317" i="1"/>
  <c r="K318" i="1"/>
  <c r="I317" i="1"/>
  <c r="J317" i="1" s="1"/>
  <c r="I318" i="1"/>
  <c r="J318" i="1" s="1"/>
  <c r="L346" i="1" l="1"/>
  <c r="L362" i="1"/>
  <c r="L354" i="1"/>
  <c r="L360" i="1"/>
  <c r="L336" i="1"/>
  <c r="L351" i="1"/>
  <c r="L327" i="1"/>
  <c r="L350" i="1"/>
  <c r="L342" i="1"/>
  <c r="L334" i="1"/>
  <c r="L326" i="1"/>
  <c r="L352" i="1"/>
  <c r="L328" i="1"/>
  <c r="L359" i="1"/>
  <c r="L343" i="1"/>
  <c r="L319" i="1"/>
  <c r="L358" i="1"/>
  <c r="L363" i="1"/>
  <c r="L355" i="1"/>
  <c r="L347" i="1"/>
  <c r="L339" i="1"/>
  <c r="L323" i="1"/>
  <c r="L344" i="1"/>
  <c r="L320" i="1"/>
  <c r="L335" i="1"/>
  <c r="L331" i="1"/>
  <c r="L324" i="1"/>
  <c r="L349" i="1"/>
  <c r="L325" i="1"/>
  <c r="L356" i="1"/>
  <c r="L340" i="1"/>
  <c r="L338" i="1"/>
  <c r="L330" i="1"/>
  <c r="L322" i="1"/>
  <c r="L365" i="1"/>
  <c r="L357" i="1"/>
  <c r="L341" i="1"/>
  <c r="L333" i="1"/>
  <c r="L364" i="1"/>
  <c r="L348" i="1"/>
  <c r="L332" i="1"/>
  <c r="L318" i="1"/>
  <c r="L317" i="1"/>
  <c r="I16" i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12" i="1"/>
  <c r="I13" i="1"/>
  <c r="I14" i="1"/>
  <c r="I15" i="1"/>
  <c r="I11" i="1"/>
  <c r="B17" i="3" l="1"/>
  <c r="B16" i="3"/>
  <c r="B15" i="3"/>
  <c r="B14" i="3"/>
  <c r="J314" i="1"/>
  <c r="K314" i="1"/>
  <c r="J315" i="1"/>
  <c r="K315" i="1"/>
  <c r="J316" i="1"/>
  <c r="K316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C15" i="3" l="1"/>
  <c r="C17" i="3"/>
  <c r="L561" i="1"/>
  <c r="L559" i="1"/>
  <c r="L557" i="1"/>
  <c r="L555" i="1"/>
  <c r="L553" i="1"/>
  <c r="L551" i="1"/>
  <c r="L549" i="1"/>
  <c r="L547" i="1"/>
  <c r="L545" i="1"/>
  <c r="L543" i="1"/>
  <c r="L541" i="1"/>
  <c r="L539" i="1"/>
  <c r="L537" i="1"/>
  <c r="L535" i="1"/>
  <c r="L533" i="1"/>
  <c r="L531" i="1"/>
  <c r="L529" i="1"/>
  <c r="L527" i="1"/>
  <c r="L525" i="1"/>
  <c r="L523" i="1"/>
  <c r="L521" i="1"/>
  <c r="L519" i="1"/>
  <c r="L517" i="1"/>
  <c r="L515" i="1"/>
  <c r="L513" i="1"/>
  <c r="L511" i="1"/>
  <c r="L509" i="1"/>
  <c r="L507" i="1"/>
  <c r="L505" i="1"/>
  <c r="L503" i="1"/>
  <c r="L501" i="1"/>
  <c r="L499" i="1"/>
  <c r="L497" i="1"/>
  <c r="L495" i="1"/>
  <c r="L493" i="1"/>
  <c r="L491" i="1"/>
  <c r="L487" i="1"/>
  <c r="L483" i="1"/>
  <c r="L475" i="1"/>
  <c r="L471" i="1"/>
  <c r="L467" i="1"/>
  <c r="L459" i="1"/>
  <c r="L455" i="1"/>
  <c r="L451" i="1"/>
  <c r="L634" i="1"/>
  <c r="L630" i="1"/>
  <c r="L626" i="1"/>
  <c r="L618" i="1"/>
  <c r="L614" i="1"/>
  <c r="L606" i="1"/>
  <c r="L598" i="1"/>
  <c r="L590" i="1"/>
  <c r="L578" i="1"/>
  <c r="L574" i="1"/>
  <c r="L562" i="1"/>
  <c r="L635" i="1"/>
  <c r="L633" i="1"/>
  <c r="L631" i="1"/>
  <c r="L629" i="1"/>
  <c r="L627" i="1"/>
  <c r="L625" i="1"/>
  <c r="L623" i="1"/>
  <c r="L621" i="1"/>
  <c r="L619" i="1"/>
  <c r="L617" i="1"/>
  <c r="L615" i="1"/>
  <c r="L613" i="1"/>
  <c r="L611" i="1"/>
  <c r="L609" i="1"/>
  <c r="L607" i="1"/>
  <c r="L605" i="1"/>
  <c r="L603" i="1"/>
  <c r="L601" i="1"/>
  <c r="L599" i="1"/>
  <c r="L597" i="1"/>
  <c r="L595" i="1"/>
  <c r="L593" i="1"/>
  <c r="L591" i="1"/>
  <c r="L589" i="1"/>
  <c r="L587" i="1"/>
  <c r="L585" i="1"/>
  <c r="L583" i="1"/>
  <c r="L581" i="1"/>
  <c r="L579" i="1"/>
  <c r="L577" i="1"/>
  <c r="L575" i="1"/>
  <c r="L573" i="1"/>
  <c r="L571" i="1"/>
  <c r="L569" i="1"/>
  <c r="L567" i="1"/>
  <c r="L565" i="1"/>
  <c r="L563" i="1"/>
  <c r="L632" i="1"/>
  <c r="L628" i="1"/>
  <c r="L622" i="1"/>
  <c r="L610" i="1"/>
  <c r="L602" i="1"/>
  <c r="L594" i="1"/>
  <c r="L586" i="1"/>
  <c r="L582" i="1"/>
  <c r="L570" i="1"/>
  <c r="L566" i="1"/>
  <c r="L558" i="1"/>
  <c r="L554" i="1"/>
  <c r="L550" i="1"/>
  <c r="L546" i="1"/>
  <c r="L542" i="1"/>
  <c r="L538" i="1"/>
  <c r="L534" i="1"/>
  <c r="L530" i="1"/>
  <c r="L526" i="1"/>
  <c r="L522" i="1"/>
  <c r="L518" i="1"/>
  <c r="L514" i="1"/>
  <c r="L510" i="1"/>
  <c r="L506" i="1"/>
  <c r="L502" i="1"/>
  <c r="L498" i="1"/>
  <c r="L494" i="1"/>
  <c r="L490" i="1"/>
  <c r="L488" i="1"/>
  <c r="L486" i="1"/>
  <c r="L484" i="1"/>
  <c r="L480" i="1"/>
  <c r="L478" i="1"/>
  <c r="L476" i="1"/>
  <c r="L474" i="1"/>
  <c r="L472" i="1"/>
  <c r="L470" i="1"/>
  <c r="L468" i="1"/>
  <c r="L464" i="1"/>
  <c r="L462" i="1"/>
  <c r="L460" i="1"/>
  <c r="L458" i="1"/>
  <c r="L456" i="1"/>
  <c r="L454" i="1"/>
  <c r="L452" i="1"/>
  <c r="L448" i="1"/>
  <c r="L600" i="1"/>
  <c r="L596" i="1"/>
  <c r="L390" i="1"/>
  <c r="L536" i="1"/>
  <c r="L532" i="1"/>
  <c r="L568" i="1"/>
  <c r="L564" i="1"/>
  <c r="L504" i="1"/>
  <c r="L500" i="1"/>
  <c r="L489" i="1"/>
  <c r="L481" i="1"/>
  <c r="L449" i="1"/>
  <c r="L457" i="1"/>
  <c r="L616" i="1"/>
  <c r="L612" i="1"/>
  <c r="L584" i="1"/>
  <c r="L580" i="1"/>
  <c r="L552" i="1"/>
  <c r="L548" i="1"/>
  <c r="L520" i="1"/>
  <c r="L516" i="1"/>
  <c r="L450" i="1"/>
  <c r="L624" i="1"/>
  <c r="L620" i="1"/>
  <c r="L608" i="1"/>
  <c r="L604" i="1"/>
  <c r="L592" i="1"/>
  <c r="L588" i="1"/>
  <c r="L576" i="1"/>
  <c r="L572" i="1"/>
  <c r="L560" i="1"/>
  <c r="L556" i="1"/>
  <c r="L544" i="1"/>
  <c r="L540" i="1"/>
  <c r="L528" i="1"/>
  <c r="L524" i="1"/>
  <c r="L512" i="1"/>
  <c r="L508" i="1"/>
  <c r="L496" i="1"/>
  <c r="L492" i="1"/>
  <c r="L482" i="1"/>
  <c r="L463" i="1"/>
  <c r="L461" i="1"/>
  <c r="L422" i="1"/>
  <c r="L473" i="1"/>
  <c r="L465" i="1"/>
  <c r="L444" i="1"/>
  <c r="L436" i="1"/>
  <c r="L430" i="1"/>
  <c r="L427" i="1"/>
  <c r="L424" i="1"/>
  <c r="L419" i="1"/>
  <c r="L411" i="1"/>
  <c r="L408" i="1"/>
  <c r="L403" i="1"/>
  <c r="L396" i="1"/>
  <c r="L388" i="1"/>
  <c r="L380" i="1"/>
  <c r="L372" i="1"/>
  <c r="L366" i="1"/>
  <c r="L434" i="1"/>
  <c r="L431" i="1"/>
  <c r="L370" i="1"/>
  <c r="L367" i="1"/>
  <c r="L314" i="1"/>
  <c r="L479" i="1"/>
  <c r="L477" i="1"/>
  <c r="L466" i="1"/>
  <c r="L443" i="1"/>
  <c r="L440" i="1"/>
  <c r="L435" i="1"/>
  <c r="L428" i="1"/>
  <c r="L420" i="1"/>
  <c r="L412" i="1"/>
  <c r="L404" i="1"/>
  <c r="L398" i="1"/>
  <c r="L395" i="1"/>
  <c r="L392" i="1"/>
  <c r="L387" i="1"/>
  <c r="L379" i="1"/>
  <c r="L376" i="1"/>
  <c r="L371" i="1"/>
  <c r="L315" i="1"/>
  <c r="L402" i="1"/>
  <c r="L399" i="1"/>
  <c r="L446" i="1"/>
  <c r="L414" i="1"/>
  <c r="L382" i="1"/>
  <c r="L485" i="1"/>
  <c r="L469" i="1"/>
  <c r="L453" i="1"/>
  <c r="L447" i="1"/>
  <c r="L438" i="1"/>
  <c r="L418" i="1"/>
  <c r="L415" i="1"/>
  <c r="L406" i="1"/>
  <c r="L386" i="1"/>
  <c r="L383" i="1"/>
  <c r="L374" i="1"/>
  <c r="L442" i="1"/>
  <c r="L439" i="1"/>
  <c r="L432" i="1"/>
  <c r="L426" i="1"/>
  <c r="L423" i="1"/>
  <c r="L416" i="1"/>
  <c r="L410" i="1"/>
  <c r="L407" i="1"/>
  <c r="L400" i="1"/>
  <c r="L394" i="1"/>
  <c r="L391" i="1"/>
  <c r="L384" i="1"/>
  <c r="L378" i="1"/>
  <c r="L375" i="1"/>
  <c r="L368" i="1"/>
  <c r="L445" i="1"/>
  <c r="L441" i="1"/>
  <c r="L437" i="1"/>
  <c r="L433" i="1"/>
  <c r="L429" i="1"/>
  <c r="L425" i="1"/>
  <c r="L421" i="1"/>
  <c r="L417" i="1"/>
  <c r="L413" i="1"/>
  <c r="L409" i="1"/>
  <c r="L405" i="1"/>
  <c r="L401" i="1"/>
  <c r="L397" i="1"/>
  <c r="L393" i="1"/>
  <c r="L389" i="1"/>
  <c r="L385" i="1"/>
  <c r="L381" i="1"/>
  <c r="L377" i="1"/>
  <c r="L373" i="1"/>
  <c r="L369" i="1"/>
  <c r="L316" i="1"/>
  <c r="H11" i="2" l="1"/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H13" i="2" l="1"/>
  <c r="H14" i="2"/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11" i="1"/>
  <c r="B19" i="3" l="1"/>
  <c r="H10" i="2" l="1"/>
  <c r="H12" i="2"/>
  <c r="H15" i="2"/>
  <c r="H16" i="2"/>
  <c r="H17" i="2"/>
  <c r="H18" i="2"/>
  <c r="H20" i="2"/>
  <c r="H21" i="2"/>
  <c r="H22" i="2"/>
  <c r="H23" i="2"/>
  <c r="H24" i="2"/>
  <c r="H27" i="2"/>
  <c r="H28" i="2"/>
  <c r="H29" i="2"/>
  <c r="H30" i="2"/>
  <c r="H31" i="2"/>
  <c r="J16" i="1" l="1"/>
  <c r="L16" i="1" s="1"/>
  <c r="L20" i="1"/>
  <c r="L24" i="1"/>
  <c r="L28" i="1"/>
  <c r="L32" i="1"/>
  <c r="L36" i="1"/>
  <c r="L40" i="1"/>
  <c r="L44" i="1"/>
  <c r="L48" i="1"/>
  <c r="L52" i="1"/>
  <c r="L56" i="1"/>
  <c r="L60" i="1"/>
  <c r="L64" i="1"/>
  <c r="J68" i="1"/>
  <c r="L68" i="1" s="1"/>
  <c r="J72" i="1"/>
  <c r="L72" i="1" s="1"/>
  <c r="J76" i="1"/>
  <c r="L76" i="1" s="1"/>
  <c r="J80" i="1"/>
  <c r="L80" i="1" s="1"/>
  <c r="J84" i="1"/>
  <c r="L84" i="1" s="1"/>
  <c r="J88" i="1"/>
  <c r="L88" i="1" s="1"/>
  <c r="J92" i="1"/>
  <c r="L92" i="1" s="1"/>
  <c r="J96" i="1"/>
  <c r="L96" i="1" s="1"/>
  <c r="J100" i="1"/>
  <c r="L100" i="1" s="1"/>
  <c r="J104" i="1"/>
  <c r="L104" i="1" s="1"/>
  <c r="J108" i="1"/>
  <c r="L108" i="1" s="1"/>
  <c r="J112" i="1"/>
  <c r="L112" i="1" s="1"/>
  <c r="J116" i="1"/>
  <c r="L116" i="1" s="1"/>
  <c r="J120" i="1"/>
  <c r="L120" i="1" s="1"/>
  <c r="J124" i="1"/>
  <c r="L124" i="1" s="1"/>
  <c r="J128" i="1"/>
  <c r="L128" i="1" s="1"/>
  <c r="J132" i="1"/>
  <c r="L132" i="1" s="1"/>
  <c r="J136" i="1"/>
  <c r="L136" i="1" s="1"/>
  <c r="J140" i="1"/>
  <c r="L140" i="1" s="1"/>
  <c r="J144" i="1"/>
  <c r="L144" i="1" s="1"/>
  <c r="J148" i="1"/>
  <c r="L148" i="1" s="1"/>
  <c r="J152" i="1"/>
  <c r="L152" i="1" s="1"/>
  <c r="J156" i="1"/>
  <c r="L156" i="1" s="1"/>
  <c r="J160" i="1"/>
  <c r="L160" i="1" s="1"/>
  <c r="J164" i="1"/>
  <c r="L164" i="1" s="1"/>
  <c r="J168" i="1"/>
  <c r="L168" i="1" s="1"/>
  <c r="J172" i="1"/>
  <c r="L172" i="1" s="1"/>
  <c r="J176" i="1"/>
  <c r="L176" i="1" s="1"/>
  <c r="J180" i="1"/>
  <c r="L180" i="1" s="1"/>
  <c r="J184" i="1"/>
  <c r="L184" i="1" s="1"/>
  <c r="J188" i="1"/>
  <c r="L188" i="1" s="1"/>
  <c r="J192" i="1"/>
  <c r="L192" i="1" s="1"/>
  <c r="J196" i="1"/>
  <c r="L196" i="1" s="1"/>
  <c r="J200" i="1"/>
  <c r="L200" i="1" s="1"/>
  <c r="J204" i="1"/>
  <c r="L204" i="1" s="1"/>
  <c r="J208" i="1"/>
  <c r="L208" i="1" s="1"/>
  <c r="J212" i="1"/>
  <c r="L212" i="1" s="1"/>
  <c r="J216" i="1"/>
  <c r="L216" i="1" s="1"/>
  <c r="J220" i="1"/>
  <c r="L220" i="1" s="1"/>
  <c r="J224" i="1"/>
  <c r="L224" i="1" s="1"/>
  <c r="J228" i="1"/>
  <c r="L228" i="1" s="1"/>
  <c r="J232" i="1"/>
  <c r="J236" i="1"/>
  <c r="L236" i="1" s="1"/>
  <c r="J240" i="1"/>
  <c r="L240" i="1" s="1"/>
  <c r="J244" i="1"/>
  <c r="L244" i="1" s="1"/>
  <c r="J248" i="1"/>
  <c r="L248" i="1" s="1"/>
  <c r="J252" i="1"/>
  <c r="L252" i="1" s="1"/>
  <c r="J256" i="1"/>
  <c r="L256" i="1" s="1"/>
  <c r="J260" i="1"/>
  <c r="L260" i="1" s="1"/>
  <c r="J264" i="1"/>
  <c r="L264" i="1" s="1"/>
  <c r="J268" i="1"/>
  <c r="L268" i="1" s="1"/>
  <c r="J272" i="1"/>
  <c r="L272" i="1" s="1"/>
  <c r="J276" i="1"/>
  <c r="L276" i="1" s="1"/>
  <c r="J280" i="1"/>
  <c r="L280" i="1" s="1"/>
  <c r="J284" i="1"/>
  <c r="L284" i="1" s="1"/>
  <c r="J288" i="1"/>
  <c r="L288" i="1" s="1"/>
  <c r="J292" i="1"/>
  <c r="L292" i="1" s="1"/>
  <c r="J296" i="1"/>
  <c r="J300" i="1"/>
  <c r="L300" i="1" s="1"/>
  <c r="J304" i="1"/>
  <c r="L304" i="1" s="1"/>
  <c r="J308" i="1"/>
  <c r="L308" i="1" s="1"/>
  <c r="J312" i="1"/>
  <c r="L312" i="1" s="1"/>
  <c r="J14" i="1"/>
  <c r="L14" i="1" s="1"/>
  <c r="L17" i="1"/>
  <c r="L21" i="1"/>
  <c r="L25" i="1"/>
  <c r="L29" i="1"/>
  <c r="L33" i="1"/>
  <c r="L37" i="1"/>
  <c r="L41" i="1"/>
  <c r="L45" i="1"/>
  <c r="L49" i="1"/>
  <c r="J15" i="1"/>
  <c r="L15" i="1" s="1"/>
  <c r="L23" i="1"/>
  <c r="L31" i="1"/>
  <c r="L39" i="1"/>
  <c r="L47" i="1"/>
  <c r="L54" i="1"/>
  <c r="L59" i="1"/>
  <c r="L65" i="1"/>
  <c r="J70" i="1"/>
  <c r="L70" i="1" s="1"/>
  <c r="J75" i="1"/>
  <c r="L75" i="1" s="1"/>
  <c r="J81" i="1"/>
  <c r="L81" i="1" s="1"/>
  <c r="J86" i="1"/>
  <c r="L86" i="1" s="1"/>
  <c r="J91" i="1"/>
  <c r="L91" i="1" s="1"/>
  <c r="J97" i="1"/>
  <c r="L97" i="1" s="1"/>
  <c r="J102" i="1"/>
  <c r="L102" i="1" s="1"/>
  <c r="J107" i="1"/>
  <c r="L107" i="1" s="1"/>
  <c r="J113" i="1"/>
  <c r="L113" i="1" s="1"/>
  <c r="J118" i="1"/>
  <c r="L118" i="1" s="1"/>
  <c r="J123" i="1"/>
  <c r="L123" i="1" s="1"/>
  <c r="J129" i="1"/>
  <c r="L129" i="1" s="1"/>
  <c r="J134" i="1"/>
  <c r="L134" i="1" s="1"/>
  <c r="J139" i="1"/>
  <c r="L139" i="1" s="1"/>
  <c r="J145" i="1"/>
  <c r="L145" i="1" s="1"/>
  <c r="J150" i="1"/>
  <c r="L150" i="1" s="1"/>
  <c r="J155" i="1"/>
  <c r="L155" i="1" s="1"/>
  <c r="J161" i="1"/>
  <c r="L161" i="1" s="1"/>
  <c r="J166" i="1"/>
  <c r="L166" i="1" s="1"/>
  <c r="J171" i="1"/>
  <c r="L171" i="1" s="1"/>
  <c r="J177" i="1"/>
  <c r="L177" i="1" s="1"/>
  <c r="J182" i="1"/>
  <c r="L182" i="1" s="1"/>
  <c r="J187" i="1"/>
  <c r="L187" i="1" s="1"/>
  <c r="J193" i="1"/>
  <c r="L193" i="1" s="1"/>
  <c r="J198" i="1"/>
  <c r="L198" i="1" s="1"/>
  <c r="J203" i="1"/>
  <c r="L203" i="1" s="1"/>
  <c r="J209" i="1"/>
  <c r="L209" i="1" s="1"/>
  <c r="J214" i="1"/>
  <c r="L214" i="1" s="1"/>
  <c r="J219" i="1"/>
  <c r="L219" i="1" s="1"/>
  <c r="J225" i="1"/>
  <c r="J230" i="1"/>
  <c r="L230" i="1" s="1"/>
  <c r="J235" i="1"/>
  <c r="L235" i="1" s="1"/>
  <c r="J241" i="1"/>
  <c r="L241" i="1" s="1"/>
  <c r="J246" i="1"/>
  <c r="L246" i="1" s="1"/>
  <c r="J251" i="1"/>
  <c r="L251" i="1" s="1"/>
  <c r="J257" i="1"/>
  <c r="L257" i="1" s="1"/>
  <c r="J262" i="1"/>
  <c r="L262" i="1" s="1"/>
  <c r="J267" i="1"/>
  <c r="L267" i="1" s="1"/>
  <c r="J273" i="1"/>
  <c r="L273" i="1" s="1"/>
  <c r="J278" i="1"/>
  <c r="L278" i="1" s="1"/>
  <c r="J283" i="1"/>
  <c r="L283" i="1" s="1"/>
  <c r="J289" i="1"/>
  <c r="L289" i="1" s="1"/>
  <c r="J294" i="1"/>
  <c r="L294" i="1" s="1"/>
  <c r="J299" i="1"/>
  <c r="L299" i="1" s="1"/>
  <c r="J305" i="1"/>
  <c r="L305" i="1" s="1"/>
  <c r="J310" i="1"/>
  <c r="L310" i="1" s="1"/>
  <c r="J258" i="1"/>
  <c r="L258" i="1" s="1"/>
  <c r="J274" i="1"/>
  <c r="L274" i="1" s="1"/>
  <c r="J290" i="1"/>
  <c r="L290" i="1" s="1"/>
  <c r="J306" i="1"/>
  <c r="L306" i="1" s="1"/>
  <c r="L19" i="1"/>
  <c r="L51" i="1"/>
  <c r="J67" i="1"/>
  <c r="L67" i="1" s="1"/>
  <c r="J83" i="1"/>
  <c r="L83" i="1" s="1"/>
  <c r="J99" i="1"/>
  <c r="L99" i="1" s="1"/>
  <c r="J115" i="1"/>
  <c r="L115" i="1" s="1"/>
  <c r="J131" i="1"/>
  <c r="L131" i="1" s="1"/>
  <c r="J147" i="1"/>
  <c r="L147" i="1" s="1"/>
  <c r="J163" i="1"/>
  <c r="L163" i="1" s="1"/>
  <c r="J179" i="1"/>
  <c r="L179" i="1" s="1"/>
  <c r="J195" i="1"/>
  <c r="L195" i="1" s="1"/>
  <c r="J206" i="1"/>
  <c r="L206" i="1" s="1"/>
  <c r="J222" i="1"/>
  <c r="L222" i="1" s="1"/>
  <c r="J238" i="1"/>
  <c r="L238" i="1" s="1"/>
  <c r="J254" i="1"/>
  <c r="L254" i="1" s="1"/>
  <c r="J270" i="1"/>
  <c r="L270" i="1" s="1"/>
  <c r="J286" i="1"/>
  <c r="L286" i="1" s="1"/>
  <c r="J302" i="1"/>
  <c r="L302" i="1" s="1"/>
  <c r="L18" i="1"/>
  <c r="L26" i="1"/>
  <c r="L34" i="1"/>
  <c r="L42" i="1"/>
  <c r="L50" i="1"/>
  <c r="L55" i="1"/>
  <c r="L61" i="1"/>
  <c r="L66" i="1"/>
  <c r="J71" i="1"/>
  <c r="L71" i="1" s="1"/>
  <c r="J77" i="1"/>
  <c r="L77" i="1" s="1"/>
  <c r="J82" i="1"/>
  <c r="L82" i="1" s="1"/>
  <c r="J87" i="1"/>
  <c r="L87" i="1" s="1"/>
  <c r="J93" i="1"/>
  <c r="L93" i="1" s="1"/>
  <c r="J98" i="1"/>
  <c r="L98" i="1" s="1"/>
  <c r="J103" i="1"/>
  <c r="L103" i="1" s="1"/>
  <c r="J109" i="1"/>
  <c r="L109" i="1" s="1"/>
  <c r="J114" i="1"/>
  <c r="L114" i="1" s="1"/>
  <c r="J119" i="1"/>
  <c r="L119" i="1" s="1"/>
  <c r="J125" i="1"/>
  <c r="L125" i="1" s="1"/>
  <c r="J130" i="1"/>
  <c r="L130" i="1" s="1"/>
  <c r="J135" i="1"/>
  <c r="L135" i="1" s="1"/>
  <c r="J141" i="1"/>
  <c r="L141" i="1" s="1"/>
  <c r="J146" i="1"/>
  <c r="L146" i="1" s="1"/>
  <c r="J151" i="1"/>
  <c r="L151" i="1" s="1"/>
  <c r="J157" i="1"/>
  <c r="L157" i="1" s="1"/>
  <c r="J162" i="1"/>
  <c r="L162" i="1" s="1"/>
  <c r="J167" i="1"/>
  <c r="L167" i="1" s="1"/>
  <c r="J173" i="1"/>
  <c r="L173" i="1" s="1"/>
  <c r="J178" i="1"/>
  <c r="J183" i="1"/>
  <c r="L183" i="1" s="1"/>
  <c r="J189" i="1"/>
  <c r="L189" i="1" s="1"/>
  <c r="J194" i="1"/>
  <c r="L194" i="1" s="1"/>
  <c r="J199" i="1"/>
  <c r="L199" i="1" s="1"/>
  <c r="J205" i="1"/>
  <c r="L205" i="1" s="1"/>
  <c r="J210" i="1"/>
  <c r="L210" i="1" s="1"/>
  <c r="J215" i="1"/>
  <c r="L215" i="1" s="1"/>
  <c r="J221" i="1"/>
  <c r="L221" i="1" s="1"/>
  <c r="J226" i="1"/>
  <c r="L226" i="1" s="1"/>
  <c r="J231" i="1"/>
  <c r="L231" i="1" s="1"/>
  <c r="J237" i="1"/>
  <c r="L237" i="1" s="1"/>
  <c r="J242" i="1"/>
  <c r="L242" i="1" s="1"/>
  <c r="J247" i="1"/>
  <c r="L247" i="1" s="1"/>
  <c r="J253" i="1"/>
  <c r="L253" i="1" s="1"/>
  <c r="J269" i="1"/>
  <c r="L269" i="1" s="1"/>
  <c r="J285" i="1"/>
  <c r="L285" i="1" s="1"/>
  <c r="J301" i="1"/>
  <c r="L301" i="1" s="1"/>
  <c r="L35" i="1"/>
  <c r="L57" i="1"/>
  <c r="J73" i="1"/>
  <c r="L73" i="1" s="1"/>
  <c r="J89" i="1"/>
  <c r="L89" i="1" s="1"/>
  <c r="J105" i="1"/>
  <c r="L105" i="1" s="1"/>
  <c r="J121" i="1"/>
  <c r="L121" i="1" s="1"/>
  <c r="J137" i="1"/>
  <c r="J153" i="1"/>
  <c r="L153" i="1" s="1"/>
  <c r="J169" i="1"/>
  <c r="L169" i="1" s="1"/>
  <c r="J185" i="1"/>
  <c r="L185" i="1" s="1"/>
  <c r="J201" i="1"/>
  <c r="L201" i="1" s="1"/>
  <c r="J217" i="1"/>
  <c r="L217" i="1" s="1"/>
  <c r="J233" i="1"/>
  <c r="L233" i="1" s="1"/>
  <c r="J249" i="1"/>
  <c r="L249" i="1" s="1"/>
  <c r="J265" i="1"/>
  <c r="L265" i="1" s="1"/>
  <c r="J281" i="1"/>
  <c r="L281" i="1" s="1"/>
  <c r="J297" i="1"/>
  <c r="L297" i="1" s="1"/>
  <c r="J313" i="1"/>
  <c r="L313" i="1" s="1"/>
  <c r="L22" i="1"/>
  <c r="L30" i="1"/>
  <c r="L38" i="1"/>
  <c r="L46" i="1"/>
  <c r="L53" i="1"/>
  <c r="L58" i="1"/>
  <c r="L63" i="1"/>
  <c r="J69" i="1"/>
  <c r="L69" i="1" s="1"/>
  <c r="J74" i="1"/>
  <c r="L74" i="1" s="1"/>
  <c r="J79" i="1"/>
  <c r="L79" i="1" s="1"/>
  <c r="J85" i="1"/>
  <c r="L85" i="1" s="1"/>
  <c r="J90" i="1"/>
  <c r="J95" i="1"/>
  <c r="L95" i="1" s="1"/>
  <c r="J101" i="1"/>
  <c r="L101" i="1" s="1"/>
  <c r="J106" i="1"/>
  <c r="L106" i="1" s="1"/>
  <c r="J111" i="1"/>
  <c r="L111" i="1" s="1"/>
  <c r="J117" i="1"/>
  <c r="J122" i="1"/>
  <c r="L122" i="1" s="1"/>
  <c r="J127" i="1"/>
  <c r="L127" i="1" s="1"/>
  <c r="J133" i="1"/>
  <c r="L133" i="1" s="1"/>
  <c r="J138" i="1"/>
  <c r="L138" i="1" s="1"/>
  <c r="J143" i="1"/>
  <c r="L143" i="1" s="1"/>
  <c r="J149" i="1"/>
  <c r="L149" i="1" s="1"/>
  <c r="J154" i="1"/>
  <c r="L154" i="1" s="1"/>
  <c r="J159" i="1"/>
  <c r="L159" i="1" s="1"/>
  <c r="J165" i="1"/>
  <c r="L165" i="1" s="1"/>
  <c r="J170" i="1"/>
  <c r="L170" i="1" s="1"/>
  <c r="J175" i="1"/>
  <c r="L175" i="1" s="1"/>
  <c r="J181" i="1"/>
  <c r="L181" i="1" s="1"/>
  <c r="J186" i="1"/>
  <c r="L186" i="1" s="1"/>
  <c r="J191" i="1"/>
  <c r="L191" i="1" s="1"/>
  <c r="J197" i="1"/>
  <c r="L197" i="1" s="1"/>
  <c r="J202" i="1"/>
  <c r="L202" i="1" s="1"/>
  <c r="J207" i="1"/>
  <c r="L207" i="1" s="1"/>
  <c r="J213" i="1"/>
  <c r="L213" i="1" s="1"/>
  <c r="J218" i="1"/>
  <c r="L218" i="1" s="1"/>
  <c r="J223" i="1"/>
  <c r="L223" i="1" s="1"/>
  <c r="J229" i="1"/>
  <c r="L229" i="1" s="1"/>
  <c r="J234" i="1"/>
  <c r="L234" i="1" s="1"/>
  <c r="J239" i="1"/>
  <c r="L239" i="1" s="1"/>
  <c r="J245" i="1"/>
  <c r="L245" i="1" s="1"/>
  <c r="J250" i="1"/>
  <c r="L250" i="1" s="1"/>
  <c r="J255" i="1"/>
  <c r="J261" i="1"/>
  <c r="L261" i="1" s="1"/>
  <c r="J266" i="1"/>
  <c r="L266" i="1" s="1"/>
  <c r="J271" i="1"/>
  <c r="L271" i="1" s="1"/>
  <c r="J277" i="1"/>
  <c r="L277" i="1" s="1"/>
  <c r="J282" i="1"/>
  <c r="L282" i="1" s="1"/>
  <c r="J287" i="1"/>
  <c r="L287" i="1" s="1"/>
  <c r="J293" i="1"/>
  <c r="L293" i="1" s="1"/>
  <c r="J298" i="1"/>
  <c r="L298" i="1" s="1"/>
  <c r="J303" i="1"/>
  <c r="L303" i="1" s="1"/>
  <c r="J309" i="1"/>
  <c r="L309" i="1" s="1"/>
  <c r="J12" i="1"/>
  <c r="J13" i="1"/>
  <c r="L13" i="1" s="1"/>
  <c r="J263" i="1"/>
  <c r="L263" i="1" s="1"/>
  <c r="J279" i="1"/>
  <c r="J295" i="1"/>
  <c r="L295" i="1" s="1"/>
  <c r="J311" i="1"/>
  <c r="L311" i="1" s="1"/>
  <c r="L27" i="1"/>
  <c r="L43" i="1"/>
  <c r="L62" i="1"/>
  <c r="J78" i="1"/>
  <c r="L78" i="1" s="1"/>
  <c r="J94" i="1"/>
  <c r="L94" i="1" s="1"/>
  <c r="J110" i="1"/>
  <c r="L110" i="1" s="1"/>
  <c r="J126" i="1"/>
  <c r="L126" i="1" s="1"/>
  <c r="J142" i="1"/>
  <c r="L142" i="1" s="1"/>
  <c r="J158" i="1"/>
  <c r="L158" i="1" s="1"/>
  <c r="J174" i="1"/>
  <c r="L174" i="1" s="1"/>
  <c r="J190" i="1"/>
  <c r="L190" i="1" s="1"/>
  <c r="J211" i="1"/>
  <c r="L211" i="1" s="1"/>
  <c r="J227" i="1"/>
  <c r="L227" i="1" s="1"/>
  <c r="J243" i="1"/>
  <c r="L243" i="1" s="1"/>
  <c r="J259" i="1"/>
  <c r="L259" i="1" s="1"/>
  <c r="J275" i="1"/>
  <c r="L275" i="1" s="1"/>
  <c r="J291" i="1"/>
  <c r="L291" i="1" s="1"/>
  <c r="J307" i="1"/>
  <c r="L307" i="1" s="1"/>
  <c r="H25" i="2"/>
  <c r="H26" i="2"/>
  <c r="H19" i="2"/>
  <c r="L225" i="1" l="1"/>
  <c r="C16" i="3"/>
  <c r="F16" i="3" s="1"/>
  <c r="J11" i="1"/>
  <c r="L279" i="1"/>
  <c r="L117" i="1"/>
  <c r="F17" i="3"/>
  <c r="L137" i="1"/>
  <c r="L296" i="1"/>
  <c r="L232" i="1"/>
  <c r="F15" i="3"/>
  <c r="L90" i="1"/>
  <c r="L178" i="1"/>
  <c r="L255" i="1"/>
  <c r="L12" i="1"/>
  <c r="L11" i="1" l="1"/>
  <c r="C14" i="3"/>
  <c r="F14" i="3" s="1"/>
  <c r="N15" i="3"/>
  <c r="L15" i="3"/>
  <c r="J15" i="3"/>
  <c r="L17" i="3"/>
  <c r="N17" i="3"/>
  <c r="J17" i="3"/>
  <c r="L16" i="3"/>
  <c r="N16" i="3"/>
  <c r="J16" i="3"/>
  <c r="D14" i="3" l="1"/>
  <c r="Q14" i="3" s="1"/>
  <c r="R14" i="3" s="1"/>
  <c r="L14" i="3"/>
  <c r="N14" i="3"/>
  <c r="J14" i="3"/>
  <c r="D15" i="3"/>
  <c r="D16" i="3"/>
  <c r="D17" i="3"/>
  <c r="C19" i="3"/>
  <c r="Q16" i="3" l="1"/>
  <c r="R16" i="3" s="1"/>
  <c r="T16" i="3" s="1"/>
  <c r="I16" i="3" s="1"/>
  <c r="Q15" i="3"/>
  <c r="R15" i="3" s="1"/>
  <c r="T15" i="3" s="1"/>
  <c r="I15" i="3" s="1"/>
  <c r="Q17" i="3"/>
  <c r="R17" i="3" s="1"/>
  <c r="T17" i="3" s="1"/>
  <c r="I17" i="3" s="1"/>
  <c r="P14" i="3"/>
  <c r="D19" i="3"/>
  <c r="T14" i="3"/>
  <c r="I14" i="3" s="1"/>
  <c r="R19" i="3" l="1"/>
  <c r="U19" i="3" s="1"/>
  <c r="V14" i="3"/>
  <c r="P17" i="3"/>
  <c r="F19" i="3"/>
  <c r="T19" i="3"/>
  <c r="V17" i="3" l="1"/>
  <c r="H17" i="3"/>
  <c r="K19" i="3"/>
  <c r="M19" i="3"/>
  <c r="P15" i="3"/>
  <c r="O19" i="3"/>
  <c r="P16" i="3"/>
  <c r="H14" i="3"/>
  <c r="I19" i="3" l="1"/>
  <c r="V16" i="3"/>
  <c r="H16" i="3"/>
  <c r="V15" i="3"/>
  <c r="H15" i="3"/>
  <c r="P19" i="3"/>
  <c r="V19" i="3" l="1"/>
</calcChain>
</file>

<file path=xl/sharedStrings.xml><?xml version="1.0" encoding="utf-8"?>
<sst xmlns="http://schemas.openxmlformats.org/spreadsheetml/2006/main" count="3222" uniqueCount="903">
  <si>
    <t xml:space="preserve">Opmerking: dit blad bevat automatische koppelingen. Na invulling van de invoervelden in het Kengetallenoverzicht behoeft de ruimtestaat niet meer te worden bewerkt. </t>
  </si>
  <si>
    <t>Naam opdrachtgever</t>
  </si>
  <si>
    <t>Naam leverancier</t>
  </si>
  <si>
    <t>Programmacode</t>
  </si>
  <si>
    <t>Prestatienorm</t>
  </si>
  <si>
    <t>Kantoor</t>
  </si>
  <si>
    <t>Bijstelling</t>
  </si>
  <si>
    <t>Ruimte nummer</t>
  </si>
  <si>
    <t>Ruimteomschrijving</t>
  </si>
  <si>
    <t>Vloersoort</t>
  </si>
  <si>
    <t>Oppervlakte</t>
  </si>
  <si>
    <t>Uren per jaar</t>
  </si>
  <si>
    <t>Bijzonderheden</t>
  </si>
  <si>
    <t>Mutatiedatum</t>
  </si>
  <si>
    <t>Gemiddeld productie tarief per uur</t>
  </si>
  <si>
    <t>Kosten schrobben per jaar</t>
  </si>
  <si>
    <t>Kosten vloer-onderhoud per jaar</t>
  </si>
  <si>
    <t>Uren toezicht per jaar</t>
  </si>
  <si>
    <t>Toezicht tarief per uur</t>
  </si>
  <si>
    <t>Kosten toezicht per jaar</t>
  </si>
  <si>
    <t>Percentage toezicht t.o.v. productie uren</t>
  </si>
  <si>
    <t>Totaalkosten per jaar</t>
  </si>
  <si>
    <t>Totaal</t>
  </si>
  <si>
    <t>In te vullen kolommen/cellen:</t>
  </si>
  <si>
    <t>Kolom 1</t>
  </si>
  <si>
    <t>Kolom 2</t>
  </si>
  <si>
    <t>Kolom 3</t>
  </si>
  <si>
    <t>Kolom 4</t>
  </si>
  <si>
    <t>Kolom 5</t>
  </si>
  <si>
    <t>Kolom 6</t>
  </si>
  <si>
    <t>Kolom 7</t>
  </si>
  <si>
    <t>NB.</t>
  </si>
  <si>
    <t>U wordt verzocht de formules in de grijze cellen niet aan te passen.</t>
  </si>
  <si>
    <t>Totaaloverzicht</t>
  </si>
  <si>
    <t>Uren per dag</t>
  </si>
  <si>
    <t>Opsplitsing</t>
  </si>
  <si>
    <t>Kosten per jaar</t>
  </si>
  <si>
    <t>Kosten strippen conserveren per jaar</t>
  </si>
  <si>
    <t>Perc. Dagelijks onderhoud</t>
  </si>
  <si>
    <t>Kosten dagelijks onderhoud per jaar</t>
  </si>
  <si>
    <t>Percentage periodiek inventaris onderhoud</t>
  </si>
  <si>
    <t>Kosten periodiek inventaris onderhoud per jaar</t>
  </si>
  <si>
    <t>Percentage Schrob- werkzh per jaar</t>
  </si>
  <si>
    <t>Percentage strippen en conserveren per jaar</t>
  </si>
  <si>
    <t>Totaal uren per jaar</t>
  </si>
  <si>
    <t>Uren per jaar vanuit tabblad "Ruimtestaat"</t>
  </si>
  <si>
    <t>Toilet</t>
  </si>
  <si>
    <t>Gang</t>
  </si>
  <si>
    <t>Tapijt</t>
  </si>
  <si>
    <t>Vergaderruimte</t>
  </si>
  <si>
    <t>Totaal M2 per soort</t>
  </si>
  <si>
    <t>Max frequentie</t>
  </si>
  <si>
    <r>
      <t xml:space="preserve">Kengetal </t>
    </r>
    <r>
      <rPr>
        <b/>
        <sz val="7"/>
        <rFont val="Verdana"/>
        <family val="2"/>
      </rPr>
      <t>(= uren per m2 jaar)</t>
    </r>
  </si>
  <si>
    <r>
      <t xml:space="preserve">Gemiddeld al-in uurtarief </t>
    </r>
    <r>
      <rPr>
        <b/>
        <sz val="7"/>
        <rFont val="Verdana"/>
        <family val="2"/>
      </rPr>
      <t>(inclusief btw)</t>
    </r>
  </si>
  <si>
    <r>
      <t xml:space="preserve">Jaarkosten schoonmaakonderhoud </t>
    </r>
    <r>
      <rPr>
        <b/>
        <sz val="7"/>
        <rFont val="Verdana"/>
        <family val="2"/>
      </rPr>
      <t>(inclusief btw)</t>
    </r>
  </si>
  <si>
    <t>Max. werk-frequentie</t>
  </si>
  <si>
    <t>Bijstelling:</t>
  </si>
  <si>
    <t>Gebruiken indien minder of extra tijd benodigd is voor de ruimte(s), aanvullen met verklaring bij "bijzonderheden".</t>
  </si>
  <si>
    <t>Kengetal ma t/m vr</t>
  </si>
  <si>
    <t>Kengetal = uren per M2 per jaar. Invullen om de calculatie achter de ruimtestaat te vullen.</t>
  </si>
  <si>
    <t>Samenvatting en totalen</t>
  </si>
  <si>
    <t>Linoleum</t>
  </si>
  <si>
    <t>Locatie</t>
  </si>
  <si>
    <t>Totalen</t>
  </si>
  <si>
    <t>Uren vrijgesteld toezicht per dag</t>
  </si>
  <si>
    <t>Vloeroppervlak in onderhoud per locatie</t>
  </si>
  <si>
    <t>Aantal ruimtes</t>
  </si>
  <si>
    <r>
      <t>Totaal all-in uurtarief voor schoonmaakonderhoud, inclusief materialen, middelen, machines, overhead en winst en risico e.d.,</t>
    </r>
    <r>
      <rPr>
        <b/>
        <sz val="8"/>
        <rFont val="Verdana"/>
        <family val="2"/>
      </rPr>
      <t xml:space="preserve"> inclusief BTW</t>
    </r>
  </si>
  <si>
    <r>
      <t xml:space="preserve">Alle tarieven en prijzen dienen </t>
    </r>
    <r>
      <rPr>
        <b/>
        <sz val="8"/>
        <rFont val="Verdana"/>
        <family val="2"/>
      </rPr>
      <t xml:space="preserve">inclusief BTW </t>
    </r>
    <r>
      <rPr>
        <sz val="8"/>
        <rFont val="Verdana"/>
        <family val="2"/>
      </rPr>
      <t>te zijn</t>
    </r>
  </si>
  <si>
    <t>1.0</t>
  </si>
  <si>
    <t>1.1</t>
  </si>
  <si>
    <t>2.0</t>
  </si>
  <si>
    <t>2.1</t>
  </si>
  <si>
    <t>2.2</t>
  </si>
  <si>
    <t>2.3</t>
  </si>
  <si>
    <t>2.4</t>
  </si>
  <si>
    <t>2.5</t>
  </si>
  <si>
    <t>3.0</t>
  </si>
  <si>
    <t>3.1</t>
  </si>
  <si>
    <t>3.2</t>
  </si>
  <si>
    <t>3.3</t>
  </si>
  <si>
    <t>3.4</t>
  </si>
  <si>
    <t>4.0</t>
  </si>
  <si>
    <t>4.1</t>
  </si>
  <si>
    <t>4.2</t>
  </si>
  <si>
    <t>5.0</t>
  </si>
  <si>
    <t>5.1</t>
  </si>
  <si>
    <t>6.0</t>
  </si>
  <si>
    <t>7.0</t>
  </si>
  <si>
    <t>7.1</t>
  </si>
  <si>
    <t>7.2</t>
  </si>
  <si>
    <t>Werkprogramma</t>
  </si>
  <si>
    <t>101</t>
  </si>
  <si>
    <t>trappenhuis</t>
  </si>
  <si>
    <t>lino</t>
  </si>
  <si>
    <t>104</t>
  </si>
  <si>
    <t>gang</t>
  </si>
  <si>
    <t>105</t>
  </si>
  <si>
    <t>computerhoek</t>
  </si>
  <si>
    <t>108</t>
  </si>
  <si>
    <t>toiletruimte</t>
  </si>
  <si>
    <t>steen</t>
  </si>
  <si>
    <t>109</t>
  </si>
  <si>
    <t>110</t>
  </si>
  <si>
    <t>lifthal</t>
  </si>
  <si>
    <t>111</t>
  </si>
  <si>
    <t>ak01</t>
  </si>
  <si>
    <t>oliekelder</t>
  </si>
  <si>
    <t>ak03</t>
  </si>
  <si>
    <t>archief</t>
  </si>
  <si>
    <t>ak09</t>
  </si>
  <si>
    <t>auditorium</t>
  </si>
  <si>
    <t>tapijt</t>
  </si>
  <si>
    <t>ak15</t>
  </si>
  <si>
    <t>vergaderruimte</t>
  </si>
  <si>
    <t>ak27</t>
  </si>
  <si>
    <t>magazijn</t>
  </si>
  <si>
    <t>ak32</t>
  </si>
  <si>
    <t>vriezerruimte</t>
  </si>
  <si>
    <t>ak37</t>
  </si>
  <si>
    <t>opslag TD</t>
  </si>
  <si>
    <t>ak47</t>
  </si>
  <si>
    <t>Technische ruimte</t>
  </si>
  <si>
    <t>ak49</t>
  </si>
  <si>
    <t>opslag mediakeuken</t>
  </si>
  <si>
    <t>ak51</t>
  </si>
  <si>
    <t>technische ruimte</t>
  </si>
  <si>
    <t>ak53</t>
  </si>
  <si>
    <t>HIC GGO</t>
  </si>
  <si>
    <t>ak57</t>
  </si>
  <si>
    <t>computerruimte</t>
  </si>
  <si>
    <t>ak59</t>
  </si>
  <si>
    <t>herbarium</t>
  </si>
  <si>
    <t>ak61</t>
  </si>
  <si>
    <t>laboratorium</t>
  </si>
  <si>
    <t>ak62</t>
  </si>
  <si>
    <t>HIC</t>
  </si>
  <si>
    <t>ak63</t>
  </si>
  <si>
    <t>ak65</t>
  </si>
  <si>
    <t>ak67</t>
  </si>
  <si>
    <t>GGO-ruimte</t>
  </si>
  <si>
    <t>106</t>
  </si>
  <si>
    <t>trap</t>
  </si>
  <si>
    <t>entree</t>
  </si>
  <si>
    <t>inloopmat</t>
  </si>
  <si>
    <t>101a</t>
  </si>
  <si>
    <t>goederenontvangst</t>
  </si>
  <si>
    <t>101b</t>
  </si>
  <si>
    <t>101c</t>
  </si>
  <si>
    <t>102</t>
  </si>
  <si>
    <t>ontvangst receptie</t>
  </si>
  <si>
    <t>103</t>
  </si>
  <si>
    <t>103a</t>
  </si>
  <si>
    <t>drankautomaten</t>
  </si>
  <si>
    <t>A0.10G</t>
  </si>
  <si>
    <t>kantoor dierverzorging</t>
  </si>
  <si>
    <t>A0.10F</t>
  </si>
  <si>
    <t>kantoor P&amp;O</t>
  </si>
  <si>
    <t>A0.09</t>
  </si>
  <si>
    <t>A0.10A</t>
  </si>
  <si>
    <t>kantoor directie</t>
  </si>
  <si>
    <t>A0.10B</t>
  </si>
  <si>
    <t>A0.10C</t>
  </si>
  <si>
    <t>kantoor financiën</t>
  </si>
  <si>
    <t>A0.10D</t>
  </si>
  <si>
    <t>A0.10E</t>
  </si>
  <si>
    <t>A0.11</t>
  </si>
  <si>
    <t>113</t>
  </si>
  <si>
    <t>A0.25</t>
  </si>
  <si>
    <t>122</t>
  </si>
  <si>
    <t>122a</t>
  </si>
  <si>
    <t>123</t>
  </si>
  <si>
    <t>beton</t>
  </si>
  <si>
    <t>124</t>
  </si>
  <si>
    <t>125</t>
  </si>
  <si>
    <t>126</t>
  </si>
  <si>
    <t>127a</t>
  </si>
  <si>
    <t>EHBO kamer</t>
  </si>
  <si>
    <t>127b</t>
  </si>
  <si>
    <t>invalidentoilet plus douche</t>
  </si>
  <si>
    <t>128</t>
  </si>
  <si>
    <t>lift</t>
  </si>
  <si>
    <t>129</t>
  </si>
  <si>
    <t>130</t>
  </si>
  <si>
    <t>restaurant</t>
  </si>
  <si>
    <t>131</t>
  </si>
  <si>
    <t>halletje bij rest.</t>
  </si>
  <si>
    <t>131a</t>
  </si>
  <si>
    <t>magazijn keuken</t>
  </si>
  <si>
    <t>A0.13</t>
  </si>
  <si>
    <t>kantoor ICT</t>
  </si>
  <si>
    <t>A0.21</t>
  </si>
  <si>
    <t>kantoor TD</t>
  </si>
  <si>
    <t>A0.23</t>
  </si>
  <si>
    <t>kantoor civiele dienst</t>
  </si>
  <si>
    <t>A0.27</t>
  </si>
  <si>
    <t>kantoor</t>
  </si>
  <si>
    <t>A0.29</t>
  </si>
  <si>
    <t>laboratorium GGO</t>
  </si>
  <si>
    <t>A0.33</t>
  </si>
  <si>
    <t>ML1-laboratorium</t>
  </si>
  <si>
    <t>A0.35</t>
  </si>
  <si>
    <t>A0.47</t>
  </si>
  <si>
    <t>A0.51</t>
  </si>
  <si>
    <t>keuken</t>
  </si>
  <si>
    <t>RA lift ruimte</t>
  </si>
  <si>
    <t>100</t>
  </si>
  <si>
    <t>100a</t>
  </si>
  <si>
    <t>berging</t>
  </si>
  <si>
    <t>117</t>
  </si>
  <si>
    <t>A1.17a</t>
  </si>
  <si>
    <t>A1.03</t>
  </si>
  <si>
    <t>A1.05</t>
  </si>
  <si>
    <t>A1.07</t>
  </si>
  <si>
    <t>A1.09</t>
  </si>
  <si>
    <t>A1.11</t>
  </si>
  <si>
    <t>A1.13</t>
  </si>
  <si>
    <t>A1.15</t>
  </si>
  <si>
    <t>A1.21</t>
  </si>
  <si>
    <t>A1.25</t>
  </si>
  <si>
    <t>A1.26</t>
  </si>
  <si>
    <t>A1.31</t>
  </si>
  <si>
    <t>laboratorium ML2</t>
  </si>
  <si>
    <t>A1.33</t>
  </si>
  <si>
    <t>laboratorium RA</t>
  </si>
  <si>
    <t>A1.35</t>
  </si>
  <si>
    <t>A1.39</t>
  </si>
  <si>
    <t>A1.39a</t>
  </si>
  <si>
    <t>A1.41</t>
  </si>
  <si>
    <t>gang RA</t>
  </si>
  <si>
    <t>A1.43</t>
  </si>
  <si>
    <t>A1.44</t>
  </si>
  <si>
    <t>koelruimte +4</t>
  </si>
  <si>
    <t>A1.45</t>
  </si>
  <si>
    <t>A1.46</t>
  </si>
  <si>
    <t>vriezerruimte -20</t>
  </si>
  <si>
    <t>A1.47</t>
  </si>
  <si>
    <t>A1.61</t>
  </si>
  <si>
    <t>A1.62</t>
  </si>
  <si>
    <t>laboratorium ML1</t>
  </si>
  <si>
    <t>A1.62a</t>
  </si>
  <si>
    <t>A1.63</t>
  </si>
  <si>
    <t>A1.67</t>
  </si>
  <si>
    <t>A1.68</t>
  </si>
  <si>
    <t>A1.70</t>
  </si>
  <si>
    <t>A1.70a</t>
  </si>
  <si>
    <t>A1.71</t>
  </si>
  <si>
    <t>201</t>
  </si>
  <si>
    <t>209</t>
  </si>
  <si>
    <t>216</t>
  </si>
  <si>
    <t>217</t>
  </si>
  <si>
    <t>218</t>
  </si>
  <si>
    <t>222</t>
  </si>
  <si>
    <t>224</t>
  </si>
  <si>
    <t>A2.03</t>
  </si>
  <si>
    <t>A2.05</t>
  </si>
  <si>
    <t>A2.07</t>
  </si>
  <si>
    <t>A2.09</t>
  </si>
  <si>
    <t>A2.11</t>
  </si>
  <si>
    <t>A2.13</t>
  </si>
  <si>
    <t>A2.15</t>
  </si>
  <si>
    <t>A2.21</t>
  </si>
  <si>
    <t>A2.23</t>
  </si>
  <si>
    <t>A2.24</t>
  </si>
  <si>
    <t>A2.25</t>
  </si>
  <si>
    <t>A2.26</t>
  </si>
  <si>
    <t>A2.32</t>
  </si>
  <si>
    <t>apparatuurkamer</t>
  </si>
  <si>
    <t>A2.33</t>
  </si>
  <si>
    <t>A2.34</t>
  </si>
  <si>
    <t>laboratorium / DOKA</t>
  </si>
  <si>
    <t>A2.39</t>
  </si>
  <si>
    <t>A2.41</t>
  </si>
  <si>
    <t>A2.45</t>
  </si>
  <si>
    <t>A2.47</t>
  </si>
  <si>
    <t>A2.48</t>
  </si>
  <si>
    <t>A2.49</t>
  </si>
  <si>
    <t>A2.51</t>
  </si>
  <si>
    <t>A2.53</t>
  </si>
  <si>
    <t>A2.59</t>
  </si>
  <si>
    <t>A2.61</t>
  </si>
  <si>
    <t>A2.63</t>
  </si>
  <si>
    <t>A2.71</t>
  </si>
  <si>
    <t>A2.72</t>
  </si>
  <si>
    <t>A2.74</t>
  </si>
  <si>
    <t>301</t>
  </si>
  <si>
    <t>302</t>
  </si>
  <si>
    <t>310</t>
  </si>
  <si>
    <t>317</t>
  </si>
  <si>
    <t>318</t>
  </si>
  <si>
    <t>319</t>
  </si>
  <si>
    <t>324</t>
  </si>
  <si>
    <t>draai trap</t>
  </si>
  <si>
    <t>metaal</t>
  </si>
  <si>
    <t>A3.03</t>
  </si>
  <si>
    <t>A3.05</t>
  </si>
  <si>
    <t>A3.07</t>
  </si>
  <si>
    <t>A3.09</t>
  </si>
  <si>
    <t>A3.11</t>
  </si>
  <si>
    <t>A3.13</t>
  </si>
  <si>
    <t>A3.15</t>
  </si>
  <si>
    <t>A3.21</t>
  </si>
  <si>
    <t>A3.23</t>
  </si>
  <si>
    <t>A3.24</t>
  </si>
  <si>
    <t>A3.26</t>
  </si>
  <si>
    <t>A3.31</t>
  </si>
  <si>
    <t>A3.32</t>
  </si>
  <si>
    <t>A3.33</t>
  </si>
  <si>
    <t>A3.34</t>
  </si>
  <si>
    <t>A3.39</t>
  </si>
  <si>
    <t>A3.41</t>
  </si>
  <si>
    <t>A3.45</t>
  </si>
  <si>
    <t>A3.47</t>
  </si>
  <si>
    <t>A3.48</t>
  </si>
  <si>
    <t>A3.49</t>
  </si>
  <si>
    <t>A3.51</t>
  </si>
  <si>
    <t>A3.53</t>
  </si>
  <si>
    <t>A3.59</t>
  </si>
  <si>
    <t>A3.61</t>
  </si>
  <si>
    <t>A3.62</t>
  </si>
  <si>
    <t>laboratorium C1</t>
  </si>
  <si>
    <t>A3.69</t>
  </si>
  <si>
    <t>A3.71</t>
  </si>
  <si>
    <t>A3.72</t>
  </si>
  <si>
    <t>306</t>
  </si>
  <si>
    <t>309</t>
  </si>
  <si>
    <t>311</t>
  </si>
  <si>
    <t>316</t>
  </si>
  <si>
    <t>gang + 2 zithoeken</t>
  </si>
  <si>
    <t>318a</t>
  </si>
  <si>
    <t>321</t>
  </si>
  <si>
    <t xml:space="preserve">gang </t>
  </si>
  <si>
    <t>326</t>
  </si>
  <si>
    <t>336</t>
  </si>
  <si>
    <t>337</t>
  </si>
  <si>
    <t>346</t>
  </si>
  <si>
    <t>C0.05</t>
  </si>
  <si>
    <t>postkamer</t>
  </si>
  <si>
    <t>C0.06</t>
  </si>
  <si>
    <t>microscopie GGO</t>
  </si>
  <si>
    <t>C0.07</t>
  </si>
  <si>
    <t>C0.08</t>
  </si>
  <si>
    <t>laboratorium biohazard</t>
  </si>
  <si>
    <t>C0.09a</t>
  </si>
  <si>
    <t>stikstofruimte</t>
  </si>
  <si>
    <t>C0.09b</t>
  </si>
  <si>
    <t>C0.25</t>
  </si>
  <si>
    <t>laboratorium - mediakeuken</t>
  </si>
  <si>
    <t>C0.27</t>
  </si>
  <si>
    <t>C0.31</t>
  </si>
  <si>
    <t>C0.35a</t>
  </si>
  <si>
    <t>C0.35b</t>
  </si>
  <si>
    <t>C0.37</t>
  </si>
  <si>
    <t>liftruimte</t>
  </si>
  <si>
    <t>C0.39b</t>
  </si>
  <si>
    <t>C0.40</t>
  </si>
  <si>
    <t>C0.41</t>
  </si>
  <si>
    <t>bibliotheek</t>
  </si>
  <si>
    <t xml:space="preserve">lino </t>
  </si>
  <si>
    <t>C0.42</t>
  </si>
  <si>
    <t>laboratorium lyothielruimte</t>
  </si>
  <si>
    <t>C0.47</t>
  </si>
  <si>
    <t>ketelhuis</t>
  </si>
  <si>
    <t>C0.51</t>
  </si>
  <si>
    <t>zagerij</t>
  </si>
  <si>
    <t>C0.51a</t>
  </si>
  <si>
    <t>gang bij TD</t>
  </si>
  <si>
    <t>C0.51b</t>
  </si>
  <si>
    <t>C0.53</t>
  </si>
  <si>
    <t>C0.57</t>
  </si>
  <si>
    <t>werkplaats</t>
  </si>
  <si>
    <t>C0.59</t>
  </si>
  <si>
    <t>C0.61</t>
  </si>
  <si>
    <t>C0.63</t>
  </si>
  <si>
    <t>C0.65</t>
  </si>
  <si>
    <t>C0.66</t>
  </si>
  <si>
    <t>C0.67</t>
  </si>
  <si>
    <t>douche</t>
  </si>
  <si>
    <t>C0.68</t>
  </si>
  <si>
    <t>C0.69</t>
  </si>
  <si>
    <t>laboratorium quarantaine ML1-ML2</t>
  </si>
  <si>
    <t>C0.70</t>
  </si>
  <si>
    <t>C0.71</t>
  </si>
  <si>
    <t>C0.72</t>
  </si>
  <si>
    <t>C0.73</t>
  </si>
  <si>
    <t>C0.75</t>
  </si>
  <si>
    <t>C0.80</t>
  </si>
  <si>
    <t>opslag chemicaliën</t>
  </si>
  <si>
    <t>C0.81</t>
  </si>
  <si>
    <t>C0.83</t>
  </si>
  <si>
    <t>C0.85</t>
  </si>
  <si>
    <t>C0.87</t>
  </si>
  <si>
    <t>C0.88</t>
  </si>
  <si>
    <t>C0.89</t>
  </si>
  <si>
    <t>C0.90</t>
  </si>
  <si>
    <t>C0.91</t>
  </si>
  <si>
    <t>C0.92</t>
  </si>
  <si>
    <t>C0.93</t>
  </si>
  <si>
    <t>C0.94</t>
  </si>
  <si>
    <t>C0.95</t>
  </si>
  <si>
    <t>C0.97</t>
  </si>
  <si>
    <t>laboratorium entkamer ML1</t>
  </si>
  <si>
    <t>C0.98</t>
  </si>
  <si>
    <t>sluis</t>
  </si>
  <si>
    <t>C0.99</t>
  </si>
  <si>
    <t>laboratorium entkamer BSL2</t>
  </si>
  <si>
    <t>400</t>
  </si>
  <si>
    <t>401</t>
  </si>
  <si>
    <t>401a</t>
  </si>
  <si>
    <t>402</t>
  </si>
  <si>
    <t>405</t>
  </si>
  <si>
    <t>C1.79</t>
  </si>
  <si>
    <t>416</t>
  </si>
  <si>
    <t>417</t>
  </si>
  <si>
    <t>422</t>
  </si>
  <si>
    <t>425</t>
  </si>
  <si>
    <t>430</t>
  </si>
  <si>
    <t>gang incl. zitkamer</t>
  </si>
  <si>
    <t>C1.39</t>
  </si>
  <si>
    <t>440</t>
  </si>
  <si>
    <t>C1.03</t>
  </si>
  <si>
    <t>C1.05</t>
  </si>
  <si>
    <t>C1.07</t>
  </si>
  <si>
    <t>laboratorium BSL2</t>
  </si>
  <si>
    <t>C1.08</t>
  </si>
  <si>
    <t>laboratorium/doka</t>
  </si>
  <si>
    <t>C1.10</t>
  </si>
  <si>
    <t>C1.11</t>
  </si>
  <si>
    <t>C1.13</t>
  </si>
  <si>
    <t>C1.14</t>
  </si>
  <si>
    <t>laboratorium UV kamer</t>
  </si>
  <si>
    <t>C1.15</t>
  </si>
  <si>
    <t>C1.25</t>
  </si>
  <si>
    <t>C1.25a</t>
  </si>
  <si>
    <t>C1.29</t>
  </si>
  <si>
    <t>C1.31</t>
  </si>
  <si>
    <t>C1.33</t>
  </si>
  <si>
    <t>C1.35</t>
  </si>
  <si>
    <t>C1.37</t>
  </si>
  <si>
    <t>kast</t>
  </si>
  <si>
    <t>C1.43</t>
  </si>
  <si>
    <t>C1.45</t>
  </si>
  <si>
    <t>C1.47</t>
  </si>
  <si>
    <t>laboratorium/kantoor</t>
  </si>
  <si>
    <t>C1.49</t>
  </si>
  <si>
    <t>C1.50</t>
  </si>
  <si>
    <t>C1.50a</t>
  </si>
  <si>
    <t>C1.50b</t>
  </si>
  <si>
    <t>C1.51</t>
  </si>
  <si>
    <t>C1.52</t>
  </si>
  <si>
    <t>C1.53</t>
  </si>
  <si>
    <t>C1.54</t>
  </si>
  <si>
    <t>C1.61</t>
  </si>
  <si>
    <t>laboratorium/praktijklokaal</t>
  </si>
  <si>
    <t>C1.63</t>
  </si>
  <si>
    <t>C1.67</t>
  </si>
  <si>
    <t>C1.69</t>
  </si>
  <si>
    <t>C1.71</t>
  </si>
  <si>
    <t>C1.72</t>
  </si>
  <si>
    <t>koelruimte +10</t>
  </si>
  <si>
    <t>C1.74</t>
  </si>
  <si>
    <t>temperatuurruimte +25</t>
  </si>
  <si>
    <t>C1.75</t>
  </si>
  <si>
    <t>C1.76</t>
  </si>
  <si>
    <t>C1.77</t>
  </si>
  <si>
    <t>C1.80</t>
  </si>
  <si>
    <t>C1.81</t>
  </si>
  <si>
    <t>C1.83</t>
  </si>
  <si>
    <t>laboratorium BSL3</t>
  </si>
  <si>
    <t>opslag schoon</t>
  </si>
  <si>
    <t>epoxy bolidt</t>
  </si>
  <si>
    <t>2, 3, 3a</t>
  </si>
  <si>
    <t>Autoclaaf</t>
  </si>
  <si>
    <t>Gang schoon</t>
  </si>
  <si>
    <t>Anesthese</t>
  </si>
  <si>
    <t>Euthanasie</t>
  </si>
  <si>
    <t>Gang vuil</t>
  </si>
  <si>
    <t>Mediumkeuken</t>
  </si>
  <si>
    <t>Spoelkeuken</t>
  </si>
  <si>
    <t>Opslag vuil</t>
  </si>
  <si>
    <t>Was schoon</t>
  </si>
  <si>
    <t>Was vuil</t>
  </si>
  <si>
    <t>Transsport</t>
  </si>
  <si>
    <t>Flessenvul</t>
  </si>
  <si>
    <t>Anasthesie</t>
  </si>
  <si>
    <t>49 a,b</t>
  </si>
  <si>
    <t>Lab/OK</t>
  </si>
  <si>
    <t>pvc/lino</t>
  </si>
  <si>
    <t>51 a,b</t>
  </si>
  <si>
    <t>Lab</t>
  </si>
  <si>
    <t>sluis/omkleed</t>
  </si>
  <si>
    <t>omkleedruimte/sluis</t>
  </si>
  <si>
    <t>Dump vuile bedding</t>
  </si>
  <si>
    <t>66a</t>
  </si>
  <si>
    <t>Aangeef schoon</t>
  </si>
  <si>
    <t>douche/sluis</t>
  </si>
  <si>
    <t>toilet</t>
  </si>
  <si>
    <t>tegels vlak</t>
  </si>
  <si>
    <t>82a</t>
  </si>
  <si>
    <t xml:space="preserve">E0.01 </t>
  </si>
  <si>
    <t>personenlift</t>
  </si>
  <si>
    <t xml:space="preserve">E0.02 </t>
  </si>
  <si>
    <t>personen-/goederenlift</t>
  </si>
  <si>
    <t xml:space="preserve">E0.03 </t>
  </si>
  <si>
    <t xml:space="preserve">lifthal </t>
  </si>
  <si>
    <t>troffelvloer</t>
  </si>
  <si>
    <t xml:space="preserve">E0.04 </t>
  </si>
  <si>
    <t xml:space="preserve">trappenhuis </t>
  </si>
  <si>
    <t>prefab beton</t>
  </si>
  <si>
    <t xml:space="preserve">E0.05 </t>
  </si>
  <si>
    <t>schoonloopmat</t>
  </si>
  <si>
    <t xml:space="preserve">E0.06 </t>
  </si>
  <si>
    <t>E-kast</t>
  </si>
  <si>
    <t xml:space="preserve">E0.07 </t>
  </si>
  <si>
    <t xml:space="preserve">werkkast </t>
  </si>
  <si>
    <t>keramische tegel 150x150 mm</t>
  </si>
  <si>
    <t>E0.07a</t>
  </si>
  <si>
    <t xml:space="preserve">audio </t>
  </si>
  <si>
    <t>kunststof vloerbedekking (lichtgrijs)</t>
  </si>
  <si>
    <t xml:space="preserve">E0.08 </t>
  </si>
  <si>
    <t xml:space="preserve">toilet dames </t>
  </si>
  <si>
    <t>keramische tegel 300x300 mm</t>
  </si>
  <si>
    <t xml:space="preserve">E0.09 </t>
  </si>
  <si>
    <t xml:space="preserve">toilet heren </t>
  </si>
  <si>
    <t xml:space="preserve">E0.10 </t>
  </si>
  <si>
    <t xml:space="preserve">patchkast </t>
  </si>
  <si>
    <t>kunststof vloerbedekking (lichtblauw)</t>
  </si>
  <si>
    <t xml:space="preserve">E0.11 </t>
  </si>
  <si>
    <t>leidingschacht</t>
  </si>
  <si>
    <t xml:space="preserve">E0.12 </t>
  </si>
  <si>
    <t xml:space="preserve">verkeersruimte </t>
  </si>
  <si>
    <t xml:space="preserve">E0.13 </t>
  </si>
  <si>
    <t xml:space="preserve">vergaderen 1 </t>
  </si>
  <si>
    <t xml:space="preserve">E0.14 </t>
  </si>
  <si>
    <t xml:space="preserve">vergaderen 2 </t>
  </si>
  <si>
    <t xml:space="preserve">E0.15 </t>
  </si>
  <si>
    <t xml:space="preserve">pz </t>
  </si>
  <si>
    <t xml:space="preserve">E0.16 </t>
  </si>
  <si>
    <t xml:space="preserve">E0.17 </t>
  </si>
  <si>
    <t xml:space="preserve">secretariaat </t>
  </si>
  <si>
    <t xml:space="preserve">E0.18 </t>
  </si>
  <si>
    <t xml:space="preserve">vergaderen 3 </t>
  </si>
  <si>
    <t xml:space="preserve">E0.19 </t>
  </si>
  <si>
    <t xml:space="preserve">E0.20 </t>
  </si>
  <si>
    <t xml:space="preserve">magazijn </t>
  </si>
  <si>
    <t xml:space="preserve">E0.21 </t>
  </si>
  <si>
    <t xml:space="preserve">vergaderruimte </t>
  </si>
  <si>
    <t xml:space="preserve">E0.22 </t>
  </si>
  <si>
    <t xml:space="preserve">E0.23 </t>
  </si>
  <si>
    <t xml:space="preserve">keuken </t>
  </si>
  <si>
    <t xml:space="preserve">E0.24 </t>
  </si>
  <si>
    <t xml:space="preserve">E0.25 </t>
  </si>
  <si>
    <t xml:space="preserve">E-kast keuken </t>
  </si>
  <si>
    <t xml:space="preserve">E0.27 </t>
  </si>
  <si>
    <t xml:space="preserve">kantoor </t>
  </si>
  <si>
    <t xml:space="preserve">E0.28 </t>
  </si>
  <si>
    <t xml:space="preserve">kleedruimte </t>
  </si>
  <si>
    <t xml:space="preserve">E0.29 </t>
  </si>
  <si>
    <t>vriescel</t>
  </si>
  <si>
    <t>E0.29A</t>
  </si>
  <si>
    <t xml:space="preserve">dagopslag </t>
  </si>
  <si>
    <t>pvc</t>
  </si>
  <si>
    <t xml:space="preserve">E0.30 </t>
  </si>
  <si>
    <t xml:space="preserve">koelcel </t>
  </si>
  <si>
    <t xml:space="preserve">E0.31 </t>
  </si>
  <si>
    <t xml:space="preserve">spoelkeuken </t>
  </si>
  <si>
    <t xml:space="preserve">E0.32 </t>
  </si>
  <si>
    <t xml:space="preserve">buffet </t>
  </si>
  <si>
    <t xml:space="preserve">E0.33 </t>
  </si>
  <si>
    <t xml:space="preserve">uitgifte </t>
  </si>
  <si>
    <t xml:space="preserve">E0.34 </t>
  </si>
  <si>
    <t xml:space="preserve">plaza restaurant </t>
  </si>
  <si>
    <t xml:space="preserve">E0.35 </t>
  </si>
  <si>
    <t xml:space="preserve">entreehal </t>
  </si>
  <si>
    <t xml:space="preserve">E0.36 </t>
  </si>
  <si>
    <t xml:space="preserve">wachten </t>
  </si>
  <si>
    <t>keramische tegel 600x600 mm (lichtgrijs)</t>
  </si>
  <si>
    <t xml:space="preserve">E0.37 </t>
  </si>
  <si>
    <t xml:space="preserve">receptie </t>
  </si>
  <si>
    <t xml:space="preserve">E0.38 </t>
  </si>
  <si>
    <t xml:space="preserve">koffiepunt </t>
  </si>
  <si>
    <t xml:space="preserve">E1.03 </t>
  </si>
  <si>
    <t xml:space="preserve">E1.04 </t>
  </si>
  <si>
    <t xml:space="preserve">E1.05 </t>
  </si>
  <si>
    <t xml:space="preserve">E1.06 </t>
  </si>
  <si>
    <t xml:space="preserve">E1.07 </t>
  </si>
  <si>
    <t/>
  </si>
  <si>
    <t xml:space="preserve">E1.08 </t>
  </si>
  <si>
    <t xml:space="preserve">E1.09 </t>
  </si>
  <si>
    <t xml:space="preserve">E1.10 </t>
  </si>
  <si>
    <t xml:space="preserve">E1.11 </t>
  </si>
  <si>
    <t xml:space="preserve">E1.12 </t>
  </si>
  <si>
    <t xml:space="preserve">E1.13 </t>
  </si>
  <si>
    <t xml:space="preserve">copy/printers </t>
  </si>
  <si>
    <t xml:space="preserve">E1.14 </t>
  </si>
  <si>
    <t xml:space="preserve">microscoop </t>
  </si>
  <si>
    <t xml:space="preserve">E1.15 </t>
  </si>
  <si>
    <t xml:space="preserve">glas+ schud </t>
  </si>
  <si>
    <t xml:space="preserve">E1.16 </t>
  </si>
  <si>
    <t xml:space="preserve">celkweeklab </t>
  </si>
  <si>
    <t xml:space="preserve">E1.17 </t>
  </si>
  <si>
    <t xml:space="preserve">ML-I lab </t>
  </si>
  <si>
    <t xml:space="preserve">E1.18 </t>
  </si>
  <si>
    <t xml:space="preserve">apparatuur </t>
  </si>
  <si>
    <t>E1.18a</t>
  </si>
  <si>
    <t>koelkamer</t>
  </si>
  <si>
    <t xml:space="preserve">E1.19 </t>
  </si>
  <si>
    <t xml:space="preserve">E1.20 </t>
  </si>
  <si>
    <t xml:space="preserve">directie </t>
  </si>
  <si>
    <t xml:space="preserve">E1.21 </t>
  </si>
  <si>
    <t xml:space="preserve">zitkamer </t>
  </si>
  <si>
    <t xml:space="preserve">E1.22 </t>
  </si>
  <si>
    <t xml:space="preserve">E1.23 </t>
  </si>
  <si>
    <t xml:space="preserve">E1.24 </t>
  </si>
  <si>
    <t xml:space="preserve">E1.25 </t>
  </si>
  <si>
    <t xml:space="preserve">E1.26 </t>
  </si>
  <si>
    <t xml:space="preserve">st.moll.lab </t>
  </si>
  <si>
    <t xml:space="preserve">E1.27 </t>
  </si>
  <si>
    <t xml:space="preserve">drooglab/app. </t>
  </si>
  <si>
    <t xml:space="preserve">E1.28 </t>
  </si>
  <si>
    <t xml:space="preserve">ICT </t>
  </si>
  <si>
    <t xml:space="preserve">E1.29 </t>
  </si>
  <si>
    <t xml:space="preserve">HFD ICT </t>
  </si>
  <si>
    <t xml:space="preserve">E1.30 </t>
  </si>
  <si>
    <t xml:space="preserve">plaza </t>
  </si>
  <si>
    <t xml:space="preserve">E1.31 </t>
  </si>
  <si>
    <t xml:space="preserve">lunch-/zitruimte </t>
  </si>
  <si>
    <t xml:space="preserve">E1.32 </t>
  </si>
  <si>
    <t xml:space="preserve">annex lab </t>
  </si>
  <si>
    <t xml:space="preserve">E1.33 </t>
  </si>
  <si>
    <t xml:space="preserve">E1.34 </t>
  </si>
  <si>
    <t xml:space="preserve">E2.03 </t>
  </si>
  <si>
    <t xml:space="preserve">E2.04 </t>
  </si>
  <si>
    <t xml:space="preserve">E2.05 </t>
  </si>
  <si>
    <t xml:space="preserve">E2.06 </t>
  </si>
  <si>
    <t xml:space="preserve">E2.07 </t>
  </si>
  <si>
    <t xml:space="preserve">E2.08 </t>
  </si>
  <si>
    <t xml:space="preserve">E2.09 </t>
  </si>
  <si>
    <t xml:space="preserve">E2.10 </t>
  </si>
  <si>
    <t xml:space="preserve">E2.11 </t>
  </si>
  <si>
    <t xml:space="preserve">E2.12 </t>
  </si>
  <si>
    <t xml:space="preserve">E2.13 </t>
  </si>
  <si>
    <t xml:space="preserve">E2.14 </t>
  </si>
  <si>
    <t xml:space="preserve">E2.15 </t>
  </si>
  <si>
    <t>E2.15a</t>
  </si>
  <si>
    <t xml:space="preserve">E2.16 </t>
  </si>
  <si>
    <t xml:space="preserve">E2.17 </t>
  </si>
  <si>
    <t xml:space="preserve">ML-II lab </t>
  </si>
  <si>
    <t xml:space="preserve">E2.18 </t>
  </si>
  <si>
    <t xml:space="preserve">E2.19 </t>
  </si>
  <si>
    <t xml:space="preserve">MF lab / ML-I </t>
  </si>
  <si>
    <t xml:space="preserve">E2.20 </t>
  </si>
  <si>
    <t xml:space="preserve">E2.21 </t>
  </si>
  <si>
    <t xml:space="preserve">E2.22 </t>
  </si>
  <si>
    <t xml:space="preserve">E2.23 </t>
  </si>
  <si>
    <t xml:space="preserve">E2.24 </t>
  </si>
  <si>
    <t xml:space="preserve">E2.25 </t>
  </si>
  <si>
    <t xml:space="preserve">E2.26 </t>
  </si>
  <si>
    <t xml:space="preserve">E2.27 </t>
  </si>
  <si>
    <t xml:space="preserve">E2.28 </t>
  </si>
  <si>
    <t xml:space="preserve">E2.29 </t>
  </si>
  <si>
    <t xml:space="preserve">st.mol.lab </t>
  </si>
  <si>
    <t xml:space="preserve">E2.30 </t>
  </si>
  <si>
    <t xml:space="preserve">E2.31 </t>
  </si>
  <si>
    <t xml:space="preserve">E2.32 </t>
  </si>
  <si>
    <t xml:space="preserve">E2.33 </t>
  </si>
  <si>
    <t xml:space="preserve">glas + schud </t>
  </si>
  <si>
    <t xml:space="preserve">E2.34 </t>
  </si>
  <si>
    <t xml:space="preserve">MF lab ML-I </t>
  </si>
  <si>
    <t xml:space="preserve">E2.35 </t>
  </si>
  <si>
    <t xml:space="preserve">open werkruimte </t>
  </si>
  <si>
    <t>E2.35a</t>
  </si>
  <si>
    <t xml:space="preserve">E2.36 </t>
  </si>
  <si>
    <t xml:space="preserve">E2.37 </t>
  </si>
  <si>
    <t xml:space="preserve">E2.38 </t>
  </si>
  <si>
    <t xml:space="preserve">E2.39 </t>
  </si>
  <si>
    <t xml:space="preserve">E2.40 </t>
  </si>
  <si>
    <t xml:space="preserve">E3.03 </t>
  </si>
  <si>
    <t xml:space="preserve">E3.04 </t>
  </si>
  <si>
    <t xml:space="preserve">E3.05 </t>
  </si>
  <si>
    <t xml:space="preserve">E3.06 </t>
  </si>
  <si>
    <t xml:space="preserve">E3.07 </t>
  </si>
  <si>
    <t xml:space="preserve">E3.08 </t>
  </si>
  <si>
    <t xml:space="preserve">E3.09 </t>
  </si>
  <si>
    <t xml:space="preserve">E3.10 </t>
  </si>
  <si>
    <t xml:space="preserve">E3.11 </t>
  </si>
  <si>
    <t xml:space="preserve">E3.12 </t>
  </si>
  <si>
    <t xml:space="preserve">E3.13 </t>
  </si>
  <si>
    <t xml:space="preserve">E3.14 </t>
  </si>
  <si>
    <t xml:space="preserve">E3.15 </t>
  </si>
  <si>
    <t>E3.15a</t>
  </si>
  <si>
    <t xml:space="preserve">E3.16 </t>
  </si>
  <si>
    <t xml:space="preserve">E3.17 </t>
  </si>
  <si>
    <t xml:space="preserve">E3.18 </t>
  </si>
  <si>
    <t xml:space="preserve">E3.19 </t>
  </si>
  <si>
    <t xml:space="preserve">E3.20 </t>
  </si>
  <si>
    <t xml:space="preserve">E3.21 </t>
  </si>
  <si>
    <t xml:space="preserve">E3.22 </t>
  </si>
  <si>
    <t xml:space="preserve">E3.23 </t>
  </si>
  <si>
    <t xml:space="preserve">E3.24 </t>
  </si>
  <si>
    <t xml:space="preserve">E3.25 </t>
  </si>
  <si>
    <t xml:space="preserve">E3.26 </t>
  </si>
  <si>
    <t xml:space="preserve">E3.27 </t>
  </si>
  <si>
    <t xml:space="preserve">E3.28 </t>
  </si>
  <si>
    <t xml:space="preserve">E3.29 </t>
  </si>
  <si>
    <t xml:space="preserve">E3.30 </t>
  </si>
  <si>
    <t xml:space="preserve">E3.31 </t>
  </si>
  <si>
    <t xml:space="preserve">E3.32 </t>
  </si>
  <si>
    <t xml:space="preserve">E3.33 </t>
  </si>
  <si>
    <t xml:space="preserve">E3.34 </t>
  </si>
  <si>
    <t xml:space="preserve">E3.35 </t>
  </si>
  <si>
    <t>E3.35a</t>
  </si>
  <si>
    <t xml:space="preserve">E3.36 </t>
  </si>
  <si>
    <t xml:space="preserve">E3.37 </t>
  </si>
  <si>
    <t xml:space="preserve">E3.38 </t>
  </si>
  <si>
    <t xml:space="preserve">E3.39 </t>
  </si>
  <si>
    <t xml:space="preserve">E3.40 </t>
  </si>
  <si>
    <t xml:space="preserve">E4.03 </t>
  </si>
  <si>
    <t xml:space="preserve">E4.04 </t>
  </si>
  <si>
    <t xml:space="preserve">E4.05 </t>
  </si>
  <si>
    <t xml:space="preserve">E4.06 </t>
  </si>
  <si>
    <t xml:space="preserve">E4.07 </t>
  </si>
  <si>
    <t xml:space="preserve">E4.08 </t>
  </si>
  <si>
    <t xml:space="preserve">E4.09 </t>
  </si>
  <si>
    <t xml:space="preserve">E4.10 </t>
  </si>
  <si>
    <t xml:space="preserve">E4.11 </t>
  </si>
  <si>
    <t xml:space="preserve">E4.12 </t>
  </si>
  <si>
    <t xml:space="preserve">E4.13 </t>
  </si>
  <si>
    <t xml:space="preserve">E4.14 </t>
  </si>
  <si>
    <t xml:space="preserve">E4.15 </t>
  </si>
  <si>
    <t>E4.15A</t>
  </si>
  <si>
    <t xml:space="preserve">E4.16 </t>
  </si>
  <si>
    <t xml:space="preserve">E4.17 </t>
  </si>
  <si>
    <t xml:space="preserve">ML-II lab / celkweek </t>
  </si>
  <si>
    <t xml:space="preserve">E4.18 </t>
  </si>
  <si>
    <t xml:space="preserve">E4.19 </t>
  </si>
  <si>
    <t xml:space="preserve">ML-I lab / celkweek </t>
  </si>
  <si>
    <t xml:space="preserve">E4.20 </t>
  </si>
  <si>
    <t xml:space="preserve">E4.21 </t>
  </si>
  <si>
    <t xml:space="preserve">E4.22 </t>
  </si>
  <si>
    <t xml:space="preserve">E4.23 </t>
  </si>
  <si>
    <t xml:space="preserve">E4.24 </t>
  </si>
  <si>
    <t xml:space="preserve">E4.26 </t>
  </si>
  <si>
    <t xml:space="preserve">E4.27 </t>
  </si>
  <si>
    <t xml:space="preserve">E4.28 </t>
  </si>
  <si>
    <t xml:space="preserve">E4.29 </t>
  </si>
  <si>
    <t xml:space="preserve">E4.30 </t>
  </si>
  <si>
    <t xml:space="preserve">E4.31 </t>
  </si>
  <si>
    <t>E4.31a</t>
  </si>
  <si>
    <t xml:space="preserve">E4.32 </t>
  </si>
  <si>
    <t xml:space="preserve">E4.33 </t>
  </si>
  <si>
    <t xml:space="preserve">E4.34 </t>
  </si>
  <si>
    <t>E4.34a</t>
  </si>
  <si>
    <t>E4.34b</t>
  </si>
  <si>
    <t>E4.34c</t>
  </si>
  <si>
    <t>E4.34d</t>
  </si>
  <si>
    <t xml:space="preserve">E4.35 </t>
  </si>
  <si>
    <t xml:space="preserve">E4.36 </t>
  </si>
  <si>
    <t>E4.36a</t>
  </si>
  <si>
    <t>E4.36b</t>
  </si>
  <si>
    <t>pathologie</t>
  </si>
  <si>
    <t xml:space="preserve">E4.37 </t>
  </si>
  <si>
    <t xml:space="preserve">E4.38 </t>
  </si>
  <si>
    <t xml:space="preserve">E5.03 </t>
  </si>
  <si>
    <t xml:space="preserve">E5.04 </t>
  </si>
  <si>
    <t xml:space="preserve">E5.05 </t>
  </si>
  <si>
    <t xml:space="preserve">E5.06 </t>
  </si>
  <si>
    <t xml:space="preserve">E5.07 </t>
  </si>
  <si>
    <t xml:space="preserve">E5.08 </t>
  </si>
  <si>
    <t xml:space="preserve">E5.09 </t>
  </si>
  <si>
    <t xml:space="preserve">E5.10 </t>
  </si>
  <si>
    <t xml:space="preserve">E5.11 </t>
  </si>
  <si>
    <t xml:space="preserve">E5.12 </t>
  </si>
  <si>
    <t xml:space="preserve">E5.13 </t>
  </si>
  <si>
    <t xml:space="preserve">E5.14 </t>
  </si>
  <si>
    <t xml:space="preserve">E5.15 </t>
  </si>
  <si>
    <t>E5.15a</t>
  </si>
  <si>
    <t xml:space="preserve">MF lab / celkweek </t>
  </si>
  <si>
    <t xml:space="preserve">E5.16 </t>
  </si>
  <si>
    <t xml:space="preserve">E5.17 </t>
  </si>
  <si>
    <t xml:space="preserve">E5.18 </t>
  </si>
  <si>
    <t xml:space="preserve">E5.19 </t>
  </si>
  <si>
    <t xml:space="preserve">E5.20 </t>
  </si>
  <si>
    <t xml:space="preserve">E5.21 </t>
  </si>
  <si>
    <t xml:space="preserve">E5.22 </t>
  </si>
  <si>
    <t xml:space="preserve">E5.23 </t>
  </si>
  <si>
    <t xml:space="preserve">E5.24 </t>
  </si>
  <si>
    <t xml:space="preserve">E5.26 </t>
  </si>
  <si>
    <t xml:space="preserve">histologie </t>
  </si>
  <si>
    <t xml:space="preserve">E5.27 </t>
  </si>
  <si>
    <t xml:space="preserve">E5.28 </t>
  </si>
  <si>
    <t xml:space="preserve">E5.30 </t>
  </si>
  <si>
    <t xml:space="preserve">E5.31 </t>
  </si>
  <si>
    <t xml:space="preserve">E5.32 </t>
  </si>
  <si>
    <t>E5.32a</t>
  </si>
  <si>
    <t xml:space="preserve"> zitkamer </t>
  </si>
  <si>
    <t xml:space="preserve">E5.33 </t>
  </si>
  <si>
    <t xml:space="preserve">E5.34 </t>
  </si>
  <si>
    <t xml:space="preserve">E5.35 </t>
  </si>
  <si>
    <t xml:space="preserve">E5.38 </t>
  </si>
  <si>
    <t xml:space="preserve">E5.39 </t>
  </si>
  <si>
    <t xml:space="preserve">E5.40 </t>
  </si>
  <si>
    <t xml:space="preserve">E6.01 </t>
  </si>
  <si>
    <t xml:space="preserve">techniek </t>
  </si>
  <si>
    <t>vloeistofdichte vloer</t>
  </si>
  <si>
    <t xml:space="preserve">E6.03 </t>
  </si>
  <si>
    <t xml:space="preserve">liftlobby </t>
  </si>
  <si>
    <t xml:space="preserve">E6.04 </t>
  </si>
  <si>
    <t xml:space="preserve">E6.05 </t>
  </si>
  <si>
    <t xml:space="preserve">MER </t>
  </si>
  <si>
    <t xml:space="preserve">E6.06 </t>
  </si>
  <si>
    <t>nio</t>
  </si>
  <si>
    <t>Bouwdeel A</t>
  </si>
  <si>
    <t>Bouwdeel C</t>
  </si>
  <si>
    <t>Bouwdeel B</t>
  </si>
  <si>
    <t>Bouwdeel E</t>
  </si>
  <si>
    <t>Ruimte categorie</t>
  </si>
  <si>
    <t>Ruimte omschrijving</t>
  </si>
  <si>
    <t>Kantoor en zitkamer</t>
  </si>
  <si>
    <t>Administratieve ruimten</t>
  </si>
  <si>
    <t>Entrée</t>
  </si>
  <si>
    <t>Verkeersruimten</t>
  </si>
  <si>
    <t>Gang en hal</t>
  </si>
  <si>
    <t>Lift</t>
  </si>
  <si>
    <t>Trappenhuis</t>
  </si>
  <si>
    <t>Kleedruimten</t>
  </si>
  <si>
    <t>Opslagruimten en apparatuurkamer</t>
  </si>
  <si>
    <t>Laboratorium algemeen</t>
  </si>
  <si>
    <t>Werkruimten</t>
  </si>
  <si>
    <t>Laboratorium bijzonder (ML1, ML2, BSL2, BSL3)</t>
  </si>
  <si>
    <t>Laboratorium radioactiviteit</t>
  </si>
  <si>
    <t>Laboratorium lyofielruimten</t>
  </si>
  <si>
    <t>Mediabereiding</t>
  </si>
  <si>
    <t>Sanitaire ruimten</t>
  </si>
  <si>
    <t>Douche</t>
  </si>
  <si>
    <t>Toilet 2x daags</t>
  </si>
  <si>
    <t>Restaurant</t>
  </si>
  <si>
    <t>Restauratieve ruimten</t>
  </si>
  <si>
    <t>Pantry en koffiecorner</t>
  </si>
  <si>
    <t>EHBO ruimten</t>
  </si>
  <si>
    <t>Behandelruimten</t>
  </si>
  <si>
    <t>Dierengebied</t>
  </si>
  <si>
    <t>Knaagdieren</t>
  </si>
  <si>
    <t>Wasstraat</t>
  </si>
  <si>
    <t>KNAW, Hubrecht Instituut</t>
  </si>
  <si>
    <t>Tendernummer</t>
  </si>
  <si>
    <t>XXXXX</t>
  </si>
  <si>
    <t>0.01</t>
  </si>
  <si>
    <t>0.02 en 0.03</t>
  </si>
  <si>
    <t>0.07</t>
  </si>
  <si>
    <t>0.08</t>
  </si>
  <si>
    <t>0.12</t>
  </si>
  <si>
    <t>0.15</t>
  </si>
  <si>
    <t>0.27a</t>
  </si>
  <si>
    <t>0.28</t>
  </si>
  <si>
    <t>0.29</t>
  </si>
  <si>
    <t>0.30</t>
  </si>
  <si>
    <t>0.31</t>
  </si>
  <si>
    <t>0.32a</t>
  </si>
  <si>
    <t>0.33b</t>
  </si>
  <si>
    <t>0.35</t>
  </si>
  <si>
    <t>0.36a</t>
  </si>
  <si>
    <t>0.36b</t>
  </si>
  <si>
    <t>0.37</t>
  </si>
  <si>
    <t>0.38a</t>
  </si>
  <si>
    <t>0.41</t>
  </si>
  <si>
    <t>0.41a</t>
  </si>
  <si>
    <t>0.41b</t>
  </si>
  <si>
    <t>0.42</t>
  </si>
  <si>
    <t>0.43</t>
  </si>
  <si>
    <t>0.44b</t>
  </si>
  <si>
    <t>0.44a</t>
  </si>
  <si>
    <t>0.45</t>
  </si>
  <si>
    <t>0.47</t>
  </si>
  <si>
    <t>0.48</t>
  </si>
  <si>
    <t>0.50</t>
  </si>
  <si>
    <t>0.51</t>
  </si>
  <si>
    <t>0.53</t>
  </si>
  <si>
    <t>0.54</t>
  </si>
  <si>
    <t>0.55b</t>
  </si>
  <si>
    <t>0.56</t>
  </si>
  <si>
    <t>0.59</t>
  </si>
  <si>
    <t>0.60</t>
  </si>
  <si>
    <t>0.63a</t>
  </si>
  <si>
    <t>0.64</t>
  </si>
  <si>
    <t>0.65c  en b</t>
  </si>
  <si>
    <t>0.66</t>
  </si>
  <si>
    <t>0.67</t>
  </si>
  <si>
    <t>0.70</t>
  </si>
  <si>
    <t>0.74</t>
  </si>
  <si>
    <t>0.75</t>
  </si>
  <si>
    <t>0.77a</t>
  </si>
  <si>
    <t>0.81a</t>
  </si>
  <si>
    <t>0.81c</t>
  </si>
  <si>
    <t>0.82</t>
  </si>
  <si>
    <t>0.83</t>
  </si>
  <si>
    <t>lab</t>
  </si>
  <si>
    <t>Prijsblad 6a Schoonmaakonderhoud</t>
  </si>
  <si>
    <t>Kosten periodiek onderhoud inventaris per jaar</t>
  </si>
  <si>
    <t>Kosten schrobwerkzaamheden per jaar</t>
  </si>
  <si>
    <t>Kosten strippen/conserveren per jaar</t>
  </si>
  <si>
    <t>Kolom 8</t>
  </si>
  <si>
    <t>Percentage toezicht t.o.v. productieuren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</si>
</sst>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_(* #,##0.00_);_(* \(#,##0.00\);_(* &quot;-&quot;??_);_(@_)"/>
    <numFmt numFmtId="168" formatCode="_(&quot;Fl.&quot;* #,##0_);_(&quot;Fl.&quot;* \(#,##0\);_(&quot;Fl.&quot;* &quot;-&quot;_);_(@_)"/>
    <numFmt numFmtId="169" formatCode="_(&quot;Fl.&quot;* #,##0.00_);_(&quot;Fl.&quot;* \(#,##0.00\);_(&quot;Fl.&quot;* &quot;-&quot;??_);_(@_)"/>
    <numFmt numFmtId="170" formatCode="0.000"/>
    <numFmt numFmtId="171" formatCode="0.0"/>
    <numFmt numFmtId="172" formatCode="_-&quot;€&quot;\ * #,##0.00_-;\-&quot;€&quot;\ * #,##0.00_-;_-&quot;€&quot;\ * &quot;-&quot;??_-;_-@_-"/>
    <numFmt numFmtId="173" formatCode="_ [$€-2]\ * #,##0.00_ ;_ [$€-2]\ * \-#,##0.00_ ;_ [$€-2]\ * &quot;-&quot;??_ ;_ @_ "/>
    <numFmt numFmtId="174" formatCode="0.0%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Helv"/>
    </font>
    <font>
      <sz val="10"/>
      <name val="Courier"/>
      <family val="3"/>
    </font>
    <font>
      <u/>
      <sz val="9"/>
      <color indexed="36"/>
      <name val="Geneva"/>
    </font>
    <font>
      <sz val="10"/>
      <name val="Verdana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8"/>
      <name val="Verdana"/>
      <family val="2"/>
    </font>
    <font>
      <b/>
      <sz val="8"/>
      <name val="Verdana"/>
      <family val="2"/>
    </font>
    <font>
      <b/>
      <sz val="9"/>
      <color theme="1"/>
      <name val="Calibri"/>
      <family val="2"/>
      <scheme val="minor"/>
    </font>
    <font>
      <i/>
      <sz val="8"/>
      <name val="Verdana"/>
      <family val="2"/>
    </font>
    <font>
      <b/>
      <i/>
      <sz val="8"/>
      <name val="Verdana"/>
      <family val="2"/>
    </font>
    <font>
      <sz val="8"/>
      <color indexed="9"/>
      <name val="Verdana"/>
      <family val="2"/>
    </font>
    <font>
      <b/>
      <sz val="12"/>
      <color theme="1"/>
      <name val="Verdana"/>
      <family val="2"/>
    </font>
    <font>
      <b/>
      <i/>
      <sz val="8"/>
      <color theme="0" tint="-0.1499984740745262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Verdana"/>
      <family val="2"/>
    </font>
    <font>
      <sz val="11"/>
      <name val="Calibri"/>
      <family val="2"/>
      <scheme val="minor"/>
    </font>
    <font>
      <sz val="8"/>
      <color theme="1"/>
      <name val="Verdana"/>
      <family val="2"/>
    </font>
    <font>
      <sz val="10"/>
      <name val="Verdana"/>
      <family val="2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19" fillId="0" borderId="0"/>
    <xf numFmtId="0" fontId="1" fillId="0" borderId="0"/>
    <xf numFmtId="0" fontId="20" fillId="0" borderId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4" fillId="0" borderId="0"/>
  </cellStyleXfs>
  <cellXfs count="176">
    <xf numFmtId="0" fontId="0" fillId="0" borderId="0" xfId="0"/>
    <xf numFmtId="1" fontId="16" fillId="9" borderId="10" xfId="4" applyNumberFormat="1" applyFont="1" applyFill="1" applyBorder="1" applyAlignment="1">
      <alignment horizontal="center" vertical="top" wrapText="1"/>
    </xf>
    <xf numFmtId="0" fontId="7" fillId="0" borderId="1" xfId="4" applyFont="1" applyFill="1" applyBorder="1"/>
    <xf numFmtId="2" fontId="13" fillId="0" borderId="0" xfId="12" applyNumberFormat="1" applyFont="1" applyFill="1" applyBorder="1" applyAlignment="1"/>
    <xf numFmtId="0" fontId="7" fillId="0" borderId="0" xfId="15" applyFont="1"/>
    <xf numFmtId="0" fontId="7" fillId="0" borderId="0" xfId="4" applyFont="1"/>
    <xf numFmtId="166" fontId="7" fillId="0" borderId="0" xfId="16" applyFont="1" applyAlignment="1">
      <alignment horizontal="left"/>
    </xf>
    <xf numFmtId="170" fontId="7" fillId="0" borderId="0" xfId="15" applyNumberFormat="1" applyFont="1" applyAlignment="1">
      <alignment horizontal="center"/>
    </xf>
    <xf numFmtId="0" fontId="10" fillId="0" borderId="0" xfId="15" applyFont="1"/>
    <xf numFmtId="0" fontId="10" fillId="0" borderId="0" xfId="4" applyFont="1"/>
    <xf numFmtId="0" fontId="13" fillId="0" borderId="0" xfId="12" applyFont="1" applyFill="1" applyAlignment="1"/>
    <xf numFmtId="2" fontId="14" fillId="0" borderId="0" xfId="12" applyNumberFormat="1" applyFont="1" applyFill="1" applyBorder="1" applyAlignment="1"/>
    <xf numFmtId="2" fontId="13" fillId="0" borderId="0" xfId="12" applyNumberFormat="1" applyFont="1" applyFill="1" applyAlignment="1"/>
    <xf numFmtId="2" fontId="7" fillId="0" borderId="0" xfId="16" applyNumberFormat="1" applyFont="1" applyAlignment="1">
      <alignment horizontal="left"/>
    </xf>
    <xf numFmtId="2" fontId="15" fillId="0" borderId="0" xfId="4" applyNumberFormat="1" applyFont="1" applyAlignment="1">
      <alignment horizontal="center"/>
    </xf>
    <xf numFmtId="170" fontId="13" fillId="0" borderId="0" xfId="12" applyNumberFormat="1" applyFont="1" applyFill="1" applyAlignment="1"/>
    <xf numFmtId="3" fontId="7" fillId="0" borderId="0" xfId="15" applyNumberFormat="1" applyFont="1" applyAlignment="1">
      <alignment horizontal="right"/>
    </xf>
    <xf numFmtId="3" fontId="13" fillId="0" borderId="0" xfId="12" applyNumberFormat="1" applyFont="1" applyFill="1" applyAlignment="1">
      <alignment horizontal="right"/>
    </xf>
    <xf numFmtId="2" fontId="18" fillId="2" borderId="1" xfId="4" applyNumberFormat="1" applyFont="1" applyFill="1" applyBorder="1" applyAlignment="1" applyProtection="1">
      <alignment horizontal="left" vertical="top" wrapText="1"/>
    </xf>
    <xf numFmtId="170" fontId="18" fillId="2" borderId="1" xfId="4" applyNumberFormat="1" applyFont="1" applyFill="1" applyBorder="1" applyAlignment="1" applyProtection="1">
      <alignment horizontal="center" vertical="top" wrapText="1"/>
    </xf>
    <xf numFmtId="3" fontId="18" fillId="2" borderId="1" xfId="4" applyNumberFormat="1" applyFont="1" applyFill="1" applyBorder="1" applyAlignment="1" applyProtection="1">
      <alignment horizontal="right" vertical="top" wrapText="1"/>
    </xf>
    <xf numFmtId="0" fontId="7" fillId="3" borderId="1" xfId="4" applyNumberFormat="1" applyFont="1" applyFill="1" applyBorder="1" applyAlignment="1">
      <alignment horizontal="left"/>
    </xf>
    <xf numFmtId="170" fontId="7" fillId="3" borderId="1" xfId="4" applyNumberFormat="1" applyFont="1" applyFill="1" applyBorder="1" applyAlignment="1">
      <alignment horizontal="left"/>
    </xf>
    <xf numFmtId="3" fontId="9" fillId="3" borderId="1" xfId="4" applyNumberFormat="1" applyFont="1" applyFill="1" applyBorder="1" applyAlignment="1">
      <alignment horizontal="right"/>
    </xf>
    <xf numFmtId="0" fontId="22" fillId="0" borderId="3" xfId="0" applyFont="1" applyBorder="1"/>
    <xf numFmtId="0" fontId="23" fillId="0" borderId="3" xfId="0" applyFont="1" applyBorder="1"/>
    <xf numFmtId="0" fontId="23" fillId="5" borderId="3" xfId="0" applyFont="1" applyFill="1" applyBorder="1" applyAlignment="1">
      <alignment horizontal="center" vertical="justify"/>
    </xf>
    <xf numFmtId="0" fontId="22" fillId="0" borderId="3" xfId="0" applyFont="1" applyBorder="1" applyAlignment="1">
      <alignment horizontal="center" vertical="justify"/>
    </xf>
    <xf numFmtId="0" fontId="25" fillId="0" borderId="3" xfId="0" applyFont="1" applyFill="1" applyBorder="1" applyAlignment="1">
      <alignment horizontal="center" vertical="justify"/>
    </xf>
    <xf numFmtId="0" fontId="26" fillId="0" borderId="3" xfId="0" applyFont="1" applyFill="1" applyBorder="1" applyAlignment="1">
      <alignment horizontal="center" vertical="justify"/>
    </xf>
    <xf numFmtId="0" fontId="26" fillId="0" borderId="3" xfId="0" applyFont="1" applyFill="1" applyBorder="1"/>
    <xf numFmtId="0" fontId="25" fillId="0" borderId="3" xfId="0" applyFont="1" applyFill="1" applyBorder="1"/>
    <xf numFmtId="0" fontId="22" fillId="4" borderId="3" xfId="0" applyFont="1" applyFill="1" applyBorder="1"/>
    <xf numFmtId="0" fontId="22" fillId="4" borderId="3" xfId="0" applyFont="1" applyFill="1" applyBorder="1" applyAlignment="1">
      <alignment horizontal="center"/>
    </xf>
    <xf numFmtId="172" fontId="22" fillId="6" borderId="3" xfId="27" applyFont="1" applyFill="1" applyBorder="1" applyAlignment="1">
      <alignment horizontal="center"/>
    </xf>
    <xf numFmtId="172" fontId="22" fillId="4" borderId="3" xfId="27" applyFont="1" applyFill="1" applyBorder="1" applyAlignment="1">
      <alignment horizontal="center"/>
    </xf>
    <xf numFmtId="10" fontId="22" fillId="4" borderId="3" xfId="3" applyNumberFormat="1" applyFont="1" applyFill="1" applyBorder="1" applyAlignment="1">
      <alignment horizontal="center"/>
    </xf>
    <xf numFmtId="0" fontId="23" fillId="5" borderId="3" xfId="0" applyFont="1" applyFill="1" applyBorder="1"/>
    <xf numFmtId="0" fontId="23" fillId="5" borderId="3" xfId="0" applyFont="1" applyFill="1" applyBorder="1" applyAlignment="1">
      <alignment horizontal="center"/>
    </xf>
    <xf numFmtId="44" fontId="23" fillId="5" borderId="3" xfId="0" applyNumberFormat="1" applyFont="1" applyFill="1" applyBorder="1" applyAlignment="1">
      <alignment horizontal="center"/>
    </xf>
    <xf numFmtId="173" fontId="23" fillId="5" borderId="3" xfId="0" applyNumberFormat="1" applyFont="1" applyFill="1" applyBorder="1" applyAlignment="1">
      <alignment horizontal="center"/>
    </xf>
    <xf numFmtId="172" fontId="23" fillId="5" borderId="3" xfId="27" applyFont="1" applyFill="1" applyBorder="1" applyAlignment="1">
      <alignment horizontal="center"/>
    </xf>
    <xf numFmtId="0" fontId="27" fillId="0" borderId="3" xfId="0" applyFont="1" applyBorder="1"/>
    <xf numFmtId="0" fontId="22" fillId="0" borderId="3" xfId="0" applyFont="1" applyBorder="1" applyAlignment="1">
      <alignment horizontal="center"/>
    </xf>
    <xf numFmtId="0" fontId="28" fillId="0" borderId="0" xfId="0" applyFont="1"/>
    <xf numFmtId="0" fontId="29" fillId="0" borderId="3" xfId="0" applyFont="1" applyFill="1" applyBorder="1" applyAlignment="1">
      <alignment horizontal="center" vertical="justify"/>
    </xf>
    <xf numFmtId="0" fontId="23" fillId="0" borderId="3" xfId="0" applyFont="1" applyFill="1" applyBorder="1" applyAlignment="1">
      <alignment horizontal="center" vertical="justify"/>
    </xf>
    <xf numFmtId="0" fontId="22" fillId="0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172" fontId="22" fillId="6" borderId="3" xfId="27" applyFont="1" applyFill="1" applyBorder="1" applyAlignment="1">
      <alignment horizontal="left"/>
    </xf>
    <xf numFmtId="172" fontId="22" fillId="7" borderId="3" xfId="27" applyFont="1" applyFill="1" applyBorder="1" applyAlignment="1">
      <alignment horizontal="left"/>
    </xf>
    <xf numFmtId="165" fontId="22" fillId="4" borderId="3" xfId="28" applyFont="1" applyFill="1" applyBorder="1" applyAlignment="1">
      <alignment horizontal="center"/>
    </xf>
    <xf numFmtId="9" fontId="22" fillId="4" borderId="3" xfId="3" applyFont="1" applyFill="1" applyBorder="1" applyAlignment="1">
      <alignment horizontal="center"/>
    </xf>
    <xf numFmtId="9" fontId="23" fillId="5" borderId="3" xfId="3" applyFont="1" applyFill="1" applyBorder="1" applyAlignment="1">
      <alignment horizontal="center"/>
    </xf>
    <xf numFmtId="44" fontId="23" fillId="8" borderId="3" xfId="0" applyNumberFormat="1" applyFont="1" applyFill="1" applyBorder="1" applyAlignment="1">
      <alignment horizontal="center"/>
    </xf>
    <xf numFmtId="165" fontId="23" fillId="5" borderId="3" xfId="0" applyNumberFormat="1" applyFont="1" applyFill="1" applyBorder="1" applyAlignment="1">
      <alignment horizontal="center"/>
    </xf>
    <xf numFmtId="0" fontId="31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left" vertical="center"/>
    </xf>
    <xf numFmtId="4" fontId="0" fillId="0" borderId="0" xfId="1" applyNumberFormat="1" applyFont="1" applyFill="1" applyBorder="1" applyAlignment="1" applyProtection="1">
      <alignment horizontal="right" vertical="center" wrapText="1" readingOrder="1"/>
    </xf>
    <xf numFmtId="0" fontId="31" fillId="0" borderId="0" xfId="1" applyNumberFormat="1" applyFont="1" applyFill="1" applyBorder="1" applyAlignment="1" applyProtection="1">
      <alignment horizontal="left" vertical="center" readingOrder="1"/>
    </xf>
    <xf numFmtId="0" fontId="0" fillId="0" borderId="0" xfId="1" applyNumberFormat="1" applyFont="1" applyFill="1" applyBorder="1" applyAlignment="1" applyProtection="1">
      <alignment horizontal="left" vertical="top" wrapText="1" readingOrder="1"/>
    </xf>
    <xf numFmtId="4" fontId="0" fillId="0" borderId="0" xfId="1" applyNumberFormat="1" applyFont="1" applyFill="1" applyBorder="1" applyAlignment="1" applyProtection="1">
      <alignment horizontal="right" vertical="center" readingOrder="1"/>
    </xf>
    <xf numFmtId="0" fontId="30" fillId="0" borderId="0" xfId="0" applyFont="1"/>
    <xf numFmtId="0" fontId="0" fillId="0" borderId="1" xfId="1" applyNumberFormat="1" applyFont="1" applyFill="1" applyBorder="1" applyAlignment="1" applyProtection="1">
      <alignment horizontal="center" vertical="center" wrapText="1" readingOrder="1"/>
    </xf>
    <xf numFmtId="166" fontId="17" fillId="0" borderId="1" xfId="9" applyFont="1" applyFill="1" applyBorder="1" applyAlignment="1">
      <alignment horizontal="center"/>
    </xf>
    <xf numFmtId="171" fontId="22" fillId="4" borderId="3" xfId="0" applyNumberFormat="1" applyFont="1" applyFill="1" applyBorder="1" applyAlignment="1">
      <alignment horizontal="center"/>
    </xf>
    <xf numFmtId="43" fontId="23" fillId="5" borderId="3" xfId="2" applyFont="1" applyFill="1" applyBorder="1" applyAlignment="1">
      <alignment horizontal="center"/>
    </xf>
    <xf numFmtId="171" fontId="23" fillId="5" borderId="3" xfId="0" applyNumberFormat="1" applyFont="1" applyFill="1" applyBorder="1" applyAlignment="1">
      <alignment horizontal="center"/>
    </xf>
    <xf numFmtId="165" fontId="17" fillId="0" borderId="1" xfId="28" applyFont="1" applyFill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7" fillId="0" borderId="0" xfId="4" applyFont="1" applyBorder="1"/>
    <xf numFmtId="2" fontId="7" fillId="0" borderId="0" xfId="4" applyNumberFormat="1" applyFont="1" applyBorder="1" applyAlignment="1">
      <alignment horizontal="center"/>
    </xf>
    <xf numFmtId="0" fontId="7" fillId="0" borderId="0" xfId="4" applyFont="1" applyFill="1" applyBorder="1"/>
    <xf numFmtId="0" fontId="17" fillId="0" borderId="0" xfId="4" applyFont="1" applyFill="1" applyBorder="1"/>
    <xf numFmtId="166" fontId="17" fillId="0" borderId="0" xfId="9" applyFont="1" applyBorder="1"/>
    <xf numFmtId="165" fontId="17" fillId="0" borderId="0" xfId="28" applyFont="1" applyBorder="1"/>
    <xf numFmtId="0" fontId="11" fillId="0" borderId="0" xfId="4" applyFont="1" applyBorder="1"/>
    <xf numFmtId="0" fontId="0" fillId="0" borderId="0" xfId="0" applyBorder="1"/>
    <xf numFmtId="2" fontId="8" fillId="0" borderId="0" xfId="4" applyNumberFormat="1" applyFont="1" applyBorder="1" applyAlignment="1">
      <alignment horizontal="center"/>
    </xf>
    <xf numFmtId="2" fontId="8" fillId="0" borderId="0" xfId="4" applyNumberFormat="1" applyFont="1" applyBorder="1"/>
    <xf numFmtId="0" fontId="8" fillId="0" borderId="0" xfId="4" applyFont="1" applyBorder="1"/>
    <xf numFmtId="0" fontId="8" fillId="0" borderId="0" xfId="4" applyFont="1" applyFill="1" applyBorder="1"/>
    <xf numFmtId="0" fontId="16" fillId="0" borderId="0" xfId="4" applyFont="1" applyFill="1" applyBorder="1"/>
    <xf numFmtId="166" fontId="16" fillId="0" borderId="0" xfId="9" applyFont="1" applyBorder="1"/>
    <xf numFmtId="165" fontId="16" fillId="0" borderId="0" xfId="28" applyFont="1" applyBorder="1"/>
    <xf numFmtId="0" fontId="12" fillId="0" borderId="0" xfId="4" applyFont="1" applyBorder="1"/>
    <xf numFmtId="0" fontId="24" fillId="0" borderId="0" xfId="0" applyFont="1" applyBorder="1"/>
    <xf numFmtId="0" fontId="33" fillId="0" borderId="0" xfId="0" applyFont="1" applyBorder="1"/>
    <xf numFmtId="165" fontId="33" fillId="0" borderId="0" xfId="28" applyFont="1" applyBorder="1"/>
    <xf numFmtId="2" fontId="18" fillId="2" borderId="1" xfId="4" applyNumberFormat="1" applyFont="1" applyFill="1" applyBorder="1" applyAlignment="1">
      <alignment vertical="top" wrapText="1"/>
    </xf>
    <xf numFmtId="165" fontId="18" fillId="2" borderId="1" xfId="28" applyFont="1" applyFill="1" applyBorder="1" applyAlignment="1">
      <alignment vertical="top" wrapText="1"/>
    </xf>
    <xf numFmtId="1" fontId="17" fillId="9" borderId="1" xfId="4" applyNumberFormat="1" applyFont="1" applyFill="1" applyBorder="1" applyAlignment="1">
      <alignment horizontal="center"/>
    </xf>
    <xf numFmtId="170" fontId="7" fillId="9" borderId="2" xfId="4" applyNumberFormat="1" applyFont="1" applyFill="1" applyBorder="1" applyAlignment="1">
      <alignment horizontal="center"/>
    </xf>
    <xf numFmtId="2" fontId="18" fillId="2" borderId="1" xfId="4" applyNumberFormat="1" applyFont="1" applyFill="1" applyBorder="1" applyAlignment="1">
      <alignment horizontal="center" vertical="top" wrapText="1"/>
    </xf>
    <xf numFmtId="0" fontId="0" fillId="0" borderId="0" xfId="1" applyNumberFormat="1" applyFont="1" applyFill="1" applyBorder="1" applyAlignment="1" applyProtection="1">
      <alignment horizontal="left" vertical="center" wrapText="1" readingOrder="1"/>
    </xf>
    <xf numFmtId="0" fontId="35" fillId="10" borderId="1" xfId="4" applyFont="1" applyFill="1" applyBorder="1" applyAlignment="1">
      <alignment horizontal="left"/>
    </xf>
    <xf numFmtId="0" fontId="35" fillId="0" borderId="1" xfId="4" applyFont="1" applyFill="1" applyBorder="1" applyAlignment="1">
      <alignment horizontal="left"/>
    </xf>
    <xf numFmtId="0" fontId="12" fillId="5" borderId="12" xfId="0" applyFont="1" applyFill="1" applyBorder="1" applyAlignment="1">
      <alignment vertical="justify"/>
    </xf>
    <xf numFmtId="172" fontId="22" fillId="0" borderId="3" xfId="27" applyFont="1" applyFill="1" applyBorder="1" applyAlignment="1">
      <alignment horizontal="center"/>
    </xf>
    <xf numFmtId="0" fontId="22" fillId="0" borderId="3" xfId="0" applyFont="1" applyFill="1" applyBorder="1"/>
    <xf numFmtId="0" fontId="22" fillId="0" borderId="0" xfId="0" applyFont="1" applyFill="1" applyBorder="1"/>
    <xf numFmtId="171" fontId="11" fillId="4" borderId="3" xfId="0" applyNumberFormat="1" applyFont="1" applyFill="1" applyBorder="1" applyAlignment="1">
      <alignment horizontal="left"/>
    </xf>
    <xf numFmtId="0" fontId="0" fillId="0" borderId="0" xfId="1" applyNumberFormat="1" applyFont="1" applyFill="1" applyBorder="1" applyAlignment="1" applyProtection="1">
      <alignment horizontal="right" vertical="center" wrapText="1" readingOrder="1"/>
    </xf>
    <xf numFmtId="0" fontId="0" fillId="0" borderId="0" xfId="1" applyNumberFormat="1" applyFont="1" applyFill="1" applyBorder="1" applyAlignment="1" applyProtection="1">
      <alignment horizontal="left" wrapText="1" readingOrder="1"/>
    </xf>
    <xf numFmtId="1" fontId="16" fillId="0" borderId="0" xfId="4" applyNumberFormat="1" applyFont="1" applyFill="1" applyBorder="1" applyAlignment="1">
      <alignment horizontal="center" vertical="top"/>
    </xf>
    <xf numFmtId="3" fontId="0" fillId="0" borderId="0" xfId="1" applyNumberFormat="1" applyFont="1" applyFill="1" applyBorder="1" applyAlignment="1" applyProtection="1">
      <alignment horizontal="right" vertical="center" wrapText="1" readingOrder="1"/>
    </xf>
    <xf numFmtId="43" fontId="8" fillId="11" borderId="1" xfId="2" applyFont="1" applyFill="1" applyBorder="1" applyAlignment="1">
      <alignment horizontal="center"/>
    </xf>
    <xf numFmtId="165" fontId="8" fillId="11" borderId="1" xfId="28" applyFont="1" applyFill="1" applyBorder="1" applyAlignment="1">
      <alignment horizontal="center"/>
    </xf>
    <xf numFmtId="165" fontId="16" fillId="9" borderId="1" xfId="28" applyFont="1" applyFill="1" applyBorder="1" applyAlignment="1">
      <alignment vertical="center"/>
    </xf>
    <xf numFmtId="1" fontId="16" fillId="0" borderId="0" xfId="4" applyNumberFormat="1" applyFont="1" applyFill="1" applyBorder="1" applyAlignment="1">
      <alignment vertical="top"/>
    </xf>
    <xf numFmtId="0" fontId="12" fillId="5" borderId="3" xfId="0" applyFont="1" applyFill="1" applyBorder="1" applyAlignment="1">
      <alignment horizontal="center" vertical="justify"/>
    </xf>
    <xf numFmtId="174" fontId="22" fillId="6" borderId="3" xfId="0" applyNumberFormat="1" applyFont="1" applyFill="1" applyBorder="1" applyAlignment="1">
      <alignment horizontal="center"/>
    </xf>
    <xf numFmtId="0" fontId="11" fillId="0" borderId="3" xfId="0" applyFont="1" applyBorder="1"/>
    <xf numFmtId="2" fontId="23" fillId="5" borderId="3" xfId="2" applyNumberFormat="1" applyFont="1" applyFill="1" applyBorder="1" applyAlignment="1">
      <alignment horizontal="center"/>
    </xf>
    <xf numFmtId="2" fontId="14" fillId="0" borderId="0" xfId="12" applyNumberFormat="1" applyFont="1" applyFill="1" applyAlignment="1">
      <alignment horizontal="left" vertical="top" wrapText="1"/>
    </xf>
    <xf numFmtId="49" fontId="13" fillId="0" borderId="0" xfId="12" applyNumberFormat="1" applyFont="1" applyFill="1" applyAlignment="1"/>
    <xf numFmtId="0" fontId="0" fillId="0" borderId="1" xfId="1" applyNumberFormat="1" applyFont="1" applyFill="1" applyBorder="1" applyAlignment="1" applyProtection="1">
      <alignment horizontal="left" vertical="center"/>
    </xf>
    <xf numFmtId="0" fontId="19" fillId="0" borderId="1" xfId="1" applyNumberFormat="1" applyFont="1" applyFill="1" applyBorder="1" applyAlignment="1" applyProtection="1">
      <alignment horizontal="lef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3" fontId="0" fillId="0" borderId="1" xfId="1" applyNumberFormat="1" applyFont="1" applyFill="1" applyBorder="1" applyAlignment="1" applyProtection="1">
      <alignment horizontal="right" vertical="center"/>
    </xf>
    <xf numFmtId="1" fontId="16" fillId="0" borderId="0" xfId="4" applyNumberFormat="1" applyFont="1" applyFill="1" applyBorder="1" applyAlignment="1">
      <alignment horizontal="left" vertical="top" wrapText="1"/>
    </xf>
    <xf numFmtId="0" fontId="0" fillId="0" borderId="1" xfId="1" applyNumberFormat="1" applyFont="1" applyFill="1" applyBorder="1" applyAlignment="1" applyProtection="1">
      <alignment horizontal="left" vertical="center" wrapText="1" readingOrder="1"/>
    </xf>
    <xf numFmtId="0" fontId="0" fillId="0" borderId="1" xfId="1" applyNumberFormat="1" applyFont="1" applyFill="1" applyBorder="1" applyAlignment="1" applyProtection="1">
      <alignment horizontal="right" vertical="center" wrapText="1" readingOrder="1"/>
    </xf>
    <xf numFmtId="0" fontId="19" fillId="0" borderId="1" xfId="1" applyNumberFormat="1" applyFont="1" applyFill="1" applyBorder="1" applyAlignment="1" applyProtection="1">
      <alignment horizontal="left" vertical="center" wrapText="1" readingOrder="1"/>
    </xf>
    <xf numFmtId="2" fontId="14" fillId="9" borderId="0" xfId="12" applyNumberFormat="1" applyFont="1" applyFill="1" applyAlignment="1">
      <alignment horizontal="left" vertical="top" wrapText="1"/>
    </xf>
    <xf numFmtId="2" fontId="14" fillId="0" borderId="0" xfId="12" applyNumberFormat="1" applyFont="1" applyFill="1" applyAlignment="1">
      <alignment horizontal="left" vertical="top" wrapText="1"/>
    </xf>
    <xf numFmtId="172" fontId="11" fillId="4" borderId="3" xfId="27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left" vertical="center" wrapText="1" readingOrder="1"/>
    </xf>
    <xf numFmtId="0" fontId="1" fillId="0" borderId="0" xfId="0" applyFont="1" applyBorder="1"/>
    <xf numFmtId="0" fontId="36" fillId="0" borderId="0" xfId="4" applyFont="1" applyBorder="1"/>
    <xf numFmtId="2" fontId="36" fillId="0" borderId="0" xfId="4" applyNumberFormat="1" applyFont="1" applyBorder="1"/>
    <xf numFmtId="2" fontId="37" fillId="0" borderId="0" xfId="12" applyNumberFormat="1" applyFont="1" applyFill="1" applyBorder="1" applyAlignment="1"/>
    <xf numFmtId="2" fontId="38" fillId="0" borderId="0" xfId="4" applyNumberFormat="1" applyFont="1" applyBorder="1"/>
    <xf numFmtId="2" fontId="38" fillId="2" borderId="1" xfId="4" applyNumberFormat="1" applyFont="1" applyFill="1" applyBorder="1" applyAlignment="1">
      <alignment vertical="top" wrapText="1"/>
    </xf>
    <xf numFmtId="0" fontId="33" fillId="0" borderId="1" xfId="1" applyNumberFormat="1" applyFont="1" applyFill="1" applyBorder="1" applyAlignment="1" applyProtection="1">
      <alignment horizontal="left" vertical="center" wrapText="1" readingOrder="1"/>
    </xf>
    <xf numFmtId="0" fontId="33" fillId="0" borderId="10" xfId="1" applyNumberFormat="1" applyFont="1" applyFill="1" applyBorder="1" applyAlignment="1" applyProtection="1">
      <alignment horizontal="left" vertical="center" wrapText="1" readingOrder="1"/>
    </xf>
    <xf numFmtId="0" fontId="0" fillId="0" borderId="10" xfId="1" applyNumberFormat="1" applyFont="1" applyFill="1" applyBorder="1" applyAlignment="1" applyProtection="1">
      <alignment horizontal="right" vertical="center" wrapText="1" readingOrder="1"/>
    </xf>
    <xf numFmtId="0" fontId="0" fillId="0" borderId="10" xfId="1" applyNumberFormat="1" applyFont="1" applyFill="1" applyBorder="1" applyAlignment="1" applyProtection="1">
      <alignment horizontal="left" vertical="center" wrapText="1" readingOrder="1"/>
    </xf>
    <xf numFmtId="0" fontId="0" fillId="0" borderId="10" xfId="1" applyNumberFormat="1" applyFont="1" applyFill="1" applyBorder="1" applyAlignment="1" applyProtection="1">
      <alignment horizontal="center" vertical="center" wrapText="1" readingOrder="1"/>
    </xf>
    <xf numFmtId="1" fontId="17" fillId="9" borderId="10" xfId="4" applyNumberFormat="1" applyFont="1" applyFill="1" applyBorder="1" applyAlignment="1">
      <alignment horizontal="center"/>
    </xf>
    <xf numFmtId="166" fontId="17" fillId="0" borderId="10" xfId="9" applyFont="1" applyFill="1" applyBorder="1" applyAlignment="1">
      <alignment horizontal="center"/>
    </xf>
    <xf numFmtId="165" fontId="17" fillId="0" borderId="10" xfId="28" applyFont="1" applyFill="1" applyBorder="1" applyAlignment="1">
      <alignment horizontal="center"/>
    </xf>
    <xf numFmtId="0" fontId="7" fillId="0" borderId="10" xfId="4" applyFont="1" applyFill="1" applyBorder="1"/>
    <xf numFmtId="0" fontId="0" fillId="0" borderId="1" xfId="0" applyBorder="1"/>
    <xf numFmtId="0" fontId="0" fillId="0" borderId="1" xfId="0" applyFont="1" applyBorder="1"/>
    <xf numFmtId="2" fontId="0" fillId="0" borderId="1" xfId="1" applyNumberFormat="1" applyFont="1" applyFill="1" applyBorder="1" applyAlignment="1" applyProtection="1">
      <alignment horizontal="right" vertical="center" wrapText="1" readingOrder="1"/>
    </xf>
    <xf numFmtId="2" fontId="0" fillId="0" borderId="1" xfId="1" applyNumberFormat="1" applyFont="1" applyFill="1" applyBorder="1" applyAlignment="1" applyProtection="1">
      <alignment horizontal="right" vertical="center"/>
    </xf>
    <xf numFmtId="2" fontId="0" fillId="0" borderId="1" xfId="1" applyNumberFormat="1" applyFont="1" applyFill="1" applyBorder="1" applyAlignment="1" applyProtection="1">
      <alignment horizontal="left" vertical="center"/>
    </xf>
    <xf numFmtId="2" fontId="0" fillId="0" borderId="10" xfId="1" applyNumberFormat="1" applyFont="1" applyFill="1" applyBorder="1" applyAlignment="1" applyProtection="1">
      <alignment horizontal="right" vertical="center" wrapText="1" readingOrder="1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7" fillId="0" borderId="0" xfId="4" applyFont="1" applyFill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6" fontId="8" fillId="0" borderId="0" xfId="16" applyFont="1" applyAlignment="1">
      <alignment horizontal="left"/>
    </xf>
    <xf numFmtId="3" fontId="39" fillId="0" borderId="1" xfId="19" applyNumberFormat="1" applyFont="1" applyFill="1" applyBorder="1" applyAlignment="1">
      <alignment horizontal="right"/>
    </xf>
    <xf numFmtId="172" fontId="23" fillId="12" borderId="3" xfId="27" applyFont="1" applyFill="1" applyBorder="1" applyAlignment="1">
      <alignment horizontal="center"/>
    </xf>
    <xf numFmtId="1" fontId="16" fillId="9" borderId="11" xfId="4" applyNumberFormat="1" applyFont="1" applyFill="1" applyBorder="1" applyAlignment="1">
      <alignment horizontal="center" vertical="top" wrapText="1"/>
    </xf>
    <xf numFmtId="1" fontId="17" fillId="9" borderId="5" xfId="4" applyNumberFormat="1" applyFont="1" applyFill="1" applyBorder="1" applyAlignment="1">
      <alignment horizontal="left" vertical="top" wrapText="1"/>
    </xf>
    <xf numFmtId="1" fontId="17" fillId="9" borderId="4" xfId="4" applyNumberFormat="1" applyFont="1" applyFill="1" applyBorder="1" applyAlignment="1">
      <alignment horizontal="left" vertical="top" wrapText="1"/>
    </xf>
    <xf numFmtId="1" fontId="17" fillId="9" borderId="6" xfId="4" applyNumberFormat="1" applyFont="1" applyFill="1" applyBorder="1" applyAlignment="1">
      <alignment horizontal="left" vertical="top" wrapText="1"/>
    </xf>
    <xf numFmtId="1" fontId="17" fillId="9" borderId="7" xfId="4" applyNumberFormat="1" applyFont="1" applyFill="1" applyBorder="1" applyAlignment="1">
      <alignment horizontal="left" vertical="top" wrapText="1"/>
    </xf>
    <xf numFmtId="1" fontId="17" fillId="9" borderId="8" xfId="4" applyNumberFormat="1" applyFont="1" applyFill="1" applyBorder="1" applyAlignment="1">
      <alignment horizontal="left" vertical="top" wrapText="1"/>
    </xf>
    <xf numFmtId="1" fontId="17" fillId="9" borderId="9" xfId="4" applyNumberFormat="1" applyFont="1" applyFill="1" applyBorder="1" applyAlignment="1">
      <alignment horizontal="left" vertical="top" wrapText="1"/>
    </xf>
    <xf numFmtId="2" fontId="14" fillId="9" borderId="0" xfId="12" applyNumberFormat="1" applyFont="1" applyFill="1" applyAlignment="1">
      <alignment horizontal="left" vertical="top" wrapText="1"/>
    </xf>
    <xf numFmtId="43" fontId="8" fillId="11" borderId="14" xfId="2" applyFont="1" applyFill="1" applyBorder="1" applyAlignment="1">
      <alignment horizontal="center"/>
    </xf>
    <xf numFmtId="43" fontId="8" fillId="11" borderId="2" xfId="2" applyFont="1" applyFill="1" applyBorder="1" applyAlignment="1">
      <alignment horizontal="center"/>
    </xf>
    <xf numFmtId="0" fontId="8" fillId="11" borderId="13" xfId="4" applyFont="1" applyFill="1" applyBorder="1" applyAlignment="1">
      <alignment horizontal="center"/>
    </xf>
    <xf numFmtId="0" fontId="8" fillId="11" borderId="2" xfId="4" applyFont="1" applyFill="1" applyBorder="1" applyAlignment="1">
      <alignment horizontal="center"/>
    </xf>
    <xf numFmtId="1" fontId="16" fillId="9" borderId="10" xfId="4" applyNumberFormat="1" applyFont="1" applyFill="1" applyBorder="1" applyAlignment="1">
      <alignment horizontal="center" vertical="top"/>
    </xf>
    <xf numFmtId="1" fontId="16" fillId="9" borderId="11" xfId="4" applyNumberFormat="1" applyFont="1" applyFill="1" applyBorder="1" applyAlignment="1">
      <alignment horizontal="center" vertical="top"/>
    </xf>
    <xf numFmtId="0" fontId="2" fillId="4" borderId="0" xfId="0" applyFont="1" applyFill="1" applyAlignment="1">
      <alignment horizontal="center"/>
    </xf>
    <xf numFmtId="0" fontId="0" fillId="0" borderId="0" xfId="1" applyNumberFormat="1" applyFont="1" applyFill="1" applyBorder="1" applyAlignment="1" applyProtection="1">
      <alignment horizontal="left" vertical="center" wrapText="1" readingOrder="1"/>
    </xf>
    <xf numFmtId="172" fontId="22" fillId="13" borderId="3" xfId="27" applyFont="1" applyFill="1" applyBorder="1" applyAlignment="1">
      <alignment horizontal="left"/>
    </xf>
    <xf numFmtId="172" fontId="11" fillId="6" borderId="3" xfId="27" applyFont="1" applyFill="1" applyBorder="1" applyAlignment="1">
      <alignment horizontal="left"/>
    </xf>
  </cellXfs>
  <cellStyles count="30">
    <cellStyle name="Comma_CALCULATIEBLAD.XLS" xfId="5" xr:uid="{00000000-0005-0000-0000-000000000000}"/>
    <cellStyle name="Currency [0]_AA BCR/ Basis ruimtestaat 13.0" xfId="6" xr:uid="{00000000-0005-0000-0000-000001000000}"/>
    <cellStyle name="Currency_AA BCR/ Basis ruimtestaat 13.0" xfId="7" xr:uid="{00000000-0005-0000-0000-000002000000}"/>
    <cellStyle name="Euro" xfId="27" xr:uid="{00000000-0005-0000-0000-000003000000}"/>
    <cellStyle name="Followed Hyperlink_AFRPPRIJS.xls" xfId="8" xr:uid="{00000000-0005-0000-0000-000004000000}"/>
    <cellStyle name="Komma" xfId="2" builtinId="3"/>
    <cellStyle name="Komma [0] 2" xfId="10" xr:uid="{00000000-0005-0000-0000-000006000000}"/>
    <cellStyle name="Komma [0] 2 2" xfId="21" xr:uid="{00000000-0005-0000-0000-000007000000}"/>
    <cellStyle name="Komma 2" xfId="9" xr:uid="{00000000-0005-0000-0000-000008000000}"/>
    <cellStyle name="Komma 2 2" xfId="20" xr:uid="{00000000-0005-0000-0000-000009000000}"/>
    <cellStyle name="Komma 3" xfId="16" xr:uid="{00000000-0005-0000-0000-00000A000000}"/>
    <cellStyle name="Komma 3 2" xfId="24" xr:uid="{00000000-0005-0000-0000-00000B000000}"/>
    <cellStyle name="Komma 4" xfId="25" xr:uid="{00000000-0005-0000-0000-00000C000000}"/>
    <cellStyle name="Komma 5" xfId="26" xr:uid="{00000000-0005-0000-0000-00000D000000}"/>
    <cellStyle name="Normal_ KLM-CTR(STA)-Recap.xls" xfId="11" xr:uid="{00000000-0005-0000-0000-00000E000000}"/>
    <cellStyle name="Normal_CALCULATIEBLAD.XLS" xfId="12" xr:uid="{00000000-0005-0000-0000-00000F000000}"/>
    <cellStyle name="Ongedefinieerd" xfId="13" xr:uid="{00000000-0005-0000-0000-000010000000}"/>
    <cellStyle name="Ongedefinieerd 2" xfId="22" xr:uid="{00000000-0005-0000-0000-000011000000}"/>
    <cellStyle name="Procent" xfId="3" builtinId="5"/>
    <cellStyle name="Procent 2" xfId="14" xr:uid="{00000000-0005-0000-0000-000013000000}"/>
    <cellStyle name="Procent 2 2" xfId="23" xr:uid="{00000000-0005-0000-0000-000014000000}"/>
    <cellStyle name="RijNiveau_4" xfId="1" builtinId="1" iLevel="3"/>
    <cellStyle name="Standaard" xfId="0" builtinId="0"/>
    <cellStyle name="Standaard 2" xfId="4" xr:uid="{00000000-0005-0000-0000-000017000000}"/>
    <cellStyle name="Standaard 2 2" xfId="19" xr:uid="{00000000-0005-0000-0000-000018000000}"/>
    <cellStyle name="Standaard 3" xfId="18" xr:uid="{00000000-0005-0000-0000-000019000000}"/>
    <cellStyle name="Standaard 4" xfId="17" xr:uid="{00000000-0005-0000-0000-00001A000000}"/>
    <cellStyle name="Standaard 5" xfId="29" xr:uid="{00000000-0005-0000-0000-00001B000000}"/>
    <cellStyle name="Standaard_Blad1" xfId="15" xr:uid="{00000000-0005-0000-0000-00001C000000}"/>
    <cellStyle name="Valuta" xfId="28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O31"/>
  <sheetViews>
    <sheetView tabSelected="1" topLeftCell="A6" workbookViewId="0">
      <selection activeCell="J22" sqref="J22"/>
    </sheetView>
  </sheetViews>
  <sheetFormatPr defaultRowHeight="14.4"/>
  <cols>
    <col min="1" max="1" width="9.5546875" customWidth="1"/>
    <col min="2" max="2" width="15.6640625" customWidth="1"/>
    <col min="3" max="3" width="42.88671875" bestFit="1" customWidth="1"/>
    <col min="4" max="4" width="24.44140625" customWidth="1"/>
    <col min="5" max="5" width="12.88671875" customWidth="1"/>
    <col min="6" max="6" width="12.6640625" customWidth="1"/>
    <col min="7" max="7" width="15.6640625" customWidth="1"/>
    <col min="8" max="8" width="24.44140625" customWidth="1"/>
    <col min="13" max="13" width="7.5546875" customWidth="1"/>
  </cols>
  <sheetData>
    <row r="1" spans="1:15">
      <c r="A1" s="155" t="s">
        <v>897</v>
      </c>
      <c r="B1" s="6"/>
      <c r="C1" s="6"/>
      <c r="D1" s="6"/>
      <c r="E1" s="6"/>
      <c r="F1" s="6"/>
      <c r="N1" s="4"/>
      <c r="O1" s="5"/>
    </row>
    <row r="2" spans="1:15" ht="16.2">
      <c r="A2" s="10"/>
      <c r="B2" s="10"/>
      <c r="C2" s="10"/>
      <c r="D2" s="10"/>
      <c r="E2" s="10"/>
      <c r="F2" s="10"/>
      <c r="N2" s="10"/>
      <c r="O2" s="10"/>
    </row>
    <row r="3" spans="1:15" ht="15.75" customHeight="1">
      <c r="A3" s="12" t="s">
        <v>1</v>
      </c>
      <c r="B3" s="12"/>
      <c r="C3" s="12" t="s">
        <v>844</v>
      </c>
      <c r="D3" s="12"/>
      <c r="E3" s="12"/>
      <c r="F3" s="12"/>
      <c r="G3" s="1" t="s">
        <v>58</v>
      </c>
      <c r="H3" s="159" t="s">
        <v>59</v>
      </c>
      <c r="I3" s="160"/>
      <c r="J3" s="160"/>
      <c r="K3" s="160"/>
      <c r="L3" s="160"/>
      <c r="M3" s="161"/>
      <c r="N3" s="10"/>
      <c r="O3" s="10"/>
    </row>
    <row r="4" spans="1:15" ht="16.2">
      <c r="A4" s="12" t="s">
        <v>845</v>
      </c>
      <c r="B4" s="12"/>
      <c r="C4" s="115" t="s">
        <v>846</v>
      </c>
      <c r="D4" s="115"/>
      <c r="E4" s="12"/>
      <c r="F4" s="12"/>
      <c r="G4" s="158"/>
      <c r="H4" s="162"/>
      <c r="I4" s="163"/>
      <c r="J4" s="163"/>
      <c r="K4" s="163"/>
      <c r="L4" s="163"/>
      <c r="M4" s="164"/>
      <c r="N4" s="10"/>
      <c r="O4" s="10"/>
    </row>
    <row r="5" spans="1:15" ht="16.2">
      <c r="A5" s="12" t="s">
        <v>2</v>
      </c>
      <c r="B5" s="12"/>
      <c r="C5" s="165"/>
      <c r="D5" s="124"/>
      <c r="E5" s="114"/>
      <c r="F5" s="12"/>
      <c r="G5" s="15"/>
      <c r="H5" s="17"/>
      <c r="I5" s="10"/>
      <c r="J5" s="10"/>
      <c r="K5" s="10"/>
      <c r="L5" s="10"/>
      <c r="M5" s="10"/>
      <c r="N5" s="10"/>
      <c r="O5" s="10"/>
    </row>
    <row r="6" spans="1:15" ht="16.2">
      <c r="A6" s="12"/>
      <c r="B6" s="12"/>
      <c r="C6" s="165"/>
      <c r="D6" s="124"/>
      <c r="E6" s="114"/>
      <c r="F6" s="12"/>
      <c r="G6" s="15"/>
      <c r="H6" s="17"/>
      <c r="I6" s="10"/>
      <c r="J6" s="10"/>
      <c r="K6" s="10"/>
      <c r="L6" s="10"/>
      <c r="M6" s="10"/>
      <c r="N6" s="10"/>
      <c r="O6" s="10"/>
    </row>
    <row r="7" spans="1:15" ht="16.2">
      <c r="A7" s="13"/>
      <c r="B7" s="13"/>
      <c r="C7" s="13"/>
      <c r="D7" s="13"/>
      <c r="E7" s="13"/>
      <c r="F7" s="13"/>
      <c r="G7" s="7"/>
      <c r="H7" s="16"/>
      <c r="I7" s="4"/>
      <c r="J7" s="10"/>
      <c r="K7" s="4"/>
      <c r="L7" s="4"/>
      <c r="M7" s="4"/>
      <c r="N7" s="4"/>
      <c r="O7" s="5"/>
    </row>
    <row r="8" spans="1:15" ht="22.8">
      <c r="A8" s="18" t="s">
        <v>3</v>
      </c>
      <c r="B8" s="18" t="s">
        <v>51</v>
      </c>
      <c r="C8" s="18" t="s">
        <v>817</v>
      </c>
      <c r="D8" s="18" t="s">
        <v>816</v>
      </c>
      <c r="E8" s="18" t="s">
        <v>66</v>
      </c>
      <c r="F8" s="18" t="s">
        <v>50</v>
      </c>
      <c r="G8" s="19" t="s">
        <v>58</v>
      </c>
      <c r="H8" s="20" t="s">
        <v>4</v>
      </c>
      <c r="I8" s="4"/>
      <c r="J8" s="10"/>
      <c r="L8" s="4"/>
      <c r="M8" s="5"/>
      <c r="N8" s="5"/>
      <c r="O8" s="5"/>
    </row>
    <row r="9" spans="1:15" ht="9" customHeight="1">
      <c r="A9" s="21"/>
      <c r="B9" s="21"/>
      <c r="C9" s="21"/>
      <c r="D9" s="21"/>
      <c r="E9" s="21"/>
      <c r="F9" s="21"/>
      <c r="G9" s="22"/>
      <c r="H9" s="23"/>
      <c r="I9" s="8"/>
      <c r="J9" s="10"/>
      <c r="K9" s="4"/>
      <c r="L9" s="8"/>
      <c r="M9" s="8"/>
      <c r="N9" s="8"/>
      <c r="O9" s="9"/>
    </row>
    <row r="10" spans="1:15" ht="15" customHeight="1">
      <c r="A10" s="95" t="s">
        <v>69</v>
      </c>
      <c r="B10" s="96">
        <v>255</v>
      </c>
      <c r="C10" s="116" t="s">
        <v>818</v>
      </c>
      <c r="D10" s="116" t="s">
        <v>819</v>
      </c>
      <c r="E10" s="119">
        <v>143</v>
      </c>
      <c r="F10" s="118">
        <v>3772.7000000000003</v>
      </c>
      <c r="G10" s="92"/>
      <c r="H10" s="156" t="e">
        <f t="shared" ref="H10:H31" si="0">+B10/G10</f>
        <v>#DIV/0!</v>
      </c>
      <c r="I10" s="8"/>
      <c r="J10" s="105"/>
      <c r="K10" s="102"/>
      <c r="L10" s="103"/>
      <c r="M10" s="94"/>
      <c r="N10" s="94"/>
      <c r="O10" s="9"/>
    </row>
    <row r="11" spans="1:15" ht="15" customHeight="1">
      <c r="A11" s="95" t="s">
        <v>70</v>
      </c>
      <c r="B11" s="96">
        <v>255</v>
      </c>
      <c r="C11" s="116" t="s">
        <v>49</v>
      </c>
      <c r="D11" s="116" t="s">
        <v>819</v>
      </c>
      <c r="E11" s="119">
        <v>8</v>
      </c>
      <c r="F11" s="118">
        <v>393.90000000000003</v>
      </c>
      <c r="G11" s="92"/>
      <c r="H11" s="156" t="e">
        <f t="shared" si="0"/>
        <v>#DIV/0!</v>
      </c>
      <c r="I11" s="8"/>
      <c r="J11" s="105"/>
      <c r="K11" s="102"/>
      <c r="L11" s="103"/>
      <c r="M11" s="94"/>
      <c r="N11" s="94"/>
      <c r="O11" s="9"/>
    </row>
    <row r="12" spans="1:15" ht="15" customHeight="1">
      <c r="A12" s="95" t="s">
        <v>71</v>
      </c>
      <c r="B12" s="96">
        <v>255</v>
      </c>
      <c r="C12" s="116" t="s">
        <v>820</v>
      </c>
      <c r="D12" s="116" t="s">
        <v>821</v>
      </c>
      <c r="E12" s="119">
        <v>4</v>
      </c>
      <c r="F12" s="118">
        <v>251.29999999999998</v>
      </c>
      <c r="G12" s="92"/>
      <c r="H12" s="156" t="e">
        <f t="shared" si="0"/>
        <v>#DIV/0!</v>
      </c>
      <c r="I12" s="8"/>
      <c r="J12" s="105"/>
      <c r="K12" s="102"/>
      <c r="L12" s="103"/>
      <c r="M12" s="94"/>
      <c r="N12" s="94"/>
      <c r="O12" s="9"/>
    </row>
    <row r="13" spans="1:15" ht="15" customHeight="1">
      <c r="A13" s="95" t="s">
        <v>72</v>
      </c>
      <c r="B13" s="96">
        <v>255</v>
      </c>
      <c r="C13" s="116" t="s">
        <v>822</v>
      </c>
      <c r="D13" s="116" t="s">
        <v>821</v>
      </c>
      <c r="E13" s="119">
        <v>59</v>
      </c>
      <c r="F13" s="118">
        <v>3113.8000000000006</v>
      </c>
      <c r="G13" s="92"/>
      <c r="H13" s="156" t="e">
        <f t="shared" si="0"/>
        <v>#DIV/0!</v>
      </c>
      <c r="I13" s="8"/>
      <c r="J13" s="105"/>
      <c r="K13" s="102"/>
      <c r="L13" s="103"/>
      <c r="M13" s="94"/>
      <c r="N13" s="94"/>
      <c r="O13" s="9"/>
    </row>
    <row r="14" spans="1:15" ht="15" customHeight="1">
      <c r="A14" s="95" t="s">
        <v>73</v>
      </c>
      <c r="B14" s="96">
        <v>255</v>
      </c>
      <c r="C14" s="116" t="s">
        <v>823</v>
      </c>
      <c r="D14" s="116" t="s">
        <v>821</v>
      </c>
      <c r="E14" s="119">
        <v>5</v>
      </c>
      <c r="F14" s="118">
        <v>8</v>
      </c>
      <c r="G14" s="92"/>
      <c r="H14" s="156" t="e">
        <f t="shared" si="0"/>
        <v>#DIV/0!</v>
      </c>
      <c r="I14" s="8"/>
      <c r="J14" s="105"/>
      <c r="K14" s="102"/>
      <c r="L14" s="103"/>
      <c r="M14" s="94"/>
      <c r="N14" s="94"/>
      <c r="O14" s="9"/>
    </row>
    <row r="15" spans="1:15" ht="15" customHeight="1">
      <c r="A15" s="95" t="s">
        <v>74</v>
      </c>
      <c r="B15" s="96">
        <v>255</v>
      </c>
      <c r="C15" s="116" t="s">
        <v>824</v>
      </c>
      <c r="D15" s="116" t="s">
        <v>821</v>
      </c>
      <c r="E15" s="119">
        <v>33</v>
      </c>
      <c r="F15" s="118">
        <v>319.59999999999997</v>
      </c>
      <c r="G15" s="92"/>
      <c r="H15" s="156" t="e">
        <f t="shared" si="0"/>
        <v>#DIV/0!</v>
      </c>
      <c r="I15" s="8"/>
      <c r="J15" s="105"/>
      <c r="K15" s="102"/>
      <c r="L15" s="103"/>
      <c r="M15" s="94"/>
      <c r="N15" s="94"/>
      <c r="O15" s="9"/>
    </row>
    <row r="16" spans="1:15" ht="15" customHeight="1">
      <c r="A16" s="95" t="s">
        <v>75</v>
      </c>
      <c r="B16" s="96">
        <v>255</v>
      </c>
      <c r="C16" s="116" t="s">
        <v>825</v>
      </c>
      <c r="D16" s="116" t="s">
        <v>821</v>
      </c>
      <c r="E16" s="119">
        <v>2</v>
      </c>
      <c r="F16" s="118">
        <v>27.2</v>
      </c>
      <c r="G16" s="92"/>
      <c r="H16" s="156" t="e">
        <f t="shared" si="0"/>
        <v>#DIV/0!</v>
      </c>
      <c r="I16" s="8"/>
      <c r="J16" s="105"/>
      <c r="K16" s="102"/>
      <c r="L16" s="103"/>
      <c r="M16" s="94"/>
      <c r="N16" s="94"/>
      <c r="O16" s="9"/>
    </row>
    <row r="17" spans="1:15" ht="15" customHeight="1">
      <c r="A17" s="95" t="s">
        <v>76</v>
      </c>
      <c r="B17" s="96">
        <v>52</v>
      </c>
      <c r="C17" s="116" t="s">
        <v>826</v>
      </c>
      <c r="D17" s="116" t="s">
        <v>821</v>
      </c>
      <c r="E17" s="119">
        <v>14</v>
      </c>
      <c r="F17" s="118">
        <v>495.40000000000003</v>
      </c>
      <c r="G17" s="92"/>
      <c r="H17" s="156" t="e">
        <f t="shared" si="0"/>
        <v>#DIV/0!</v>
      </c>
      <c r="I17" s="8"/>
      <c r="J17" s="105"/>
      <c r="K17" s="102"/>
      <c r="L17" s="103"/>
      <c r="M17" s="94"/>
      <c r="N17" s="94"/>
      <c r="O17" s="9"/>
    </row>
    <row r="18" spans="1:15" ht="15" customHeight="1">
      <c r="A18" s="95" t="s">
        <v>77</v>
      </c>
      <c r="B18" s="96">
        <v>255</v>
      </c>
      <c r="C18" s="116" t="s">
        <v>827</v>
      </c>
      <c r="D18" s="116" t="s">
        <v>828</v>
      </c>
      <c r="E18" s="119">
        <v>101</v>
      </c>
      <c r="F18" s="118">
        <v>3680.6</v>
      </c>
      <c r="G18" s="92"/>
      <c r="H18" s="156" t="e">
        <f t="shared" si="0"/>
        <v>#DIV/0!</v>
      </c>
      <c r="I18" s="8"/>
      <c r="J18" s="105"/>
      <c r="K18" s="102"/>
      <c r="L18" s="103"/>
      <c r="M18" s="94"/>
      <c r="N18" s="94"/>
      <c r="O18" s="9"/>
    </row>
    <row r="19" spans="1:15" ht="15" customHeight="1">
      <c r="A19" s="95" t="s">
        <v>78</v>
      </c>
      <c r="B19" s="96">
        <v>52</v>
      </c>
      <c r="C19" s="116" t="s">
        <v>829</v>
      </c>
      <c r="D19" s="116" t="s">
        <v>828</v>
      </c>
      <c r="E19" s="119">
        <v>50</v>
      </c>
      <c r="F19" s="118">
        <v>1627.3000000000004</v>
      </c>
      <c r="G19" s="92"/>
      <c r="H19" s="156" t="e">
        <f t="shared" si="0"/>
        <v>#DIV/0!</v>
      </c>
      <c r="I19" s="8"/>
      <c r="J19" s="105"/>
      <c r="K19" s="102"/>
      <c r="L19" s="103"/>
      <c r="M19" s="94"/>
      <c r="N19" s="94"/>
      <c r="O19" s="9"/>
    </row>
    <row r="20" spans="1:15" ht="15" customHeight="1">
      <c r="A20" s="95" t="s">
        <v>79</v>
      </c>
      <c r="B20" s="96">
        <v>12</v>
      </c>
      <c r="C20" s="116" t="s">
        <v>830</v>
      </c>
      <c r="D20" s="116" t="s">
        <v>828</v>
      </c>
      <c r="E20" s="119">
        <v>6</v>
      </c>
      <c r="F20" s="118">
        <v>79</v>
      </c>
      <c r="G20" s="92"/>
      <c r="H20" s="156" t="e">
        <f t="shared" si="0"/>
        <v>#DIV/0!</v>
      </c>
      <c r="I20" s="8"/>
      <c r="J20" s="105"/>
      <c r="K20" s="102"/>
      <c r="L20" s="103"/>
      <c r="M20" s="94"/>
      <c r="N20" s="94"/>
      <c r="O20" s="9"/>
    </row>
    <row r="21" spans="1:15" ht="15" customHeight="1">
      <c r="A21" s="95" t="s">
        <v>80</v>
      </c>
      <c r="B21" s="96">
        <v>255</v>
      </c>
      <c r="C21" s="116" t="s">
        <v>831</v>
      </c>
      <c r="D21" s="116" t="s">
        <v>828</v>
      </c>
      <c r="E21" s="119">
        <v>2</v>
      </c>
      <c r="F21" s="118">
        <v>112</v>
      </c>
      <c r="G21" s="92"/>
      <c r="H21" s="156" t="e">
        <f t="shared" si="0"/>
        <v>#DIV/0!</v>
      </c>
      <c r="I21" s="8"/>
      <c r="J21" s="105"/>
      <c r="K21" s="102"/>
      <c r="L21" s="103"/>
      <c r="M21" s="94"/>
      <c r="N21" s="94"/>
      <c r="O21" s="9"/>
    </row>
    <row r="22" spans="1:15" ht="15" customHeight="1">
      <c r="A22" s="95" t="s">
        <v>81</v>
      </c>
      <c r="B22" s="96">
        <v>255</v>
      </c>
      <c r="C22" s="116" t="s">
        <v>832</v>
      </c>
      <c r="D22" s="116" t="s">
        <v>828</v>
      </c>
      <c r="E22" s="119">
        <v>4</v>
      </c>
      <c r="F22" s="118">
        <v>116</v>
      </c>
      <c r="G22" s="92"/>
      <c r="H22" s="156" t="e">
        <f t="shared" si="0"/>
        <v>#DIV/0!</v>
      </c>
      <c r="I22" s="8"/>
      <c r="J22" s="105"/>
      <c r="K22" s="102"/>
      <c r="L22" s="103"/>
      <c r="M22" s="94"/>
      <c r="N22" s="94"/>
      <c r="O22" s="9"/>
    </row>
    <row r="23" spans="1:15" ht="15" customHeight="1">
      <c r="A23" s="95" t="s">
        <v>82</v>
      </c>
      <c r="B23" s="96">
        <v>255</v>
      </c>
      <c r="C23" s="116" t="s">
        <v>46</v>
      </c>
      <c r="D23" s="116" t="s">
        <v>833</v>
      </c>
      <c r="E23" s="119">
        <v>20</v>
      </c>
      <c r="F23" s="118">
        <v>196.69999999999996</v>
      </c>
      <c r="G23" s="92"/>
      <c r="H23" s="156" t="e">
        <f t="shared" si="0"/>
        <v>#DIV/0!</v>
      </c>
      <c r="I23" s="8"/>
      <c r="J23" s="105"/>
      <c r="K23" s="102"/>
      <c r="L23" s="103"/>
      <c r="M23" s="94"/>
      <c r="N23" s="94"/>
      <c r="O23" s="9"/>
    </row>
    <row r="24" spans="1:15" ht="15" customHeight="1">
      <c r="A24" s="95" t="s">
        <v>83</v>
      </c>
      <c r="B24" s="96">
        <v>255</v>
      </c>
      <c r="C24" s="116" t="s">
        <v>834</v>
      </c>
      <c r="D24" s="116" t="s">
        <v>833</v>
      </c>
      <c r="E24" s="119">
        <v>2</v>
      </c>
      <c r="F24" s="118">
        <v>3.5</v>
      </c>
      <c r="G24" s="92"/>
      <c r="H24" s="156" t="e">
        <f t="shared" si="0"/>
        <v>#DIV/0!</v>
      </c>
      <c r="I24" s="8"/>
      <c r="J24" s="105"/>
      <c r="K24" s="102"/>
      <c r="L24" s="103"/>
      <c r="M24" s="94"/>
      <c r="N24" s="94"/>
      <c r="O24" s="9"/>
    </row>
    <row r="25" spans="1:15" ht="15" customHeight="1">
      <c r="A25" s="95" t="s">
        <v>84</v>
      </c>
      <c r="B25" s="96">
        <v>255</v>
      </c>
      <c r="C25" s="116" t="s">
        <v>835</v>
      </c>
      <c r="D25" s="116" t="s">
        <v>833</v>
      </c>
      <c r="E25" s="119">
        <v>20</v>
      </c>
      <c r="F25" s="118">
        <v>156.79999999999998</v>
      </c>
      <c r="G25" s="92"/>
      <c r="H25" s="156" t="e">
        <f t="shared" si="0"/>
        <v>#DIV/0!</v>
      </c>
      <c r="I25" s="8"/>
      <c r="J25" s="105"/>
      <c r="K25" s="102"/>
      <c r="L25" s="103"/>
      <c r="M25" s="94"/>
      <c r="N25" s="94"/>
      <c r="O25" s="9"/>
    </row>
    <row r="26" spans="1:15" ht="15" customHeight="1">
      <c r="A26" s="95" t="s">
        <v>85</v>
      </c>
      <c r="B26" s="96">
        <v>255</v>
      </c>
      <c r="C26" s="117" t="s">
        <v>836</v>
      </c>
      <c r="D26" s="117" t="s">
        <v>837</v>
      </c>
      <c r="E26" s="119">
        <v>5</v>
      </c>
      <c r="F26" s="118">
        <v>835.7</v>
      </c>
      <c r="G26" s="92"/>
      <c r="H26" s="156" t="e">
        <f t="shared" si="0"/>
        <v>#DIV/0!</v>
      </c>
      <c r="I26" s="8"/>
      <c r="J26" s="105"/>
      <c r="K26" s="102"/>
      <c r="L26" s="103"/>
      <c r="M26" s="94"/>
      <c r="N26" s="94"/>
      <c r="O26" s="9"/>
    </row>
    <row r="27" spans="1:15" ht="15" customHeight="1">
      <c r="A27" s="95" t="s">
        <v>86</v>
      </c>
      <c r="B27" s="96">
        <v>255</v>
      </c>
      <c r="C27" s="116" t="s">
        <v>838</v>
      </c>
      <c r="D27" s="116" t="s">
        <v>837</v>
      </c>
      <c r="E27" s="119">
        <v>2</v>
      </c>
      <c r="F27" s="118">
        <v>5</v>
      </c>
      <c r="G27" s="92"/>
      <c r="H27" s="156" t="e">
        <f t="shared" si="0"/>
        <v>#DIV/0!</v>
      </c>
      <c r="I27" s="8"/>
      <c r="J27" s="105"/>
      <c r="K27" s="102"/>
      <c r="L27" s="103"/>
      <c r="M27" s="94"/>
      <c r="N27" s="94"/>
      <c r="O27" s="9"/>
    </row>
    <row r="28" spans="1:15" ht="15" customHeight="1">
      <c r="A28" s="95" t="s">
        <v>87</v>
      </c>
      <c r="B28" s="96">
        <v>52</v>
      </c>
      <c r="C28" s="116" t="s">
        <v>839</v>
      </c>
      <c r="D28" s="116" t="s">
        <v>840</v>
      </c>
      <c r="E28" s="119">
        <v>1</v>
      </c>
      <c r="F28" s="118">
        <v>5.5</v>
      </c>
      <c r="G28" s="92"/>
      <c r="H28" s="156" t="e">
        <f t="shared" si="0"/>
        <v>#DIV/0!</v>
      </c>
      <c r="I28" s="8"/>
      <c r="J28" s="105"/>
      <c r="K28" s="102"/>
      <c r="L28" s="103"/>
      <c r="M28" s="94"/>
      <c r="N28" s="94"/>
      <c r="O28" s="9"/>
    </row>
    <row r="29" spans="1:15" ht="15" customHeight="1">
      <c r="A29" s="95" t="s">
        <v>88</v>
      </c>
      <c r="B29" s="96">
        <v>255</v>
      </c>
      <c r="C29" s="116" t="s">
        <v>842</v>
      </c>
      <c r="D29" s="116" t="s">
        <v>841</v>
      </c>
      <c r="E29" s="119">
        <v>67</v>
      </c>
      <c r="F29" s="118">
        <v>1083</v>
      </c>
      <c r="G29" s="92"/>
      <c r="H29" s="156" t="e">
        <f t="shared" si="0"/>
        <v>#DIV/0!</v>
      </c>
      <c r="I29" s="8"/>
      <c r="J29" s="105"/>
      <c r="K29" s="102"/>
      <c r="L29" s="103"/>
      <c r="M29" s="94"/>
      <c r="N29" s="94"/>
      <c r="O29" s="9"/>
    </row>
    <row r="30" spans="1:15" ht="15" customHeight="1">
      <c r="A30" s="95" t="s">
        <v>89</v>
      </c>
      <c r="B30" s="96">
        <v>52</v>
      </c>
      <c r="C30" s="116" t="s">
        <v>843</v>
      </c>
      <c r="D30" s="116" t="s">
        <v>841</v>
      </c>
      <c r="E30" s="119">
        <v>12</v>
      </c>
      <c r="F30" s="118">
        <v>420.8</v>
      </c>
      <c r="G30" s="92"/>
      <c r="H30" s="156" t="e">
        <f t="shared" si="0"/>
        <v>#DIV/0!</v>
      </c>
      <c r="I30" s="8"/>
      <c r="J30" s="105"/>
      <c r="K30" s="102"/>
      <c r="L30" s="103"/>
      <c r="M30" s="94"/>
      <c r="N30" s="94"/>
      <c r="O30" s="9"/>
    </row>
    <row r="31" spans="1:15" ht="15" customHeight="1">
      <c r="A31" s="95" t="s">
        <v>90</v>
      </c>
      <c r="B31" s="96">
        <v>255</v>
      </c>
      <c r="C31" s="116" t="s">
        <v>46</v>
      </c>
      <c r="D31" s="116" t="s">
        <v>841</v>
      </c>
      <c r="E31" s="119">
        <v>4</v>
      </c>
      <c r="F31" s="118">
        <v>9</v>
      </c>
      <c r="G31" s="92"/>
      <c r="H31" s="156" t="e">
        <f t="shared" si="0"/>
        <v>#DIV/0!</v>
      </c>
      <c r="I31" s="8"/>
      <c r="J31" s="105"/>
      <c r="K31" s="102"/>
      <c r="L31" s="103"/>
      <c r="M31" s="94"/>
      <c r="N31" s="94"/>
      <c r="O31" s="9"/>
    </row>
  </sheetData>
  <sortState xmlns:xlrd2="http://schemas.microsoft.com/office/spreadsheetml/2017/richdata2" ref="A10:J122">
    <sortCondition ref="A10:A122"/>
  </sortState>
  <mergeCells count="3">
    <mergeCell ref="G3:G4"/>
    <mergeCell ref="H3:M4"/>
    <mergeCell ref="C5:C6"/>
  </mergeCells>
  <pageMargins left="0.7" right="0.7" top="0.75" bottom="0.75" header="0.3" footer="0.3"/>
  <pageSetup paperSize="9" scale="23" fitToHeight="0" orientation="portrait" r:id="rId1"/>
  <ignoredErrors>
    <ignoredError sqref="H10 H11:H3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O635"/>
  <sheetViews>
    <sheetView topLeftCell="D6" workbookViewId="0">
      <selection activeCell="P19" sqref="P19"/>
    </sheetView>
  </sheetViews>
  <sheetFormatPr defaultColWidth="9.109375" defaultRowHeight="16.5" customHeight="1"/>
  <cols>
    <col min="1" max="1" width="27.109375" style="128" customWidth="1"/>
    <col min="2" max="2" width="12.88671875" style="77" customWidth="1"/>
    <col min="3" max="3" width="29.109375" style="77" bestFit="1" customWidth="1"/>
    <col min="4" max="4" width="34.44140625" style="77" bestFit="1" customWidth="1"/>
    <col min="5" max="5" width="13.88671875" style="77" customWidth="1"/>
    <col min="6" max="6" width="10.88671875" style="77" customWidth="1"/>
    <col min="7" max="7" width="10.88671875" style="154" customWidth="1"/>
    <col min="8" max="8" width="12.5546875" style="87" customWidth="1"/>
    <col min="9" max="9" width="11.33203125" style="87" customWidth="1"/>
    <col min="10" max="10" width="13.44140625" style="87" customWidth="1"/>
    <col min="11" max="11" width="11.33203125" style="87" customWidth="1"/>
    <col min="12" max="12" width="23.44140625" style="88" customWidth="1"/>
    <col min="13" max="13" width="20" style="77" customWidth="1"/>
    <col min="14" max="14" width="17.5546875" style="77" customWidth="1"/>
    <col min="15" max="16384" width="9.109375" style="77"/>
  </cols>
  <sheetData>
    <row r="1" spans="1:14" ht="16.5" customHeight="1">
      <c r="A1" s="129" t="s">
        <v>0</v>
      </c>
      <c r="B1" s="69"/>
      <c r="C1" s="70"/>
      <c r="D1" s="70"/>
      <c r="E1" s="71"/>
      <c r="F1" s="72"/>
      <c r="G1" s="151"/>
      <c r="H1" s="73"/>
      <c r="I1" s="74"/>
      <c r="J1" s="74"/>
      <c r="K1" s="74"/>
      <c r="L1" s="75"/>
      <c r="M1" s="76"/>
      <c r="N1" s="76"/>
    </row>
    <row r="2" spans="1:14" ht="16.5" customHeight="1">
      <c r="A2" s="130"/>
      <c r="B2" s="78"/>
      <c r="C2" s="79"/>
      <c r="D2" s="80"/>
      <c r="E2" s="78"/>
      <c r="F2" s="81"/>
      <c r="G2" s="152"/>
      <c r="H2" s="82"/>
      <c r="I2" s="83"/>
      <c r="J2" s="83"/>
      <c r="K2" s="83"/>
      <c r="L2" s="84"/>
      <c r="M2" s="85"/>
      <c r="N2" s="85"/>
    </row>
    <row r="3" spans="1:14" ht="16.5" customHeight="1">
      <c r="A3" s="12" t="s">
        <v>1</v>
      </c>
      <c r="B3" s="12"/>
      <c r="C3" s="12" t="s">
        <v>844</v>
      </c>
      <c r="D3" s="3"/>
      <c r="E3" s="78"/>
      <c r="F3" s="81"/>
      <c r="G3" s="152"/>
    </row>
    <row r="4" spans="1:14" ht="16.5" customHeight="1">
      <c r="A4" s="12" t="s">
        <v>845</v>
      </c>
      <c r="B4" s="12"/>
      <c r="C4" s="115" t="s">
        <v>846</v>
      </c>
      <c r="D4" s="3"/>
      <c r="E4" s="78"/>
      <c r="F4" s="81"/>
      <c r="G4" s="152"/>
      <c r="H4" s="170" t="s">
        <v>56</v>
      </c>
      <c r="I4" s="159" t="s">
        <v>57</v>
      </c>
      <c r="J4" s="160"/>
      <c r="K4" s="160"/>
      <c r="L4" s="160"/>
      <c r="M4" s="160"/>
      <c r="N4" s="161"/>
    </row>
    <row r="5" spans="1:14" ht="16.5" customHeight="1">
      <c r="A5" s="12" t="s">
        <v>2</v>
      </c>
      <c r="B5" s="12"/>
      <c r="C5" s="165"/>
      <c r="D5" s="120"/>
      <c r="E5" s="78"/>
      <c r="F5" s="81"/>
      <c r="G5" s="152"/>
      <c r="H5" s="171"/>
      <c r="I5" s="162"/>
      <c r="J5" s="163"/>
      <c r="K5" s="163"/>
      <c r="L5" s="163"/>
      <c r="M5" s="163"/>
      <c r="N5" s="164"/>
    </row>
    <row r="6" spans="1:14" ht="16.5" customHeight="1">
      <c r="A6" s="12"/>
      <c r="B6" s="12"/>
      <c r="C6" s="165"/>
      <c r="D6" s="120"/>
      <c r="F6" s="81"/>
      <c r="G6" s="152"/>
      <c r="H6" s="82"/>
      <c r="I6" s="83"/>
      <c r="J6" s="109"/>
      <c r="K6" s="83"/>
      <c r="L6" s="84"/>
      <c r="M6" s="80"/>
      <c r="N6" s="80"/>
    </row>
    <row r="7" spans="1:14" ht="16.5" customHeight="1">
      <c r="A7" s="131"/>
      <c r="B7" s="104"/>
      <c r="C7" s="104"/>
      <c r="D7" s="80"/>
      <c r="E7" s="78"/>
      <c r="F7" s="81"/>
      <c r="G7" s="152"/>
      <c r="H7" s="82"/>
      <c r="I7" s="83"/>
      <c r="J7" s="78"/>
      <c r="K7" s="83"/>
      <c r="L7" s="84"/>
      <c r="M7" s="80"/>
      <c r="N7" s="80"/>
    </row>
    <row r="8" spans="1:14" ht="16.5" customHeight="1">
      <c r="A8" s="131" t="s">
        <v>63</v>
      </c>
      <c r="B8" s="104"/>
      <c r="C8" s="104"/>
      <c r="D8" s="80"/>
      <c r="E8" s="106">
        <f>SUM(E11:E649)</f>
        <v>16626.599999999999</v>
      </c>
      <c r="F8" s="166"/>
      <c r="G8" s="166"/>
      <c r="H8" s="166"/>
      <c r="I8" s="167"/>
      <c r="J8" s="106">
        <f>SUM(J11:J635)</f>
        <v>0</v>
      </c>
      <c r="K8" s="108"/>
      <c r="L8" s="107">
        <f>SUM(L11:L635)</f>
        <v>0</v>
      </c>
      <c r="M8" s="168"/>
      <c r="N8" s="169"/>
    </row>
    <row r="9" spans="1:14" ht="16.5" customHeight="1">
      <c r="A9" s="132"/>
      <c r="B9" s="78"/>
      <c r="C9" s="79"/>
      <c r="D9" s="80"/>
      <c r="E9" s="78"/>
      <c r="F9" s="81"/>
      <c r="G9" s="152"/>
      <c r="H9" s="82"/>
      <c r="I9" s="83"/>
      <c r="J9" s="83"/>
      <c r="K9" s="83"/>
      <c r="L9" s="84"/>
      <c r="M9" s="85"/>
      <c r="N9" s="85"/>
    </row>
    <row r="10" spans="1:14" s="86" customFormat="1" ht="33.75" customHeight="1">
      <c r="A10" s="133" t="s">
        <v>62</v>
      </c>
      <c r="B10" s="89" t="s">
        <v>7</v>
      </c>
      <c r="C10" s="89" t="s">
        <v>8</v>
      </c>
      <c r="D10" s="89" t="s">
        <v>9</v>
      </c>
      <c r="E10" s="89" t="s">
        <v>10</v>
      </c>
      <c r="F10" s="89" t="s">
        <v>55</v>
      </c>
      <c r="G10" s="93" t="s">
        <v>91</v>
      </c>
      <c r="H10" s="89" t="s">
        <v>6</v>
      </c>
      <c r="I10" s="93" t="s">
        <v>52</v>
      </c>
      <c r="J10" s="93" t="s">
        <v>44</v>
      </c>
      <c r="K10" s="93" t="s">
        <v>53</v>
      </c>
      <c r="L10" s="90" t="s">
        <v>54</v>
      </c>
      <c r="M10" s="89" t="s">
        <v>12</v>
      </c>
      <c r="N10" s="89" t="s">
        <v>13</v>
      </c>
    </row>
    <row r="11" spans="1:14" ht="16.5" customHeight="1">
      <c r="A11" s="127" t="s">
        <v>812</v>
      </c>
      <c r="B11" s="122" t="s">
        <v>92</v>
      </c>
      <c r="C11" s="121" t="s">
        <v>93</v>
      </c>
      <c r="D11" s="121" t="s">
        <v>94</v>
      </c>
      <c r="E11" s="145">
        <v>25</v>
      </c>
      <c r="F11" s="63">
        <v>255</v>
      </c>
      <c r="G11" s="63" t="s">
        <v>74</v>
      </c>
      <c r="H11" s="91">
        <v>1</v>
      </c>
      <c r="I11" s="64">
        <f>VLOOKUP(G11,Invulblad!$A$10:$H$31,7)*H11</f>
        <v>0</v>
      </c>
      <c r="J11" s="64">
        <f t="shared" ref="J11:J16" si="0">+I11*E11</f>
        <v>0</v>
      </c>
      <c r="K11" s="64">
        <f>+$K$8</f>
        <v>0</v>
      </c>
      <c r="L11" s="68">
        <f t="shared" ref="L11:L27" si="1">+K11*J11</f>
        <v>0</v>
      </c>
      <c r="M11" s="2"/>
      <c r="N11" s="2"/>
    </row>
    <row r="12" spans="1:14" ht="16.5" customHeight="1">
      <c r="A12" s="127" t="s">
        <v>812</v>
      </c>
      <c r="B12" s="122" t="s">
        <v>95</v>
      </c>
      <c r="C12" s="121" t="s">
        <v>96</v>
      </c>
      <c r="D12" s="121" t="s">
        <v>94</v>
      </c>
      <c r="E12" s="145">
        <v>106</v>
      </c>
      <c r="F12" s="63">
        <v>255</v>
      </c>
      <c r="G12" s="63" t="s">
        <v>72</v>
      </c>
      <c r="H12" s="91">
        <v>1</v>
      </c>
      <c r="I12" s="64">
        <f>VLOOKUP(G12,Invulblad!$A$10:$H$31,7)*H12</f>
        <v>0</v>
      </c>
      <c r="J12" s="64">
        <f t="shared" si="0"/>
        <v>0</v>
      </c>
      <c r="K12" s="64">
        <f t="shared" ref="K12:K75" si="2">+$K$8</f>
        <v>0</v>
      </c>
      <c r="L12" s="68">
        <f t="shared" si="1"/>
        <v>0</v>
      </c>
      <c r="M12" s="2"/>
      <c r="N12" s="2"/>
    </row>
    <row r="13" spans="1:14" ht="16.5" customHeight="1">
      <c r="A13" s="127" t="s">
        <v>812</v>
      </c>
      <c r="B13" s="122" t="s">
        <v>97</v>
      </c>
      <c r="C13" s="121" t="s">
        <v>98</v>
      </c>
      <c r="D13" s="121" t="s">
        <v>94</v>
      </c>
      <c r="E13" s="145">
        <v>7</v>
      </c>
      <c r="F13" s="63">
        <v>255</v>
      </c>
      <c r="G13" s="63" t="s">
        <v>69</v>
      </c>
      <c r="H13" s="91">
        <v>1</v>
      </c>
      <c r="I13" s="64">
        <f>VLOOKUP(G13,Invulblad!$A$10:$H$31,7)*H13</f>
        <v>0</v>
      </c>
      <c r="J13" s="64">
        <f t="shared" si="0"/>
        <v>0</v>
      </c>
      <c r="K13" s="64">
        <f t="shared" si="2"/>
        <v>0</v>
      </c>
      <c r="L13" s="68">
        <f t="shared" si="1"/>
        <v>0</v>
      </c>
      <c r="M13" s="2"/>
      <c r="N13" s="2"/>
    </row>
    <row r="14" spans="1:14" ht="16.5" customHeight="1">
      <c r="A14" s="127" t="s">
        <v>812</v>
      </c>
      <c r="B14" s="122" t="s">
        <v>99</v>
      </c>
      <c r="C14" s="121" t="s">
        <v>100</v>
      </c>
      <c r="D14" s="121" t="s">
        <v>101</v>
      </c>
      <c r="E14" s="145">
        <v>6</v>
      </c>
      <c r="F14" s="63">
        <v>255</v>
      </c>
      <c r="G14" s="63" t="s">
        <v>82</v>
      </c>
      <c r="H14" s="91">
        <v>1</v>
      </c>
      <c r="I14" s="64">
        <f>VLOOKUP(G14,Invulblad!$A$10:$H$31,7)*H14</f>
        <v>0</v>
      </c>
      <c r="J14" s="64">
        <f t="shared" si="0"/>
        <v>0</v>
      </c>
      <c r="K14" s="64">
        <f t="shared" si="2"/>
        <v>0</v>
      </c>
      <c r="L14" s="68">
        <f t="shared" si="1"/>
        <v>0</v>
      </c>
      <c r="M14" s="2"/>
      <c r="N14" s="2"/>
    </row>
    <row r="15" spans="1:14" ht="16.5" customHeight="1">
      <c r="A15" s="127" t="s">
        <v>812</v>
      </c>
      <c r="B15" s="122" t="s">
        <v>102</v>
      </c>
      <c r="C15" s="121" t="s">
        <v>100</v>
      </c>
      <c r="D15" s="121" t="s">
        <v>101</v>
      </c>
      <c r="E15" s="145">
        <v>6</v>
      </c>
      <c r="F15" s="63">
        <v>255</v>
      </c>
      <c r="G15" s="63" t="s">
        <v>82</v>
      </c>
      <c r="H15" s="91">
        <v>1</v>
      </c>
      <c r="I15" s="64">
        <f>VLOOKUP(G15,Invulblad!$A$10:$H$31,7)*H15</f>
        <v>0</v>
      </c>
      <c r="J15" s="64">
        <f t="shared" si="0"/>
        <v>0</v>
      </c>
      <c r="K15" s="64">
        <f t="shared" si="2"/>
        <v>0</v>
      </c>
      <c r="L15" s="68">
        <f t="shared" si="1"/>
        <v>0</v>
      </c>
      <c r="M15" s="2"/>
      <c r="N15" s="2"/>
    </row>
    <row r="16" spans="1:14" ht="16.5" customHeight="1">
      <c r="A16" s="127" t="s">
        <v>812</v>
      </c>
      <c r="B16" s="122" t="s">
        <v>103</v>
      </c>
      <c r="C16" s="121" t="s">
        <v>104</v>
      </c>
      <c r="D16" s="121" t="s">
        <v>94</v>
      </c>
      <c r="E16" s="145">
        <v>11</v>
      </c>
      <c r="F16" s="63">
        <v>255</v>
      </c>
      <c r="G16" s="63" t="s">
        <v>72</v>
      </c>
      <c r="H16" s="91">
        <v>1</v>
      </c>
      <c r="I16" s="64">
        <f>VLOOKUP(G16,Invulblad!$A$10:$H$31,7)*H16</f>
        <v>0</v>
      </c>
      <c r="J16" s="64">
        <f t="shared" si="0"/>
        <v>0</v>
      </c>
      <c r="K16" s="64">
        <f t="shared" si="2"/>
        <v>0</v>
      </c>
      <c r="L16" s="68">
        <f t="shared" si="1"/>
        <v>0</v>
      </c>
      <c r="M16" s="2"/>
      <c r="N16" s="2"/>
    </row>
    <row r="17" spans="1:14" ht="16.5" customHeight="1">
      <c r="A17" s="127" t="s">
        <v>812</v>
      </c>
      <c r="B17" s="122" t="s">
        <v>105</v>
      </c>
      <c r="C17" s="121" t="s">
        <v>96</v>
      </c>
      <c r="D17" s="121" t="s">
        <v>94</v>
      </c>
      <c r="E17" s="145">
        <v>106</v>
      </c>
      <c r="F17" s="63">
        <v>255</v>
      </c>
      <c r="G17" s="63" t="s">
        <v>72</v>
      </c>
      <c r="H17" s="91">
        <v>1</v>
      </c>
      <c r="I17" s="64">
        <f>VLOOKUP(G17,Invulblad!$A$10:$H$31,7)*H17</f>
        <v>0</v>
      </c>
      <c r="J17" s="64">
        <f t="shared" ref="J17:J66" si="3">+I17*E17</f>
        <v>0</v>
      </c>
      <c r="K17" s="64">
        <f t="shared" si="2"/>
        <v>0</v>
      </c>
      <c r="L17" s="68">
        <f t="shared" si="1"/>
        <v>0</v>
      </c>
      <c r="M17" s="2"/>
      <c r="N17" s="2"/>
    </row>
    <row r="18" spans="1:14" ht="16.5" customHeight="1">
      <c r="A18" s="127" t="s">
        <v>812</v>
      </c>
      <c r="B18" s="122" t="s">
        <v>106</v>
      </c>
      <c r="C18" s="121" t="s">
        <v>107</v>
      </c>
      <c r="D18" s="121" t="s">
        <v>94</v>
      </c>
      <c r="E18" s="145">
        <v>42</v>
      </c>
      <c r="F18" s="63">
        <v>255</v>
      </c>
      <c r="G18" s="63" t="s">
        <v>77</v>
      </c>
      <c r="H18" s="91">
        <v>1</v>
      </c>
      <c r="I18" s="64">
        <f>VLOOKUP(G18,Invulblad!$A$10:$H$31,7)*H18</f>
        <v>0</v>
      </c>
      <c r="J18" s="64">
        <f t="shared" si="3"/>
        <v>0</v>
      </c>
      <c r="K18" s="64">
        <f t="shared" si="2"/>
        <v>0</v>
      </c>
      <c r="L18" s="68">
        <f t="shared" si="1"/>
        <v>0</v>
      </c>
      <c r="M18" s="2"/>
      <c r="N18" s="2"/>
    </row>
    <row r="19" spans="1:14" ht="16.5" customHeight="1">
      <c r="A19" s="127" t="s">
        <v>812</v>
      </c>
      <c r="B19" s="122" t="s">
        <v>108</v>
      </c>
      <c r="C19" s="121" t="s">
        <v>109</v>
      </c>
      <c r="D19" s="121" t="s">
        <v>94</v>
      </c>
      <c r="E19" s="145">
        <v>30</v>
      </c>
      <c r="F19" s="63">
        <v>52</v>
      </c>
      <c r="G19" s="63" t="s">
        <v>76</v>
      </c>
      <c r="H19" s="91">
        <v>1</v>
      </c>
      <c r="I19" s="64">
        <f>VLOOKUP(G19,Invulblad!$A$10:$H$31,7)*H19</f>
        <v>0</v>
      </c>
      <c r="J19" s="64">
        <f t="shared" si="3"/>
        <v>0</v>
      </c>
      <c r="K19" s="64">
        <f t="shared" si="2"/>
        <v>0</v>
      </c>
      <c r="L19" s="68">
        <f t="shared" si="1"/>
        <v>0</v>
      </c>
      <c r="M19" s="2"/>
      <c r="N19" s="2"/>
    </row>
    <row r="20" spans="1:14" ht="16.5" customHeight="1">
      <c r="A20" s="127" t="s">
        <v>812</v>
      </c>
      <c r="B20" s="122" t="s">
        <v>110</v>
      </c>
      <c r="C20" s="121" t="s">
        <v>111</v>
      </c>
      <c r="D20" s="121" t="s">
        <v>112</v>
      </c>
      <c r="E20" s="145">
        <v>150</v>
      </c>
      <c r="F20" s="63">
        <v>255</v>
      </c>
      <c r="G20" s="63" t="s">
        <v>70</v>
      </c>
      <c r="H20" s="91">
        <v>1</v>
      </c>
      <c r="I20" s="64">
        <f>VLOOKUP(G20,Invulblad!$A$10:$H$31,7)*H20</f>
        <v>0</v>
      </c>
      <c r="J20" s="64">
        <f t="shared" si="3"/>
        <v>0</v>
      </c>
      <c r="K20" s="64">
        <f t="shared" si="2"/>
        <v>0</v>
      </c>
      <c r="L20" s="68">
        <f t="shared" si="1"/>
        <v>0</v>
      </c>
      <c r="M20" s="2"/>
      <c r="N20" s="2"/>
    </row>
    <row r="21" spans="1:14" ht="16.5" customHeight="1">
      <c r="A21" s="127" t="s">
        <v>812</v>
      </c>
      <c r="B21" s="122" t="s">
        <v>113</v>
      </c>
      <c r="C21" s="121" t="s">
        <v>114</v>
      </c>
      <c r="D21" s="121" t="s">
        <v>94</v>
      </c>
      <c r="E21" s="145">
        <v>45</v>
      </c>
      <c r="F21" s="63">
        <v>255</v>
      </c>
      <c r="G21" s="63" t="s">
        <v>70</v>
      </c>
      <c r="H21" s="91">
        <v>1</v>
      </c>
      <c r="I21" s="64">
        <f>VLOOKUP(G21,Invulblad!$A$10:$H$31,7)*H21</f>
        <v>0</v>
      </c>
      <c r="J21" s="64">
        <f t="shared" si="3"/>
        <v>0</v>
      </c>
      <c r="K21" s="64">
        <f t="shared" si="2"/>
        <v>0</v>
      </c>
      <c r="L21" s="68">
        <f t="shared" si="1"/>
        <v>0</v>
      </c>
      <c r="M21" s="2"/>
      <c r="N21" s="2"/>
    </row>
    <row r="22" spans="1:14" ht="16.5" customHeight="1">
      <c r="A22" s="127" t="s">
        <v>812</v>
      </c>
      <c r="B22" s="122" t="s">
        <v>115</v>
      </c>
      <c r="C22" s="121" t="s">
        <v>116</v>
      </c>
      <c r="D22" s="121" t="s">
        <v>94</v>
      </c>
      <c r="E22" s="145">
        <v>200</v>
      </c>
      <c r="F22" s="63">
        <v>52</v>
      </c>
      <c r="G22" s="63" t="s">
        <v>76</v>
      </c>
      <c r="H22" s="91">
        <v>1</v>
      </c>
      <c r="I22" s="64">
        <f>VLOOKUP(G22,Invulblad!$A$10:$H$31,7)*H22</f>
        <v>0</v>
      </c>
      <c r="J22" s="64">
        <f t="shared" si="3"/>
        <v>0</v>
      </c>
      <c r="K22" s="64">
        <f t="shared" si="2"/>
        <v>0</v>
      </c>
      <c r="L22" s="68">
        <f t="shared" si="1"/>
        <v>0</v>
      </c>
      <c r="M22" s="2"/>
      <c r="N22" s="2"/>
    </row>
    <row r="23" spans="1:14" ht="16.5" customHeight="1">
      <c r="A23" s="127" t="s">
        <v>812</v>
      </c>
      <c r="B23" s="122" t="s">
        <v>117</v>
      </c>
      <c r="C23" s="121" t="s">
        <v>118</v>
      </c>
      <c r="D23" s="121" t="s">
        <v>94</v>
      </c>
      <c r="E23" s="145">
        <v>20</v>
      </c>
      <c r="F23" s="63">
        <v>52</v>
      </c>
      <c r="G23" s="63" t="s">
        <v>76</v>
      </c>
      <c r="H23" s="91">
        <v>1</v>
      </c>
      <c r="I23" s="64">
        <f>VLOOKUP(G23,Invulblad!$A$10:$H$31,7)*H23</f>
        <v>0</v>
      </c>
      <c r="J23" s="64">
        <f t="shared" si="3"/>
        <v>0</v>
      </c>
      <c r="K23" s="64">
        <f t="shared" si="2"/>
        <v>0</v>
      </c>
      <c r="L23" s="68">
        <f t="shared" si="1"/>
        <v>0</v>
      </c>
      <c r="M23" s="2"/>
      <c r="N23" s="2"/>
    </row>
    <row r="24" spans="1:14" ht="16.5" customHeight="1">
      <c r="A24" s="127" t="s">
        <v>812</v>
      </c>
      <c r="B24" s="122" t="s">
        <v>119</v>
      </c>
      <c r="C24" s="121" t="s">
        <v>120</v>
      </c>
      <c r="D24" s="121" t="s">
        <v>94</v>
      </c>
      <c r="E24" s="145"/>
      <c r="F24" s="63"/>
      <c r="G24" s="63" t="s">
        <v>811</v>
      </c>
      <c r="H24" s="91">
        <v>1</v>
      </c>
      <c r="I24" s="64">
        <f>VLOOKUP(G24,Invulblad!$A$10:$H$31,7)*H24</f>
        <v>0</v>
      </c>
      <c r="J24" s="64">
        <f t="shared" si="3"/>
        <v>0</v>
      </c>
      <c r="K24" s="64">
        <f t="shared" si="2"/>
        <v>0</v>
      </c>
      <c r="L24" s="68">
        <f t="shared" si="1"/>
        <v>0</v>
      </c>
      <c r="M24" s="2"/>
      <c r="N24" s="2"/>
    </row>
    <row r="25" spans="1:14" ht="16.5" customHeight="1">
      <c r="A25" s="127" t="s">
        <v>812</v>
      </c>
      <c r="B25" s="122" t="s">
        <v>121</v>
      </c>
      <c r="C25" s="121" t="s">
        <v>122</v>
      </c>
      <c r="D25" s="121"/>
      <c r="E25" s="145"/>
      <c r="F25" s="63"/>
      <c r="G25" s="63" t="s">
        <v>811</v>
      </c>
      <c r="H25" s="91">
        <v>1</v>
      </c>
      <c r="I25" s="64">
        <f>VLOOKUP(G25,Invulblad!$A$10:$H$31,7)*H25</f>
        <v>0</v>
      </c>
      <c r="J25" s="64">
        <f t="shared" si="3"/>
        <v>0</v>
      </c>
      <c r="K25" s="64">
        <f t="shared" si="2"/>
        <v>0</v>
      </c>
      <c r="L25" s="68">
        <f t="shared" si="1"/>
        <v>0</v>
      </c>
      <c r="M25" s="2"/>
      <c r="N25" s="2"/>
    </row>
    <row r="26" spans="1:14" ht="16.5" customHeight="1">
      <c r="A26" s="127" t="s">
        <v>812</v>
      </c>
      <c r="B26" s="122" t="s">
        <v>123</v>
      </c>
      <c r="C26" s="121" t="s">
        <v>124</v>
      </c>
      <c r="D26" s="121" t="s">
        <v>94</v>
      </c>
      <c r="E26" s="145">
        <v>40</v>
      </c>
      <c r="F26" s="63">
        <v>52</v>
      </c>
      <c r="G26" s="63" t="s">
        <v>76</v>
      </c>
      <c r="H26" s="91">
        <v>1</v>
      </c>
      <c r="I26" s="64">
        <f>VLOOKUP(G26,Invulblad!$A$10:$H$31,7)*H26</f>
        <v>0</v>
      </c>
      <c r="J26" s="64">
        <f t="shared" si="3"/>
        <v>0</v>
      </c>
      <c r="K26" s="64">
        <f t="shared" si="2"/>
        <v>0</v>
      </c>
      <c r="L26" s="68">
        <f t="shared" si="1"/>
        <v>0</v>
      </c>
      <c r="M26" s="2"/>
      <c r="N26" s="2"/>
    </row>
    <row r="27" spans="1:14" ht="16.5" customHeight="1">
      <c r="A27" s="127" t="s">
        <v>812</v>
      </c>
      <c r="B27" s="122" t="s">
        <v>125</v>
      </c>
      <c r="C27" s="121" t="s">
        <v>126</v>
      </c>
      <c r="D27" s="121"/>
      <c r="E27" s="145"/>
      <c r="F27" s="63"/>
      <c r="G27" s="63" t="s">
        <v>811</v>
      </c>
      <c r="H27" s="91">
        <v>1</v>
      </c>
      <c r="I27" s="64">
        <f>VLOOKUP(G27,Invulblad!$A$10:$H$31,7)*H27</f>
        <v>0</v>
      </c>
      <c r="J27" s="64">
        <f t="shared" si="3"/>
        <v>0</v>
      </c>
      <c r="K27" s="64">
        <f t="shared" si="2"/>
        <v>0</v>
      </c>
      <c r="L27" s="68">
        <f t="shared" si="1"/>
        <v>0</v>
      </c>
      <c r="M27" s="2"/>
      <c r="N27" s="2"/>
    </row>
    <row r="28" spans="1:14" ht="16.5" customHeight="1">
      <c r="A28" s="127" t="s">
        <v>812</v>
      </c>
      <c r="B28" s="122" t="s">
        <v>127</v>
      </c>
      <c r="C28" s="121" t="s">
        <v>128</v>
      </c>
      <c r="D28" s="121" t="s">
        <v>94</v>
      </c>
      <c r="E28" s="145"/>
      <c r="F28" s="63"/>
      <c r="G28" s="63" t="s">
        <v>811</v>
      </c>
      <c r="H28" s="91">
        <v>1</v>
      </c>
      <c r="I28" s="64">
        <f>VLOOKUP(G28,Invulblad!$A$10:$H$31,7)*H28</f>
        <v>0</v>
      </c>
      <c r="J28" s="64">
        <f t="shared" si="3"/>
        <v>0</v>
      </c>
      <c r="K28" s="64">
        <f t="shared" si="2"/>
        <v>0</v>
      </c>
      <c r="L28" s="68">
        <f t="shared" ref="L28:L91" si="4">+K28*J28</f>
        <v>0</v>
      </c>
      <c r="M28" s="2"/>
      <c r="N28" s="2"/>
    </row>
    <row r="29" spans="1:14" ht="16.5" customHeight="1">
      <c r="A29" s="127" t="s">
        <v>812</v>
      </c>
      <c r="B29" s="122" t="s">
        <v>129</v>
      </c>
      <c r="C29" s="121" t="s">
        <v>130</v>
      </c>
      <c r="D29" s="121" t="s">
        <v>101</v>
      </c>
      <c r="E29" s="145">
        <v>50</v>
      </c>
      <c r="F29" s="63">
        <v>255</v>
      </c>
      <c r="G29" s="63" t="s">
        <v>77</v>
      </c>
      <c r="H29" s="91">
        <v>1</v>
      </c>
      <c r="I29" s="64">
        <f>VLOOKUP(G29,Invulblad!$A$10:$H$31,7)*H29</f>
        <v>0</v>
      </c>
      <c r="J29" s="64">
        <f t="shared" si="3"/>
        <v>0</v>
      </c>
      <c r="K29" s="64">
        <f t="shared" si="2"/>
        <v>0</v>
      </c>
      <c r="L29" s="68">
        <f t="shared" si="4"/>
        <v>0</v>
      </c>
      <c r="M29" s="2"/>
      <c r="N29" s="2"/>
    </row>
    <row r="30" spans="1:14" ht="16.5" customHeight="1">
      <c r="A30" s="127" t="s">
        <v>812</v>
      </c>
      <c r="B30" s="122" t="s">
        <v>131</v>
      </c>
      <c r="C30" s="121" t="s">
        <v>132</v>
      </c>
      <c r="D30" s="121" t="s">
        <v>94</v>
      </c>
      <c r="E30" s="145">
        <v>20</v>
      </c>
      <c r="F30" s="63">
        <v>255</v>
      </c>
      <c r="G30" s="63" t="s">
        <v>77</v>
      </c>
      <c r="H30" s="91">
        <v>1</v>
      </c>
      <c r="I30" s="64">
        <f>VLOOKUP(G30,Invulblad!$A$10:$H$31,7)*H30</f>
        <v>0</v>
      </c>
      <c r="J30" s="64">
        <f t="shared" si="3"/>
        <v>0</v>
      </c>
      <c r="K30" s="64">
        <f t="shared" si="2"/>
        <v>0</v>
      </c>
      <c r="L30" s="68">
        <f t="shared" si="4"/>
        <v>0</v>
      </c>
      <c r="M30" s="2"/>
      <c r="N30" s="2"/>
    </row>
    <row r="31" spans="1:14" ht="16.5" customHeight="1">
      <c r="A31" s="127" t="s">
        <v>812</v>
      </c>
      <c r="B31" s="122" t="s">
        <v>133</v>
      </c>
      <c r="C31" s="121" t="s">
        <v>134</v>
      </c>
      <c r="D31" s="121" t="s">
        <v>94</v>
      </c>
      <c r="E31" s="145">
        <v>20</v>
      </c>
      <c r="F31" s="63">
        <v>255</v>
      </c>
      <c r="G31" s="63" t="s">
        <v>77</v>
      </c>
      <c r="H31" s="91">
        <v>1</v>
      </c>
      <c r="I31" s="64">
        <f>VLOOKUP(G31,Invulblad!$A$10:$H$31,7)*H31</f>
        <v>0</v>
      </c>
      <c r="J31" s="64">
        <f t="shared" si="3"/>
        <v>0</v>
      </c>
      <c r="K31" s="64">
        <f t="shared" si="2"/>
        <v>0</v>
      </c>
      <c r="L31" s="68">
        <f t="shared" si="4"/>
        <v>0</v>
      </c>
      <c r="M31" s="2"/>
      <c r="N31" s="2"/>
    </row>
    <row r="32" spans="1:14" ht="16.5" customHeight="1">
      <c r="A32" s="127" t="s">
        <v>812</v>
      </c>
      <c r="B32" s="122" t="s">
        <v>135</v>
      </c>
      <c r="C32" s="121" t="s">
        <v>136</v>
      </c>
      <c r="D32" s="121" t="s">
        <v>94</v>
      </c>
      <c r="E32" s="145"/>
      <c r="F32" s="63"/>
      <c r="G32" s="63" t="s">
        <v>811</v>
      </c>
      <c r="H32" s="91">
        <v>1</v>
      </c>
      <c r="I32" s="64">
        <f>VLOOKUP(G32,Invulblad!$A$10:$H$31,7)*H32</f>
        <v>0</v>
      </c>
      <c r="J32" s="64">
        <f t="shared" si="3"/>
        <v>0</v>
      </c>
      <c r="K32" s="64">
        <f t="shared" si="2"/>
        <v>0</v>
      </c>
      <c r="L32" s="68">
        <f t="shared" si="4"/>
        <v>0</v>
      </c>
      <c r="M32" s="2"/>
      <c r="N32" s="2"/>
    </row>
    <row r="33" spans="1:14" ht="16.5" customHeight="1">
      <c r="A33" s="127" t="s">
        <v>812</v>
      </c>
      <c r="B33" s="122" t="s">
        <v>137</v>
      </c>
      <c r="C33" s="121" t="s">
        <v>136</v>
      </c>
      <c r="D33" s="121" t="s">
        <v>94</v>
      </c>
      <c r="E33" s="145">
        <v>28</v>
      </c>
      <c r="F33" s="63">
        <v>255</v>
      </c>
      <c r="G33" s="63" t="s">
        <v>77</v>
      </c>
      <c r="H33" s="91">
        <v>1</v>
      </c>
      <c r="I33" s="64">
        <f>VLOOKUP(G33,Invulblad!$A$10:$H$31,7)*H33</f>
        <v>0</v>
      </c>
      <c r="J33" s="64">
        <f t="shared" si="3"/>
        <v>0</v>
      </c>
      <c r="K33" s="64">
        <f t="shared" si="2"/>
        <v>0</v>
      </c>
      <c r="L33" s="68">
        <f t="shared" si="4"/>
        <v>0</v>
      </c>
      <c r="M33" s="2"/>
      <c r="N33" s="2"/>
    </row>
    <row r="34" spans="1:14" ht="16.5" customHeight="1">
      <c r="A34" s="127" t="s">
        <v>812</v>
      </c>
      <c r="B34" s="122" t="s">
        <v>138</v>
      </c>
      <c r="C34" s="121" t="s">
        <v>136</v>
      </c>
      <c r="D34" s="121" t="s">
        <v>94</v>
      </c>
      <c r="E34" s="145"/>
      <c r="F34" s="63">
        <v>255</v>
      </c>
      <c r="G34" s="63" t="s">
        <v>77</v>
      </c>
      <c r="H34" s="91">
        <v>1</v>
      </c>
      <c r="I34" s="64">
        <f>VLOOKUP(G34,Invulblad!$A$10:$H$31,7)*H34</f>
        <v>0</v>
      </c>
      <c r="J34" s="64">
        <f t="shared" si="3"/>
        <v>0</v>
      </c>
      <c r="K34" s="64">
        <f t="shared" si="2"/>
        <v>0</v>
      </c>
      <c r="L34" s="68">
        <f t="shared" si="4"/>
        <v>0</v>
      </c>
      <c r="M34" s="2"/>
      <c r="N34" s="2"/>
    </row>
    <row r="35" spans="1:14" ht="16.5" customHeight="1">
      <c r="A35" s="127" t="s">
        <v>812</v>
      </c>
      <c r="B35" s="122" t="s">
        <v>139</v>
      </c>
      <c r="C35" s="121" t="s">
        <v>140</v>
      </c>
      <c r="D35" s="121" t="s">
        <v>94</v>
      </c>
      <c r="E35" s="145"/>
      <c r="F35" s="63">
        <v>52</v>
      </c>
      <c r="G35" s="63" t="s">
        <v>78</v>
      </c>
      <c r="H35" s="91">
        <v>1</v>
      </c>
      <c r="I35" s="64">
        <f>VLOOKUP(G35,Invulblad!$A$10:$H$31,7)*H35</f>
        <v>0</v>
      </c>
      <c r="J35" s="64">
        <f t="shared" si="3"/>
        <v>0</v>
      </c>
      <c r="K35" s="64">
        <f t="shared" si="2"/>
        <v>0</v>
      </c>
      <c r="L35" s="68">
        <f t="shared" si="4"/>
        <v>0</v>
      </c>
      <c r="M35" s="2"/>
      <c r="N35" s="2"/>
    </row>
    <row r="36" spans="1:14" ht="16.5" customHeight="1">
      <c r="A36" s="127" t="s">
        <v>812</v>
      </c>
      <c r="B36" s="122" t="s">
        <v>141</v>
      </c>
      <c r="C36" s="121" t="s">
        <v>93</v>
      </c>
      <c r="D36" s="121" t="s">
        <v>94</v>
      </c>
      <c r="E36" s="145">
        <v>5</v>
      </c>
      <c r="F36" s="63">
        <v>255</v>
      </c>
      <c r="G36" s="63" t="s">
        <v>74</v>
      </c>
      <c r="H36" s="91">
        <v>1</v>
      </c>
      <c r="I36" s="64">
        <f>VLOOKUP(G36,Invulblad!$A$10:$H$31,7)*H36</f>
        <v>0</v>
      </c>
      <c r="J36" s="64">
        <f t="shared" si="3"/>
        <v>0</v>
      </c>
      <c r="K36" s="64">
        <f t="shared" si="2"/>
        <v>0</v>
      </c>
      <c r="L36" s="68">
        <f t="shared" si="4"/>
        <v>0</v>
      </c>
      <c r="M36" s="2"/>
      <c r="N36" s="2"/>
    </row>
    <row r="37" spans="1:14" ht="16.5" customHeight="1">
      <c r="A37" s="127" t="s">
        <v>812</v>
      </c>
      <c r="B37" s="122" t="s">
        <v>141</v>
      </c>
      <c r="C37" s="121" t="s">
        <v>142</v>
      </c>
      <c r="D37" s="121" t="s">
        <v>101</v>
      </c>
      <c r="E37" s="145">
        <v>7.5</v>
      </c>
      <c r="F37" s="63">
        <v>255</v>
      </c>
      <c r="G37" s="63" t="s">
        <v>74</v>
      </c>
      <c r="H37" s="91">
        <v>1</v>
      </c>
      <c r="I37" s="64">
        <f>VLOOKUP(G37,Invulblad!$A$10:$H$31,7)*H37</f>
        <v>0</v>
      </c>
      <c r="J37" s="64">
        <f t="shared" si="3"/>
        <v>0</v>
      </c>
      <c r="K37" s="64">
        <f t="shared" si="2"/>
        <v>0</v>
      </c>
      <c r="L37" s="68">
        <f t="shared" si="4"/>
        <v>0</v>
      </c>
      <c r="M37" s="2"/>
      <c r="N37" s="2"/>
    </row>
    <row r="38" spans="1:14" ht="16.5" customHeight="1">
      <c r="A38" s="127" t="s">
        <v>812</v>
      </c>
      <c r="B38" s="122" t="s">
        <v>92</v>
      </c>
      <c r="C38" s="121" t="s">
        <v>143</v>
      </c>
      <c r="D38" s="121" t="s">
        <v>144</v>
      </c>
      <c r="E38" s="145">
        <v>13</v>
      </c>
      <c r="F38" s="63">
        <v>255</v>
      </c>
      <c r="G38" s="63" t="s">
        <v>71</v>
      </c>
      <c r="H38" s="91">
        <v>1</v>
      </c>
      <c r="I38" s="64">
        <f>VLOOKUP(G38,Invulblad!$A$10:$H$31,7)*H38</f>
        <v>0</v>
      </c>
      <c r="J38" s="64">
        <f t="shared" si="3"/>
        <v>0</v>
      </c>
      <c r="K38" s="64">
        <f t="shared" si="2"/>
        <v>0</v>
      </c>
      <c r="L38" s="68">
        <f t="shared" si="4"/>
        <v>0</v>
      </c>
      <c r="M38" s="2"/>
      <c r="N38" s="2"/>
    </row>
    <row r="39" spans="1:14" ht="16.5" customHeight="1">
      <c r="A39" s="127" t="s">
        <v>812</v>
      </c>
      <c r="B39" s="122" t="s">
        <v>145</v>
      </c>
      <c r="C39" s="121" t="s">
        <v>146</v>
      </c>
      <c r="D39" s="121" t="s">
        <v>94</v>
      </c>
      <c r="E39" s="145">
        <v>25</v>
      </c>
      <c r="F39" s="63">
        <v>255</v>
      </c>
      <c r="G39" s="63" t="s">
        <v>72</v>
      </c>
      <c r="H39" s="91">
        <v>1</v>
      </c>
      <c r="I39" s="64">
        <f>VLOOKUP(G39,Invulblad!$A$10:$H$31,7)*H39</f>
        <v>0</v>
      </c>
      <c r="J39" s="64">
        <f t="shared" si="3"/>
        <v>0</v>
      </c>
      <c r="K39" s="64">
        <f t="shared" si="2"/>
        <v>0</v>
      </c>
      <c r="L39" s="68">
        <f t="shared" si="4"/>
        <v>0</v>
      </c>
      <c r="M39" s="2"/>
      <c r="N39" s="2"/>
    </row>
    <row r="40" spans="1:14" ht="16.5" customHeight="1">
      <c r="A40" s="127" t="s">
        <v>812</v>
      </c>
      <c r="B40" s="122" t="s">
        <v>147</v>
      </c>
      <c r="C40" s="121" t="s">
        <v>96</v>
      </c>
      <c r="D40" s="121" t="s">
        <v>94</v>
      </c>
      <c r="E40" s="145">
        <v>15</v>
      </c>
      <c r="F40" s="63">
        <v>255</v>
      </c>
      <c r="G40" s="63" t="s">
        <v>72</v>
      </c>
      <c r="H40" s="91">
        <v>1</v>
      </c>
      <c r="I40" s="64">
        <f>VLOOKUP(G40,Invulblad!$A$10:$H$31,7)*H40</f>
        <v>0</v>
      </c>
      <c r="J40" s="64">
        <f t="shared" si="3"/>
        <v>0</v>
      </c>
      <c r="K40" s="64">
        <f t="shared" si="2"/>
        <v>0</v>
      </c>
      <c r="L40" s="68">
        <f t="shared" si="4"/>
        <v>0</v>
      </c>
      <c r="M40" s="2"/>
      <c r="N40" s="2"/>
    </row>
    <row r="41" spans="1:14" ht="16.5" customHeight="1">
      <c r="A41" s="127" t="s">
        <v>812</v>
      </c>
      <c r="B41" s="122" t="s">
        <v>148</v>
      </c>
      <c r="C41" s="121" t="s">
        <v>134</v>
      </c>
      <c r="D41" s="121" t="s">
        <v>94</v>
      </c>
      <c r="E41" s="145">
        <v>65</v>
      </c>
      <c r="F41" s="63">
        <v>255</v>
      </c>
      <c r="G41" s="63" t="s">
        <v>77</v>
      </c>
      <c r="H41" s="91">
        <v>1</v>
      </c>
      <c r="I41" s="64">
        <f>VLOOKUP(G41,Invulblad!$A$10:$H$31,7)*H41</f>
        <v>0</v>
      </c>
      <c r="J41" s="64">
        <f t="shared" si="3"/>
        <v>0</v>
      </c>
      <c r="K41" s="64">
        <f t="shared" si="2"/>
        <v>0</v>
      </c>
      <c r="L41" s="68">
        <f t="shared" si="4"/>
        <v>0</v>
      </c>
      <c r="M41" s="2"/>
      <c r="N41" s="2"/>
    </row>
    <row r="42" spans="1:14" ht="16.5" customHeight="1">
      <c r="A42" s="127" t="s">
        <v>812</v>
      </c>
      <c r="B42" s="122" t="s">
        <v>149</v>
      </c>
      <c r="C42" s="121" t="s">
        <v>150</v>
      </c>
      <c r="D42" s="121" t="s">
        <v>101</v>
      </c>
      <c r="E42" s="145">
        <v>62.5</v>
      </c>
      <c r="F42" s="63">
        <v>255</v>
      </c>
      <c r="G42" s="63" t="s">
        <v>71</v>
      </c>
      <c r="H42" s="91">
        <v>1</v>
      </c>
      <c r="I42" s="64">
        <f>VLOOKUP(G42,Invulblad!$A$10:$H$31,7)*H42</f>
        <v>0</v>
      </c>
      <c r="J42" s="64">
        <f t="shared" si="3"/>
        <v>0</v>
      </c>
      <c r="K42" s="64">
        <f t="shared" si="2"/>
        <v>0</v>
      </c>
      <c r="L42" s="68">
        <f t="shared" si="4"/>
        <v>0</v>
      </c>
      <c r="M42" s="2"/>
      <c r="N42" s="2"/>
    </row>
    <row r="43" spans="1:14" ht="16.5" customHeight="1">
      <c r="A43" s="127" t="s">
        <v>812</v>
      </c>
      <c r="B43" s="122" t="s">
        <v>151</v>
      </c>
      <c r="C43" s="121" t="s">
        <v>96</v>
      </c>
      <c r="D43" s="121" t="s">
        <v>94</v>
      </c>
      <c r="E43" s="145">
        <v>168</v>
      </c>
      <c r="F43" s="63">
        <v>255</v>
      </c>
      <c r="G43" s="63" t="s">
        <v>72</v>
      </c>
      <c r="H43" s="91">
        <v>1</v>
      </c>
      <c r="I43" s="64">
        <f>VLOOKUP(G43,Invulblad!$A$10:$H$31,7)*H43</f>
        <v>0</v>
      </c>
      <c r="J43" s="64">
        <f t="shared" si="3"/>
        <v>0</v>
      </c>
      <c r="K43" s="64">
        <f t="shared" si="2"/>
        <v>0</v>
      </c>
      <c r="L43" s="68">
        <f t="shared" si="4"/>
        <v>0</v>
      </c>
      <c r="M43" s="2"/>
      <c r="N43" s="2"/>
    </row>
    <row r="44" spans="1:14" ht="16.5" customHeight="1">
      <c r="A44" s="127" t="s">
        <v>812</v>
      </c>
      <c r="B44" s="122" t="s">
        <v>152</v>
      </c>
      <c r="C44" s="121" t="s">
        <v>153</v>
      </c>
      <c r="D44" s="121" t="s">
        <v>94</v>
      </c>
      <c r="E44" s="145">
        <v>5</v>
      </c>
      <c r="F44" s="63">
        <v>255</v>
      </c>
      <c r="G44" s="63" t="s">
        <v>86</v>
      </c>
      <c r="H44" s="91">
        <v>1</v>
      </c>
      <c r="I44" s="64">
        <f>VLOOKUP(G44,Invulblad!$A$10:$H$31,7)*H44</f>
        <v>0</v>
      </c>
      <c r="J44" s="64">
        <f t="shared" si="3"/>
        <v>0</v>
      </c>
      <c r="K44" s="64">
        <f t="shared" si="2"/>
        <v>0</v>
      </c>
      <c r="L44" s="68">
        <f t="shared" si="4"/>
        <v>0</v>
      </c>
      <c r="M44" s="2"/>
      <c r="N44" s="2"/>
    </row>
    <row r="45" spans="1:14" ht="16.5" customHeight="1">
      <c r="A45" s="127" t="s">
        <v>812</v>
      </c>
      <c r="B45" s="122" t="s">
        <v>95</v>
      </c>
      <c r="C45" s="121" t="s">
        <v>93</v>
      </c>
      <c r="D45" s="121" t="s">
        <v>94</v>
      </c>
      <c r="E45" s="145">
        <v>22</v>
      </c>
      <c r="F45" s="63">
        <v>255</v>
      </c>
      <c r="G45" s="63" t="s">
        <v>74</v>
      </c>
      <c r="H45" s="91">
        <v>1</v>
      </c>
      <c r="I45" s="64">
        <f>VLOOKUP(G45,Invulblad!$A$10:$H$31,7)*H45</f>
        <v>0</v>
      </c>
      <c r="J45" s="64">
        <f t="shared" si="3"/>
        <v>0</v>
      </c>
      <c r="K45" s="64">
        <f t="shared" si="2"/>
        <v>0</v>
      </c>
      <c r="L45" s="68">
        <f t="shared" si="4"/>
        <v>0</v>
      </c>
      <c r="M45" s="2"/>
      <c r="N45" s="2"/>
    </row>
    <row r="46" spans="1:14" ht="16.5" customHeight="1">
      <c r="A46" s="127" t="s">
        <v>812</v>
      </c>
      <c r="B46" s="122" t="s">
        <v>154</v>
      </c>
      <c r="C46" s="121" t="s">
        <v>155</v>
      </c>
      <c r="D46" s="123" t="s">
        <v>94</v>
      </c>
      <c r="E46" s="146">
        <v>13.5</v>
      </c>
      <c r="F46" s="63">
        <v>255</v>
      </c>
      <c r="G46" s="63" t="s">
        <v>69</v>
      </c>
      <c r="H46" s="91">
        <v>1</v>
      </c>
      <c r="I46" s="64">
        <f>VLOOKUP(G46,Invulblad!$A$10:$H$31,7)*H46</f>
        <v>0</v>
      </c>
      <c r="J46" s="64">
        <f t="shared" si="3"/>
        <v>0</v>
      </c>
      <c r="K46" s="64">
        <f t="shared" si="2"/>
        <v>0</v>
      </c>
      <c r="L46" s="68">
        <f t="shared" si="4"/>
        <v>0</v>
      </c>
      <c r="M46" s="2"/>
      <c r="N46" s="2"/>
    </row>
    <row r="47" spans="1:14" ht="16.5" customHeight="1">
      <c r="A47" s="127" t="s">
        <v>812</v>
      </c>
      <c r="B47" s="122" t="s">
        <v>156</v>
      </c>
      <c r="C47" s="121" t="s">
        <v>157</v>
      </c>
      <c r="D47" s="123" t="s">
        <v>94</v>
      </c>
      <c r="E47" s="146">
        <v>13.5</v>
      </c>
      <c r="F47" s="63">
        <v>255</v>
      </c>
      <c r="G47" s="63" t="s">
        <v>69</v>
      </c>
      <c r="H47" s="91">
        <v>1</v>
      </c>
      <c r="I47" s="64">
        <f>VLOOKUP(G47,Invulblad!$A$10:$H$31,7)*H47</f>
        <v>0</v>
      </c>
      <c r="J47" s="64">
        <f t="shared" si="3"/>
        <v>0</v>
      </c>
      <c r="K47" s="64">
        <f t="shared" si="2"/>
        <v>0</v>
      </c>
      <c r="L47" s="68">
        <f t="shared" si="4"/>
        <v>0</v>
      </c>
      <c r="M47" s="2"/>
      <c r="N47" s="2"/>
    </row>
    <row r="48" spans="1:14" ht="16.5" customHeight="1">
      <c r="A48" s="127" t="s">
        <v>812</v>
      </c>
      <c r="B48" s="122" t="s">
        <v>158</v>
      </c>
      <c r="C48" s="121" t="s">
        <v>114</v>
      </c>
      <c r="D48" s="121" t="s">
        <v>112</v>
      </c>
      <c r="E48" s="145">
        <v>29.5</v>
      </c>
      <c r="F48" s="63">
        <v>255</v>
      </c>
      <c r="G48" s="63" t="s">
        <v>70</v>
      </c>
      <c r="H48" s="91">
        <v>1</v>
      </c>
      <c r="I48" s="64">
        <f>VLOOKUP(G48,Invulblad!$A$10:$H$31,7)*H48</f>
        <v>0</v>
      </c>
      <c r="J48" s="64">
        <f t="shared" si="3"/>
        <v>0</v>
      </c>
      <c r="K48" s="64">
        <f t="shared" si="2"/>
        <v>0</v>
      </c>
      <c r="L48" s="68">
        <f t="shared" si="4"/>
        <v>0</v>
      </c>
      <c r="M48" s="2"/>
      <c r="N48" s="2"/>
    </row>
    <row r="49" spans="1:14" ht="16.5" customHeight="1">
      <c r="A49" s="127" t="s">
        <v>812</v>
      </c>
      <c r="B49" s="122" t="s">
        <v>159</v>
      </c>
      <c r="C49" s="121" t="s">
        <v>160</v>
      </c>
      <c r="D49" s="121" t="s">
        <v>94</v>
      </c>
      <c r="E49" s="145">
        <v>15</v>
      </c>
      <c r="F49" s="63">
        <v>255</v>
      </c>
      <c r="G49" s="63" t="s">
        <v>69</v>
      </c>
      <c r="H49" s="91">
        <v>1</v>
      </c>
      <c r="I49" s="64">
        <f>VLOOKUP(G49,Invulblad!$A$10:$H$31,7)*H49</f>
        <v>0</v>
      </c>
      <c r="J49" s="64">
        <f t="shared" si="3"/>
        <v>0</v>
      </c>
      <c r="K49" s="64">
        <f t="shared" si="2"/>
        <v>0</v>
      </c>
      <c r="L49" s="68">
        <f t="shared" si="4"/>
        <v>0</v>
      </c>
      <c r="M49" s="2"/>
      <c r="N49" s="2"/>
    </row>
    <row r="50" spans="1:14" ht="16.5" customHeight="1">
      <c r="A50" s="127" t="s">
        <v>812</v>
      </c>
      <c r="B50" s="122" t="s">
        <v>161</v>
      </c>
      <c r="C50" s="121" t="s">
        <v>157</v>
      </c>
      <c r="D50" s="121" t="s">
        <v>94</v>
      </c>
      <c r="E50" s="145">
        <v>15</v>
      </c>
      <c r="F50" s="63">
        <v>255</v>
      </c>
      <c r="G50" s="63" t="s">
        <v>69</v>
      </c>
      <c r="H50" s="91">
        <v>1</v>
      </c>
      <c r="I50" s="64">
        <f>VLOOKUP(G50,Invulblad!$A$10:$H$31,7)*H50</f>
        <v>0</v>
      </c>
      <c r="J50" s="64">
        <f t="shared" si="3"/>
        <v>0</v>
      </c>
      <c r="K50" s="64">
        <f t="shared" si="2"/>
        <v>0</v>
      </c>
      <c r="L50" s="68">
        <f t="shared" si="4"/>
        <v>0</v>
      </c>
      <c r="M50" s="2"/>
      <c r="N50" s="2"/>
    </row>
    <row r="51" spans="1:14" ht="16.5" customHeight="1">
      <c r="A51" s="127" t="s">
        <v>812</v>
      </c>
      <c r="B51" s="122" t="s">
        <v>162</v>
      </c>
      <c r="C51" s="121" t="s">
        <v>163</v>
      </c>
      <c r="D51" s="121" t="s">
        <v>94</v>
      </c>
      <c r="E51" s="145">
        <v>30</v>
      </c>
      <c r="F51" s="63">
        <v>255</v>
      </c>
      <c r="G51" s="63" t="s">
        <v>69</v>
      </c>
      <c r="H51" s="91">
        <v>1</v>
      </c>
      <c r="I51" s="64">
        <f>VLOOKUP(G51,Invulblad!$A$10:$H$31,7)*H51</f>
        <v>0</v>
      </c>
      <c r="J51" s="64">
        <f t="shared" si="3"/>
        <v>0</v>
      </c>
      <c r="K51" s="64">
        <f t="shared" si="2"/>
        <v>0</v>
      </c>
      <c r="L51" s="68">
        <f t="shared" si="4"/>
        <v>0</v>
      </c>
      <c r="M51" s="2"/>
      <c r="N51" s="2"/>
    </row>
    <row r="52" spans="1:14" ht="16.5" customHeight="1">
      <c r="A52" s="127" t="s">
        <v>812</v>
      </c>
      <c r="B52" s="122" t="s">
        <v>164</v>
      </c>
      <c r="C52" s="121" t="s">
        <v>163</v>
      </c>
      <c r="D52" s="121" t="s">
        <v>94</v>
      </c>
      <c r="E52" s="145">
        <v>15</v>
      </c>
      <c r="F52" s="63">
        <v>255</v>
      </c>
      <c r="G52" s="63" t="s">
        <v>69</v>
      </c>
      <c r="H52" s="91">
        <v>1</v>
      </c>
      <c r="I52" s="64">
        <f>VLOOKUP(G52,Invulblad!$A$10:$H$31,7)*H52</f>
        <v>0</v>
      </c>
      <c r="J52" s="64">
        <f t="shared" si="3"/>
        <v>0</v>
      </c>
      <c r="K52" s="64">
        <f t="shared" si="2"/>
        <v>0</v>
      </c>
      <c r="L52" s="68">
        <f t="shared" si="4"/>
        <v>0</v>
      </c>
      <c r="M52" s="2"/>
      <c r="N52" s="2"/>
    </row>
    <row r="53" spans="1:14" ht="16.5" customHeight="1">
      <c r="A53" s="127" t="s">
        <v>812</v>
      </c>
      <c r="B53" s="122" t="s">
        <v>165</v>
      </c>
      <c r="C53" s="121" t="s">
        <v>163</v>
      </c>
      <c r="D53" s="121" t="s">
        <v>94</v>
      </c>
      <c r="E53" s="145">
        <v>25</v>
      </c>
      <c r="F53" s="63">
        <v>255</v>
      </c>
      <c r="G53" s="63" t="s">
        <v>69</v>
      </c>
      <c r="H53" s="91">
        <v>1</v>
      </c>
      <c r="I53" s="64">
        <f>VLOOKUP(G53,Invulblad!$A$10:$H$31,7)*H53</f>
        <v>0</v>
      </c>
      <c r="J53" s="64">
        <f t="shared" si="3"/>
        <v>0</v>
      </c>
      <c r="K53" s="64">
        <f t="shared" si="2"/>
        <v>0</v>
      </c>
      <c r="L53" s="68">
        <f t="shared" si="4"/>
        <v>0</v>
      </c>
      <c r="M53" s="2"/>
      <c r="N53" s="2"/>
    </row>
    <row r="54" spans="1:14" ht="16.5" customHeight="1">
      <c r="A54" s="127" t="s">
        <v>812</v>
      </c>
      <c r="B54" s="122" t="s">
        <v>166</v>
      </c>
      <c r="C54" s="121" t="s">
        <v>130</v>
      </c>
      <c r="D54" s="121"/>
      <c r="E54" s="145"/>
      <c r="F54" s="63"/>
      <c r="G54" s="63" t="s">
        <v>811</v>
      </c>
      <c r="H54" s="91">
        <v>1</v>
      </c>
      <c r="I54" s="64">
        <f>VLOOKUP(G54,Invulblad!$A$10:$H$31,7)*H54</f>
        <v>0</v>
      </c>
      <c r="J54" s="64">
        <f t="shared" si="3"/>
        <v>0</v>
      </c>
      <c r="K54" s="64">
        <f t="shared" si="2"/>
        <v>0</v>
      </c>
      <c r="L54" s="68">
        <f t="shared" si="4"/>
        <v>0</v>
      </c>
      <c r="M54" s="2"/>
      <c r="N54" s="2"/>
    </row>
    <row r="55" spans="1:14" ht="16.5" customHeight="1">
      <c r="A55" s="127" t="s">
        <v>812</v>
      </c>
      <c r="B55" s="122" t="s">
        <v>167</v>
      </c>
      <c r="C55" s="121" t="s">
        <v>96</v>
      </c>
      <c r="D55" s="123" t="s">
        <v>94</v>
      </c>
      <c r="E55" s="146">
        <v>31</v>
      </c>
      <c r="F55" s="63">
        <v>255</v>
      </c>
      <c r="G55" s="63" t="s">
        <v>72</v>
      </c>
      <c r="H55" s="91">
        <v>1</v>
      </c>
      <c r="I55" s="64">
        <f>VLOOKUP(G55,Invulblad!$A$10:$H$31,7)*H55</f>
        <v>0</v>
      </c>
      <c r="J55" s="64">
        <f t="shared" si="3"/>
        <v>0</v>
      </c>
      <c r="K55" s="64">
        <f t="shared" si="2"/>
        <v>0</v>
      </c>
      <c r="L55" s="68">
        <f t="shared" si="4"/>
        <v>0</v>
      </c>
      <c r="M55" s="2"/>
      <c r="N55" s="2"/>
    </row>
    <row r="56" spans="1:14" ht="16.5" customHeight="1">
      <c r="A56" s="127" t="s">
        <v>812</v>
      </c>
      <c r="B56" s="122" t="s">
        <v>168</v>
      </c>
      <c r="C56" s="121" t="s">
        <v>96</v>
      </c>
      <c r="D56" s="121" t="s">
        <v>94</v>
      </c>
      <c r="E56" s="145">
        <v>26</v>
      </c>
      <c r="F56" s="63">
        <v>255</v>
      </c>
      <c r="G56" s="63" t="s">
        <v>72</v>
      </c>
      <c r="H56" s="91">
        <v>1</v>
      </c>
      <c r="I56" s="64">
        <f>VLOOKUP(G56,Invulblad!$A$10:$H$31,7)*H56</f>
        <v>0</v>
      </c>
      <c r="J56" s="64">
        <f t="shared" si="3"/>
        <v>0</v>
      </c>
      <c r="K56" s="64">
        <f t="shared" si="2"/>
        <v>0</v>
      </c>
      <c r="L56" s="68">
        <f t="shared" si="4"/>
        <v>0</v>
      </c>
      <c r="M56" s="2"/>
      <c r="N56" s="2"/>
    </row>
    <row r="57" spans="1:14" ht="16.5" customHeight="1">
      <c r="A57" s="127" t="s">
        <v>812</v>
      </c>
      <c r="B57" s="122" t="s">
        <v>169</v>
      </c>
      <c r="C57" s="121" t="s">
        <v>96</v>
      </c>
      <c r="D57" s="121" t="s">
        <v>94</v>
      </c>
      <c r="E57" s="145">
        <v>36.5</v>
      </c>
      <c r="F57" s="63">
        <v>255</v>
      </c>
      <c r="G57" s="63" t="s">
        <v>72</v>
      </c>
      <c r="H57" s="91">
        <v>1</v>
      </c>
      <c r="I57" s="64">
        <f>VLOOKUP(G57,Invulblad!$A$10:$H$31,7)*H57</f>
        <v>0</v>
      </c>
      <c r="J57" s="64">
        <f t="shared" si="3"/>
        <v>0</v>
      </c>
      <c r="K57" s="64">
        <f t="shared" si="2"/>
        <v>0</v>
      </c>
      <c r="L57" s="68">
        <f t="shared" si="4"/>
        <v>0</v>
      </c>
      <c r="M57" s="2"/>
      <c r="N57" s="2"/>
    </row>
    <row r="58" spans="1:14" ht="16.5" customHeight="1">
      <c r="A58" s="127" t="s">
        <v>812</v>
      </c>
      <c r="B58" s="122" t="s">
        <v>170</v>
      </c>
      <c r="C58" s="121" t="s">
        <v>104</v>
      </c>
      <c r="D58" s="121" t="s">
        <v>94</v>
      </c>
      <c r="E58" s="145">
        <v>11</v>
      </c>
      <c r="F58" s="63">
        <v>255</v>
      </c>
      <c r="G58" s="63" t="s">
        <v>72</v>
      </c>
      <c r="H58" s="91">
        <v>1</v>
      </c>
      <c r="I58" s="64">
        <f>VLOOKUP(G58,Invulblad!$A$10:$H$31,7)*H58</f>
        <v>0</v>
      </c>
      <c r="J58" s="64">
        <f t="shared" si="3"/>
        <v>0</v>
      </c>
      <c r="K58" s="64">
        <f t="shared" si="2"/>
        <v>0</v>
      </c>
      <c r="L58" s="68">
        <f t="shared" si="4"/>
        <v>0</v>
      </c>
      <c r="M58" s="2"/>
      <c r="N58" s="2"/>
    </row>
    <row r="59" spans="1:14" ht="16.5" customHeight="1">
      <c r="A59" s="127" t="s">
        <v>812</v>
      </c>
      <c r="B59" s="122" t="s">
        <v>171</v>
      </c>
      <c r="C59" s="121" t="s">
        <v>93</v>
      </c>
      <c r="D59" s="121" t="s">
        <v>94</v>
      </c>
      <c r="E59" s="145">
        <v>6</v>
      </c>
      <c r="F59" s="63">
        <v>255</v>
      </c>
      <c r="G59" s="63" t="s">
        <v>74</v>
      </c>
      <c r="H59" s="91">
        <v>1</v>
      </c>
      <c r="I59" s="64">
        <f>VLOOKUP(G59,Invulblad!$A$10:$H$31,7)*H59</f>
        <v>0</v>
      </c>
      <c r="J59" s="64">
        <f t="shared" si="3"/>
        <v>0</v>
      </c>
      <c r="K59" s="64">
        <f t="shared" si="2"/>
        <v>0</v>
      </c>
      <c r="L59" s="68">
        <f t="shared" si="4"/>
        <v>0</v>
      </c>
      <c r="M59" s="2"/>
      <c r="N59" s="2"/>
    </row>
    <row r="60" spans="1:14" ht="16.5" customHeight="1">
      <c r="A60" s="127" t="s">
        <v>812</v>
      </c>
      <c r="B60" s="122" t="s">
        <v>171</v>
      </c>
      <c r="C60" s="121" t="s">
        <v>142</v>
      </c>
      <c r="D60" s="121" t="s">
        <v>172</v>
      </c>
      <c r="E60" s="145">
        <v>9</v>
      </c>
      <c r="F60" s="63">
        <v>255</v>
      </c>
      <c r="G60" s="63" t="s">
        <v>74</v>
      </c>
      <c r="H60" s="91">
        <v>1</v>
      </c>
      <c r="I60" s="64">
        <f>VLOOKUP(G60,Invulblad!$A$10:$H$31,7)*H60</f>
        <v>0</v>
      </c>
      <c r="J60" s="64">
        <f t="shared" si="3"/>
        <v>0</v>
      </c>
      <c r="K60" s="64">
        <f t="shared" si="2"/>
        <v>0</v>
      </c>
      <c r="L60" s="68">
        <f t="shared" si="4"/>
        <v>0</v>
      </c>
      <c r="M60" s="2"/>
      <c r="N60" s="2"/>
    </row>
    <row r="61" spans="1:14" ht="16.5" customHeight="1">
      <c r="A61" s="127" t="s">
        <v>812</v>
      </c>
      <c r="B61" s="122" t="s">
        <v>173</v>
      </c>
      <c r="C61" s="121" t="s">
        <v>100</v>
      </c>
      <c r="D61" s="121" t="s">
        <v>101</v>
      </c>
      <c r="E61" s="145">
        <v>12</v>
      </c>
      <c r="F61" s="63">
        <v>255</v>
      </c>
      <c r="G61" s="63" t="s">
        <v>82</v>
      </c>
      <c r="H61" s="91">
        <v>1</v>
      </c>
      <c r="I61" s="64">
        <f>VLOOKUP(G61,Invulblad!$A$10:$H$31,7)*H61</f>
        <v>0</v>
      </c>
      <c r="J61" s="64">
        <f t="shared" si="3"/>
        <v>0</v>
      </c>
      <c r="K61" s="64">
        <f t="shared" si="2"/>
        <v>0</v>
      </c>
      <c r="L61" s="68">
        <f t="shared" si="4"/>
        <v>0</v>
      </c>
      <c r="M61" s="2"/>
      <c r="N61" s="2"/>
    </row>
    <row r="62" spans="1:14" ht="16.5" customHeight="1">
      <c r="A62" s="127" t="s">
        <v>812</v>
      </c>
      <c r="B62" s="122" t="s">
        <v>174</v>
      </c>
      <c r="C62" s="121" t="s">
        <v>100</v>
      </c>
      <c r="D62" s="121" t="s">
        <v>101</v>
      </c>
      <c r="E62" s="145">
        <v>12</v>
      </c>
      <c r="F62" s="63">
        <v>255</v>
      </c>
      <c r="G62" s="63" t="s">
        <v>82</v>
      </c>
      <c r="H62" s="91">
        <v>1</v>
      </c>
      <c r="I62" s="64">
        <f>VLOOKUP(G62,Invulblad!$A$10:$H$31,7)*H62</f>
        <v>0</v>
      </c>
      <c r="J62" s="64">
        <f t="shared" si="3"/>
        <v>0</v>
      </c>
      <c r="K62" s="64">
        <f t="shared" si="2"/>
        <v>0</v>
      </c>
      <c r="L62" s="68">
        <f t="shared" si="4"/>
        <v>0</v>
      </c>
      <c r="M62" s="2"/>
      <c r="N62" s="2"/>
    </row>
    <row r="63" spans="1:14" ht="16.5" customHeight="1">
      <c r="A63" s="127" t="s">
        <v>812</v>
      </c>
      <c r="B63" s="122" t="s">
        <v>175</v>
      </c>
      <c r="C63" s="121" t="s">
        <v>96</v>
      </c>
      <c r="D63" s="121" t="s">
        <v>94</v>
      </c>
      <c r="E63" s="145">
        <v>11</v>
      </c>
      <c r="F63" s="63">
        <v>255</v>
      </c>
      <c r="G63" s="63" t="s">
        <v>72</v>
      </c>
      <c r="H63" s="91">
        <v>1</v>
      </c>
      <c r="I63" s="64">
        <f>VLOOKUP(G63,Invulblad!$A$10:$H$31,7)*H63</f>
        <v>0</v>
      </c>
      <c r="J63" s="64">
        <f t="shared" si="3"/>
        <v>0</v>
      </c>
      <c r="K63" s="64">
        <f t="shared" si="2"/>
        <v>0</v>
      </c>
      <c r="L63" s="68">
        <f t="shared" si="4"/>
        <v>0</v>
      </c>
      <c r="M63" s="2"/>
      <c r="N63" s="2"/>
    </row>
    <row r="64" spans="1:14" ht="16.5" customHeight="1">
      <c r="A64" s="127" t="s">
        <v>812</v>
      </c>
      <c r="B64" s="122" t="s">
        <v>176</v>
      </c>
      <c r="C64" s="121" t="s">
        <v>177</v>
      </c>
      <c r="D64" s="121" t="s">
        <v>94</v>
      </c>
      <c r="E64" s="145">
        <v>5.5</v>
      </c>
      <c r="F64" s="63">
        <v>52</v>
      </c>
      <c r="G64" s="63" t="s">
        <v>87</v>
      </c>
      <c r="H64" s="91">
        <v>1</v>
      </c>
      <c r="I64" s="64">
        <f>VLOOKUP(G64,Invulblad!$A$10:$H$31,7)*H64</f>
        <v>0</v>
      </c>
      <c r="J64" s="64">
        <f t="shared" si="3"/>
        <v>0</v>
      </c>
      <c r="K64" s="64">
        <f t="shared" si="2"/>
        <v>0</v>
      </c>
      <c r="L64" s="68">
        <f t="shared" si="4"/>
        <v>0</v>
      </c>
      <c r="M64" s="2"/>
      <c r="N64" s="2"/>
    </row>
    <row r="65" spans="1:14" ht="16.5" customHeight="1">
      <c r="A65" s="127" t="s">
        <v>812</v>
      </c>
      <c r="B65" s="122" t="s">
        <v>178</v>
      </c>
      <c r="C65" s="121" t="s">
        <v>179</v>
      </c>
      <c r="D65" s="121" t="s">
        <v>101</v>
      </c>
      <c r="E65" s="145">
        <v>4</v>
      </c>
      <c r="F65" s="63">
        <v>255</v>
      </c>
      <c r="G65" s="63" t="s">
        <v>82</v>
      </c>
      <c r="H65" s="91">
        <v>1</v>
      </c>
      <c r="I65" s="64">
        <f>VLOOKUP(G65,Invulblad!$A$10:$H$31,7)*H65</f>
        <v>0</v>
      </c>
      <c r="J65" s="64">
        <f t="shared" si="3"/>
        <v>0</v>
      </c>
      <c r="K65" s="64">
        <f t="shared" si="2"/>
        <v>0</v>
      </c>
      <c r="L65" s="68">
        <f t="shared" si="4"/>
        <v>0</v>
      </c>
      <c r="M65" s="2"/>
      <c r="N65" s="2"/>
    </row>
    <row r="66" spans="1:14" ht="16.5" customHeight="1">
      <c r="A66" s="127" t="s">
        <v>812</v>
      </c>
      <c r="B66" s="122" t="s">
        <v>178</v>
      </c>
      <c r="C66" s="121" t="s">
        <v>179</v>
      </c>
      <c r="D66" s="121" t="s">
        <v>101</v>
      </c>
      <c r="E66" s="145">
        <v>1.5</v>
      </c>
      <c r="F66" s="63">
        <v>255</v>
      </c>
      <c r="G66" s="63" t="s">
        <v>83</v>
      </c>
      <c r="H66" s="91">
        <v>1</v>
      </c>
      <c r="I66" s="64">
        <f>VLOOKUP(G66,Invulblad!$A$10:$H$31,7)*H66</f>
        <v>0</v>
      </c>
      <c r="J66" s="64">
        <f t="shared" si="3"/>
        <v>0</v>
      </c>
      <c r="K66" s="64">
        <f t="shared" si="2"/>
        <v>0</v>
      </c>
      <c r="L66" s="68">
        <f t="shared" si="4"/>
        <v>0</v>
      </c>
      <c r="M66" s="2"/>
      <c r="N66" s="2"/>
    </row>
    <row r="67" spans="1:14" ht="16.5" customHeight="1">
      <c r="A67" s="127" t="s">
        <v>812</v>
      </c>
      <c r="B67" s="122" t="s">
        <v>180</v>
      </c>
      <c r="C67" s="121" t="s">
        <v>181</v>
      </c>
      <c r="D67" s="121" t="s">
        <v>94</v>
      </c>
      <c r="E67" s="145">
        <v>4</v>
      </c>
      <c r="F67" s="63">
        <v>255</v>
      </c>
      <c r="G67" s="63" t="s">
        <v>73</v>
      </c>
      <c r="H67" s="91">
        <v>1</v>
      </c>
      <c r="I67" s="64">
        <f>VLOOKUP(G67,Invulblad!$A$10:$H$31,7)*H67</f>
        <v>0</v>
      </c>
      <c r="J67" s="64">
        <f t="shared" ref="J67:J130" si="5">+I67*E67</f>
        <v>0</v>
      </c>
      <c r="K67" s="64">
        <f t="shared" si="2"/>
        <v>0</v>
      </c>
      <c r="L67" s="68">
        <f t="shared" si="4"/>
        <v>0</v>
      </c>
      <c r="M67" s="2"/>
      <c r="N67" s="2"/>
    </row>
    <row r="68" spans="1:14" ht="16.5" customHeight="1">
      <c r="A68" s="127" t="s">
        <v>812</v>
      </c>
      <c r="B68" s="122" t="s">
        <v>182</v>
      </c>
      <c r="C68" s="121" t="s">
        <v>181</v>
      </c>
      <c r="D68" s="121" t="s">
        <v>94</v>
      </c>
      <c r="E68" s="145">
        <v>2.5</v>
      </c>
      <c r="F68" s="63">
        <v>255</v>
      </c>
      <c r="G68" s="63" t="s">
        <v>73</v>
      </c>
      <c r="H68" s="91">
        <v>1</v>
      </c>
      <c r="I68" s="64">
        <f>VLOOKUP(G68,Invulblad!$A$10:$H$31,7)*H68</f>
        <v>0</v>
      </c>
      <c r="J68" s="64">
        <f t="shared" si="5"/>
        <v>0</v>
      </c>
      <c r="K68" s="64">
        <f t="shared" si="2"/>
        <v>0</v>
      </c>
      <c r="L68" s="68">
        <f t="shared" si="4"/>
        <v>0</v>
      </c>
      <c r="M68" s="2"/>
      <c r="N68" s="2"/>
    </row>
    <row r="69" spans="1:14" ht="16.5" customHeight="1">
      <c r="A69" s="127" t="s">
        <v>812</v>
      </c>
      <c r="B69" s="122" t="s">
        <v>183</v>
      </c>
      <c r="C69" s="121" t="s">
        <v>184</v>
      </c>
      <c r="D69" s="121" t="s">
        <v>94</v>
      </c>
      <c r="E69" s="145">
        <v>180</v>
      </c>
      <c r="F69" s="63">
        <v>255</v>
      </c>
      <c r="G69" s="63" t="s">
        <v>85</v>
      </c>
      <c r="H69" s="91">
        <v>1</v>
      </c>
      <c r="I69" s="64">
        <f>VLOOKUP(G69,Invulblad!$A$10:$H$31,7)*H69</f>
        <v>0</v>
      </c>
      <c r="J69" s="64">
        <f t="shared" si="5"/>
        <v>0</v>
      </c>
      <c r="K69" s="64">
        <f t="shared" si="2"/>
        <v>0</v>
      </c>
      <c r="L69" s="68">
        <f t="shared" si="4"/>
        <v>0</v>
      </c>
      <c r="M69" s="2"/>
      <c r="N69" s="2"/>
    </row>
    <row r="70" spans="1:14" ht="16.5" customHeight="1">
      <c r="A70" s="127" t="s">
        <v>812</v>
      </c>
      <c r="B70" s="122" t="s">
        <v>185</v>
      </c>
      <c r="C70" s="121" t="s">
        <v>186</v>
      </c>
      <c r="D70" s="121" t="s">
        <v>94</v>
      </c>
      <c r="E70" s="145">
        <v>15</v>
      </c>
      <c r="F70" s="63">
        <v>255</v>
      </c>
      <c r="G70" s="63" t="s">
        <v>72</v>
      </c>
      <c r="H70" s="91">
        <v>1</v>
      </c>
      <c r="I70" s="64">
        <f>VLOOKUP(G70,Invulblad!$A$10:$H$31,7)*H70</f>
        <v>0</v>
      </c>
      <c r="J70" s="64">
        <f t="shared" si="5"/>
        <v>0</v>
      </c>
      <c r="K70" s="64">
        <f t="shared" si="2"/>
        <v>0</v>
      </c>
      <c r="L70" s="68">
        <f t="shared" si="4"/>
        <v>0</v>
      </c>
      <c r="M70" s="2"/>
      <c r="N70" s="2"/>
    </row>
    <row r="71" spans="1:14" ht="16.5" customHeight="1">
      <c r="A71" s="127" t="s">
        <v>812</v>
      </c>
      <c r="B71" s="122" t="s">
        <v>187</v>
      </c>
      <c r="C71" s="121" t="s">
        <v>188</v>
      </c>
      <c r="D71" s="121" t="s">
        <v>94</v>
      </c>
      <c r="E71" s="145"/>
      <c r="F71" s="63"/>
      <c r="G71" s="63" t="s">
        <v>811</v>
      </c>
      <c r="H71" s="91">
        <v>1</v>
      </c>
      <c r="I71" s="64">
        <f>VLOOKUP(G71,Invulblad!$A$10:$H$31,7)*H71</f>
        <v>0</v>
      </c>
      <c r="J71" s="64">
        <f t="shared" si="5"/>
        <v>0</v>
      </c>
      <c r="K71" s="64">
        <f t="shared" si="2"/>
        <v>0</v>
      </c>
      <c r="L71" s="68">
        <f t="shared" si="4"/>
        <v>0</v>
      </c>
      <c r="M71" s="2"/>
      <c r="N71" s="2"/>
    </row>
    <row r="72" spans="1:14" ht="16.5" customHeight="1">
      <c r="A72" s="127" t="s">
        <v>812</v>
      </c>
      <c r="B72" s="122" t="s">
        <v>189</v>
      </c>
      <c r="C72" s="121" t="s">
        <v>190</v>
      </c>
      <c r="D72" s="121" t="s">
        <v>94</v>
      </c>
      <c r="E72" s="145">
        <v>36</v>
      </c>
      <c r="F72" s="63">
        <v>255</v>
      </c>
      <c r="G72" s="63" t="s">
        <v>69</v>
      </c>
      <c r="H72" s="91">
        <v>1</v>
      </c>
      <c r="I72" s="64">
        <f>VLOOKUP(G72,Invulblad!$A$10:$H$31,7)*H72</f>
        <v>0</v>
      </c>
      <c r="J72" s="64">
        <f t="shared" si="5"/>
        <v>0</v>
      </c>
      <c r="K72" s="64">
        <f t="shared" si="2"/>
        <v>0</v>
      </c>
      <c r="L72" s="68">
        <f t="shared" si="4"/>
        <v>0</v>
      </c>
      <c r="M72" s="2"/>
      <c r="N72" s="2"/>
    </row>
    <row r="73" spans="1:14" ht="16.5" customHeight="1">
      <c r="A73" s="127" t="s">
        <v>812</v>
      </c>
      <c r="B73" s="122" t="s">
        <v>191</v>
      </c>
      <c r="C73" s="121" t="s">
        <v>192</v>
      </c>
      <c r="D73" s="121" t="s">
        <v>94</v>
      </c>
      <c r="E73" s="145">
        <v>26</v>
      </c>
      <c r="F73" s="63">
        <v>255</v>
      </c>
      <c r="G73" s="63" t="s">
        <v>69</v>
      </c>
      <c r="H73" s="91">
        <v>1</v>
      </c>
      <c r="I73" s="64">
        <f>VLOOKUP(G73,Invulblad!$A$10:$H$31,7)*H73</f>
        <v>0</v>
      </c>
      <c r="J73" s="64">
        <f t="shared" si="5"/>
        <v>0</v>
      </c>
      <c r="K73" s="64">
        <f t="shared" si="2"/>
        <v>0</v>
      </c>
      <c r="L73" s="68">
        <f t="shared" si="4"/>
        <v>0</v>
      </c>
      <c r="M73" s="2"/>
      <c r="N73" s="2"/>
    </row>
    <row r="74" spans="1:14" ht="16.5" customHeight="1">
      <c r="A74" s="127" t="s">
        <v>812</v>
      </c>
      <c r="B74" s="122" t="s">
        <v>193</v>
      </c>
      <c r="C74" s="121" t="s">
        <v>194</v>
      </c>
      <c r="D74" s="121" t="s">
        <v>94</v>
      </c>
      <c r="E74" s="145">
        <v>26</v>
      </c>
      <c r="F74" s="63">
        <v>255</v>
      </c>
      <c r="G74" s="63" t="s">
        <v>69</v>
      </c>
      <c r="H74" s="91">
        <v>1</v>
      </c>
      <c r="I74" s="64">
        <f>VLOOKUP(G74,Invulblad!$A$10:$H$31,7)*H74</f>
        <v>0</v>
      </c>
      <c r="J74" s="64">
        <f t="shared" si="5"/>
        <v>0</v>
      </c>
      <c r="K74" s="64">
        <f t="shared" si="2"/>
        <v>0</v>
      </c>
      <c r="L74" s="68">
        <f t="shared" si="4"/>
        <v>0</v>
      </c>
      <c r="M74" s="2"/>
      <c r="N74" s="2"/>
    </row>
    <row r="75" spans="1:14" ht="16.5" customHeight="1">
      <c r="A75" s="127" t="s">
        <v>812</v>
      </c>
      <c r="B75" s="122" t="s">
        <v>195</v>
      </c>
      <c r="C75" s="121" t="s">
        <v>196</v>
      </c>
      <c r="D75" s="121" t="s">
        <v>94</v>
      </c>
      <c r="E75" s="145">
        <v>26</v>
      </c>
      <c r="F75" s="63">
        <v>255</v>
      </c>
      <c r="G75" s="63" t="s">
        <v>69</v>
      </c>
      <c r="H75" s="91">
        <v>1</v>
      </c>
      <c r="I75" s="64">
        <f>VLOOKUP(G75,Invulblad!$A$10:$H$31,7)*H75</f>
        <v>0</v>
      </c>
      <c r="J75" s="64">
        <f t="shared" si="5"/>
        <v>0</v>
      </c>
      <c r="K75" s="64">
        <f t="shared" si="2"/>
        <v>0</v>
      </c>
      <c r="L75" s="68">
        <f t="shared" si="4"/>
        <v>0</v>
      </c>
      <c r="M75" s="2"/>
      <c r="N75" s="2"/>
    </row>
    <row r="76" spans="1:14" ht="16.5" customHeight="1">
      <c r="A76" s="127" t="s">
        <v>812</v>
      </c>
      <c r="B76" s="122" t="s">
        <v>197</v>
      </c>
      <c r="C76" s="121" t="s">
        <v>198</v>
      </c>
      <c r="D76" s="121" t="s">
        <v>94</v>
      </c>
      <c r="E76" s="145">
        <v>52</v>
      </c>
      <c r="F76" s="63">
        <v>255</v>
      </c>
      <c r="G76" s="63" t="s">
        <v>77</v>
      </c>
      <c r="H76" s="91">
        <v>1</v>
      </c>
      <c r="I76" s="64">
        <f>VLOOKUP(G76,Invulblad!$A$10:$H$31,7)*H76</f>
        <v>0</v>
      </c>
      <c r="J76" s="64">
        <f t="shared" si="5"/>
        <v>0</v>
      </c>
      <c r="K76" s="64">
        <f t="shared" ref="K76:K139" si="6">+$K$8</f>
        <v>0</v>
      </c>
      <c r="L76" s="68">
        <f t="shared" si="4"/>
        <v>0</v>
      </c>
      <c r="M76" s="2"/>
      <c r="N76" s="2"/>
    </row>
    <row r="77" spans="1:14" ht="16.5" customHeight="1">
      <c r="A77" s="127" t="s">
        <v>812</v>
      </c>
      <c r="B77" s="122" t="s">
        <v>199</v>
      </c>
      <c r="C77" s="121" t="s">
        <v>200</v>
      </c>
      <c r="D77" s="121" t="s">
        <v>94</v>
      </c>
      <c r="E77" s="145">
        <v>26</v>
      </c>
      <c r="F77" s="63">
        <v>52</v>
      </c>
      <c r="G77" s="63" t="s">
        <v>78</v>
      </c>
      <c r="H77" s="91">
        <v>1</v>
      </c>
      <c r="I77" s="64">
        <f>VLOOKUP(G77,Invulblad!$A$10:$H$31,7)*H77</f>
        <v>0</v>
      </c>
      <c r="J77" s="64">
        <f t="shared" si="5"/>
        <v>0</v>
      </c>
      <c r="K77" s="64">
        <f t="shared" si="6"/>
        <v>0</v>
      </c>
      <c r="L77" s="68">
        <f t="shared" si="4"/>
        <v>0</v>
      </c>
      <c r="M77" s="2"/>
      <c r="N77" s="2"/>
    </row>
    <row r="78" spans="1:14" ht="16.5" customHeight="1">
      <c r="A78" s="127" t="s">
        <v>812</v>
      </c>
      <c r="B78" s="122" t="s">
        <v>201</v>
      </c>
      <c r="C78" s="121" t="s">
        <v>134</v>
      </c>
      <c r="D78" s="121" t="s">
        <v>94</v>
      </c>
      <c r="E78" s="145">
        <v>38</v>
      </c>
      <c r="F78" s="63">
        <v>255</v>
      </c>
      <c r="G78" s="63" t="s">
        <v>77</v>
      </c>
      <c r="H78" s="91">
        <v>1</v>
      </c>
      <c r="I78" s="64">
        <f>VLOOKUP(G78,Invulblad!$A$10:$H$31,7)*H78</f>
        <v>0</v>
      </c>
      <c r="J78" s="64">
        <f t="shared" si="5"/>
        <v>0</v>
      </c>
      <c r="K78" s="64">
        <f t="shared" si="6"/>
        <v>0</v>
      </c>
      <c r="L78" s="68">
        <f t="shared" si="4"/>
        <v>0</v>
      </c>
      <c r="M78" s="2"/>
      <c r="N78" s="2"/>
    </row>
    <row r="79" spans="1:14" ht="16.5" customHeight="1">
      <c r="A79" s="127" t="s">
        <v>812</v>
      </c>
      <c r="B79" s="122" t="s">
        <v>202</v>
      </c>
      <c r="C79" s="121" t="s">
        <v>196</v>
      </c>
      <c r="D79" s="121" t="s">
        <v>94</v>
      </c>
      <c r="E79" s="145">
        <v>42</v>
      </c>
      <c r="F79" s="63">
        <v>255</v>
      </c>
      <c r="G79" s="63" t="s">
        <v>69</v>
      </c>
      <c r="H79" s="91">
        <v>1</v>
      </c>
      <c r="I79" s="64">
        <f>VLOOKUP(G79,Invulblad!$A$10:$H$31,7)*H79</f>
        <v>0</v>
      </c>
      <c r="J79" s="64">
        <f t="shared" si="5"/>
        <v>0</v>
      </c>
      <c r="K79" s="64">
        <f t="shared" si="6"/>
        <v>0</v>
      </c>
      <c r="L79" s="68">
        <f t="shared" si="4"/>
        <v>0</v>
      </c>
      <c r="M79" s="2"/>
      <c r="N79" s="2"/>
    </row>
    <row r="80" spans="1:14" ht="16.5" customHeight="1">
      <c r="A80" s="127" t="s">
        <v>812</v>
      </c>
      <c r="B80" s="122" t="s">
        <v>203</v>
      </c>
      <c r="C80" s="121" t="s">
        <v>204</v>
      </c>
      <c r="D80" s="121" t="s">
        <v>101</v>
      </c>
      <c r="E80" s="145"/>
      <c r="F80" s="63"/>
      <c r="G80" s="63" t="s">
        <v>811</v>
      </c>
      <c r="H80" s="91">
        <v>1</v>
      </c>
      <c r="I80" s="64">
        <f>VLOOKUP(G80,Invulblad!$A$10:$H$31,7)*H80</f>
        <v>0</v>
      </c>
      <c r="J80" s="64">
        <f t="shared" si="5"/>
        <v>0</v>
      </c>
      <c r="K80" s="64">
        <f t="shared" si="6"/>
        <v>0</v>
      </c>
      <c r="L80" s="68">
        <f t="shared" si="4"/>
        <v>0</v>
      </c>
      <c r="M80" s="2"/>
      <c r="N80" s="2"/>
    </row>
    <row r="81" spans="1:14" ht="16.5" customHeight="1">
      <c r="A81" s="127" t="s">
        <v>812</v>
      </c>
      <c r="B81" s="122"/>
      <c r="C81" s="121" t="s">
        <v>205</v>
      </c>
      <c r="D81" s="121"/>
      <c r="E81" s="145"/>
      <c r="F81" s="63"/>
      <c r="G81" s="63" t="s">
        <v>811</v>
      </c>
      <c r="H81" s="91">
        <v>1</v>
      </c>
      <c r="I81" s="64">
        <f>VLOOKUP(G81,Invulblad!$A$10:$H$31,7)*H81</f>
        <v>0</v>
      </c>
      <c r="J81" s="64">
        <f t="shared" si="5"/>
        <v>0</v>
      </c>
      <c r="K81" s="64">
        <f t="shared" si="6"/>
        <v>0</v>
      </c>
      <c r="L81" s="68">
        <f t="shared" si="4"/>
        <v>0</v>
      </c>
      <c r="M81" s="2"/>
      <c r="N81" s="2"/>
    </row>
    <row r="82" spans="1:14" ht="16.5" customHeight="1">
      <c r="A82" s="127" t="s">
        <v>812</v>
      </c>
      <c r="B82" s="122" t="s">
        <v>206</v>
      </c>
      <c r="C82" s="121" t="s">
        <v>93</v>
      </c>
      <c r="D82" s="121" t="s">
        <v>94</v>
      </c>
      <c r="E82" s="145">
        <v>29</v>
      </c>
      <c r="F82" s="63">
        <v>255</v>
      </c>
      <c r="G82" s="63" t="s">
        <v>74</v>
      </c>
      <c r="H82" s="91">
        <v>1</v>
      </c>
      <c r="I82" s="64">
        <f>VLOOKUP(G82,Invulblad!$A$10:$H$31,7)*H82</f>
        <v>0</v>
      </c>
      <c r="J82" s="64">
        <f t="shared" si="5"/>
        <v>0</v>
      </c>
      <c r="K82" s="64">
        <f t="shared" si="6"/>
        <v>0</v>
      </c>
      <c r="L82" s="68">
        <f t="shared" si="4"/>
        <v>0</v>
      </c>
      <c r="M82" s="2"/>
      <c r="N82" s="2"/>
    </row>
    <row r="83" spans="1:14" ht="16.5" customHeight="1">
      <c r="A83" s="127" t="s">
        <v>812</v>
      </c>
      <c r="B83" s="122" t="s">
        <v>207</v>
      </c>
      <c r="C83" s="121" t="s">
        <v>208</v>
      </c>
      <c r="D83" s="121"/>
      <c r="E83" s="145"/>
      <c r="F83" s="63"/>
      <c r="G83" s="63" t="s">
        <v>811</v>
      </c>
      <c r="H83" s="91">
        <v>1</v>
      </c>
      <c r="I83" s="64">
        <f>VLOOKUP(G83,Invulblad!$A$10:$H$31,7)*H83</f>
        <v>0</v>
      </c>
      <c r="J83" s="64">
        <f t="shared" si="5"/>
        <v>0</v>
      </c>
      <c r="K83" s="64">
        <f t="shared" si="6"/>
        <v>0</v>
      </c>
      <c r="L83" s="68">
        <f t="shared" si="4"/>
        <v>0</v>
      </c>
      <c r="M83" s="2"/>
      <c r="N83" s="2"/>
    </row>
    <row r="84" spans="1:14" ht="16.5" customHeight="1">
      <c r="A84" s="127" t="s">
        <v>812</v>
      </c>
      <c r="B84" s="122" t="s">
        <v>92</v>
      </c>
      <c r="C84" s="121" t="s">
        <v>96</v>
      </c>
      <c r="D84" s="121" t="s">
        <v>94</v>
      </c>
      <c r="E84" s="145">
        <v>151</v>
      </c>
      <c r="F84" s="63">
        <v>255</v>
      </c>
      <c r="G84" s="63" t="s">
        <v>72</v>
      </c>
      <c r="H84" s="91">
        <v>1</v>
      </c>
      <c r="I84" s="64">
        <f>VLOOKUP(G84,Invulblad!$A$10:$H$31,7)*H84</f>
        <v>0</v>
      </c>
      <c r="J84" s="64">
        <f t="shared" si="5"/>
        <v>0</v>
      </c>
      <c r="K84" s="64">
        <f t="shared" si="6"/>
        <v>0</v>
      </c>
      <c r="L84" s="68">
        <f t="shared" si="4"/>
        <v>0</v>
      </c>
      <c r="M84" s="2"/>
      <c r="N84" s="2"/>
    </row>
    <row r="85" spans="1:14" ht="16.5" customHeight="1">
      <c r="A85" s="127" t="s">
        <v>812</v>
      </c>
      <c r="B85" s="122" t="s">
        <v>102</v>
      </c>
      <c r="C85" s="121" t="s">
        <v>96</v>
      </c>
      <c r="D85" s="121" t="s">
        <v>94</v>
      </c>
      <c r="E85" s="145">
        <v>71</v>
      </c>
      <c r="F85" s="63">
        <v>255</v>
      </c>
      <c r="G85" s="63" t="s">
        <v>72</v>
      </c>
      <c r="H85" s="91">
        <v>1</v>
      </c>
      <c r="I85" s="64">
        <f>VLOOKUP(G85,Invulblad!$A$10:$H$31,7)*H85</f>
        <v>0</v>
      </c>
      <c r="J85" s="64">
        <f t="shared" si="5"/>
        <v>0</v>
      </c>
      <c r="K85" s="64">
        <f t="shared" si="6"/>
        <v>0</v>
      </c>
      <c r="L85" s="68">
        <f t="shared" si="4"/>
        <v>0</v>
      </c>
      <c r="M85" s="2"/>
      <c r="N85" s="2"/>
    </row>
    <row r="86" spans="1:14" ht="16.5" customHeight="1">
      <c r="A86" s="127" t="s">
        <v>812</v>
      </c>
      <c r="B86" s="122" t="s">
        <v>209</v>
      </c>
      <c r="C86" s="121" t="s">
        <v>96</v>
      </c>
      <c r="D86" s="121" t="s">
        <v>94</v>
      </c>
      <c r="E86" s="145">
        <v>6</v>
      </c>
      <c r="F86" s="63">
        <v>255</v>
      </c>
      <c r="G86" s="63" t="s">
        <v>72</v>
      </c>
      <c r="H86" s="91">
        <v>1</v>
      </c>
      <c r="I86" s="64">
        <f>VLOOKUP(G86,Invulblad!$A$10:$H$31,7)*H86</f>
        <v>0</v>
      </c>
      <c r="J86" s="64">
        <f t="shared" si="5"/>
        <v>0</v>
      </c>
      <c r="K86" s="64">
        <f t="shared" si="6"/>
        <v>0</v>
      </c>
      <c r="L86" s="68">
        <f t="shared" si="4"/>
        <v>0</v>
      </c>
      <c r="M86" s="2"/>
      <c r="N86" s="2"/>
    </row>
    <row r="87" spans="1:14" ht="16.5" customHeight="1">
      <c r="A87" s="127" t="s">
        <v>812</v>
      </c>
      <c r="B87" s="122" t="s">
        <v>210</v>
      </c>
      <c r="C87" s="121" t="s">
        <v>93</v>
      </c>
      <c r="D87" s="121" t="s">
        <v>94</v>
      </c>
      <c r="E87" s="145">
        <v>6</v>
      </c>
      <c r="F87" s="63">
        <v>255</v>
      </c>
      <c r="G87" s="63" t="s">
        <v>74</v>
      </c>
      <c r="H87" s="91">
        <v>1</v>
      </c>
      <c r="I87" s="64">
        <f>VLOOKUP(G87,Invulblad!$A$10:$H$31,7)*H87</f>
        <v>0</v>
      </c>
      <c r="J87" s="64">
        <f t="shared" si="5"/>
        <v>0</v>
      </c>
      <c r="K87" s="64">
        <f t="shared" si="6"/>
        <v>0</v>
      </c>
      <c r="L87" s="68">
        <f t="shared" si="4"/>
        <v>0</v>
      </c>
      <c r="M87" s="2"/>
      <c r="N87" s="2"/>
    </row>
    <row r="88" spans="1:14" ht="16.5" customHeight="1">
      <c r="A88" s="127" t="s">
        <v>812</v>
      </c>
      <c r="B88" s="122" t="s">
        <v>210</v>
      </c>
      <c r="C88" s="121" t="s">
        <v>142</v>
      </c>
      <c r="D88" s="123" t="s">
        <v>172</v>
      </c>
      <c r="E88" s="146">
        <v>9</v>
      </c>
      <c r="F88" s="63">
        <v>255</v>
      </c>
      <c r="G88" s="63" t="s">
        <v>74</v>
      </c>
      <c r="H88" s="91">
        <v>1</v>
      </c>
      <c r="I88" s="64">
        <f>VLOOKUP(G88,Invulblad!$A$10:$H$31,7)*H88</f>
        <v>0</v>
      </c>
      <c r="J88" s="64">
        <f t="shared" si="5"/>
        <v>0</v>
      </c>
      <c r="K88" s="64">
        <f t="shared" si="6"/>
        <v>0</v>
      </c>
      <c r="L88" s="68">
        <f t="shared" si="4"/>
        <v>0</v>
      </c>
      <c r="M88" s="2"/>
      <c r="N88" s="2"/>
    </row>
    <row r="89" spans="1:14" ht="16.5" customHeight="1">
      <c r="A89" s="127" t="s">
        <v>812</v>
      </c>
      <c r="B89" s="122" t="s">
        <v>169</v>
      </c>
      <c r="C89" s="121" t="s">
        <v>104</v>
      </c>
      <c r="D89" s="121" t="s">
        <v>94</v>
      </c>
      <c r="E89" s="145">
        <v>11</v>
      </c>
      <c r="F89" s="63">
        <v>255</v>
      </c>
      <c r="G89" s="63" t="s">
        <v>72</v>
      </c>
      <c r="H89" s="91">
        <v>1</v>
      </c>
      <c r="I89" s="64">
        <f>VLOOKUP(G89,Invulblad!$A$10:$H$31,7)*H89</f>
        <v>0</v>
      </c>
      <c r="J89" s="64">
        <f t="shared" si="5"/>
        <v>0</v>
      </c>
      <c r="K89" s="64">
        <f t="shared" si="6"/>
        <v>0</v>
      </c>
      <c r="L89" s="68">
        <f t="shared" si="4"/>
        <v>0</v>
      </c>
      <c r="M89" s="2"/>
      <c r="N89" s="2"/>
    </row>
    <row r="90" spans="1:14" ht="16.5" customHeight="1">
      <c r="A90" s="127" t="s">
        <v>812</v>
      </c>
      <c r="B90" s="122" t="s">
        <v>171</v>
      </c>
      <c r="C90" s="121" t="s">
        <v>100</v>
      </c>
      <c r="D90" s="121" t="s">
        <v>101</v>
      </c>
      <c r="E90" s="145">
        <v>6</v>
      </c>
      <c r="F90" s="63">
        <v>255</v>
      </c>
      <c r="G90" s="63" t="s">
        <v>82</v>
      </c>
      <c r="H90" s="91">
        <v>1</v>
      </c>
      <c r="I90" s="64">
        <f>VLOOKUP(G90,Invulblad!$A$10:$H$31,7)*H90</f>
        <v>0</v>
      </c>
      <c r="J90" s="64">
        <f t="shared" si="5"/>
        <v>0</v>
      </c>
      <c r="K90" s="64">
        <f t="shared" si="6"/>
        <v>0</v>
      </c>
      <c r="L90" s="68">
        <f t="shared" si="4"/>
        <v>0</v>
      </c>
      <c r="M90" s="2"/>
      <c r="N90" s="2"/>
    </row>
    <row r="91" spans="1:14" ht="16.5" customHeight="1">
      <c r="A91" s="127" t="s">
        <v>812</v>
      </c>
      <c r="B91" s="122" t="s">
        <v>173</v>
      </c>
      <c r="C91" s="121" t="s">
        <v>100</v>
      </c>
      <c r="D91" s="121" t="s">
        <v>101</v>
      </c>
      <c r="E91" s="145">
        <v>6</v>
      </c>
      <c r="F91" s="63">
        <v>255</v>
      </c>
      <c r="G91" s="63" t="s">
        <v>82</v>
      </c>
      <c r="H91" s="91">
        <v>1</v>
      </c>
      <c r="I91" s="64">
        <f>VLOOKUP(G91,Invulblad!$A$10:$H$31,7)*H91</f>
        <v>0</v>
      </c>
      <c r="J91" s="64">
        <f t="shared" si="5"/>
        <v>0</v>
      </c>
      <c r="K91" s="64">
        <f t="shared" si="6"/>
        <v>0</v>
      </c>
      <c r="L91" s="68">
        <f t="shared" si="4"/>
        <v>0</v>
      </c>
      <c r="M91" s="2"/>
      <c r="N91" s="2"/>
    </row>
    <row r="92" spans="1:14" ht="16.5" customHeight="1">
      <c r="A92" s="127" t="s">
        <v>812</v>
      </c>
      <c r="B92" s="122" t="s">
        <v>211</v>
      </c>
      <c r="C92" s="121" t="s">
        <v>196</v>
      </c>
      <c r="D92" s="121" t="s">
        <v>94</v>
      </c>
      <c r="E92" s="145">
        <v>22</v>
      </c>
      <c r="F92" s="63">
        <v>255</v>
      </c>
      <c r="G92" s="63" t="s">
        <v>69</v>
      </c>
      <c r="H92" s="91">
        <v>1</v>
      </c>
      <c r="I92" s="64">
        <f>VLOOKUP(G92,Invulblad!$A$10:$H$31,7)*H92</f>
        <v>0</v>
      </c>
      <c r="J92" s="64">
        <f t="shared" si="5"/>
        <v>0</v>
      </c>
      <c r="K92" s="64">
        <f t="shared" si="6"/>
        <v>0</v>
      </c>
      <c r="L92" s="68">
        <f t="shared" ref="L92:L155" si="7">+K92*J92</f>
        <v>0</v>
      </c>
      <c r="M92" s="2"/>
      <c r="N92" s="2"/>
    </row>
    <row r="93" spans="1:14" ht="16.5" customHeight="1">
      <c r="A93" s="127" t="s">
        <v>812</v>
      </c>
      <c r="B93" s="122" t="s">
        <v>212</v>
      </c>
      <c r="C93" s="121" t="s">
        <v>196</v>
      </c>
      <c r="D93" s="121" t="s">
        <v>94</v>
      </c>
      <c r="E93" s="145">
        <v>18</v>
      </c>
      <c r="F93" s="63">
        <v>255</v>
      </c>
      <c r="G93" s="63" t="s">
        <v>69</v>
      </c>
      <c r="H93" s="91">
        <v>1</v>
      </c>
      <c r="I93" s="64">
        <f>VLOOKUP(G93,Invulblad!$A$10:$H$31,7)*H93</f>
        <v>0</v>
      </c>
      <c r="J93" s="64">
        <f t="shared" si="5"/>
        <v>0</v>
      </c>
      <c r="K93" s="64">
        <f t="shared" si="6"/>
        <v>0</v>
      </c>
      <c r="L93" s="68">
        <f t="shared" si="7"/>
        <v>0</v>
      </c>
      <c r="M93" s="2"/>
      <c r="N93" s="2"/>
    </row>
    <row r="94" spans="1:14" ht="16.5" customHeight="1">
      <c r="A94" s="127" t="s">
        <v>812</v>
      </c>
      <c r="B94" s="122" t="s">
        <v>213</v>
      </c>
      <c r="C94" s="121" t="s">
        <v>196</v>
      </c>
      <c r="D94" s="121" t="s">
        <v>94</v>
      </c>
      <c r="E94" s="145">
        <v>18</v>
      </c>
      <c r="F94" s="63">
        <v>255</v>
      </c>
      <c r="G94" s="63" t="s">
        <v>69</v>
      </c>
      <c r="H94" s="91">
        <v>1</v>
      </c>
      <c r="I94" s="64">
        <f>VLOOKUP(G94,Invulblad!$A$10:$H$31,7)*H94</f>
        <v>0</v>
      </c>
      <c r="J94" s="64">
        <f t="shared" si="5"/>
        <v>0</v>
      </c>
      <c r="K94" s="64">
        <f t="shared" si="6"/>
        <v>0</v>
      </c>
      <c r="L94" s="68">
        <f t="shared" si="7"/>
        <v>0</v>
      </c>
      <c r="M94" s="2"/>
      <c r="N94" s="2"/>
    </row>
    <row r="95" spans="1:14" ht="16.5" customHeight="1">
      <c r="A95" s="127" t="s">
        <v>812</v>
      </c>
      <c r="B95" s="122" t="s">
        <v>214</v>
      </c>
      <c r="C95" s="121" t="s">
        <v>196</v>
      </c>
      <c r="D95" s="121" t="s">
        <v>94</v>
      </c>
      <c r="E95" s="145">
        <v>18</v>
      </c>
      <c r="F95" s="63">
        <v>255</v>
      </c>
      <c r="G95" s="63" t="s">
        <v>69</v>
      </c>
      <c r="H95" s="91">
        <v>1</v>
      </c>
      <c r="I95" s="64">
        <f>VLOOKUP(G95,Invulblad!$A$10:$H$31,7)*H95</f>
        <v>0</v>
      </c>
      <c r="J95" s="64">
        <f t="shared" si="5"/>
        <v>0</v>
      </c>
      <c r="K95" s="64">
        <f t="shared" si="6"/>
        <v>0</v>
      </c>
      <c r="L95" s="68">
        <f t="shared" si="7"/>
        <v>0</v>
      </c>
      <c r="M95" s="2"/>
      <c r="N95" s="2"/>
    </row>
    <row r="96" spans="1:14" ht="16.5" customHeight="1">
      <c r="A96" s="127" t="s">
        <v>812</v>
      </c>
      <c r="B96" s="122" t="s">
        <v>215</v>
      </c>
      <c r="C96" s="121" t="s">
        <v>196</v>
      </c>
      <c r="D96" s="121" t="s">
        <v>94</v>
      </c>
      <c r="E96" s="145">
        <v>19</v>
      </c>
      <c r="F96" s="63">
        <v>255</v>
      </c>
      <c r="G96" s="63" t="s">
        <v>69</v>
      </c>
      <c r="H96" s="91">
        <v>1</v>
      </c>
      <c r="I96" s="64">
        <f>VLOOKUP(G96,Invulblad!$A$10:$H$31,7)*H96</f>
        <v>0</v>
      </c>
      <c r="J96" s="64">
        <f t="shared" si="5"/>
        <v>0</v>
      </c>
      <c r="K96" s="64">
        <f t="shared" si="6"/>
        <v>0</v>
      </c>
      <c r="L96" s="68">
        <f t="shared" si="7"/>
        <v>0</v>
      </c>
      <c r="M96" s="2"/>
      <c r="N96" s="2"/>
    </row>
    <row r="97" spans="1:14" ht="16.5" customHeight="1">
      <c r="A97" s="127" t="s">
        <v>812</v>
      </c>
      <c r="B97" s="122" t="s">
        <v>216</v>
      </c>
      <c r="C97" s="121" t="s">
        <v>196</v>
      </c>
      <c r="D97" s="121" t="s">
        <v>94</v>
      </c>
      <c r="E97" s="145">
        <v>19</v>
      </c>
      <c r="F97" s="63">
        <v>255</v>
      </c>
      <c r="G97" s="63" t="s">
        <v>69</v>
      </c>
      <c r="H97" s="91">
        <v>1</v>
      </c>
      <c r="I97" s="64">
        <f>VLOOKUP(G97,Invulblad!$A$10:$H$31,7)*H97</f>
        <v>0</v>
      </c>
      <c r="J97" s="64">
        <f t="shared" si="5"/>
        <v>0</v>
      </c>
      <c r="K97" s="64">
        <f t="shared" si="6"/>
        <v>0</v>
      </c>
      <c r="L97" s="68">
        <f t="shared" si="7"/>
        <v>0</v>
      </c>
      <c r="M97" s="2"/>
      <c r="N97" s="2"/>
    </row>
    <row r="98" spans="1:14" ht="16.5" customHeight="1">
      <c r="A98" s="127" t="s">
        <v>812</v>
      </c>
      <c r="B98" s="122" t="s">
        <v>217</v>
      </c>
      <c r="C98" s="121" t="s">
        <v>134</v>
      </c>
      <c r="D98" s="121" t="s">
        <v>94</v>
      </c>
      <c r="E98" s="145">
        <v>19</v>
      </c>
      <c r="F98" s="63">
        <v>255</v>
      </c>
      <c r="G98" s="63" t="s">
        <v>77</v>
      </c>
      <c r="H98" s="91">
        <v>1</v>
      </c>
      <c r="I98" s="64">
        <f>VLOOKUP(G98,Invulblad!$A$10:$H$31,7)*H98</f>
        <v>0</v>
      </c>
      <c r="J98" s="64">
        <f t="shared" si="5"/>
        <v>0</v>
      </c>
      <c r="K98" s="64">
        <f t="shared" si="6"/>
        <v>0</v>
      </c>
      <c r="L98" s="68">
        <f t="shared" si="7"/>
        <v>0</v>
      </c>
      <c r="M98" s="2"/>
      <c r="N98" s="2"/>
    </row>
    <row r="99" spans="1:14" ht="16.5" customHeight="1">
      <c r="A99" s="127" t="s">
        <v>812</v>
      </c>
      <c r="B99" s="122" t="s">
        <v>218</v>
      </c>
      <c r="C99" s="121" t="s">
        <v>134</v>
      </c>
      <c r="D99" s="121" t="s">
        <v>94</v>
      </c>
      <c r="E99" s="145">
        <v>52</v>
      </c>
      <c r="F99" s="63">
        <v>255</v>
      </c>
      <c r="G99" s="63" t="s">
        <v>77</v>
      </c>
      <c r="H99" s="91">
        <v>1</v>
      </c>
      <c r="I99" s="64">
        <f>VLOOKUP(G99,Invulblad!$A$10:$H$31,7)*H99</f>
        <v>0</v>
      </c>
      <c r="J99" s="64">
        <f t="shared" si="5"/>
        <v>0</v>
      </c>
      <c r="K99" s="64">
        <f t="shared" si="6"/>
        <v>0</v>
      </c>
      <c r="L99" s="68">
        <f t="shared" si="7"/>
        <v>0</v>
      </c>
      <c r="M99" s="2"/>
      <c r="N99" s="2"/>
    </row>
    <row r="100" spans="1:14" ht="16.5" customHeight="1">
      <c r="A100" s="127" t="s">
        <v>812</v>
      </c>
      <c r="B100" s="122" t="s">
        <v>219</v>
      </c>
      <c r="C100" s="121" t="s">
        <v>134</v>
      </c>
      <c r="D100" s="121" t="s">
        <v>94</v>
      </c>
      <c r="E100" s="145">
        <v>78</v>
      </c>
      <c r="F100" s="63">
        <v>255</v>
      </c>
      <c r="G100" s="63" t="s">
        <v>77</v>
      </c>
      <c r="H100" s="91">
        <v>1</v>
      </c>
      <c r="I100" s="64">
        <f>VLOOKUP(G100,Invulblad!$A$10:$H$31,7)*H100</f>
        <v>0</v>
      </c>
      <c r="J100" s="64">
        <f t="shared" si="5"/>
        <v>0</v>
      </c>
      <c r="K100" s="64">
        <f t="shared" si="6"/>
        <v>0</v>
      </c>
      <c r="L100" s="68">
        <f t="shared" si="7"/>
        <v>0</v>
      </c>
      <c r="M100" s="2"/>
      <c r="N100" s="2"/>
    </row>
    <row r="101" spans="1:14" ht="16.5" customHeight="1">
      <c r="A101" s="127" t="s">
        <v>812</v>
      </c>
      <c r="B101" s="122" t="s">
        <v>220</v>
      </c>
      <c r="C101" s="121" t="s">
        <v>134</v>
      </c>
      <c r="D101" s="121" t="s">
        <v>94</v>
      </c>
      <c r="E101" s="145">
        <v>13</v>
      </c>
      <c r="F101" s="63">
        <v>255</v>
      </c>
      <c r="G101" s="63" t="s">
        <v>77</v>
      </c>
      <c r="H101" s="91">
        <v>1</v>
      </c>
      <c r="I101" s="64">
        <f>VLOOKUP(G101,Invulblad!$A$10:$H$31,7)*H101</f>
        <v>0</v>
      </c>
      <c r="J101" s="64">
        <f t="shared" si="5"/>
        <v>0</v>
      </c>
      <c r="K101" s="64">
        <f t="shared" si="6"/>
        <v>0</v>
      </c>
      <c r="L101" s="68">
        <f t="shared" si="7"/>
        <v>0</v>
      </c>
      <c r="M101" s="2"/>
      <c r="N101" s="2"/>
    </row>
    <row r="102" spans="1:14" ht="16.5" customHeight="1">
      <c r="A102" s="127" t="s">
        <v>812</v>
      </c>
      <c r="B102" s="122" t="s">
        <v>221</v>
      </c>
      <c r="C102" s="121" t="s">
        <v>222</v>
      </c>
      <c r="D102" s="121" t="s">
        <v>94</v>
      </c>
      <c r="E102" s="145">
        <v>14</v>
      </c>
      <c r="F102" s="63">
        <v>52</v>
      </c>
      <c r="G102" s="63" t="s">
        <v>78</v>
      </c>
      <c r="H102" s="91">
        <v>1</v>
      </c>
      <c r="I102" s="64">
        <f>VLOOKUP(G102,Invulblad!$A$10:$H$31,7)*H102</f>
        <v>0</v>
      </c>
      <c r="J102" s="64">
        <f t="shared" si="5"/>
        <v>0</v>
      </c>
      <c r="K102" s="64">
        <f t="shared" si="6"/>
        <v>0</v>
      </c>
      <c r="L102" s="68">
        <f t="shared" si="7"/>
        <v>0</v>
      </c>
      <c r="M102" s="2"/>
      <c r="N102" s="2"/>
    </row>
    <row r="103" spans="1:14" ht="16.5" customHeight="1">
      <c r="A103" s="127" t="s">
        <v>812</v>
      </c>
      <c r="B103" s="122" t="s">
        <v>223</v>
      </c>
      <c r="C103" s="121" t="s">
        <v>224</v>
      </c>
      <c r="D103" s="121" t="s">
        <v>94</v>
      </c>
      <c r="E103" s="145">
        <v>10</v>
      </c>
      <c r="F103" s="63">
        <v>12</v>
      </c>
      <c r="G103" s="63" t="s">
        <v>79</v>
      </c>
      <c r="H103" s="91">
        <v>1</v>
      </c>
      <c r="I103" s="64">
        <f>VLOOKUP(G103,Invulblad!$A$10:$H$31,7)*H103</f>
        <v>0</v>
      </c>
      <c r="J103" s="64">
        <f t="shared" si="5"/>
        <v>0</v>
      </c>
      <c r="K103" s="64">
        <f t="shared" si="6"/>
        <v>0</v>
      </c>
      <c r="L103" s="68">
        <f t="shared" si="7"/>
        <v>0</v>
      </c>
      <c r="M103" s="2"/>
      <c r="N103" s="2"/>
    </row>
    <row r="104" spans="1:14" ht="16.5" customHeight="1">
      <c r="A104" s="127" t="s">
        <v>812</v>
      </c>
      <c r="B104" s="122" t="s">
        <v>225</v>
      </c>
      <c r="C104" s="121" t="s">
        <v>224</v>
      </c>
      <c r="D104" s="121" t="s">
        <v>94</v>
      </c>
      <c r="E104" s="145">
        <v>19</v>
      </c>
      <c r="F104" s="63">
        <v>12</v>
      </c>
      <c r="G104" s="63" t="s">
        <v>79</v>
      </c>
      <c r="H104" s="91">
        <v>1</v>
      </c>
      <c r="I104" s="64">
        <f>VLOOKUP(G104,Invulblad!$A$10:$H$31,7)*H104</f>
        <v>0</v>
      </c>
      <c r="J104" s="64">
        <f t="shared" si="5"/>
        <v>0</v>
      </c>
      <c r="K104" s="64">
        <f t="shared" si="6"/>
        <v>0</v>
      </c>
      <c r="L104" s="68">
        <f t="shared" si="7"/>
        <v>0</v>
      </c>
      <c r="M104" s="2"/>
      <c r="N104" s="2"/>
    </row>
    <row r="105" spans="1:14" ht="16.5" customHeight="1">
      <c r="A105" s="127" t="s">
        <v>812</v>
      </c>
      <c r="B105" s="122" t="s">
        <v>226</v>
      </c>
      <c r="C105" s="121" t="s">
        <v>224</v>
      </c>
      <c r="D105" s="123" t="s">
        <v>94</v>
      </c>
      <c r="E105" s="146">
        <v>12</v>
      </c>
      <c r="F105" s="63">
        <v>12</v>
      </c>
      <c r="G105" s="63" t="s">
        <v>79</v>
      </c>
      <c r="H105" s="91">
        <v>1</v>
      </c>
      <c r="I105" s="64">
        <f>VLOOKUP(G105,Invulblad!$A$10:$H$31,7)*H105</f>
        <v>0</v>
      </c>
      <c r="J105" s="64">
        <f t="shared" si="5"/>
        <v>0</v>
      </c>
      <c r="K105" s="64">
        <f t="shared" si="6"/>
        <v>0</v>
      </c>
      <c r="L105" s="68">
        <f t="shared" si="7"/>
        <v>0</v>
      </c>
      <c r="M105" s="2"/>
      <c r="N105" s="2"/>
    </row>
    <row r="106" spans="1:14" ht="16.5" customHeight="1">
      <c r="A106" s="127" t="s">
        <v>812</v>
      </c>
      <c r="B106" s="122" t="s">
        <v>227</v>
      </c>
      <c r="C106" s="121" t="s">
        <v>224</v>
      </c>
      <c r="D106" s="121" t="s">
        <v>94</v>
      </c>
      <c r="E106" s="145">
        <v>4</v>
      </c>
      <c r="F106" s="63">
        <v>12</v>
      </c>
      <c r="G106" s="63" t="s">
        <v>79</v>
      </c>
      <c r="H106" s="91">
        <v>1</v>
      </c>
      <c r="I106" s="64">
        <f>VLOOKUP(G106,Invulblad!$A$10:$H$31,7)*H106</f>
        <v>0</v>
      </c>
      <c r="J106" s="64">
        <f t="shared" si="5"/>
        <v>0</v>
      </c>
      <c r="K106" s="64">
        <f t="shared" si="6"/>
        <v>0</v>
      </c>
      <c r="L106" s="68">
        <f t="shared" si="7"/>
        <v>0</v>
      </c>
      <c r="M106" s="2"/>
      <c r="N106" s="2"/>
    </row>
    <row r="107" spans="1:14" ht="16.5" customHeight="1">
      <c r="A107" s="127" t="s">
        <v>812</v>
      </c>
      <c r="B107" s="122" t="s">
        <v>228</v>
      </c>
      <c r="C107" s="121" t="s">
        <v>229</v>
      </c>
      <c r="D107" s="121" t="s">
        <v>94</v>
      </c>
      <c r="E107" s="145">
        <v>26</v>
      </c>
      <c r="F107" s="63">
        <v>12</v>
      </c>
      <c r="G107" s="63" t="s">
        <v>79</v>
      </c>
      <c r="H107" s="91">
        <v>1</v>
      </c>
      <c r="I107" s="64">
        <f>VLOOKUP(G107,Invulblad!$A$10:$H$31,7)*H107</f>
        <v>0</v>
      </c>
      <c r="J107" s="64">
        <f t="shared" si="5"/>
        <v>0</v>
      </c>
      <c r="K107" s="64">
        <f t="shared" si="6"/>
        <v>0</v>
      </c>
      <c r="L107" s="68">
        <f t="shared" si="7"/>
        <v>0</v>
      </c>
      <c r="M107" s="2"/>
      <c r="N107" s="2"/>
    </row>
    <row r="108" spans="1:14" ht="16.5" customHeight="1">
      <c r="A108" s="127" t="s">
        <v>812</v>
      </c>
      <c r="B108" s="122" t="s">
        <v>230</v>
      </c>
      <c r="C108" s="121" t="s">
        <v>224</v>
      </c>
      <c r="D108" s="123" t="s">
        <v>94</v>
      </c>
      <c r="E108" s="146">
        <v>8</v>
      </c>
      <c r="F108" s="63">
        <v>12</v>
      </c>
      <c r="G108" s="63" t="s">
        <v>79</v>
      </c>
      <c r="H108" s="91">
        <v>1</v>
      </c>
      <c r="I108" s="64">
        <f>VLOOKUP(G108,Invulblad!$A$10:$H$31,7)*H108</f>
        <v>0</v>
      </c>
      <c r="J108" s="64">
        <f t="shared" si="5"/>
        <v>0</v>
      </c>
      <c r="K108" s="64">
        <f t="shared" si="6"/>
        <v>0</v>
      </c>
      <c r="L108" s="68">
        <f t="shared" si="7"/>
        <v>0</v>
      </c>
      <c r="M108" s="2"/>
      <c r="N108" s="2"/>
    </row>
    <row r="109" spans="1:14" ht="16.5" customHeight="1">
      <c r="A109" s="127" t="s">
        <v>812</v>
      </c>
      <c r="B109" s="122" t="s">
        <v>231</v>
      </c>
      <c r="C109" s="121" t="s">
        <v>232</v>
      </c>
      <c r="D109" s="121" t="s">
        <v>94</v>
      </c>
      <c r="E109" s="145"/>
      <c r="F109" s="63"/>
      <c r="G109" s="63" t="s">
        <v>811</v>
      </c>
      <c r="H109" s="91">
        <v>1</v>
      </c>
      <c r="I109" s="64">
        <f>VLOOKUP(G109,Invulblad!$A$10:$H$31,7)*H109</f>
        <v>0</v>
      </c>
      <c r="J109" s="64">
        <f t="shared" si="5"/>
        <v>0</v>
      </c>
      <c r="K109" s="64">
        <f t="shared" si="6"/>
        <v>0</v>
      </c>
      <c r="L109" s="68">
        <f t="shared" si="7"/>
        <v>0</v>
      </c>
      <c r="M109" s="2"/>
      <c r="N109" s="2"/>
    </row>
    <row r="110" spans="1:14" ht="16.5" customHeight="1">
      <c r="A110" s="127" t="s">
        <v>812</v>
      </c>
      <c r="B110" s="122" t="s">
        <v>233</v>
      </c>
      <c r="C110" s="121" t="s">
        <v>196</v>
      </c>
      <c r="D110" s="121" t="s">
        <v>94</v>
      </c>
      <c r="E110" s="145">
        <v>28.5</v>
      </c>
      <c r="F110" s="63">
        <v>255</v>
      </c>
      <c r="G110" s="63" t="s">
        <v>69</v>
      </c>
      <c r="H110" s="91">
        <v>1</v>
      </c>
      <c r="I110" s="64">
        <f>VLOOKUP(G110,Invulblad!$A$10:$H$31,7)*H110</f>
        <v>0</v>
      </c>
      <c r="J110" s="64">
        <f t="shared" si="5"/>
        <v>0</v>
      </c>
      <c r="K110" s="64">
        <f t="shared" si="6"/>
        <v>0</v>
      </c>
      <c r="L110" s="68">
        <f t="shared" si="7"/>
        <v>0</v>
      </c>
      <c r="M110" s="2"/>
      <c r="N110" s="2"/>
    </row>
    <row r="111" spans="1:14" ht="16.5" customHeight="1">
      <c r="A111" s="127" t="s">
        <v>812</v>
      </c>
      <c r="B111" s="122" t="s">
        <v>234</v>
      </c>
      <c r="C111" s="121" t="s">
        <v>235</v>
      </c>
      <c r="D111" s="121" t="s">
        <v>94</v>
      </c>
      <c r="E111" s="145"/>
      <c r="F111" s="63"/>
      <c r="G111" s="63" t="s">
        <v>811</v>
      </c>
      <c r="H111" s="91">
        <v>1</v>
      </c>
      <c r="I111" s="64">
        <f>VLOOKUP(G111,Invulblad!$A$10:$H$31,7)*H111</f>
        <v>0</v>
      </c>
      <c r="J111" s="64">
        <f t="shared" si="5"/>
        <v>0</v>
      </c>
      <c r="K111" s="64">
        <f t="shared" si="6"/>
        <v>0</v>
      </c>
      <c r="L111" s="68">
        <f t="shared" si="7"/>
        <v>0</v>
      </c>
      <c r="M111" s="2"/>
      <c r="N111" s="2"/>
    </row>
    <row r="112" spans="1:14" ht="16.5" customHeight="1">
      <c r="A112" s="127" t="s">
        <v>812</v>
      </c>
      <c r="B112" s="122" t="s">
        <v>236</v>
      </c>
      <c r="C112" s="121" t="s">
        <v>196</v>
      </c>
      <c r="D112" s="121" t="s">
        <v>94</v>
      </c>
      <c r="E112" s="145">
        <v>17.5</v>
      </c>
      <c r="F112" s="63">
        <v>255</v>
      </c>
      <c r="G112" s="63" t="s">
        <v>69</v>
      </c>
      <c r="H112" s="91">
        <v>1</v>
      </c>
      <c r="I112" s="64">
        <f>VLOOKUP(G112,Invulblad!$A$10:$H$31,7)*H112</f>
        <v>0</v>
      </c>
      <c r="J112" s="64">
        <f t="shared" si="5"/>
        <v>0</v>
      </c>
      <c r="K112" s="64">
        <f t="shared" si="6"/>
        <v>0</v>
      </c>
      <c r="L112" s="68">
        <f t="shared" si="7"/>
        <v>0</v>
      </c>
      <c r="M112" s="2"/>
      <c r="N112" s="2"/>
    </row>
    <row r="113" spans="1:14" ht="16.5" customHeight="1">
      <c r="A113" s="127" t="s">
        <v>812</v>
      </c>
      <c r="B113" s="122" t="s">
        <v>237</v>
      </c>
      <c r="C113" s="121" t="s">
        <v>134</v>
      </c>
      <c r="D113" s="121" t="s">
        <v>94</v>
      </c>
      <c r="E113" s="145">
        <v>104</v>
      </c>
      <c r="F113" s="63">
        <v>255</v>
      </c>
      <c r="G113" s="63" t="s">
        <v>77</v>
      </c>
      <c r="H113" s="91">
        <v>1</v>
      </c>
      <c r="I113" s="64">
        <f>VLOOKUP(G113,Invulblad!$A$10:$H$31,7)*H113</f>
        <v>0</v>
      </c>
      <c r="J113" s="64">
        <f t="shared" si="5"/>
        <v>0</v>
      </c>
      <c r="K113" s="64">
        <f t="shared" si="6"/>
        <v>0</v>
      </c>
      <c r="L113" s="68">
        <f t="shared" si="7"/>
        <v>0</v>
      </c>
      <c r="M113" s="2"/>
      <c r="N113" s="2"/>
    </row>
    <row r="114" spans="1:14" ht="16.5" customHeight="1">
      <c r="A114" s="127" t="s">
        <v>812</v>
      </c>
      <c r="B114" s="122" t="s">
        <v>238</v>
      </c>
      <c r="C114" s="121" t="s">
        <v>239</v>
      </c>
      <c r="D114" s="121" t="s">
        <v>94</v>
      </c>
      <c r="E114" s="145">
        <v>20</v>
      </c>
      <c r="F114" s="63">
        <v>52</v>
      </c>
      <c r="G114" s="63" t="s">
        <v>78</v>
      </c>
      <c r="H114" s="91">
        <v>1</v>
      </c>
      <c r="I114" s="64">
        <f>VLOOKUP(G114,Invulblad!$A$10:$H$31,7)*H114</f>
        <v>0</v>
      </c>
      <c r="J114" s="64">
        <f t="shared" si="5"/>
        <v>0</v>
      </c>
      <c r="K114" s="64">
        <f t="shared" si="6"/>
        <v>0</v>
      </c>
      <c r="L114" s="68">
        <f t="shared" si="7"/>
        <v>0</v>
      </c>
      <c r="M114" s="2"/>
      <c r="N114" s="2"/>
    </row>
    <row r="115" spans="1:14" ht="16.5" customHeight="1">
      <c r="A115" s="127" t="s">
        <v>812</v>
      </c>
      <c r="B115" s="122" t="s">
        <v>240</v>
      </c>
      <c r="C115" s="121" t="s">
        <v>239</v>
      </c>
      <c r="D115" s="121" t="s">
        <v>94</v>
      </c>
      <c r="E115" s="145">
        <v>25</v>
      </c>
      <c r="F115" s="63">
        <v>52</v>
      </c>
      <c r="G115" s="63" t="s">
        <v>78</v>
      </c>
      <c r="H115" s="91">
        <v>1</v>
      </c>
      <c r="I115" s="64">
        <f>VLOOKUP(G115,Invulblad!$A$10:$H$31,7)*H115</f>
        <v>0</v>
      </c>
      <c r="J115" s="64">
        <f t="shared" si="5"/>
        <v>0</v>
      </c>
      <c r="K115" s="64">
        <f t="shared" si="6"/>
        <v>0</v>
      </c>
      <c r="L115" s="68">
        <f t="shared" si="7"/>
        <v>0</v>
      </c>
      <c r="M115" s="2"/>
      <c r="N115" s="2"/>
    </row>
    <row r="116" spans="1:14" ht="16.5" customHeight="1">
      <c r="A116" s="127" t="s">
        <v>812</v>
      </c>
      <c r="B116" s="122" t="s">
        <v>241</v>
      </c>
      <c r="C116" s="121" t="s">
        <v>134</v>
      </c>
      <c r="D116" s="121" t="s">
        <v>94</v>
      </c>
      <c r="E116" s="145">
        <v>26</v>
      </c>
      <c r="F116" s="63">
        <v>255</v>
      </c>
      <c r="G116" s="63" t="s">
        <v>77</v>
      </c>
      <c r="H116" s="91">
        <v>1</v>
      </c>
      <c r="I116" s="64">
        <f>VLOOKUP(G116,Invulblad!$A$10:$H$31,7)*H116</f>
        <v>0</v>
      </c>
      <c r="J116" s="64">
        <f t="shared" si="5"/>
        <v>0</v>
      </c>
      <c r="K116" s="64">
        <f t="shared" si="6"/>
        <v>0</v>
      </c>
      <c r="L116" s="68">
        <f t="shared" si="7"/>
        <v>0</v>
      </c>
      <c r="M116" s="2"/>
      <c r="N116" s="2"/>
    </row>
    <row r="117" spans="1:14" ht="16.5" customHeight="1">
      <c r="A117" s="127" t="s">
        <v>812</v>
      </c>
      <c r="B117" s="122" t="s">
        <v>241</v>
      </c>
      <c r="C117" s="121" t="s">
        <v>134</v>
      </c>
      <c r="D117" s="121" t="s">
        <v>94</v>
      </c>
      <c r="E117" s="145">
        <v>26</v>
      </c>
      <c r="F117" s="63">
        <v>255</v>
      </c>
      <c r="G117" s="63" t="s">
        <v>77</v>
      </c>
      <c r="H117" s="91">
        <v>1</v>
      </c>
      <c r="I117" s="64">
        <f>VLOOKUP(G117,Invulblad!$A$10:$H$31,7)*H117</f>
        <v>0</v>
      </c>
      <c r="J117" s="64">
        <f t="shared" si="5"/>
        <v>0</v>
      </c>
      <c r="K117" s="64">
        <f t="shared" si="6"/>
        <v>0</v>
      </c>
      <c r="L117" s="68">
        <f t="shared" si="7"/>
        <v>0</v>
      </c>
      <c r="M117" s="2"/>
      <c r="N117" s="2"/>
    </row>
    <row r="118" spans="1:14" ht="16.5" customHeight="1">
      <c r="A118" s="127" t="s">
        <v>812</v>
      </c>
      <c r="B118" s="122" t="s">
        <v>242</v>
      </c>
      <c r="C118" s="121" t="s">
        <v>134</v>
      </c>
      <c r="D118" s="121" t="s">
        <v>94</v>
      </c>
      <c r="E118" s="145">
        <v>52</v>
      </c>
      <c r="F118" s="63">
        <v>255</v>
      </c>
      <c r="G118" s="63" t="s">
        <v>77</v>
      </c>
      <c r="H118" s="91">
        <v>1</v>
      </c>
      <c r="I118" s="64">
        <f>VLOOKUP(G118,Invulblad!$A$10:$H$31,7)*H118</f>
        <v>0</v>
      </c>
      <c r="J118" s="64">
        <f t="shared" si="5"/>
        <v>0</v>
      </c>
      <c r="K118" s="64">
        <f t="shared" si="6"/>
        <v>0</v>
      </c>
      <c r="L118" s="68">
        <f t="shared" si="7"/>
        <v>0</v>
      </c>
      <c r="M118" s="2"/>
      <c r="N118" s="2"/>
    </row>
    <row r="119" spans="1:14" ht="16.5" customHeight="1">
      <c r="A119" s="127" t="s">
        <v>812</v>
      </c>
      <c r="B119" s="122" t="s">
        <v>243</v>
      </c>
      <c r="C119" s="121" t="s">
        <v>134</v>
      </c>
      <c r="D119" s="121" t="s">
        <v>94</v>
      </c>
      <c r="E119" s="145">
        <v>13</v>
      </c>
      <c r="F119" s="63">
        <v>255</v>
      </c>
      <c r="G119" s="63" t="s">
        <v>77</v>
      </c>
      <c r="H119" s="91">
        <v>1</v>
      </c>
      <c r="I119" s="64">
        <f>VLOOKUP(G119,Invulblad!$A$10:$H$31,7)*H119</f>
        <v>0</v>
      </c>
      <c r="J119" s="64">
        <f t="shared" si="5"/>
        <v>0</v>
      </c>
      <c r="K119" s="64">
        <f t="shared" si="6"/>
        <v>0</v>
      </c>
      <c r="L119" s="68">
        <f t="shared" si="7"/>
        <v>0</v>
      </c>
      <c r="M119" s="2"/>
      <c r="N119" s="2"/>
    </row>
    <row r="120" spans="1:14" ht="16.5" customHeight="1">
      <c r="A120" s="127" t="s">
        <v>812</v>
      </c>
      <c r="B120" s="122" t="s">
        <v>244</v>
      </c>
      <c r="C120" s="121" t="s">
        <v>239</v>
      </c>
      <c r="D120" s="121" t="s">
        <v>94</v>
      </c>
      <c r="E120" s="145">
        <v>22</v>
      </c>
      <c r="F120" s="63">
        <v>52</v>
      </c>
      <c r="G120" s="63" t="s">
        <v>78</v>
      </c>
      <c r="H120" s="91">
        <v>1</v>
      </c>
      <c r="I120" s="64">
        <f>VLOOKUP(G120,Invulblad!$A$10:$H$31,7)*H120</f>
        <v>0</v>
      </c>
      <c r="J120" s="64">
        <f t="shared" si="5"/>
        <v>0</v>
      </c>
      <c r="K120" s="64">
        <f t="shared" si="6"/>
        <v>0</v>
      </c>
      <c r="L120" s="68">
        <f t="shared" si="7"/>
        <v>0</v>
      </c>
      <c r="M120" s="2"/>
      <c r="N120" s="2"/>
    </row>
    <row r="121" spans="1:14" ht="16.5" customHeight="1">
      <c r="A121" s="127" t="s">
        <v>812</v>
      </c>
      <c r="B121" s="122" t="s">
        <v>245</v>
      </c>
      <c r="C121" s="121" t="s">
        <v>239</v>
      </c>
      <c r="D121" s="121" t="s">
        <v>94</v>
      </c>
      <c r="E121" s="145">
        <v>19.5</v>
      </c>
      <c r="F121" s="63">
        <v>52</v>
      </c>
      <c r="G121" s="63" t="s">
        <v>78</v>
      </c>
      <c r="H121" s="91">
        <v>1</v>
      </c>
      <c r="I121" s="64">
        <f>VLOOKUP(G121,Invulblad!$A$10:$H$31,7)*H121</f>
        <v>0</v>
      </c>
      <c r="J121" s="64">
        <f t="shared" si="5"/>
        <v>0</v>
      </c>
      <c r="K121" s="64">
        <f t="shared" si="6"/>
        <v>0</v>
      </c>
      <c r="L121" s="68">
        <f t="shared" si="7"/>
        <v>0</v>
      </c>
      <c r="M121" s="2"/>
      <c r="N121" s="2"/>
    </row>
    <row r="122" spans="1:14" ht="16.5" customHeight="1">
      <c r="A122" s="127" t="s">
        <v>812</v>
      </c>
      <c r="B122" s="122" t="s">
        <v>246</v>
      </c>
      <c r="C122" s="121" t="s">
        <v>134</v>
      </c>
      <c r="D122" s="121" t="s">
        <v>94</v>
      </c>
      <c r="E122" s="145">
        <v>12</v>
      </c>
      <c r="F122" s="63">
        <v>255</v>
      </c>
      <c r="G122" s="63" t="s">
        <v>77</v>
      </c>
      <c r="H122" s="91">
        <v>1</v>
      </c>
      <c r="I122" s="64">
        <f>VLOOKUP(G122,Invulblad!$A$10:$H$31,7)*H122</f>
        <v>0</v>
      </c>
      <c r="J122" s="64">
        <f t="shared" si="5"/>
        <v>0</v>
      </c>
      <c r="K122" s="64">
        <f t="shared" si="6"/>
        <v>0</v>
      </c>
      <c r="L122" s="68">
        <f t="shared" si="7"/>
        <v>0</v>
      </c>
      <c r="M122" s="2"/>
      <c r="N122" s="2"/>
    </row>
    <row r="123" spans="1:14" ht="16.5" customHeight="1">
      <c r="A123" s="127" t="s">
        <v>812</v>
      </c>
      <c r="B123" s="122" t="s">
        <v>247</v>
      </c>
      <c r="C123" s="121" t="s">
        <v>93</v>
      </c>
      <c r="D123" s="121" t="s">
        <v>94</v>
      </c>
      <c r="E123" s="145">
        <v>19</v>
      </c>
      <c r="F123" s="63">
        <v>255</v>
      </c>
      <c r="G123" s="63" t="s">
        <v>74</v>
      </c>
      <c r="H123" s="91">
        <v>1</v>
      </c>
      <c r="I123" s="64">
        <f>VLOOKUP(G123,Invulblad!$A$10:$H$31,7)*H123</f>
        <v>0</v>
      </c>
      <c r="J123" s="64">
        <f t="shared" si="5"/>
        <v>0</v>
      </c>
      <c r="K123" s="64">
        <f t="shared" si="6"/>
        <v>0</v>
      </c>
      <c r="L123" s="68">
        <f t="shared" si="7"/>
        <v>0</v>
      </c>
      <c r="M123" s="2"/>
      <c r="N123" s="2"/>
    </row>
    <row r="124" spans="1:14" ht="16.5" customHeight="1">
      <c r="A124" s="127" t="s">
        <v>812</v>
      </c>
      <c r="B124" s="122" t="s">
        <v>248</v>
      </c>
      <c r="C124" s="121" t="s">
        <v>96</v>
      </c>
      <c r="D124" s="121" t="s">
        <v>94</v>
      </c>
      <c r="E124" s="145">
        <v>111.5</v>
      </c>
      <c r="F124" s="63">
        <v>255</v>
      </c>
      <c r="G124" s="63" t="s">
        <v>72</v>
      </c>
      <c r="H124" s="91">
        <v>1</v>
      </c>
      <c r="I124" s="64">
        <f>VLOOKUP(G124,Invulblad!$A$10:$H$31,7)*H124</f>
        <v>0</v>
      </c>
      <c r="J124" s="64">
        <f t="shared" si="5"/>
        <v>0</v>
      </c>
      <c r="K124" s="64">
        <f t="shared" si="6"/>
        <v>0</v>
      </c>
      <c r="L124" s="68">
        <f t="shared" si="7"/>
        <v>0</v>
      </c>
      <c r="M124" s="2"/>
      <c r="N124" s="2"/>
    </row>
    <row r="125" spans="1:14" ht="16.5" customHeight="1">
      <c r="A125" s="127" t="s">
        <v>812</v>
      </c>
      <c r="B125" s="122" t="s">
        <v>249</v>
      </c>
      <c r="C125" s="121" t="s">
        <v>104</v>
      </c>
      <c r="D125" s="121" t="s">
        <v>94</v>
      </c>
      <c r="E125" s="145">
        <v>11</v>
      </c>
      <c r="F125" s="63">
        <v>255</v>
      </c>
      <c r="G125" s="63" t="s">
        <v>72</v>
      </c>
      <c r="H125" s="91">
        <v>1</v>
      </c>
      <c r="I125" s="64">
        <f>VLOOKUP(G125,Invulblad!$A$10:$H$31,7)*H125</f>
        <v>0</v>
      </c>
      <c r="J125" s="64">
        <f t="shared" si="5"/>
        <v>0</v>
      </c>
      <c r="K125" s="64">
        <f t="shared" si="6"/>
        <v>0</v>
      </c>
      <c r="L125" s="68">
        <f t="shared" si="7"/>
        <v>0</v>
      </c>
      <c r="M125" s="2"/>
      <c r="N125" s="2"/>
    </row>
    <row r="126" spans="1:14" ht="16.5" customHeight="1">
      <c r="A126" s="127" t="s">
        <v>812</v>
      </c>
      <c r="B126" s="122" t="s">
        <v>250</v>
      </c>
      <c r="C126" s="121" t="s">
        <v>100</v>
      </c>
      <c r="D126" s="121" t="s">
        <v>101</v>
      </c>
      <c r="E126" s="145">
        <v>6</v>
      </c>
      <c r="F126" s="63">
        <v>255</v>
      </c>
      <c r="G126" s="63" t="s">
        <v>82</v>
      </c>
      <c r="H126" s="91">
        <v>1</v>
      </c>
      <c r="I126" s="64">
        <f>VLOOKUP(G126,Invulblad!$A$10:$H$31,7)*H126</f>
        <v>0</v>
      </c>
      <c r="J126" s="64">
        <f t="shared" si="5"/>
        <v>0</v>
      </c>
      <c r="K126" s="64">
        <f t="shared" si="6"/>
        <v>0</v>
      </c>
      <c r="L126" s="68">
        <f t="shared" si="7"/>
        <v>0</v>
      </c>
      <c r="M126" s="2"/>
      <c r="N126" s="2"/>
    </row>
    <row r="127" spans="1:14" ht="16.5" customHeight="1">
      <c r="A127" s="127" t="s">
        <v>812</v>
      </c>
      <c r="B127" s="122" t="s">
        <v>251</v>
      </c>
      <c r="C127" s="121" t="s">
        <v>100</v>
      </c>
      <c r="D127" s="123" t="s">
        <v>101</v>
      </c>
      <c r="E127" s="146">
        <v>6</v>
      </c>
      <c r="F127" s="63">
        <v>255</v>
      </c>
      <c r="G127" s="63" t="s">
        <v>82</v>
      </c>
      <c r="H127" s="91">
        <v>1</v>
      </c>
      <c r="I127" s="64">
        <f>VLOOKUP(G127,Invulblad!$A$10:$H$31,7)*H127</f>
        <v>0</v>
      </c>
      <c r="J127" s="64">
        <f t="shared" si="5"/>
        <v>0</v>
      </c>
      <c r="K127" s="64">
        <f t="shared" si="6"/>
        <v>0</v>
      </c>
      <c r="L127" s="68">
        <f t="shared" si="7"/>
        <v>0</v>
      </c>
      <c r="M127" s="2"/>
      <c r="N127" s="2"/>
    </row>
    <row r="128" spans="1:14" ht="16.5" customHeight="1">
      <c r="A128" s="127" t="s">
        <v>812</v>
      </c>
      <c r="B128" s="122" t="s">
        <v>252</v>
      </c>
      <c r="C128" s="121" t="s">
        <v>96</v>
      </c>
      <c r="D128" s="121" t="s">
        <v>94</v>
      </c>
      <c r="E128" s="145">
        <v>137</v>
      </c>
      <c r="F128" s="63">
        <v>255</v>
      </c>
      <c r="G128" s="63" t="s">
        <v>72</v>
      </c>
      <c r="H128" s="91">
        <v>1</v>
      </c>
      <c r="I128" s="64">
        <f>VLOOKUP(G128,Invulblad!$A$10:$H$31,7)*H128</f>
        <v>0</v>
      </c>
      <c r="J128" s="64">
        <f t="shared" si="5"/>
        <v>0</v>
      </c>
      <c r="K128" s="64">
        <f t="shared" si="6"/>
        <v>0</v>
      </c>
      <c r="L128" s="68">
        <f t="shared" si="7"/>
        <v>0</v>
      </c>
      <c r="M128" s="2"/>
      <c r="N128" s="2"/>
    </row>
    <row r="129" spans="1:14" ht="16.5" customHeight="1">
      <c r="A129" s="127" t="s">
        <v>812</v>
      </c>
      <c r="B129" s="122" t="s">
        <v>253</v>
      </c>
      <c r="C129" s="121" t="s">
        <v>93</v>
      </c>
      <c r="D129" s="121" t="s">
        <v>94</v>
      </c>
      <c r="E129" s="145">
        <v>6</v>
      </c>
      <c r="F129" s="63">
        <v>255</v>
      </c>
      <c r="G129" s="63" t="s">
        <v>74</v>
      </c>
      <c r="H129" s="91">
        <v>1</v>
      </c>
      <c r="I129" s="64">
        <f>VLOOKUP(G129,Invulblad!$A$10:$H$31,7)*H129</f>
        <v>0</v>
      </c>
      <c r="J129" s="64">
        <f t="shared" si="5"/>
        <v>0</v>
      </c>
      <c r="K129" s="64">
        <f t="shared" si="6"/>
        <v>0</v>
      </c>
      <c r="L129" s="68">
        <f t="shared" si="7"/>
        <v>0</v>
      </c>
      <c r="M129" s="2"/>
      <c r="N129" s="2"/>
    </row>
    <row r="130" spans="1:14" ht="16.5" customHeight="1">
      <c r="A130" s="127" t="s">
        <v>812</v>
      </c>
      <c r="B130" s="122" t="s">
        <v>253</v>
      </c>
      <c r="C130" s="121" t="s">
        <v>142</v>
      </c>
      <c r="D130" s="121" t="s">
        <v>172</v>
      </c>
      <c r="E130" s="145">
        <v>9</v>
      </c>
      <c r="F130" s="63">
        <v>255</v>
      </c>
      <c r="G130" s="63" t="s">
        <v>74</v>
      </c>
      <c r="H130" s="91">
        <v>1</v>
      </c>
      <c r="I130" s="64">
        <f>VLOOKUP(G130,Invulblad!$A$10:$H$31,7)*H130</f>
        <v>0</v>
      </c>
      <c r="J130" s="64">
        <f t="shared" si="5"/>
        <v>0</v>
      </c>
      <c r="K130" s="64">
        <f t="shared" si="6"/>
        <v>0</v>
      </c>
      <c r="L130" s="68">
        <f t="shared" si="7"/>
        <v>0</v>
      </c>
      <c r="M130" s="2"/>
      <c r="N130" s="2"/>
    </row>
    <row r="131" spans="1:14" ht="16.5" customHeight="1">
      <c r="A131" s="127" t="s">
        <v>812</v>
      </c>
      <c r="B131" s="122" t="s">
        <v>254</v>
      </c>
      <c r="C131" s="121" t="s">
        <v>196</v>
      </c>
      <c r="D131" s="121" t="s">
        <v>94</v>
      </c>
      <c r="E131" s="145">
        <v>17</v>
      </c>
      <c r="F131" s="63">
        <v>255</v>
      </c>
      <c r="G131" s="63" t="s">
        <v>69</v>
      </c>
      <c r="H131" s="91">
        <v>1</v>
      </c>
      <c r="I131" s="64">
        <f>VLOOKUP(G131,Invulblad!$A$10:$H$31,7)*H131</f>
        <v>0</v>
      </c>
      <c r="J131" s="64">
        <f t="shared" ref="J131:J194" si="8">+I131*E131</f>
        <v>0</v>
      </c>
      <c r="K131" s="64">
        <f t="shared" si="6"/>
        <v>0</v>
      </c>
      <c r="L131" s="68">
        <f t="shared" si="7"/>
        <v>0</v>
      </c>
      <c r="M131" s="2"/>
      <c r="N131" s="2"/>
    </row>
    <row r="132" spans="1:14" ht="16.5" customHeight="1">
      <c r="A132" s="127" t="s">
        <v>812</v>
      </c>
      <c r="B132" s="122" t="s">
        <v>255</v>
      </c>
      <c r="C132" s="121" t="s">
        <v>196</v>
      </c>
      <c r="D132" s="121" t="s">
        <v>94</v>
      </c>
      <c r="E132" s="145">
        <v>19</v>
      </c>
      <c r="F132" s="63">
        <v>255</v>
      </c>
      <c r="G132" s="63" t="s">
        <v>69</v>
      </c>
      <c r="H132" s="91">
        <v>1</v>
      </c>
      <c r="I132" s="64">
        <f>VLOOKUP(G132,Invulblad!$A$10:$H$31,7)*H132</f>
        <v>0</v>
      </c>
      <c r="J132" s="64">
        <f t="shared" si="8"/>
        <v>0</v>
      </c>
      <c r="K132" s="64">
        <f t="shared" si="6"/>
        <v>0</v>
      </c>
      <c r="L132" s="68">
        <f t="shared" si="7"/>
        <v>0</v>
      </c>
      <c r="M132" s="2"/>
      <c r="N132" s="2"/>
    </row>
    <row r="133" spans="1:14" ht="16.5" customHeight="1">
      <c r="A133" s="127" t="s">
        <v>812</v>
      </c>
      <c r="B133" s="122" t="s">
        <v>256</v>
      </c>
      <c r="C133" s="121" t="s">
        <v>196</v>
      </c>
      <c r="D133" s="121" t="s">
        <v>94</v>
      </c>
      <c r="E133" s="145">
        <v>19</v>
      </c>
      <c r="F133" s="63">
        <v>255</v>
      </c>
      <c r="G133" s="63" t="s">
        <v>69</v>
      </c>
      <c r="H133" s="91">
        <v>1</v>
      </c>
      <c r="I133" s="64">
        <f>VLOOKUP(G133,Invulblad!$A$10:$H$31,7)*H133</f>
        <v>0</v>
      </c>
      <c r="J133" s="64">
        <f t="shared" si="8"/>
        <v>0</v>
      </c>
      <c r="K133" s="64">
        <f t="shared" si="6"/>
        <v>0</v>
      </c>
      <c r="L133" s="68">
        <f t="shared" si="7"/>
        <v>0</v>
      </c>
      <c r="M133" s="2"/>
      <c r="N133" s="2"/>
    </row>
    <row r="134" spans="1:14" ht="16.5" customHeight="1">
      <c r="A134" s="127" t="s">
        <v>812</v>
      </c>
      <c r="B134" s="122" t="s">
        <v>257</v>
      </c>
      <c r="C134" s="121" t="s">
        <v>196</v>
      </c>
      <c r="D134" s="121" t="s">
        <v>94</v>
      </c>
      <c r="E134" s="145">
        <v>19</v>
      </c>
      <c r="F134" s="63">
        <v>255</v>
      </c>
      <c r="G134" s="63" t="s">
        <v>69</v>
      </c>
      <c r="H134" s="91">
        <v>1</v>
      </c>
      <c r="I134" s="64">
        <f>VLOOKUP(G134,Invulblad!$A$10:$H$31,7)*H134</f>
        <v>0</v>
      </c>
      <c r="J134" s="64">
        <f t="shared" si="8"/>
        <v>0</v>
      </c>
      <c r="K134" s="64">
        <f t="shared" si="6"/>
        <v>0</v>
      </c>
      <c r="L134" s="68">
        <f t="shared" si="7"/>
        <v>0</v>
      </c>
      <c r="M134" s="2"/>
      <c r="N134" s="2"/>
    </row>
    <row r="135" spans="1:14" ht="16.5" customHeight="1">
      <c r="A135" s="127" t="s">
        <v>812</v>
      </c>
      <c r="B135" s="122" t="s">
        <v>258</v>
      </c>
      <c r="C135" s="121" t="s">
        <v>196</v>
      </c>
      <c r="D135" s="121" t="s">
        <v>94</v>
      </c>
      <c r="E135" s="145">
        <v>19</v>
      </c>
      <c r="F135" s="63">
        <v>255</v>
      </c>
      <c r="G135" s="63" t="s">
        <v>69</v>
      </c>
      <c r="H135" s="91">
        <v>1</v>
      </c>
      <c r="I135" s="64">
        <f>VLOOKUP(G135,Invulblad!$A$10:$H$31,7)*H135</f>
        <v>0</v>
      </c>
      <c r="J135" s="64">
        <f t="shared" si="8"/>
        <v>0</v>
      </c>
      <c r="K135" s="64">
        <f t="shared" si="6"/>
        <v>0</v>
      </c>
      <c r="L135" s="68">
        <f t="shared" si="7"/>
        <v>0</v>
      </c>
      <c r="M135" s="2"/>
      <c r="N135" s="2"/>
    </row>
    <row r="136" spans="1:14" ht="16.5" customHeight="1">
      <c r="A136" s="127" t="s">
        <v>812</v>
      </c>
      <c r="B136" s="122" t="s">
        <v>259</v>
      </c>
      <c r="C136" s="121" t="s">
        <v>196</v>
      </c>
      <c r="D136" s="121" t="s">
        <v>94</v>
      </c>
      <c r="E136" s="145">
        <v>19</v>
      </c>
      <c r="F136" s="63">
        <v>255</v>
      </c>
      <c r="G136" s="63" t="s">
        <v>69</v>
      </c>
      <c r="H136" s="91">
        <v>1</v>
      </c>
      <c r="I136" s="64">
        <f>VLOOKUP(G136,Invulblad!$A$10:$H$31,7)*H136</f>
        <v>0</v>
      </c>
      <c r="J136" s="64">
        <f t="shared" si="8"/>
        <v>0</v>
      </c>
      <c r="K136" s="64">
        <f t="shared" si="6"/>
        <v>0</v>
      </c>
      <c r="L136" s="68">
        <f t="shared" si="7"/>
        <v>0</v>
      </c>
      <c r="M136" s="2"/>
      <c r="N136" s="2"/>
    </row>
    <row r="137" spans="1:14" ht="16.5" customHeight="1">
      <c r="A137" s="127" t="s">
        <v>812</v>
      </c>
      <c r="B137" s="122" t="s">
        <v>260</v>
      </c>
      <c r="C137" s="121" t="s">
        <v>196</v>
      </c>
      <c r="D137" s="121" t="s">
        <v>94</v>
      </c>
      <c r="E137" s="145">
        <v>14</v>
      </c>
      <c r="F137" s="63">
        <v>255</v>
      </c>
      <c r="G137" s="63" t="s">
        <v>69</v>
      </c>
      <c r="H137" s="91">
        <v>1</v>
      </c>
      <c r="I137" s="64">
        <f>VLOOKUP(G137,Invulblad!$A$10:$H$31,7)*H137</f>
        <v>0</v>
      </c>
      <c r="J137" s="64">
        <f t="shared" si="8"/>
        <v>0</v>
      </c>
      <c r="K137" s="64">
        <f t="shared" si="6"/>
        <v>0</v>
      </c>
      <c r="L137" s="68">
        <f t="shared" si="7"/>
        <v>0</v>
      </c>
      <c r="M137" s="2"/>
      <c r="N137" s="2"/>
    </row>
    <row r="138" spans="1:14" ht="16.5" customHeight="1">
      <c r="A138" s="127" t="s">
        <v>812</v>
      </c>
      <c r="B138" s="122" t="s">
        <v>261</v>
      </c>
      <c r="C138" s="121" t="s">
        <v>239</v>
      </c>
      <c r="D138" s="121" t="s">
        <v>94</v>
      </c>
      <c r="E138" s="145">
        <v>26</v>
      </c>
      <c r="F138" s="63">
        <v>52</v>
      </c>
      <c r="G138" s="63" t="s">
        <v>78</v>
      </c>
      <c r="H138" s="91">
        <v>1</v>
      </c>
      <c r="I138" s="64">
        <f>VLOOKUP(G138,Invulblad!$A$10:$H$31,7)*H138</f>
        <v>0</v>
      </c>
      <c r="J138" s="64">
        <f t="shared" si="8"/>
        <v>0</v>
      </c>
      <c r="K138" s="64">
        <f t="shared" si="6"/>
        <v>0</v>
      </c>
      <c r="L138" s="68">
        <f t="shared" si="7"/>
        <v>0</v>
      </c>
      <c r="M138" s="2"/>
      <c r="N138" s="2"/>
    </row>
    <row r="139" spans="1:14" ht="16.5" customHeight="1">
      <c r="A139" s="127" t="s">
        <v>812</v>
      </c>
      <c r="B139" s="122" t="s">
        <v>262</v>
      </c>
      <c r="C139" s="121" t="s">
        <v>134</v>
      </c>
      <c r="D139" s="121" t="s">
        <v>94</v>
      </c>
      <c r="E139" s="145">
        <v>26</v>
      </c>
      <c r="F139" s="63">
        <v>255</v>
      </c>
      <c r="G139" s="63" t="s">
        <v>77</v>
      </c>
      <c r="H139" s="91">
        <v>1</v>
      </c>
      <c r="I139" s="64">
        <f>VLOOKUP(G139,Invulblad!$A$10:$H$31,7)*H139</f>
        <v>0</v>
      </c>
      <c r="J139" s="64">
        <f t="shared" si="8"/>
        <v>0</v>
      </c>
      <c r="K139" s="64">
        <f t="shared" si="6"/>
        <v>0</v>
      </c>
      <c r="L139" s="68">
        <f t="shared" si="7"/>
        <v>0</v>
      </c>
      <c r="M139" s="2"/>
      <c r="N139" s="2"/>
    </row>
    <row r="140" spans="1:14" ht="16.5" customHeight="1">
      <c r="A140" s="127" t="s">
        <v>812</v>
      </c>
      <c r="B140" s="122" t="s">
        <v>263</v>
      </c>
      <c r="C140" s="121" t="s">
        <v>239</v>
      </c>
      <c r="D140" s="121" t="s">
        <v>94</v>
      </c>
      <c r="E140" s="145">
        <v>26</v>
      </c>
      <c r="F140" s="63">
        <v>52</v>
      </c>
      <c r="G140" s="63" t="s">
        <v>78</v>
      </c>
      <c r="H140" s="91">
        <v>1</v>
      </c>
      <c r="I140" s="64">
        <f>VLOOKUP(G140,Invulblad!$A$10:$H$31,7)*H140</f>
        <v>0</v>
      </c>
      <c r="J140" s="64">
        <f t="shared" si="8"/>
        <v>0</v>
      </c>
      <c r="K140" s="64">
        <f t="shared" ref="K140:K203" si="9">+$K$8</f>
        <v>0</v>
      </c>
      <c r="L140" s="68">
        <f t="shared" si="7"/>
        <v>0</v>
      </c>
      <c r="M140" s="2"/>
      <c r="N140" s="2"/>
    </row>
    <row r="141" spans="1:14" ht="16.5" customHeight="1">
      <c r="A141" s="127" t="s">
        <v>812</v>
      </c>
      <c r="B141" s="122" t="s">
        <v>264</v>
      </c>
      <c r="C141" s="121" t="s">
        <v>134</v>
      </c>
      <c r="D141" s="121" t="s">
        <v>94</v>
      </c>
      <c r="E141" s="145">
        <v>104</v>
      </c>
      <c r="F141" s="63">
        <v>255</v>
      </c>
      <c r="G141" s="63" t="s">
        <v>77</v>
      </c>
      <c r="H141" s="91">
        <v>1</v>
      </c>
      <c r="I141" s="64">
        <f>VLOOKUP(G141,Invulblad!$A$10:$H$31,7)*H141</f>
        <v>0</v>
      </c>
      <c r="J141" s="64">
        <f t="shared" si="8"/>
        <v>0</v>
      </c>
      <c r="K141" s="64">
        <f t="shared" si="9"/>
        <v>0</v>
      </c>
      <c r="L141" s="68">
        <f t="shared" si="7"/>
        <v>0</v>
      </c>
      <c r="M141" s="2"/>
      <c r="N141" s="2"/>
    </row>
    <row r="142" spans="1:14" ht="16.5" customHeight="1">
      <c r="A142" s="127" t="s">
        <v>812</v>
      </c>
      <c r="B142" s="122" t="s">
        <v>265</v>
      </c>
      <c r="C142" s="121" t="s">
        <v>222</v>
      </c>
      <c r="D142" s="121" t="s">
        <v>94</v>
      </c>
      <c r="E142" s="145">
        <v>26</v>
      </c>
      <c r="F142" s="63">
        <v>52</v>
      </c>
      <c r="G142" s="63" t="s">
        <v>78</v>
      </c>
      <c r="H142" s="91">
        <v>1</v>
      </c>
      <c r="I142" s="64">
        <f>VLOOKUP(G142,Invulblad!$A$10:$H$31,7)*H142</f>
        <v>0</v>
      </c>
      <c r="J142" s="64">
        <f t="shared" si="8"/>
        <v>0</v>
      </c>
      <c r="K142" s="64">
        <f t="shared" si="9"/>
        <v>0</v>
      </c>
      <c r="L142" s="68">
        <f t="shared" si="7"/>
        <v>0</v>
      </c>
      <c r="M142" s="2"/>
      <c r="N142" s="2"/>
    </row>
    <row r="143" spans="1:14" ht="16.5" customHeight="1">
      <c r="A143" s="127" t="s">
        <v>812</v>
      </c>
      <c r="B143" s="122" t="s">
        <v>266</v>
      </c>
      <c r="C143" s="121" t="s">
        <v>267</v>
      </c>
      <c r="D143" s="121" t="s">
        <v>94</v>
      </c>
      <c r="E143" s="145">
        <v>26</v>
      </c>
      <c r="F143" s="63">
        <v>52</v>
      </c>
      <c r="G143" s="63" t="s">
        <v>76</v>
      </c>
      <c r="H143" s="91">
        <v>1</v>
      </c>
      <c r="I143" s="64">
        <f>VLOOKUP(G143,Invulblad!$A$10:$H$31,7)*H143</f>
        <v>0</v>
      </c>
      <c r="J143" s="64">
        <f t="shared" si="8"/>
        <v>0</v>
      </c>
      <c r="K143" s="64">
        <f t="shared" si="9"/>
        <v>0</v>
      </c>
      <c r="L143" s="68">
        <f t="shared" si="7"/>
        <v>0</v>
      </c>
      <c r="M143" s="2"/>
      <c r="N143" s="2"/>
    </row>
    <row r="144" spans="1:14" ht="16.5" customHeight="1">
      <c r="A144" s="127" t="s">
        <v>812</v>
      </c>
      <c r="B144" s="122" t="s">
        <v>268</v>
      </c>
      <c r="C144" s="121" t="s">
        <v>134</v>
      </c>
      <c r="D144" s="121" t="s">
        <v>94</v>
      </c>
      <c r="E144" s="145">
        <v>26</v>
      </c>
      <c r="F144" s="63">
        <v>255</v>
      </c>
      <c r="G144" s="63" t="s">
        <v>77</v>
      </c>
      <c r="H144" s="91">
        <v>1</v>
      </c>
      <c r="I144" s="64">
        <f>VLOOKUP(G144,Invulblad!$A$10:$H$31,7)*H144</f>
        <v>0</v>
      </c>
      <c r="J144" s="64">
        <f t="shared" si="8"/>
        <v>0</v>
      </c>
      <c r="K144" s="64">
        <f t="shared" si="9"/>
        <v>0</v>
      </c>
      <c r="L144" s="68">
        <f t="shared" si="7"/>
        <v>0</v>
      </c>
      <c r="M144" s="2"/>
      <c r="N144" s="2"/>
    </row>
    <row r="145" spans="1:14" ht="16.5" customHeight="1">
      <c r="A145" s="127" t="s">
        <v>812</v>
      </c>
      <c r="B145" s="122" t="s">
        <v>269</v>
      </c>
      <c r="C145" s="121" t="s">
        <v>270</v>
      </c>
      <c r="D145" s="123" t="s">
        <v>94</v>
      </c>
      <c r="E145" s="146">
        <v>8</v>
      </c>
      <c r="F145" s="63">
        <v>255</v>
      </c>
      <c r="G145" s="63" t="s">
        <v>77</v>
      </c>
      <c r="H145" s="91">
        <v>1</v>
      </c>
      <c r="I145" s="64">
        <f>VLOOKUP(G145,Invulblad!$A$10:$H$31,7)*H145</f>
        <v>0</v>
      </c>
      <c r="J145" s="64">
        <f t="shared" si="8"/>
        <v>0</v>
      </c>
      <c r="K145" s="64">
        <f t="shared" si="9"/>
        <v>0</v>
      </c>
      <c r="L145" s="68">
        <f t="shared" si="7"/>
        <v>0</v>
      </c>
      <c r="M145" s="2"/>
      <c r="N145" s="2"/>
    </row>
    <row r="146" spans="1:14" ht="16.5" customHeight="1">
      <c r="A146" s="127" t="s">
        <v>812</v>
      </c>
      <c r="B146" s="122" t="s">
        <v>271</v>
      </c>
      <c r="C146" s="121" t="s">
        <v>196</v>
      </c>
      <c r="D146" s="121" t="s">
        <v>94</v>
      </c>
      <c r="E146" s="145">
        <v>19</v>
      </c>
      <c r="F146" s="63">
        <v>255</v>
      </c>
      <c r="G146" s="63" t="s">
        <v>69</v>
      </c>
      <c r="H146" s="91">
        <v>1</v>
      </c>
      <c r="I146" s="64">
        <f>VLOOKUP(G146,Invulblad!$A$10:$H$31,7)*H146</f>
        <v>0</v>
      </c>
      <c r="J146" s="64">
        <f t="shared" si="8"/>
        <v>0</v>
      </c>
      <c r="K146" s="64">
        <f t="shared" si="9"/>
        <v>0</v>
      </c>
      <c r="L146" s="68">
        <f t="shared" si="7"/>
        <v>0</v>
      </c>
      <c r="M146" s="2"/>
      <c r="N146" s="2"/>
    </row>
    <row r="147" spans="1:14" ht="16.5" customHeight="1">
      <c r="A147" s="127" t="s">
        <v>812</v>
      </c>
      <c r="B147" s="122" t="s">
        <v>272</v>
      </c>
      <c r="C147" s="121" t="s">
        <v>196</v>
      </c>
      <c r="D147" s="121" t="s">
        <v>94</v>
      </c>
      <c r="E147" s="145">
        <v>19</v>
      </c>
      <c r="F147" s="63">
        <v>255</v>
      </c>
      <c r="G147" s="63" t="s">
        <v>69</v>
      </c>
      <c r="H147" s="91">
        <v>1</v>
      </c>
      <c r="I147" s="64">
        <f>VLOOKUP(G147,Invulblad!$A$10:$H$31,7)*H147</f>
        <v>0</v>
      </c>
      <c r="J147" s="64">
        <f t="shared" si="8"/>
        <v>0</v>
      </c>
      <c r="K147" s="64">
        <f t="shared" si="9"/>
        <v>0</v>
      </c>
      <c r="L147" s="68">
        <f t="shared" si="7"/>
        <v>0</v>
      </c>
      <c r="M147" s="2"/>
      <c r="N147" s="2"/>
    </row>
    <row r="148" spans="1:14" ht="16.5" customHeight="1">
      <c r="A148" s="127" t="s">
        <v>812</v>
      </c>
      <c r="B148" s="122" t="s">
        <v>273</v>
      </c>
      <c r="C148" s="121" t="s">
        <v>196</v>
      </c>
      <c r="D148" s="121" t="s">
        <v>94</v>
      </c>
      <c r="E148" s="145">
        <v>19</v>
      </c>
      <c r="F148" s="63">
        <v>255</v>
      </c>
      <c r="G148" s="63" t="s">
        <v>69</v>
      </c>
      <c r="H148" s="91">
        <v>1</v>
      </c>
      <c r="I148" s="64">
        <f>VLOOKUP(G148,Invulblad!$A$10:$H$31,7)*H148</f>
        <v>0</v>
      </c>
      <c r="J148" s="64">
        <f t="shared" si="8"/>
        <v>0</v>
      </c>
      <c r="K148" s="64">
        <f t="shared" si="9"/>
        <v>0</v>
      </c>
      <c r="L148" s="68">
        <f t="shared" si="7"/>
        <v>0</v>
      </c>
      <c r="M148" s="2"/>
      <c r="N148" s="2"/>
    </row>
    <row r="149" spans="1:14" ht="16.5" customHeight="1">
      <c r="A149" s="127" t="s">
        <v>812</v>
      </c>
      <c r="B149" s="122" t="s">
        <v>274</v>
      </c>
      <c r="C149" s="121" t="s">
        <v>196</v>
      </c>
      <c r="D149" s="121" t="s">
        <v>94</v>
      </c>
      <c r="E149" s="145">
        <v>19</v>
      </c>
      <c r="F149" s="63">
        <v>255</v>
      </c>
      <c r="G149" s="63" t="s">
        <v>69</v>
      </c>
      <c r="H149" s="91">
        <v>1</v>
      </c>
      <c r="I149" s="64">
        <f>VLOOKUP(G149,Invulblad!$A$10:$H$31,7)*H149</f>
        <v>0</v>
      </c>
      <c r="J149" s="64">
        <f t="shared" si="8"/>
        <v>0</v>
      </c>
      <c r="K149" s="64">
        <f t="shared" si="9"/>
        <v>0</v>
      </c>
      <c r="L149" s="68">
        <f t="shared" si="7"/>
        <v>0</v>
      </c>
      <c r="M149" s="2"/>
      <c r="N149" s="2"/>
    </row>
    <row r="150" spans="1:14" ht="16.5" customHeight="1">
      <c r="A150" s="127" t="s">
        <v>812</v>
      </c>
      <c r="B150" s="122" t="s">
        <v>275</v>
      </c>
      <c r="C150" s="121" t="s">
        <v>134</v>
      </c>
      <c r="D150" s="121" t="s">
        <v>94</v>
      </c>
      <c r="E150" s="145">
        <v>8</v>
      </c>
      <c r="F150" s="63">
        <v>255</v>
      </c>
      <c r="G150" s="63" t="s">
        <v>77</v>
      </c>
      <c r="H150" s="91">
        <v>1</v>
      </c>
      <c r="I150" s="64">
        <f>VLOOKUP(G150,Invulblad!$A$10:$H$31,7)*H150</f>
        <v>0</v>
      </c>
      <c r="J150" s="64">
        <f t="shared" si="8"/>
        <v>0</v>
      </c>
      <c r="K150" s="64">
        <f t="shared" si="9"/>
        <v>0</v>
      </c>
      <c r="L150" s="68">
        <f t="shared" si="7"/>
        <v>0</v>
      </c>
      <c r="M150" s="2"/>
      <c r="N150" s="2"/>
    </row>
    <row r="151" spans="1:14" ht="16.5" customHeight="1">
      <c r="A151" s="127" t="s">
        <v>812</v>
      </c>
      <c r="B151" s="122" t="s">
        <v>276</v>
      </c>
      <c r="C151" s="121" t="s">
        <v>196</v>
      </c>
      <c r="D151" s="121" t="s">
        <v>94</v>
      </c>
      <c r="E151" s="145">
        <v>19</v>
      </c>
      <c r="F151" s="63">
        <v>255</v>
      </c>
      <c r="G151" s="63" t="s">
        <v>69</v>
      </c>
      <c r="H151" s="91">
        <v>1</v>
      </c>
      <c r="I151" s="64">
        <f>VLOOKUP(G151,Invulblad!$A$10:$H$31,7)*H151</f>
        <v>0</v>
      </c>
      <c r="J151" s="64">
        <f t="shared" si="8"/>
        <v>0</v>
      </c>
      <c r="K151" s="64">
        <f t="shared" si="9"/>
        <v>0</v>
      </c>
      <c r="L151" s="68">
        <f t="shared" si="7"/>
        <v>0</v>
      </c>
      <c r="M151" s="2"/>
      <c r="N151" s="2"/>
    </row>
    <row r="152" spans="1:14" ht="16.5" customHeight="1">
      <c r="A152" s="127" t="s">
        <v>812</v>
      </c>
      <c r="B152" s="122" t="s">
        <v>277</v>
      </c>
      <c r="C152" s="121" t="s">
        <v>196</v>
      </c>
      <c r="D152" s="121" t="s">
        <v>94</v>
      </c>
      <c r="E152" s="145">
        <v>19</v>
      </c>
      <c r="F152" s="63">
        <v>255</v>
      </c>
      <c r="G152" s="63" t="s">
        <v>69</v>
      </c>
      <c r="H152" s="91">
        <v>1</v>
      </c>
      <c r="I152" s="64">
        <f>VLOOKUP(G152,Invulblad!$A$10:$H$31,7)*H152</f>
        <v>0</v>
      </c>
      <c r="J152" s="64">
        <f t="shared" si="8"/>
        <v>0</v>
      </c>
      <c r="K152" s="64">
        <f t="shared" si="9"/>
        <v>0</v>
      </c>
      <c r="L152" s="68">
        <f t="shared" si="7"/>
        <v>0</v>
      </c>
      <c r="M152" s="2"/>
      <c r="N152" s="2"/>
    </row>
    <row r="153" spans="1:14" ht="16.5" customHeight="1">
      <c r="A153" s="127" t="s">
        <v>812</v>
      </c>
      <c r="B153" s="122" t="s">
        <v>278</v>
      </c>
      <c r="C153" s="121" t="s">
        <v>196</v>
      </c>
      <c r="D153" s="121" t="s">
        <v>94</v>
      </c>
      <c r="E153" s="145">
        <v>14</v>
      </c>
      <c r="F153" s="63">
        <v>255</v>
      </c>
      <c r="G153" s="63" t="s">
        <v>69</v>
      </c>
      <c r="H153" s="91">
        <v>1</v>
      </c>
      <c r="I153" s="64">
        <f>VLOOKUP(G153,Invulblad!$A$10:$H$31,7)*H153</f>
        <v>0</v>
      </c>
      <c r="J153" s="64">
        <f t="shared" si="8"/>
        <v>0</v>
      </c>
      <c r="K153" s="64">
        <f t="shared" si="9"/>
        <v>0</v>
      </c>
      <c r="L153" s="68">
        <f t="shared" si="7"/>
        <v>0</v>
      </c>
      <c r="M153" s="2"/>
      <c r="N153" s="2"/>
    </row>
    <row r="154" spans="1:14" ht="16.5" customHeight="1">
      <c r="A154" s="127" t="s">
        <v>812</v>
      </c>
      <c r="B154" s="122" t="s">
        <v>279</v>
      </c>
      <c r="C154" s="121" t="s">
        <v>134</v>
      </c>
      <c r="D154" s="121" t="s">
        <v>94</v>
      </c>
      <c r="E154" s="145">
        <v>26</v>
      </c>
      <c r="F154" s="63">
        <v>255</v>
      </c>
      <c r="G154" s="63" t="s">
        <v>77</v>
      </c>
      <c r="H154" s="91">
        <v>1</v>
      </c>
      <c r="I154" s="64">
        <f>VLOOKUP(G154,Invulblad!$A$10:$H$31,7)*H154</f>
        <v>0</v>
      </c>
      <c r="J154" s="64">
        <f t="shared" si="8"/>
        <v>0</v>
      </c>
      <c r="K154" s="64">
        <f t="shared" si="9"/>
        <v>0</v>
      </c>
      <c r="L154" s="68">
        <f t="shared" si="7"/>
        <v>0</v>
      </c>
      <c r="M154" s="2"/>
      <c r="N154" s="2"/>
    </row>
    <row r="155" spans="1:14" ht="16.5" customHeight="1">
      <c r="A155" s="127" t="s">
        <v>812</v>
      </c>
      <c r="B155" s="122" t="s">
        <v>280</v>
      </c>
      <c r="C155" s="121" t="s">
        <v>134</v>
      </c>
      <c r="D155" s="121" t="s">
        <v>94</v>
      </c>
      <c r="E155" s="145">
        <v>26</v>
      </c>
      <c r="F155" s="63">
        <v>255</v>
      </c>
      <c r="G155" s="63" t="s">
        <v>77</v>
      </c>
      <c r="H155" s="91">
        <v>1</v>
      </c>
      <c r="I155" s="64">
        <f>VLOOKUP(G155,Invulblad!$A$10:$H$31,7)*H155</f>
        <v>0</v>
      </c>
      <c r="J155" s="64">
        <f t="shared" si="8"/>
        <v>0</v>
      </c>
      <c r="K155" s="64">
        <f t="shared" si="9"/>
        <v>0</v>
      </c>
      <c r="L155" s="68">
        <f t="shared" si="7"/>
        <v>0</v>
      </c>
      <c r="M155" s="2"/>
      <c r="N155" s="2"/>
    </row>
    <row r="156" spans="1:14" ht="16.5" customHeight="1">
      <c r="A156" s="127" t="s">
        <v>812</v>
      </c>
      <c r="B156" s="122" t="s">
        <v>281</v>
      </c>
      <c r="C156" s="121" t="s">
        <v>134</v>
      </c>
      <c r="D156" s="121" t="s">
        <v>94</v>
      </c>
      <c r="E156" s="145">
        <v>104</v>
      </c>
      <c r="F156" s="63">
        <v>255</v>
      </c>
      <c r="G156" s="63" t="s">
        <v>77</v>
      </c>
      <c r="H156" s="91">
        <v>1</v>
      </c>
      <c r="I156" s="64">
        <f>VLOOKUP(G156,Invulblad!$A$10:$H$31,7)*H156</f>
        <v>0</v>
      </c>
      <c r="J156" s="64">
        <f t="shared" si="8"/>
        <v>0</v>
      </c>
      <c r="K156" s="64">
        <f t="shared" si="9"/>
        <v>0</v>
      </c>
      <c r="L156" s="68">
        <f t="shared" ref="L156:L219" si="10">+K156*J156</f>
        <v>0</v>
      </c>
      <c r="M156" s="2"/>
      <c r="N156" s="2"/>
    </row>
    <row r="157" spans="1:14" ht="16.5" customHeight="1">
      <c r="A157" s="127" t="s">
        <v>812</v>
      </c>
      <c r="B157" s="122" t="s">
        <v>282</v>
      </c>
      <c r="C157" s="121" t="s">
        <v>134</v>
      </c>
      <c r="D157" s="121" t="s">
        <v>94</v>
      </c>
      <c r="E157" s="145">
        <v>26</v>
      </c>
      <c r="F157" s="63">
        <v>255</v>
      </c>
      <c r="G157" s="63" t="s">
        <v>77</v>
      </c>
      <c r="H157" s="91">
        <v>1</v>
      </c>
      <c r="I157" s="64">
        <f>VLOOKUP(G157,Invulblad!$A$10:$H$31,7)*H157</f>
        <v>0</v>
      </c>
      <c r="J157" s="64">
        <f t="shared" si="8"/>
        <v>0</v>
      </c>
      <c r="K157" s="64">
        <f t="shared" si="9"/>
        <v>0</v>
      </c>
      <c r="L157" s="68">
        <f t="shared" si="10"/>
        <v>0</v>
      </c>
      <c r="M157" s="2"/>
      <c r="N157" s="2"/>
    </row>
    <row r="158" spans="1:14" ht="16.5" customHeight="1">
      <c r="A158" s="127" t="s">
        <v>812</v>
      </c>
      <c r="B158" s="122" t="s">
        <v>283</v>
      </c>
      <c r="C158" s="121" t="s">
        <v>232</v>
      </c>
      <c r="D158" s="121" t="s">
        <v>94</v>
      </c>
      <c r="E158" s="145"/>
      <c r="F158" s="63"/>
      <c r="G158" s="63" t="s">
        <v>811</v>
      </c>
      <c r="H158" s="91">
        <v>1</v>
      </c>
      <c r="I158" s="64">
        <f>VLOOKUP(G158,Invulblad!$A$10:$H$31,7)*H158</f>
        <v>0</v>
      </c>
      <c r="J158" s="64">
        <f t="shared" si="8"/>
        <v>0</v>
      </c>
      <c r="K158" s="64">
        <f t="shared" si="9"/>
        <v>0</v>
      </c>
      <c r="L158" s="68">
        <f t="shared" si="10"/>
        <v>0</v>
      </c>
      <c r="M158" s="2"/>
      <c r="N158" s="2"/>
    </row>
    <row r="159" spans="1:14" ht="16.5" customHeight="1">
      <c r="A159" s="127" t="s">
        <v>812</v>
      </c>
      <c r="B159" s="122" t="s">
        <v>284</v>
      </c>
      <c r="C159" s="121" t="s">
        <v>235</v>
      </c>
      <c r="D159" s="121" t="s">
        <v>94</v>
      </c>
      <c r="E159" s="145"/>
      <c r="F159" s="63"/>
      <c r="G159" s="63" t="s">
        <v>811</v>
      </c>
      <c r="H159" s="91">
        <v>1</v>
      </c>
      <c r="I159" s="64">
        <f>VLOOKUP(G159,Invulblad!$A$10:$H$31,7)*H159</f>
        <v>0</v>
      </c>
      <c r="J159" s="64">
        <f t="shared" si="8"/>
        <v>0</v>
      </c>
      <c r="K159" s="64">
        <f t="shared" si="9"/>
        <v>0</v>
      </c>
      <c r="L159" s="68">
        <f t="shared" si="10"/>
        <v>0</v>
      </c>
      <c r="M159" s="2"/>
      <c r="N159" s="2"/>
    </row>
    <row r="160" spans="1:14" ht="16.5" customHeight="1">
      <c r="A160" s="127" t="s">
        <v>812</v>
      </c>
      <c r="B160" s="122" t="s">
        <v>285</v>
      </c>
      <c r="C160" s="121" t="s">
        <v>93</v>
      </c>
      <c r="D160" s="121" t="s">
        <v>94</v>
      </c>
      <c r="E160" s="145">
        <v>19</v>
      </c>
      <c r="F160" s="63">
        <v>255</v>
      </c>
      <c r="G160" s="63" t="s">
        <v>74</v>
      </c>
      <c r="H160" s="91">
        <v>1</v>
      </c>
      <c r="I160" s="64">
        <f>VLOOKUP(G160,Invulblad!$A$10:$H$31,7)*H160</f>
        <v>0</v>
      </c>
      <c r="J160" s="64">
        <f t="shared" si="8"/>
        <v>0</v>
      </c>
      <c r="K160" s="64">
        <f t="shared" si="9"/>
        <v>0</v>
      </c>
      <c r="L160" s="68">
        <f t="shared" si="10"/>
        <v>0</v>
      </c>
      <c r="M160" s="2"/>
      <c r="N160" s="2"/>
    </row>
    <row r="161" spans="1:14" ht="16.5" customHeight="1">
      <c r="A161" s="127" t="s">
        <v>812</v>
      </c>
      <c r="B161" s="122" t="s">
        <v>286</v>
      </c>
      <c r="C161" s="121" t="s">
        <v>96</v>
      </c>
      <c r="D161" s="121" t="s">
        <v>94</v>
      </c>
      <c r="E161" s="145">
        <v>111.5</v>
      </c>
      <c r="F161" s="63">
        <v>255</v>
      </c>
      <c r="G161" s="63" t="s">
        <v>72</v>
      </c>
      <c r="H161" s="91">
        <v>1</v>
      </c>
      <c r="I161" s="64">
        <f>VLOOKUP(G161,Invulblad!$A$10:$H$31,7)*H161</f>
        <v>0</v>
      </c>
      <c r="J161" s="64">
        <f t="shared" si="8"/>
        <v>0</v>
      </c>
      <c r="K161" s="64">
        <f t="shared" si="9"/>
        <v>0</v>
      </c>
      <c r="L161" s="68">
        <f t="shared" si="10"/>
        <v>0</v>
      </c>
      <c r="M161" s="2"/>
      <c r="N161" s="2"/>
    </row>
    <row r="162" spans="1:14" ht="16.5" customHeight="1">
      <c r="A162" s="127" t="s">
        <v>812</v>
      </c>
      <c r="B162" s="122" t="s">
        <v>287</v>
      </c>
      <c r="C162" s="121" t="s">
        <v>96</v>
      </c>
      <c r="D162" s="121" t="s">
        <v>94</v>
      </c>
      <c r="E162" s="145">
        <v>137</v>
      </c>
      <c r="F162" s="63">
        <v>255</v>
      </c>
      <c r="G162" s="63" t="s">
        <v>72</v>
      </c>
      <c r="H162" s="91">
        <v>1</v>
      </c>
      <c r="I162" s="64">
        <f>VLOOKUP(G162,Invulblad!$A$10:$H$31,7)*H162</f>
        <v>0</v>
      </c>
      <c r="J162" s="64">
        <f t="shared" si="8"/>
        <v>0</v>
      </c>
      <c r="K162" s="64">
        <f t="shared" si="9"/>
        <v>0</v>
      </c>
      <c r="L162" s="68">
        <f t="shared" si="10"/>
        <v>0</v>
      </c>
      <c r="M162" s="2"/>
      <c r="N162" s="2"/>
    </row>
    <row r="163" spans="1:14" ht="16.5" customHeight="1">
      <c r="A163" s="127" t="s">
        <v>812</v>
      </c>
      <c r="B163" s="122" t="s">
        <v>288</v>
      </c>
      <c r="C163" s="121" t="s">
        <v>104</v>
      </c>
      <c r="D163" s="121" t="s">
        <v>94</v>
      </c>
      <c r="E163" s="145">
        <v>11</v>
      </c>
      <c r="F163" s="63">
        <v>255</v>
      </c>
      <c r="G163" s="63" t="s">
        <v>72</v>
      </c>
      <c r="H163" s="91">
        <v>1</v>
      </c>
      <c r="I163" s="64">
        <f>VLOOKUP(G163,Invulblad!$A$10:$H$31,7)*H163</f>
        <v>0</v>
      </c>
      <c r="J163" s="64">
        <f t="shared" si="8"/>
        <v>0</v>
      </c>
      <c r="K163" s="64">
        <f t="shared" si="9"/>
        <v>0</v>
      </c>
      <c r="L163" s="68">
        <f t="shared" si="10"/>
        <v>0</v>
      </c>
      <c r="M163" s="2"/>
      <c r="N163" s="2"/>
    </row>
    <row r="164" spans="1:14" ht="16.5" customHeight="1">
      <c r="A164" s="127" t="s">
        <v>812</v>
      </c>
      <c r="B164" s="122" t="s">
        <v>289</v>
      </c>
      <c r="C164" s="121" t="s">
        <v>100</v>
      </c>
      <c r="D164" s="121" t="s">
        <v>101</v>
      </c>
      <c r="E164" s="145">
        <v>6</v>
      </c>
      <c r="F164" s="63">
        <v>255</v>
      </c>
      <c r="G164" s="63" t="s">
        <v>82</v>
      </c>
      <c r="H164" s="91">
        <v>1</v>
      </c>
      <c r="I164" s="64">
        <f>VLOOKUP(G164,Invulblad!$A$10:$H$31,7)*H164</f>
        <v>0</v>
      </c>
      <c r="J164" s="64">
        <f t="shared" si="8"/>
        <v>0</v>
      </c>
      <c r="K164" s="64">
        <f t="shared" si="9"/>
        <v>0</v>
      </c>
      <c r="L164" s="68">
        <f t="shared" si="10"/>
        <v>0</v>
      </c>
      <c r="M164" s="2"/>
      <c r="N164" s="2"/>
    </row>
    <row r="165" spans="1:14" ht="16.5" customHeight="1">
      <c r="A165" s="127" t="s">
        <v>812</v>
      </c>
      <c r="B165" s="122" t="s">
        <v>290</v>
      </c>
      <c r="C165" s="121" t="s">
        <v>100</v>
      </c>
      <c r="D165" s="121" t="s">
        <v>101</v>
      </c>
      <c r="E165" s="145">
        <v>6</v>
      </c>
      <c r="F165" s="63">
        <v>255</v>
      </c>
      <c r="G165" s="63" t="s">
        <v>82</v>
      </c>
      <c r="H165" s="91">
        <v>1</v>
      </c>
      <c r="I165" s="64">
        <f>VLOOKUP(G165,Invulblad!$A$10:$H$31,7)*H165</f>
        <v>0</v>
      </c>
      <c r="J165" s="64">
        <f t="shared" si="8"/>
        <v>0</v>
      </c>
      <c r="K165" s="64">
        <f t="shared" si="9"/>
        <v>0</v>
      </c>
      <c r="L165" s="68">
        <f t="shared" si="10"/>
        <v>0</v>
      </c>
      <c r="M165" s="2"/>
      <c r="N165" s="2"/>
    </row>
    <row r="166" spans="1:14" ht="16.5" customHeight="1">
      <c r="A166" s="127" t="s">
        <v>812</v>
      </c>
      <c r="B166" s="122" t="s">
        <v>291</v>
      </c>
      <c r="C166" s="121" t="s">
        <v>93</v>
      </c>
      <c r="D166" s="121" t="s">
        <v>94</v>
      </c>
      <c r="E166" s="145">
        <v>6</v>
      </c>
      <c r="F166" s="63">
        <v>255</v>
      </c>
      <c r="G166" s="63" t="s">
        <v>74</v>
      </c>
      <c r="H166" s="91">
        <v>1</v>
      </c>
      <c r="I166" s="64">
        <f>VLOOKUP(G166,Invulblad!$A$10:$H$31,7)*H166</f>
        <v>0</v>
      </c>
      <c r="J166" s="64">
        <f t="shared" si="8"/>
        <v>0</v>
      </c>
      <c r="K166" s="64">
        <f t="shared" si="9"/>
        <v>0</v>
      </c>
      <c r="L166" s="68">
        <f t="shared" si="10"/>
        <v>0</v>
      </c>
      <c r="M166" s="2"/>
      <c r="N166" s="2"/>
    </row>
    <row r="167" spans="1:14" ht="16.5" customHeight="1">
      <c r="A167" s="127" t="s">
        <v>812</v>
      </c>
      <c r="B167" s="122" t="s">
        <v>291</v>
      </c>
      <c r="C167" s="121" t="s">
        <v>292</v>
      </c>
      <c r="D167" s="121" t="s">
        <v>293</v>
      </c>
      <c r="E167" s="145">
        <v>4</v>
      </c>
      <c r="F167" s="63">
        <v>255</v>
      </c>
      <c r="G167" s="63" t="s">
        <v>74</v>
      </c>
      <c r="H167" s="91">
        <v>1</v>
      </c>
      <c r="I167" s="64">
        <f>VLOOKUP(G167,Invulblad!$A$10:$H$31,7)*H167</f>
        <v>0</v>
      </c>
      <c r="J167" s="64">
        <f t="shared" si="8"/>
        <v>0</v>
      </c>
      <c r="K167" s="64">
        <f t="shared" si="9"/>
        <v>0</v>
      </c>
      <c r="L167" s="68">
        <f t="shared" si="10"/>
        <v>0</v>
      </c>
      <c r="M167" s="2"/>
      <c r="N167" s="2"/>
    </row>
    <row r="168" spans="1:14" ht="16.5" customHeight="1">
      <c r="A168" s="127" t="s">
        <v>812</v>
      </c>
      <c r="B168" s="122" t="s">
        <v>294</v>
      </c>
      <c r="C168" s="121" t="s">
        <v>196</v>
      </c>
      <c r="D168" s="121" t="s">
        <v>94</v>
      </c>
      <c r="E168" s="145">
        <v>22</v>
      </c>
      <c r="F168" s="63">
        <v>255</v>
      </c>
      <c r="G168" s="63" t="s">
        <v>69</v>
      </c>
      <c r="H168" s="91">
        <v>1</v>
      </c>
      <c r="I168" s="64">
        <f>VLOOKUP(G168,Invulblad!$A$10:$H$31,7)*H168</f>
        <v>0</v>
      </c>
      <c r="J168" s="64">
        <f t="shared" si="8"/>
        <v>0</v>
      </c>
      <c r="K168" s="64">
        <f t="shared" si="9"/>
        <v>0</v>
      </c>
      <c r="L168" s="68">
        <f t="shared" si="10"/>
        <v>0</v>
      </c>
      <c r="M168" s="2"/>
      <c r="N168" s="2"/>
    </row>
    <row r="169" spans="1:14" ht="16.5" customHeight="1">
      <c r="A169" s="127" t="s">
        <v>812</v>
      </c>
      <c r="B169" s="122" t="s">
        <v>295</v>
      </c>
      <c r="C169" s="121" t="s">
        <v>196</v>
      </c>
      <c r="D169" s="121" t="s">
        <v>94</v>
      </c>
      <c r="E169" s="145">
        <v>16</v>
      </c>
      <c r="F169" s="63">
        <v>255</v>
      </c>
      <c r="G169" s="63" t="s">
        <v>69</v>
      </c>
      <c r="H169" s="91">
        <v>1</v>
      </c>
      <c r="I169" s="64">
        <f>VLOOKUP(G169,Invulblad!$A$10:$H$31,7)*H169</f>
        <v>0</v>
      </c>
      <c r="J169" s="64">
        <f t="shared" si="8"/>
        <v>0</v>
      </c>
      <c r="K169" s="64">
        <f t="shared" si="9"/>
        <v>0</v>
      </c>
      <c r="L169" s="68">
        <f t="shared" si="10"/>
        <v>0</v>
      </c>
      <c r="M169" s="2"/>
      <c r="N169" s="2"/>
    </row>
    <row r="170" spans="1:14" ht="16.5" customHeight="1">
      <c r="A170" s="127" t="s">
        <v>812</v>
      </c>
      <c r="B170" s="122" t="s">
        <v>296</v>
      </c>
      <c r="C170" s="121" t="s">
        <v>196</v>
      </c>
      <c r="D170" s="121" t="s">
        <v>94</v>
      </c>
      <c r="E170" s="145">
        <v>19</v>
      </c>
      <c r="F170" s="63">
        <v>255</v>
      </c>
      <c r="G170" s="63" t="s">
        <v>69</v>
      </c>
      <c r="H170" s="91">
        <v>1</v>
      </c>
      <c r="I170" s="64">
        <f>VLOOKUP(G170,Invulblad!$A$10:$H$31,7)*H170</f>
        <v>0</v>
      </c>
      <c r="J170" s="64">
        <f t="shared" si="8"/>
        <v>0</v>
      </c>
      <c r="K170" s="64">
        <f t="shared" si="9"/>
        <v>0</v>
      </c>
      <c r="L170" s="68">
        <f t="shared" si="10"/>
        <v>0</v>
      </c>
      <c r="M170" s="2"/>
      <c r="N170" s="2"/>
    </row>
    <row r="171" spans="1:14" ht="16.5" customHeight="1">
      <c r="A171" s="127" t="s">
        <v>812</v>
      </c>
      <c r="B171" s="122" t="s">
        <v>297</v>
      </c>
      <c r="C171" s="121" t="s">
        <v>196</v>
      </c>
      <c r="D171" s="121" t="s">
        <v>94</v>
      </c>
      <c r="E171" s="145">
        <v>19</v>
      </c>
      <c r="F171" s="63">
        <v>255</v>
      </c>
      <c r="G171" s="63" t="s">
        <v>69</v>
      </c>
      <c r="H171" s="91">
        <v>1</v>
      </c>
      <c r="I171" s="64">
        <f>VLOOKUP(G171,Invulblad!$A$10:$H$31,7)*H171</f>
        <v>0</v>
      </c>
      <c r="J171" s="64">
        <f t="shared" si="8"/>
        <v>0</v>
      </c>
      <c r="K171" s="64">
        <f t="shared" si="9"/>
        <v>0</v>
      </c>
      <c r="L171" s="68">
        <f t="shared" si="10"/>
        <v>0</v>
      </c>
      <c r="M171" s="2"/>
      <c r="N171" s="2"/>
    </row>
    <row r="172" spans="1:14" ht="16.5" customHeight="1">
      <c r="A172" s="127" t="s">
        <v>812</v>
      </c>
      <c r="B172" s="122" t="s">
        <v>298</v>
      </c>
      <c r="C172" s="121" t="s">
        <v>196</v>
      </c>
      <c r="D172" s="121" t="s">
        <v>94</v>
      </c>
      <c r="E172" s="145">
        <v>19</v>
      </c>
      <c r="F172" s="63">
        <v>255</v>
      </c>
      <c r="G172" s="63" t="s">
        <v>69</v>
      </c>
      <c r="H172" s="91">
        <v>1</v>
      </c>
      <c r="I172" s="64">
        <f>VLOOKUP(G172,Invulblad!$A$10:$H$31,7)*H172</f>
        <v>0</v>
      </c>
      <c r="J172" s="64">
        <f t="shared" si="8"/>
        <v>0</v>
      </c>
      <c r="K172" s="64">
        <f t="shared" si="9"/>
        <v>0</v>
      </c>
      <c r="L172" s="68">
        <f t="shared" si="10"/>
        <v>0</v>
      </c>
      <c r="M172" s="2"/>
      <c r="N172" s="2"/>
    </row>
    <row r="173" spans="1:14" ht="16.5" customHeight="1">
      <c r="A173" s="127" t="s">
        <v>812</v>
      </c>
      <c r="B173" s="122" t="s">
        <v>299</v>
      </c>
      <c r="C173" s="121" t="s">
        <v>196</v>
      </c>
      <c r="D173" s="121" t="s">
        <v>94</v>
      </c>
      <c r="E173" s="145">
        <v>16</v>
      </c>
      <c r="F173" s="63">
        <v>255</v>
      </c>
      <c r="G173" s="63" t="s">
        <v>69</v>
      </c>
      <c r="H173" s="91">
        <v>1</v>
      </c>
      <c r="I173" s="64">
        <f>VLOOKUP(G173,Invulblad!$A$10:$H$31,7)*H173</f>
        <v>0</v>
      </c>
      <c r="J173" s="64">
        <f t="shared" si="8"/>
        <v>0</v>
      </c>
      <c r="K173" s="64">
        <f t="shared" si="9"/>
        <v>0</v>
      </c>
      <c r="L173" s="68">
        <f t="shared" si="10"/>
        <v>0</v>
      </c>
      <c r="M173" s="2"/>
      <c r="N173" s="2"/>
    </row>
    <row r="174" spans="1:14" ht="16.5" customHeight="1">
      <c r="A174" s="127" t="s">
        <v>812</v>
      </c>
      <c r="B174" s="122" t="s">
        <v>300</v>
      </c>
      <c r="C174" s="121" t="s">
        <v>196</v>
      </c>
      <c r="D174" s="121" t="s">
        <v>94</v>
      </c>
      <c r="E174" s="145">
        <v>16</v>
      </c>
      <c r="F174" s="63">
        <v>255</v>
      </c>
      <c r="G174" s="63" t="s">
        <v>69</v>
      </c>
      <c r="H174" s="91">
        <v>1</v>
      </c>
      <c r="I174" s="64">
        <f>VLOOKUP(G174,Invulblad!$A$10:$H$31,7)*H174</f>
        <v>0</v>
      </c>
      <c r="J174" s="64">
        <f t="shared" si="8"/>
        <v>0</v>
      </c>
      <c r="K174" s="64">
        <f t="shared" si="9"/>
        <v>0</v>
      </c>
      <c r="L174" s="68">
        <f t="shared" si="10"/>
        <v>0</v>
      </c>
      <c r="M174" s="2"/>
      <c r="N174" s="2"/>
    </row>
    <row r="175" spans="1:14" ht="16.5" customHeight="1">
      <c r="A175" s="127" t="s">
        <v>812</v>
      </c>
      <c r="B175" s="122" t="s">
        <v>301</v>
      </c>
      <c r="C175" s="121" t="s">
        <v>239</v>
      </c>
      <c r="D175" s="121" t="s">
        <v>94</v>
      </c>
      <c r="E175" s="145">
        <v>26</v>
      </c>
      <c r="F175" s="63">
        <v>52</v>
      </c>
      <c r="G175" s="63" t="s">
        <v>78</v>
      </c>
      <c r="H175" s="91">
        <v>1</v>
      </c>
      <c r="I175" s="64">
        <f>VLOOKUP(G175,Invulblad!$A$10:$H$31,7)*H175</f>
        <v>0</v>
      </c>
      <c r="J175" s="64">
        <f t="shared" si="8"/>
        <v>0</v>
      </c>
      <c r="K175" s="64">
        <f t="shared" si="9"/>
        <v>0</v>
      </c>
      <c r="L175" s="68">
        <f t="shared" si="10"/>
        <v>0</v>
      </c>
      <c r="M175" s="2"/>
      <c r="N175" s="2"/>
    </row>
    <row r="176" spans="1:14" ht="16.5" customHeight="1">
      <c r="A176" s="127" t="s">
        <v>812</v>
      </c>
      <c r="B176" s="122" t="s">
        <v>302</v>
      </c>
      <c r="C176" s="121" t="s">
        <v>134</v>
      </c>
      <c r="D176" s="121" t="s">
        <v>94</v>
      </c>
      <c r="E176" s="145">
        <v>104</v>
      </c>
      <c r="F176" s="63">
        <v>255</v>
      </c>
      <c r="G176" s="63" t="s">
        <v>77</v>
      </c>
      <c r="H176" s="91">
        <v>1</v>
      </c>
      <c r="I176" s="64">
        <f>VLOOKUP(G176,Invulblad!$A$10:$H$31,7)*H176</f>
        <v>0</v>
      </c>
      <c r="J176" s="64">
        <f t="shared" si="8"/>
        <v>0</v>
      </c>
      <c r="K176" s="64">
        <f t="shared" si="9"/>
        <v>0</v>
      </c>
      <c r="L176" s="68">
        <f t="shared" si="10"/>
        <v>0</v>
      </c>
      <c r="M176" s="2"/>
      <c r="N176" s="2"/>
    </row>
    <row r="177" spans="1:14" ht="16.5" customHeight="1">
      <c r="A177" s="127" t="s">
        <v>812</v>
      </c>
      <c r="B177" s="122" t="s">
        <v>303</v>
      </c>
      <c r="C177" s="121" t="s">
        <v>267</v>
      </c>
      <c r="D177" s="121" t="s">
        <v>94</v>
      </c>
      <c r="E177" s="145">
        <v>26</v>
      </c>
      <c r="F177" s="63">
        <v>52</v>
      </c>
      <c r="G177" s="63" t="s">
        <v>76</v>
      </c>
      <c r="H177" s="91">
        <v>1</v>
      </c>
      <c r="I177" s="64">
        <f>VLOOKUP(G177,Invulblad!$A$10:$H$31,7)*H177</f>
        <v>0</v>
      </c>
      <c r="J177" s="64">
        <f t="shared" si="8"/>
        <v>0</v>
      </c>
      <c r="K177" s="64">
        <f t="shared" si="9"/>
        <v>0</v>
      </c>
      <c r="L177" s="68">
        <f t="shared" si="10"/>
        <v>0</v>
      </c>
      <c r="M177" s="2"/>
      <c r="N177" s="2"/>
    </row>
    <row r="178" spans="1:14" ht="16.5" customHeight="1">
      <c r="A178" s="127" t="s">
        <v>812</v>
      </c>
      <c r="B178" s="122" t="s">
        <v>304</v>
      </c>
      <c r="C178" s="121" t="s">
        <v>239</v>
      </c>
      <c r="D178" s="123" t="s">
        <v>94</v>
      </c>
      <c r="E178" s="146">
        <v>26</v>
      </c>
      <c r="F178" s="63">
        <v>52</v>
      </c>
      <c r="G178" s="63" t="s">
        <v>78</v>
      </c>
      <c r="H178" s="91">
        <v>1</v>
      </c>
      <c r="I178" s="64">
        <f>VLOOKUP(G178,Invulblad!$A$10:$H$31,7)*H178</f>
        <v>0</v>
      </c>
      <c r="J178" s="64">
        <f t="shared" si="8"/>
        <v>0</v>
      </c>
      <c r="K178" s="64">
        <f t="shared" si="9"/>
        <v>0</v>
      </c>
      <c r="L178" s="68">
        <f t="shared" si="10"/>
        <v>0</v>
      </c>
      <c r="M178" s="2"/>
      <c r="N178" s="2"/>
    </row>
    <row r="179" spans="1:14" ht="16.5" customHeight="1">
      <c r="A179" s="127" t="s">
        <v>812</v>
      </c>
      <c r="B179" s="122" t="s">
        <v>305</v>
      </c>
      <c r="C179" s="121" t="s">
        <v>134</v>
      </c>
      <c r="D179" s="123" t="s">
        <v>94</v>
      </c>
      <c r="E179" s="146">
        <v>26</v>
      </c>
      <c r="F179" s="63">
        <v>255</v>
      </c>
      <c r="G179" s="63" t="s">
        <v>77</v>
      </c>
      <c r="H179" s="91">
        <v>1</v>
      </c>
      <c r="I179" s="64">
        <f>VLOOKUP(G179,Invulblad!$A$10:$H$31,7)*H179</f>
        <v>0</v>
      </c>
      <c r="J179" s="64">
        <f t="shared" si="8"/>
        <v>0</v>
      </c>
      <c r="K179" s="64">
        <f t="shared" si="9"/>
        <v>0</v>
      </c>
      <c r="L179" s="68">
        <f t="shared" si="10"/>
        <v>0</v>
      </c>
      <c r="M179" s="2"/>
      <c r="N179" s="2"/>
    </row>
    <row r="180" spans="1:14" ht="16.5" customHeight="1">
      <c r="A180" s="127" t="s">
        <v>812</v>
      </c>
      <c r="B180" s="122" t="s">
        <v>306</v>
      </c>
      <c r="C180" s="121" t="s">
        <v>134</v>
      </c>
      <c r="D180" s="123" t="s">
        <v>94</v>
      </c>
      <c r="E180" s="146">
        <v>10</v>
      </c>
      <c r="F180" s="63">
        <v>255</v>
      </c>
      <c r="G180" s="63" t="s">
        <v>77</v>
      </c>
      <c r="H180" s="91">
        <v>1</v>
      </c>
      <c r="I180" s="64">
        <f>VLOOKUP(G180,Invulblad!$A$10:$H$31,7)*H180</f>
        <v>0</v>
      </c>
      <c r="J180" s="64">
        <f t="shared" si="8"/>
        <v>0</v>
      </c>
      <c r="K180" s="64">
        <f t="shared" si="9"/>
        <v>0</v>
      </c>
      <c r="L180" s="68">
        <f t="shared" si="10"/>
        <v>0</v>
      </c>
      <c r="M180" s="2"/>
      <c r="N180" s="2"/>
    </row>
    <row r="181" spans="1:14" ht="16.5" customHeight="1">
      <c r="A181" s="127" t="s">
        <v>812</v>
      </c>
      <c r="B181" s="122" t="s">
        <v>307</v>
      </c>
      <c r="C181" s="121" t="s">
        <v>134</v>
      </c>
      <c r="D181" s="123" t="s">
        <v>94</v>
      </c>
      <c r="E181" s="145">
        <v>26</v>
      </c>
      <c r="F181" s="63">
        <v>255</v>
      </c>
      <c r="G181" s="63" t="s">
        <v>77</v>
      </c>
      <c r="H181" s="91">
        <v>1</v>
      </c>
      <c r="I181" s="64">
        <f>VLOOKUP(G181,Invulblad!$A$10:$H$31,7)*H181</f>
        <v>0</v>
      </c>
      <c r="J181" s="64">
        <f t="shared" si="8"/>
        <v>0</v>
      </c>
      <c r="K181" s="64">
        <f t="shared" si="9"/>
        <v>0</v>
      </c>
      <c r="L181" s="68">
        <f t="shared" si="10"/>
        <v>0</v>
      </c>
      <c r="M181" s="2"/>
      <c r="N181" s="2"/>
    </row>
    <row r="182" spans="1:14" ht="16.5" customHeight="1">
      <c r="A182" s="127" t="s">
        <v>812</v>
      </c>
      <c r="B182" s="122" t="s">
        <v>308</v>
      </c>
      <c r="C182" s="121" t="s">
        <v>134</v>
      </c>
      <c r="D182" s="123" t="s">
        <v>94</v>
      </c>
      <c r="E182" s="145">
        <v>8</v>
      </c>
      <c r="F182" s="63">
        <v>255</v>
      </c>
      <c r="G182" s="63" t="s">
        <v>77</v>
      </c>
      <c r="H182" s="91">
        <v>1</v>
      </c>
      <c r="I182" s="64">
        <f>VLOOKUP(G182,Invulblad!$A$10:$H$31,7)*H182</f>
        <v>0</v>
      </c>
      <c r="J182" s="64">
        <f t="shared" si="8"/>
        <v>0</v>
      </c>
      <c r="K182" s="64">
        <f t="shared" si="9"/>
        <v>0</v>
      </c>
      <c r="L182" s="68">
        <f t="shared" si="10"/>
        <v>0</v>
      </c>
      <c r="M182" s="2"/>
      <c r="N182" s="2"/>
    </row>
    <row r="183" spans="1:14" ht="16.5" customHeight="1">
      <c r="A183" s="127" t="s">
        <v>812</v>
      </c>
      <c r="B183" s="122" t="s">
        <v>309</v>
      </c>
      <c r="C183" s="121" t="s">
        <v>196</v>
      </c>
      <c r="D183" s="123" t="s">
        <v>94</v>
      </c>
      <c r="E183" s="146">
        <v>26</v>
      </c>
      <c r="F183" s="63">
        <v>255</v>
      </c>
      <c r="G183" s="63" t="s">
        <v>69</v>
      </c>
      <c r="H183" s="91">
        <v>1</v>
      </c>
      <c r="I183" s="64">
        <f>VLOOKUP(G183,Invulblad!$A$10:$H$31,7)*H183</f>
        <v>0</v>
      </c>
      <c r="J183" s="64">
        <f t="shared" si="8"/>
        <v>0</v>
      </c>
      <c r="K183" s="64">
        <f t="shared" si="9"/>
        <v>0</v>
      </c>
      <c r="L183" s="68">
        <f t="shared" si="10"/>
        <v>0</v>
      </c>
      <c r="M183" s="2"/>
      <c r="N183" s="2"/>
    </row>
    <row r="184" spans="1:14" ht="16.5" customHeight="1">
      <c r="A184" s="127" t="s">
        <v>812</v>
      </c>
      <c r="B184" s="122" t="s">
        <v>310</v>
      </c>
      <c r="C184" s="121" t="s">
        <v>196</v>
      </c>
      <c r="D184" s="123" t="s">
        <v>94</v>
      </c>
      <c r="E184" s="146">
        <v>19</v>
      </c>
      <c r="F184" s="63">
        <v>255</v>
      </c>
      <c r="G184" s="63" t="s">
        <v>69</v>
      </c>
      <c r="H184" s="91">
        <v>1</v>
      </c>
      <c r="I184" s="64">
        <f>VLOOKUP(G184,Invulblad!$A$10:$H$31,7)*H184</f>
        <v>0</v>
      </c>
      <c r="J184" s="64">
        <f t="shared" si="8"/>
        <v>0</v>
      </c>
      <c r="K184" s="64">
        <f t="shared" si="9"/>
        <v>0</v>
      </c>
      <c r="L184" s="68">
        <f t="shared" si="10"/>
        <v>0</v>
      </c>
      <c r="M184" s="2"/>
      <c r="N184" s="2"/>
    </row>
    <row r="185" spans="1:14" ht="16.5" customHeight="1">
      <c r="A185" s="127" t="s">
        <v>812</v>
      </c>
      <c r="B185" s="122" t="s">
        <v>311</v>
      </c>
      <c r="C185" s="121" t="s">
        <v>196</v>
      </c>
      <c r="D185" s="123" t="s">
        <v>94</v>
      </c>
      <c r="E185" s="146">
        <v>19</v>
      </c>
      <c r="F185" s="63">
        <v>255</v>
      </c>
      <c r="G185" s="63" t="s">
        <v>69</v>
      </c>
      <c r="H185" s="91">
        <v>1</v>
      </c>
      <c r="I185" s="64">
        <f>VLOOKUP(G185,Invulblad!$A$10:$H$31,7)*H185</f>
        <v>0</v>
      </c>
      <c r="J185" s="64">
        <f t="shared" si="8"/>
        <v>0</v>
      </c>
      <c r="K185" s="64">
        <f t="shared" si="9"/>
        <v>0</v>
      </c>
      <c r="L185" s="68">
        <f t="shared" si="10"/>
        <v>0</v>
      </c>
      <c r="M185" s="2"/>
      <c r="N185" s="2"/>
    </row>
    <row r="186" spans="1:14" ht="16.5" customHeight="1">
      <c r="A186" s="127" t="s">
        <v>812</v>
      </c>
      <c r="B186" s="122" t="s">
        <v>312</v>
      </c>
      <c r="C186" s="121" t="s">
        <v>196</v>
      </c>
      <c r="D186" s="123" t="s">
        <v>94</v>
      </c>
      <c r="E186" s="146">
        <v>19</v>
      </c>
      <c r="F186" s="63">
        <v>255</v>
      </c>
      <c r="G186" s="63" t="s">
        <v>69</v>
      </c>
      <c r="H186" s="91">
        <v>1</v>
      </c>
      <c r="I186" s="64">
        <f>VLOOKUP(G186,Invulblad!$A$10:$H$31,7)*H186</f>
        <v>0</v>
      </c>
      <c r="J186" s="64">
        <f t="shared" si="8"/>
        <v>0</v>
      </c>
      <c r="K186" s="64">
        <f t="shared" si="9"/>
        <v>0</v>
      </c>
      <c r="L186" s="68">
        <f t="shared" si="10"/>
        <v>0</v>
      </c>
      <c r="M186" s="2"/>
      <c r="N186" s="2"/>
    </row>
    <row r="187" spans="1:14" ht="16.5" customHeight="1">
      <c r="A187" s="127" t="s">
        <v>812</v>
      </c>
      <c r="B187" s="122" t="s">
        <v>313</v>
      </c>
      <c r="C187" s="121" t="s">
        <v>134</v>
      </c>
      <c r="D187" s="123" t="s">
        <v>94</v>
      </c>
      <c r="E187" s="146">
        <v>8</v>
      </c>
      <c r="F187" s="63">
        <v>255</v>
      </c>
      <c r="G187" s="63" t="s">
        <v>77</v>
      </c>
      <c r="H187" s="91">
        <v>1</v>
      </c>
      <c r="I187" s="64">
        <f>VLOOKUP(G187,Invulblad!$A$10:$H$31,7)*H187</f>
        <v>0</v>
      </c>
      <c r="J187" s="64">
        <f t="shared" si="8"/>
        <v>0</v>
      </c>
      <c r="K187" s="64">
        <f t="shared" si="9"/>
        <v>0</v>
      </c>
      <c r="L187" s="68">
        <f t="shared" si="10"/>
        <v>0</v>
      </c>
      <c r="M187" s="2"/>
      <c r="N187" s="2"/>
    </row>
    <row r="188" spans="1:14" ht="16.5" customHeight="1">
      <c r="A188" s="127" t="s">
        <v>812</v>
      </c>
      <c r="B188" s="122" t="s">
        <v>314</v>
      </c>
      <c r="C188" s="121" t="s">
        <v>196</v>
      </c>
      <c r="D188" s="123" t="s">
        <v>94</v>
      </c>
      <c r="E188" s="146">
        <v>19</v>
      </c>
      <c r="F188" s="63">
        <v>255</v>
      </c>
      <c r="G188" s="63" t="s">
        <v>69</v>
      </c>
      <c r="H188" s="91">
        <v>1</v>
      </c>
      <c r="I188" s="64">
        <f>VLOOKUP(G188,Invulblad!$A$10:$H$31,7)*H188</f>
        <v>0</v>
      </c>
      <c r="J188" s="64">
        <f t="shared" si="8"/>
        <v>0</v>
      </c>
      <c r="K188" s="64">
        <f t="shared" si="9"/>
        <v>0</v>
      </c>
      <c r="L188" s="68">
        <f t="shared" si="10"/>
        <v>0</v>
      </c>
      <c r="M188" s="2"/>
      <c r="N188" s="2"/>
    </row>
    <row r="189" spans="1:14" ht="16.5" customHeight="1">
      <c r="A189" s="127" t="s">
        <v>812</v>
      </c>
      <c r="B189" s="122" t="s">
        <v>315</v>
      </c>
      <c r="C189" s="121" t="s">
        <v>196</v>
      </c>
      <c r="D189" s="123" t="s">
        <v>94</v>
      </c>
      <c r="E189" s="146">
        <v>19</v>
      </c>
      <c r="F189" s="63">
        <v>255</v>
      </c>
      <c r="G189" s="63" t="s">
        <v>69</v>
      </c>
      <c r="H189" s="91">
        <v>1</v>
      </c>
      <c r="I189" s="64">
        <f>VLOOKUP(G189,Invulblad!$A$10:$H$31,7)*H189</f>
        <v>0</v>
      </c>
      <c r="J189" s="64">
        <f t="shared" si="8"/>
        <v>0</v>
      </c>
      <c r="K189" s="64">
        <f t="shared" si="9"/>
        <v>0</v>
      </c>
      <c r="L189" s="68">
        <f t="shared" si="10"/>
        <v>0</v>
      </c>
      <c r="M189" s="2"/>
      <c r="N189" s="2"/>
    </row>
    <row r="190" spans="1:14" ht="16.5" customHeight="1">
      <c r="A190" s="127" t="s">
        <v>812</v>
      </c>
      <c r="B190" s="122" t="s">
        <v>316</v>
      </c>
      <c r="C190" s="121" t="s">
        <v>196</v>
      </c>
      <c r="D190" s="121" t="s">
        <v>94</v>
      </c>
      <c r="E190" s="145">
        <v>14</v>
      </c>
      <c r="F190" s="63">
        <v>255</v>
      </c>
      <c r="G190" s="63" t="s">
        <v>69</v>
      </c>
      <c r="H190" s="91">
        <v>1</v>
      </c>
      <c r="I190" s="64">
        <f>VLOOKUP(G190,Invulblad!$A$10:$H$31,7)*H190</f>
        <v>0</v>
      </c>
      <c r="J190" s="64">
        <f t="shared" si="8"/>
        <v>0</v>
      </c>
      <c r="K190" s="64">
        <f t="shared" si="9"/>
        <v>0</v>
      </c>
      <c r="L190" s="68">
        <f t="shared" si="10"/>
        <v>0</v>
      </c>
      <c r="M190" s="2"/>
      <c r="N190" s="2"/>
    </row>
    <row r="191" spans="1:14" ht="16.5" customHeight="1">
      <c r="A191" s="127" t="s">
        <v>812</v>
      </c>
      <c r="B191" s="122" t="s">
        <v>317</v>
      </c>
      <c r="C191" s="121" t="s">
        <v>134</v>
      </c>
      <c r="D191" s="121" t="s">
        <v>94</v>
      </c>
      <c r="E191" s="145">
        <v>26</v>
      </c>
      <c r="F191" s="63">
        <v>255</v>
      </c>
      <c r="G191" s="63" t="s">
        <v>77</v>
      </c>
      <c r="H191" s="91">
        <v>1</v>
      </c>
      <c r="I191" s="64">
        <f>VLOOKUP(G191,Invulblad!$A$10:$H$31,7)*H191</f>
        <v>0</v>
      </c>
      <c r="J191" s="64">
        <f t="shared" si="8"/>
        <v>0</v>
      </c>
      <c r="K191" s="64">
        <f t="shared" si="9"/>
        <v>0</v>
      </c>
      <c r="L191" s="68">
        <f t="shared" si="10"/>
        <v>0</v>
      </c>
      <c r="M191" s="2"/>
      <c r="N191" s="2"/>
    </row>
    <row r="192" spans="1:14" ht="16.5" customHeight="1">
      <c r="A192" s="127" t="s">
        <v>812</v>
      </c>
      <c r="B192" s="122" t="s">
        <v>318</v>
      </c>
      <c r="C192" s="121" t="s">
        <v>134</v>
      </c>
      <c r="D192" s="121" t="s">
        <v>94</v>
      </c>
      <c r="E192" s="145">
        <v>104</v>
      </c>
      <c r="F192" s="63">
        <v>255</v>
      </c>
      <c r="G192" s="63" t="s">
        <v>77</v>
      </c>
      <c r="H192" s="91">
        <v>1</v>
      </c>
      <c r="I192" s="64">
        <f>VLOOKUP(G192,Invulblad!$A$10:$H$31,7)*H192</f>
        <v>0</v>
      </c>
      <c r="J192" s="64">
        <f t="shared" si="8"/>
        <v>0</v>
      </c>
      <c r="K192" s="64">
        <f t="shared" si="9"/>
        <v>0</v>
      </c>
      <c r="L192" s="68">
        <f t="shared" si="10"/>
        <v>0</v>
      </c>
      <c r="M192" s="2"/>
      <c r="N192" s="2"/>
    </row>
    <row r="193" spans="1:14" ht="16.5" customHeight="1">
      <c r="A193" s="127" t="s">
        <v>812</v>
      </c>
      <c r="B193" s="122" t="s">
        <v>319</v>
      </c>
      <c r="C193" s="121" t="s">
        <v>320</v>
      </c>
      <c r="D193" s="121" t="s">
        <v>94</v>
      </c>
      <c r="E193" s="145">
        <v>10</v>
      </c>
      <c r="F193" s="63">
        <v>255</v>
      </c>
      <c r="G193" s="63" t="s">
        <v>77</v>
      </c>
      <c r="H193" s="91">
        <v>1</v>
      </c>
      <c r="I193" s="64">
        <f>VLOOKUP(G193,Invulblad!$A$10:$H$31,7)*H193</f>
        <v>0</v>
      </c>
      <c r="J193" s="64">
        <f t="shared" si="8"/>
        <v>0</v>
      </c>
      <c r="K193" s="64">
        <f t="shared" si="9"/>
        <v>0</v>
      </c>
      <c r="L193" s="68">
        <f t="shared" si="10"/>
        <v>0</v>
      </c>
      <c r="M193" s="2"/>
      <c r="N193" s="2"/>
    </row>
    <row r="194" spans="1:14" ht="16.5" customHeight="1">
      <c r="A194" s="127" t="s">
        <v>812</v>
      </c>
      <c r="B194" s="122" t="s">
        <v>321</v>
      </c>
      <c r="C194" s="121" t="s">
        <v>222</v>
      </c>
      <c r="D194" s="121" t="s">
        <v>94</v>
      </c>
      <c r="E194" s="145">
        <v>26</v>
      </c>
      <c r="F194" s="63">
        <v>52</v>
      </c>
      <c r="G194" s="63" t="s">
        <v>78</v>
      </c>
      <c r="H194" s="91">
        <v>1</v>
      </c>
      <c r="I194" s="64">
        <f>VLOOKUP(G194,Invulblad!$A$10:$H$31,7)*H194</f>
        <v>0</v>
      </c>
      <c r="J194" s="64">
        <f t="shared" si="8"/>
        <v>0</v>
      </c>
      <c r="K194" s="64">
        <f t="shared" si="9"/>
        <v>0</v>
      </c>
      <c r="L194" s="68">
        <f t="shared" si="10"/>
        <v>0</v>
      </c>
      <c r="M194" s="2"/>
      <c r="N194" s="2"/>
    </row>
    <row r="195" spans="1:14" ht="16.5" customHeight="1">
      <c r="A195" s="127" t="s">
        <v>812</v>
      </c>
      <c r="B195" s="122" t="s">
        <v>322</v>
      </c>
      <c r="C195" s="121" t="s">
        <v>222</v>
      </c>
      <c r="D195" s="121" t="s">
        <v>94</v>
      </c>
      <c r="E195" s="145">
        <v>26</v>
      </c>
      <c r="F195" s="63">
        <v>52</v>
      </c>
      <c r="G195" s="63" t="s">
        <v>78</v>
      </c>
      <c r="H195" s="91">
        <v>1</v>
      </c>
      <c r="I195" s="64">
        <f>VLOOKUP(G195,Invulblad!$A$10:$H$31,7)*H195</f>
        <v>0</v>
      </c>
      <c r="J195" s="64">
        <f t="shared" ref="J195:J258" si="11">+I195*E195</f>
        <v>0</v>
      </c>
      <c r="K195" s="64">
        <f t="shared" si="9"/>
        <v>0</v>
      </c>
      <c r="L195" s="68">
        <f t="shared" si="10"/>
        <v>0</v>
      </c>
      <c r="M195" s="2"/>
      <c r="N195" s="2"/>
    </row>
    <row r="196" spans="1:14" ht="16.5" customHeight="1">
      <c r="A196" s="127" t="s">
        <v>812</v>
      </c>
      <c r="B196" s="122" t="s">
        <v>323</v>
      </c>
      <c r="C196" s="121" t="s">
        <v>232</v>
      </c>
      <c r="D196" s="121" t="s">
        <v>94</v>
      </c>
      <c r="E196" s="145"/>
      <c r="F196" s="63"/>
      <c r="G196" s="63" t="s">
        <v>811</v>
      </c>
      <c r="H196" s="91">
        <v>1</v>
      </c>
      <c r="I196" s="64">
        <f>VLOOKUP(G196,Invulblad!$A$10:$H$31,7)*H196</f>
        <v>0</v>
      </c>
      <c r="J196" s="64">
        <f t="shared" si="11"/>
        <v>0</v>
      </c>
      <c r="K196" s="64">
        <f t="shared" si="9"/>
        <v>0</v>
      </c>
      <c r="L196" s="68">
        <f t="shared" si="10"/>
        <v>0</v>
      </c>
      <c r="M196" s="2"/>
      <c r="N196" s="2"/>
    </row>
    <row r="197" spans="1:14" ht="16.5" customHeight="1">
      <c r="A197" s="127" t="s">
        <v>812</v>
      </c>
      <c r="B197" s="122" t="s">
        <v>323</v>
      </c>
      <c r="C197" s="121" t="s">
        <v>235</v>
      </c>
      <c r="D197" s="121" t="s">
        <v>94</v>
      </c>
      <c r="E197" s="145"/>
      <c r="F197" s="63"/>
      <c r="G197" s="63" t="s">
        <v>811</v>
      </c>
      <c r="H197" s="91">
        <v>1</v>
      </c>
      <c r="I197" s="64">
        <f>VLOOKUP(G197,Invulblad!$A$10:$H$31,7)*H197</f>
        <v>0</v>
      </c>
      <c r="J197" s="64">
        <f t="shared" si="11"/>
        <v>0</v>
      </c>
      <c r="K197" s="64">
        <f t="shared" si="9"/>
        <v>0</v>
      </c>
      <c r="L197" s="68">
        <f t="shared" si="10"/>
        <v>0</v>
      </c>
      <c r="M197" s="2"/>
      <c r="N197" s="2"/>
    </row>
    <row r="198" spans="1:14" ht="16.5" customHeight="1">
      <c r="A198" s="134" t="s">
        <v>813</v>
      </c>
      <c r="B198" s="122" t="s">
        <v>285</v>
      </c>
      <c r="C198" s="121" t="s">
        <v>96</v>
      </c>
      <c r="D198" s="121" t="s">
        <v>94</v>
      </c>
      <c r="E198" s="145">
        <v>33</v>
      </c>
      <c r="F198" s="63">
        <v>255</v>
      </c>
      <c r="G198" s="63" t="s">
        <v>72</v>
      </c>
      <c r="H198" s="91">
        <v>1</v>
      </c>
      <c r="I198" s="64">
        <f>VLOOKUP(G198,Invulblad!$A$10:$H$31,7)*H198</f>
        <v>0</v>
      </c>
      <c r="J198" s="64">
        <f t="shared" si="11"/>
        <v>0</v>
      </c>
      <c r="K198" s="64">
        <f t="shared" si="9"/>
        <v>0</v>
      </c>
      <c r="L198" s="68">
        <f t="shared" si="10"/>
        <v>0</v>
      </c>
      <c r="M198" s="2"/>
      <c r="N198" s="2"/>
    </row>
    <row r="199" spans="1:14" ht="16.5" customHeight="1">
      <c r="A199" s="134" t="s">
        <v>813</v>
      </c>
      <c r="B199" s="122" t="s">
        <v>286</v>
      </c>
      <c r="C199" s="121" t="s">
        <v>93</v>
      </c>
      <c r="D199" s="121" t="s">
        <v>94</v>
      </c>
      <c r="E199" s="145">
        <v>11</v>
      </c>
      <c r="F199" s="63">
        <v>255</v>
      </c>
      <c r="G199" s="63" t="s">
        <v>74</v>
      </c>
      <c r="H199" s="91">
        <v>1</v>
      </c>
      <c r="I199" s="64">
        <f>VLOOKUP(G199,Invulblad!$A$10:$H$31,7)*H199</f>
        <v>0</v>
      </c>
      <c r="J199" s="64">
        <f t="shared" si="11"/>
        <v>0</v>
      </c>
      <c r="K199" s="64">
        <f t="shared" si="9"/>
        <v>0</v>
      </c>
      <c r="L199" s="68">
        <f t="shared" si="10"/>
        <v>0</v>
      </c>
      <c r="M199" s="2"/>
      <c r="N199" s="2"/>
    </row>
    <row r="200" spans="1:14" ht="16.5" customHeight="1">
      <c r="A200" s="134" t="s">
        <v>813</v>
      </c>
      <c r="B200" s="122" t="s">
        <v>324</v>
      </c>
      <c r="C200" s="121" t="s">
        <v>96</v>
      </c>
      <c r="D200" s="121" t="s">
        <v>94</v>
      </c>
      <c r="E200" s="145">
        <v>4</v>
      </c>
      <c r="F200" s="63">
        <v>255</v>
      </c>
      <c r="G200" s="63" t="s">
        <v>72</v>
      </c>
      <c r="H200" s="91">
        <v>1</v>
      </c>
      <c r="I200" s="64">
        <f>VLOOKUP(G200,Invulblad!$A$10:$H$31,7)*H200</f>
        <v>0</v>
      </c>
      <c r="J200" s="64">
        <f t="shared" si="11"/>
        <v>0</v>
      </c>
      <c r="K200" s="64">
        <f t="shared" si="9"/>
        <v>0</v>
      </c>
      <c r="L200" s="68">
        <f t="shared" si="10"/>
        <v>0</v>
      </c>
      <c r="M200" s="2"/>
      <c r="N200" s="2"/>
    </row>
    <row r="201" spans="1:14" ht="16.5" customHeight="1">
      <c r="A201" s="134" t="s">
        <v>813</v>
      </c>
      <c r="B201" s="122" t="s">
        <v>325</v>
      </c>
      <c r="C201" s="121" t="s">
        <v>96</v>
      </c>
      <c r="D201" s="121" t="s">
        <v>94</v>
      </c>
      <c r="E201" s="145">
        <v>10</v>
      </c>
      <c r="F201" s="63">
        <v>255</v>
      </c>
      <c r="G201" s="63" t="s">
        <v>72</v>
      </c>
      <c r="H201" s="91">
        <v>1</v>
      </c>
      <c r="I201" s="64">
        <f>VLOOKUP(G201,Invulblad!$A$10:$H$31,7)*H201</f>
        <v>0</v>
      </c>
      <c r="J201" s="64">
        <f t="shared" si="11"/>
        <v>0</v>
      </c>
      <c r="K201" s="64">
        <f t="shared" si="9"/>
        <v>0</v>
      </c>
      <c r="L201" s="68">
        <f t="shared" si="10"/>
        <v>0</v>
      </c>
      <c r="M201" s="2"/>
      <c r="N201" s="2"/>
    </row>
    <row r="202" spans="1:14" ht="16.5" customHeight="1">
      <c r="A202" s="134" t="s">
        <v>813</v>
      </c>
      <c r="B202" s="122" t="s">
        <v>287</v>
      </c>
      <c r="C202" s="121" t="s">
        <v>93</v>
      </c>
      <c r="D202" s="121" t="s">
        <v>94</v>
      </c>
      <c r="E202" s="145">
        <v>11</v>
      </c>
      <c r="F202" s="63">
        <v>255</v>
      </c>
      <c r="G202" s="63" t="s">
        <v>74</v>
      </c>
      <c r="H202" s="91">
        <v>1</v>
      </c>
      <c r="I202" s="64">
        <f>VLOOKUP(G202,Invulblad!$A$10:$H$31,7)*H202</f>
        <v>0</v>
      </c>
      <c r="J202" s="64">
        <f t="shared" si="11"/>
        <v>0</v>
      </c>
      <c r="K202" s="64">
        <f t="shared" si="9"/>
        <v>0</v>
      </c>
      <c r="L202" s="68">
        <f t="shared" si="10"/>
        <v>0</v>
      </c>
      <c r="M202" s="2"/>
      <c r="N202" s="2"/>
    </row>
    <row r="203" spans="1:14" ht="16.5" customHeight="1">
      <c r="A203" s="134" t="s">
        <v>813</v>
      </c>
      <c r="B203" s="122" t="s">
        <v>326</v>
      </c>
      <c r="C203" s="121" t="s">
        <v>96</v>
      </c>
      <c r="D203" s="121" t="s">
        <v>94</v>
      </c>
      <c r="E203" s="145">
        <v>55</v>
      </c>
      <c r="F203" s="63">
        <v>255</v>
      </c>
      <c r="G203" s="63" t="s">
        <v>72</v>
      </c>
      <c r="H203" s="91">
        <v>1</v>
      </c>
      <c r="I203" s="64">
        <f>VLOOKUP(G203,Invulblad!$A$10:$H$31,7)*H203</f>
        <v>0</v>
      </c>
      <c r="J203" s="64">
        <f t="shared" si="11"/>
        <v>0</v>
      </c>
      <c r="K203" s="64">
        <f t="shared" si="9"/>
        <v>0</v>
      </c>
      <c r="L203" s="68">
        <f t="shared" si="10"/>
        <v>0</v>
      </c>
      <c r="M203" s="2"/>
      <c r="N203" s="2"/>
    </row>
    <row r="204" spans="1:14" ht="16.5" customHeight="1">
      <c r="A204" s="134" t="s">
        <v>813</v>
      </c>
      <c r="B204" s="122" t="s">
        <v>327</v>
      </c>
      <c r="C204" s="121" t="s">
        <v>96</v>
      </c>
      <c r="D204" s="121" t="s">
        <v>94</v>
      </c>
      <c r="E204" s="145">
        <v>8</v>
      </c>
      <c r="F204" s="63">
        <v>255</v>
      </c>
      <c r="G204" s="63" t="s">
        <v>72</v>
      </c>
      <c r="H204" s="91">
        <v>1</v>
      </c>
      <c r="I204" s="64">
        <f>VLOOKUP(G204,Invulblad!$A$10:$H$31,7)*H204</f>
        <v>0</v>
      </c>
      <c r="J204" s="64">
        <f t="shared" si="11"/>
        <v>0</v>
      </c>
      <c r="K204" s="64">
        <f t="shared" ref="K204:K267" si="12">+$K$8</f>
        <v>0</v>
      </c>
      <c r="L204" s="68">
        <f t="shared" si="10"/>
        <v>0</v>
      </c>
      <c r="M204" s="2"/>
      <c r="N204" s="2"/>
    </row>
    <row r="205" spans="1:14" ht="16.5" customHeight="1">
      <c r="A205" s="134" t="s">
        <v>813</v>
      </c>
      <c r="B205" s="122" t="s">
        <v>289</v>
      </c>
      <c r="C205" s="121" t="s">
        <v>328</v>
      </c>
      <c r="D205" s="121" t="s">
        <v>101</v>
      </c>
      <c r="E205" s="146">
        <v>102</v>
      </c>
      <c r="F205" s="63">
        <v>255</v>
      </c>
      <c r="G205" s="63" t="s">
        <v>72</v>
      </c>
      <c r="H205" s="91">
        <v>1</v>
      </c>
      <c r="I205" s="64">
        <f>VLOOKUP(G205,Invulblad!$A$10:$H$31,7)*H205</f>
        <v>0</v>
      </c>
      <c r="J205" s="64">
        <f t="shared" si="11"/>
        <v>0</v>
      </c>
      <c r="K205" s="64">
        <f t="shared" si="12"/>
        <v>0</v>
      </c>
      <c r="L205" s="68">
        <f t="shared" si="10"/>
        <v>0</v>
      </c>
      <c r="M205" s="2"/>
      <c r="N205" s="2"/>
    </row>
    <row r="206" spans="1:14" ht="16.5" customHeight="1">
      <c r="A206" s="134" t="s">
        <v>813</v>
      </c>
      <c r="B206" s="122" t="s">
        <v>329</v>
      </c>
      <c r="C206" s="121" t="s">
        <v>181</v>
      </c>
      <c r="D206" s="121" t="s">
        <v>94</v>
      </c>
      <c r="E206" s="146">
        <v>1.5</v>
      </c>
      <c r="F206" s="63">
        <v>255</v>
      </c>
      <c r="G206" s="63" t="s">
        <v>73</v>
      </c>
      <c r="H206" s="91">
        <v>1</v>
      </c>
      <c r="I206" s="64">
        <f>VLOOKUP(G206,Invulblad!$A$10:$H$31,7)*H206</f>
        <v>0</v>
      </c>
      <c r="J206" s="64">
        <f t="shared" si="11"/>
        <v>0</v>
      </c>
      <c r="K206" s="64">
        <f t="shared" si="12"/>
        <v>0</v>
      </c>
      <c r="L206" s="68">
        <f t="shared" si="10"/>
        <v>0</v>
      </c>
      <c r="M206" s="2"/>
      <c r="N206" s="2"/>
    </row>
    <row r="207" spans="1:14" ht="16.5" customHeight="1">
      <c r="A207" s="134" t="s">
        <v>813</v>
      </c>
      <c r="B207" s="122" t="s">
        <v>330</v>
      </c>
      <c r="C207" s="121" t="s">
        <v>331</v>
      </c>
      <c r="D207" s="121" t="s">
        <v>94</v>
      </c>
      <c r="E207" s="145">
        <v>23</v>
      </c>
      <c r="F207" s="63">
        <v>255</v>
      </c>
      <c r="G207" s="63" t="s">
        <v>72</v>
      </c>
      <c r="H207" s="91">
        <v>1</v>
      </c>
      <c r="I207" s="64">
        <f>VLOOKUP(G207,Invulblad!$A$10:$H$31,7)*H207</f>
        <v>0</v>
      </c>
      <c r="J207" s="64">
        <f t="shared" si="11"/>
        <v>0</v>
      </c>
      <c r="K207" s="64">
        <f t="shared" si="12"/>
        <v>0</v>
      </c>
      <c r="L207" s="68">
        <f t="shared" si="10"/>
        <v>0</v>
      </c>
      <c r="M207" s="2"/>
      <c r="N207" s="2"/>
    </row>
    <row r="208" spans="1:14" ht="16.5" customHeight="1">
      <c r="A208" s="134" t="s">
        <v>813</v>
      </c>
      <c r="B208" s="122" t="s">
        <v>332</v>
      </c>
      <c r="C208" s="121" t="s">
        <v>142</v>
      </c>
      <c r="D208" s="121" t="s">
        <v>94</v>
      </c>
      <c r="E208" s="146">
        <v>12</v>
      </c>
      <c r="F208" s="63">
        <v>255</v>
      </c>
      <c r="G208" s="63" t="s">
        <v>74</v>
      </c>
      <c r="H208" s="91">
        <v>1</v>
      </c>
      <c r="I208" s="64">
        <f>VLOOKUP(G208,Invulblad!$A$10:$H$31,7)*H208</f>
        <v>0</v>
      </c>
      <c r="J208" s="64">
        <f t="shared" si="11"/>
        <v>0</v>
      </c>
      <c r="K208" s="64">
        <f t="shared" si="12"/>
        <v>0</v>
      </c>
      <c r="L208" s="68">
        <f t="shared" si="10"/>
        <v>0</v>
      </c>
      <c r="M208" s="2"/>
      <c r="N208" s="2"/>
    </row>
    <row r="209" spans="1:14" ht="16.5" customHeight="1">
      <c r="A209" s="134" t="s">
        <v>813</v>
      </c>
      <c r="B209" s="122" t="s">
        <v>333</v>
      </c>
      <c r="C209" s="121" t="s">
        <v>331</v>
      </c>
      <c r="D209" s="121" t="s">
        <v>94</v>
      </c>
      <c r="E209" s="145">
        <v>42</v>
      </c>
      <c r="F209" s="63">
        <v>255</v>
      </c>
      <c r="G209" s="63" t="s">
        <v>72</v>
      </c>
      <c r="H209" s="91">
        <v>1</v>
      </c>
      <c r="I209" s="64">
        <f>VLOOKUP(G209,Invulblad!$A$10:$H$31,7)*H209</f>
        <v>0</v>
      </c>
      <c r="J209" s="64">
        <f t="shared" si="11"/>
        <v>0</v>
      </c>
      <c r="K209" s="64">
        <f t="shared" si="12"/>
        <v>0</v>
      </c>
      <c r="L209" s="68">
        <f t="shared" si="10"/>
        <v>0</v>
      </c>
      <c r="M209" s="2"/>
      <c r="N209" s="2"/>
    </row>
    <row r="210" spans="1:14" ht="16.5" customHeight="1">
      <c r="A210" s="134" t="s">
        <v>813</v>
      </c>
      <c r="B210" s="122" t="s">
        <v>334</v>
      </c>
      <c r="C210" s="121" t="s">
        <v>331</v>
      </c>
      <c r="D210" s="121" t="s">
        <v>94</v>
      </c>
      <c r="E210" s="145">
        <v>56</v>
      </c>
      <c r="F210" s="63">
        <v>255</v>
      </c>
      <c r="G210" s="63" t="s">
        <v>72</v>
      </c>
      <c r="H210" s="91">
        <v>1</v>
      </c>
      <c r="I210" s="64">
        <f>VLOOKUP(G210,Invulblad!$A$10:$H$31,7)*H210</f>
        <v>0</v>
      </c>
      <c r="J210" s="64">
        <f t="shared" si="11"/>
        <v>0</v>
      </c>
      <c r="K210" s="64">
        <f t="shared" si="12"/>
        <v>0</v>
      </c>
      <c r="L210" s="68">
        <f t="shared" si="10"/>
        <v>0</v>
      </c>
      <c r="M210" s="2"/>
      <c r="N210" s="2"/>
    </row>
    <row r="211" spans="1:14" ht="16.5" customHeight="1">
      <c r="A211" s="134" t="s">
        <v>813</v>
      </c>
      <c r="B211" s="122" t="s">
        <v>335</v>
      </c>
      <c r="C211" s="121" t="s">
        <v>331</v>
      </c>
      <c r="D211" s="121" t="s">
        <v>94</v>
      </c>
      <c r="E211" s="145">
        <v>5</v>
      </c>
      <c r="F211" s="63">
        <v>255</v>
      </c>
      <c r="G211" s="63" t="s">
        <v>72</v>
      </c>
      <c r="H211" s="91">
        <v>1</v>
      </c>
      <c r="I211" s="64">
        <f>VLOOKUP(G211,Invulblad!$A$10:$H$31,7)*H211</f>
        <v>0</v>
      </c>
      <c r="J211" s="64">
        <f t="shared" si="11"/>
        <v>0</v>
      </c>
      <c r="K211" s="64">
        <f t="shared" si="12"/>
        <v>0</v>
      </c>
      <c r="L211" s="68">
        <f t="shared" si="10"/>
        <v>0</v>
      </c>
      <c r="M211" s="2"/>
      <c r="N211" s="2"/>
    </row>
    <row r="212" spans="1:14" ht="16.5" customHeight="1">
      <c r="A212" s="134" t="s">
        <v>813</v>
      </c>
      <c r="B212" s="122" t="s">
        <v>336</v>
      </c>
      <c r="C212" s="121" t="s">
        <v>337</v>
      </c>
      <c r="D212" s="121" t="s">
        <v>94</v>
      </c>
      <c r="E212" s="145">
        <v>9.8000000000000007</v>
      </c>
      <c r="F212" s="63">
        <v>255</v>
      </c>
      <c r="G212" s="63" t="s">
        <v>72</v>
      </c>
      <c r="H212" s="91">
        <v>1</v>
      </c>
      <c r="I212" s="64">
        <f>VLOOKUP(G212,Invulblad!$A$10:$H$31,7)*H212</f>
        <v>0</v>
      </c>
      <c r="J212" s="64">
        <f t="shared" si="11"/>
        <v>0</v>
      </c>
      <c r="K212" s="64">
        <f t="shared" si="12"/>
        <v>0</v>
      </c>
      <c r="L212" s="68">
        <f t="shared" si="10"/>
        <v>0</v>
      </c>
      <c r="M212" s="2"/>
      <c r="N212" s="2"/>
    </row>
    <row r="213" spans="1:14" ht="16.5" customHeight="1">
      <c r="A213" s="134" t="s">
        <v>813</v>
      </c>
      <c r="B213" s="122" t="s">
        <v>338</v>
      </c>
      <c r="C213" s="121" t="s">
        <v>339</v>
      </c>
      <c r="D213" s="121" t="s">
        <v>94</v>
      </c>
      <c r="E213" s="145">
        <v>15</v>
      </c>
      <c r="F213" s="63">
        <v>255</v>
      </c>
      <c r="G213" s="63" t="s">
        <v>77</v>
      </c>
      <c r="H213" s="91">
        <v>1</v>
      </c>
      <c r="I213" s="64">
        <f>VLOOKUP(G213,Invulblad!$A$10:$H$31,7)*H213</f>
        <v>0</v>
      </c>
      <c r="J213" s="64">
        <f t="shared" si="11"/>
        <v>0</v>
      </c>
      <c r="K213" s="64">
        <f t="shared" si="12"/>
        <v>0</v>
      </c>
      <c r="L213" s="68">
        <f t="shared" si="10"/>
        <v>0</v>
      </c>
      <c r="M213" s="2"/>
      <c r="N213" s="2"/>
    </row>
    <row r="214" spans="1:14" ht="16.5" customHeight="1">
      <c r="A214" s="134" t="s">
        <v>813</v>
      </c>
      <c r="B214" s="122" t="s">
        <v>340</v>
      </c>
      <c r="C214" s="121" t="s">
        <v>267</v>
      </c>
      <c r="D214" s="121" t="s">
        <v>94</v>
      </c>
      <c r="E214" s="145">
        <v>17</v>
      </c>
      <c r="F214" s="63">
        <v>52</v>
      </c>
      <c r="G214" s="63" t="s">
        <v>76</v>
      </c>
      <c r="H214" s="91">
        <v>1</v>
      </c>
      <c r="I214" s="64">
        <f>VLOOKUP(G214,Invulblad!$A$10:$H$31,7)*H214</f>
        <v>0</v>
      </c>
      <c r="J214" s="64">
        <f t="shared" si="11"/>
        <v>0</v>
      </c>
      <c r="K214" s="64">
        <f t="shared" si="12"/>
        <v>0</v>
      </c>
      <c r="L214" s="68">
        <f t="shared" si="10"/>
        <v>0</v>
      </c>
      <c r="M214" s="2"/>
      <c r="N214" s="2"/>
    </row>
    <row r="215" spans="1:14" ht="16.5" customHeight="1">
      <c r="A215" s="134" t="s">
        <v>813</v>
      </c>
      <c r="B215" s="122" t="s">
        <v>341</v>
      </c>
      <c r="C215" s="121" t="s">
        <v>342</v>
      </c>
      <c r="D215" s="121" t="s">
        <v>94</v>
      </c>
      <c r="E215" s="145">
        <v>74</v>
      </c>
      <c r="F215" s="63">
        <v>255</v>
      </c>
      <c r="G215" s="63" t="s">
        <v>77</v>
      </c>
      <c r="H215" s="91">
        <v>1</v>
      </c>
      <c r="I215" s="64">
        <f>VLOOKUP(G215,Invulblad!$A$10:$H$31,7)*H215</f>
        <v>0</v>
      </c>
      <c r="J215" s="64">
        <f t="shared" si="11"/>
        <v>0</v>
      </c>
      <c r="K215" s="64">
        <f t="shared" si="12"/>
        <v>0</v>
      </c>
      <c r="L215" s="68">
        <f t="shared" si="10"/>
        <v>0</v>
      </c>
      <c r="M215" s="2"/>
      <c r="N215" s="2"/>
    </row>
    <row r="216" spans="1:14" ht="16.5" customHeight="1">
      <c r="A216" s="134" t="s">
        <v>813</v>
      </c>
      <c r="B216" s="122" t="s">
        <v>343</v>
      </c>
      <c r="C216" s="121" t="s">
        <v>344</v>
      </c>
      <c r="D216" s="121" t="s">
        <v>101</v>
      </c>
      <c r="E216" s="145">
        <v>83</v>
      </c>
      <c r="F216" s="63">
        <v>255</v>
      </c>
      <c r="G216" s="63" t="s">
        <v>77</v>
      </c>
      <c r="H216" s="91">
        <v>1</v>
      </c>
      <c r="I216" s="64">
        <f>VLOOKUP(G216,Invulblad!$A$10:$H$31,7)*H216</f>
        <v>0</v>
      </c>
      <c r="J216" s="64">
        <f t="shared" si="11"/>
        <v>0</v>
      </c>
      <c r="K216" s="64">
        <f t="shared" si="12"/>
        <v>0</v>
      </c>
      <c r="L216" s="68">
        <f t="shared" si="10"/>
        <v>0</v>
      </c>
      <c r="M216" s="2"/>
      <c r="N216" s="2"/>
    </row>
    <row r="217" spans="1:14" ht="16.5" customHeight="1">
      <c r="A217" s="134" t="s">
        <v>813</v>
      </c>
      <c r="B217" s="122" t="s">
        <v>345</v>
      </c>
      <c r="C217" s="121" t="s">
        <v>344</v>
      </c>
      <c r="D217" s="121" t="s">
        <v>101</v>
      </c>
      <c r="E217" s="145">
        <v>20</v>
      </c>
      <c r="F217" s="63">
        <v>255</v>
      </c>
      <c r="G217" s="63" t="s">
        <v>77</v>
      </c>
      <c r="H217" s="91">
        <v>1</v>
      </c>
      <c r="I217" s="64">
        <f>VLOOKUP(G217,Invulblad!$A$10:$H$31,7)*H217</f>
        <v>0</v>
      </c>
      <c r="J217" s="64">
        <f t="shared" si="11"/>
        <v>0</v>
      </c>
      <c r="K217" s="64">
        <f t="shared" si="12"/>
        <v>0</v>
      </c>
      <c r="L217" s="68">
        <f t="shared" si="10"/>
        <v>0</v>
      </c>
      <c r="M217" s="2"/>
      <c r="N217" s="2"/>
    </row>
    <row r="218" spans="1:14" ht="16.5" customHeight="1">
      <c r="A218" s="134" t="s">
        <v>813</v>
      </c>
      <c r="B218" s="122" t="s">
        <v>346</v>
      </c>
      <c r="C218" s="121" t="s">
        <v>347</v>
      </c>
      <c r="D218" s="121" t="s">
        <v>101</v>
      </c>
      <c r="E218" s="145">
        <v>23</v>
      </c>
      <c r="F218" s="63">
        <v>255</v>
      </c>
      <c r="G218" s="63" t="s">
        <v>81</v>
      </c>
      <c r="H218" s="91">
        <v>1</v>
      </c>
      <c r="I218" s="64">
        <f>VLOOKUP(G218,Invulblad!$A$10:$H$31,7)*H218</f>
        <v>0</v>
      </c>
      <c r="J218" s="64">
        <f t="shared" si="11"/>
        <v>0</v>
      </c>
      <c r="K218" s="64">
        <f t="shared" si="12"/>
        <v>0</v>
      </c>
      <c r="L218" s="68">
        <f t="shared" si="10"/>
        <v>0</v>
      </c>
      <c r="M218" s="2"/>
      <c r="N218" s="2"/>
    </row>
    <row r="219" spans="1:14" ht="16.5" customHeight="1">
      <c r="A219" s="134" t="s">
        <v>813</v>
      </c>
      <c r="B219" s="122" t="s">
        <v>348</v>
      </c>
      <c r="C219" s="121" t="s">
        <v>347</v>
      </c>
      <c r="D219" s="121" t="s">
        <v>101</v>
      </c>
      <c r="E219" s="146">
        <v>32</v>
      </c>
      <c r="F219" s="63">
        <v>255</v>
      </c>
      <c r="G219" s="63" t="s">
        <v>81</v>
      </c>
      <c r="H219" s="91">
        <v>1</v>
      </c>
      <c r="I219" s="64">
        <f>VLOOKUP(G219,Invulblad!$A$10:$H$31,7)*H219</f>
        <v>0</v>
      </c>
      <c r="J219" s="64">
        <f t="shared" si="11"/>
        <v>0</v>
      </c>
      <c r="K219" s="64">
        <f t="shared" si="12"/>
        <v>0</v>
      </c>
      <c r="L219" s="68">
        <f t="shared" si="10"/>
        <v>0</v>
      </c>
      <c r="M219" s="2"/>
      <c r="N219" s="2"/>
    </row>
    <row r="220" spans="1:14" ht="16.5" customHeight="1">
      <c r="A220" s="134" t="s">
        <v>813</v>
      </c>
      <c r="B220" s="122" t="s">
        <v>349</v>
      </c>
      <c r="C220" s="121" t="s">
        <v>347</v>
      </c>
      <c r="D220" s="121" t="s">
        <v>94</v>
      </c>
      <c r="E220" s="146">
        <v>47</v>
      </c>
      <c r="F220" s="63">
        <v>255</v>
      </c>
      <c r="G220" s="63" t="s">
        <v>81</v>
      </c>
      <c r="H220" s="91">
        <v>1</v>
      </c>
      <c r="I220" s="64">
        <f>VLOOKUP(G220,Invulblad!$A$10:$H$31,7)*H220</f>
        <v>0</v>
      </c>
      <c r="J220" s="64">
        <f t="shared" si="11"/>
        <v>0</v>
      </c>
      <c r="K220" s="64">
        <f t="shared" si="12"/>
        <v>0</v>
      </c>
      <c r="L220" s="68">
        <f t="shared" ref="L220:L283" si="13">+K220*J220</f>
        <v>0</v>
      </c>
      <c r="M220" s="2"/>
      <c r="N220" s="2"/>
    </row>
    <row r="221" spans="1:14" ht="16.5" customHeight="1">
      <c r="A221" s="134" t="s">
        <v>813</v>
      </c>
      <c r="B221" s="122" t="s">
        <v>350</v>
      </c>
      <c r="C221" s="121" t="s">
        <v>347</v>
      </c>
      <c r="D221" s="121" t="s">
        <v>94</v>
      </c>
      <c r="E221" s="146">
        <v>17</v>
      </c>
      <c r="F221" s="63">
        <v>255</v>
      </c>
      <c r="G221" s="63" t="s">
        <v>81</v>
      </c>
      <c r="H221" s="91">
        <v>1</v>
      </c>
      <c r="I221" s="64">
        <f>VLOOKUP(G221,Invulblad!$A$10:$H$31,7)*H221</f>
        <v>0</v>
      </c>
      <c r="J221" s="64">
        <f t="shared" si="11"/>
        <v>0</v>
      </c>
      <c r="K221" s="64">
        <f t="shared" si="12"/>
        <v>0</v>
      </c>
      <c r="L221" s="68">
        <f t="shared" si="13"/>
        <v>0</v>
      </c>
      <c r="M221" s="2"/>
      <c r="N221" s="2"/>
    </row>
    <row r="222" spans="1:14" ht="16.5" customHeight="1">
      <c r="A222" s="134" t="s">
        <v>813</v>
      </c>
      <c r="B222" s="122" t="s">
        <v>351</v>
      </c>
      <c r="C222" s="121" t="s">
        <v>347</v>
      </c>
      <c r="D222" s="121" t="s">
        <v>94</v>
      </c>
      <c r="E222" s="146">
        <v>20</v>
      </c>
      <c r="F222" s="63">
        <v>255</v>
      </c>
      <c r="G222" s="63" t="s">
        <v>81</v>
      </c>
      <c r="H222" s="91">
        <v>1</v>
      </c>
      <c r="I222" s="64">
        <f>VLOOKUP(G222,Invulblad!$A$10:$H$31,7)*H222</f>
        <v>0</v>
      </c>
      <c r="J222" s="64">
        <f t="shared" si="11"/>
        <v>0</v>
      </c>
      <c r="K222" s="64">
        <f t="shared" si="12"/>
        <v>0</v>
      </c>
      <c r="L222" s="68">
        <f t="shared" si="13"/>
        <v>0</v>
      </c>
      <c r="M222" s="2"/>
      <c r="N222" s="2"/>
    </row>
    <row r="223" spans="1:14" ht="16.5" customHeight="1">
      <c r="A223" s="134" t="s">
        <v>813</v>
      </c>
      <c r="B223" s="122" t="s">
        <v>352</v>
      </c>
      <c r="C223" s="121" t="s">
        <v>353</v>
      </c>
      <c r="D223" s="121"/>
      <c r="E223" s="146"/>
      <c r="F223" s="63"/>
      <c r="G223" s="63" t="s">
        <v>811</v>
      </c>
      <c r="H223" s="91">
        <v>1</v>
      </c>
      <c r="I223" s="64">
        <f>VLOOKUP(G223,Invulblad!$A$10:$H$31,7)*H223</f>
        <v>0</v>
      </c>
      <c r="J223" s="64">
        <f t="shared" si="11"/>
        <v>0</v>
      </c>
      <c r="K223" s="64">
        <f t="shared" si="12"/>
        <v>0</v>
      </c>
      <c r="L223" s="68">
        <f t="shared" si="13"/>
        <v>0</v>
      </c>
      <c r="M223" s="2"/>
      <c r="N223" s="2"/>
    </row>
    <row r="224" spans="1:14" ht="16.5" customHeight="1">
      <c r="A224" s="134" t="s">
        <v>813</v>
      </c>
      <c r="B224" s="122" t="s">
        <v>354</v>
      </c>
      <c r="C224" s="121" t="s">
        <v>235</v>
      </c>
      <c r="D224" s="121"/>
      <c r="E224" s="146"/>
      <c r="F224" s="63"/>
      <c r="G224" s="63" t="s">
        <v>811</v>
      </c>
      <c r="H224" s="91">
        <v>1</v>
      </c>
      <c r="I224" s="64">
        <f>VLOOKUP(G224,Invulblad!$A$10:$H$31,7)*H224</f>
        <v>0</v>
      </c>
      <c r="J224" s="64">
        <f t="shared" si="11"/>
        <v>0</v>
      </c>
      <c r="K224" s="64">
        <f t="shared" si="12"/>
        <v>0</v>
      </c>
      <c r="L224" s="68">
        <f t="shared" si="13"/>
        <v>0</v>
      </c>
      <c r="M224" s="2"/>
      <c r="N224" s="2"/>
    </row>
    <row r="225" spans="1:14" ht="16.5" customHeight="1">
      <c r="A225" s="134" t="s">
        <v>813</v>
      </c>
      <c r="B225" s="122" t="s">
        <v>355</v>
      </c>
      <c r="C225" s="121" t="s">
        <v>198</v>
      </c>
      <c r="D225" s="121" t="s">
        <v>94</v>
      </c>
      <c r="E225" s="146">
        <v>63</v>
      </c>
      <c r="F225" s="63">
        <v>255</v>
      </c>
      <c r="G225" s="63" t="s">
        <v>80</v>
      </c>
      <c r="H225" s="91">
        <v>1</v>
      </c>
      <c r="I225" s="64">
        <f>VLOOKUP(G225,Invulblad!$A$10:$H$31,7)*H225</f>
        <v>0</v>
      </c>
      <c r="J225" s="64">
        <f t="shared" si="11"/>
        <v>0</v>
      </c>
      <c r="K225" s="64">
        <f t="shared" si="12"/>
        <v>0</v>
      </c>
      <c r="L225" s="68">
        <f t="shared" si="13"/>
        <v>0</v>
      </c>
      <c r="M225" s="2"/>
      <c r="N225" s="2"/>
    </row>
    <row r="226" spans="1:14" ht="16.5" customHeight="1">
      <c r="A226" s="134" t="s">
        <v>813</v>
      </c>
      <c r="B226" s="122" t="s">
        <v>356</v>
      </c>
      <c r="C226" s="121" t="s">
        <v>357</v>
      </c>
      <c r="D226" s="121" t="s">
        <v>358</v>
      </c>
      <c r="E226" s="145">
        <v>145</v>
      </c>
      <c r="F226" s="63">
        <v>255</v>
      </c>
      <c r="G226" s="63" t="s">
        <v>69</v>
      </c>
      <c r="H226" s="91">
        <v>1</v>
      </c>
      <c r="I226" s="64">
        <f>VLOOKUP(G226,Invulblad!$A$10:$H$31,7)*H226</f>
        <v>0</v>
      </c>
      <c r="J226" s="64">
        <f t="shared" si="11"/>
        <v>0</v>
      </c>
      <c r="K226" s="64">
        <f t="shared" si="12"/>
        <v>0</v>
      </c>
      <c r="L226" s="68">
        <f t="shared" si="13"/>
        <v>0</v>
      </c>
      <c r="M226" s="2"/>
      <c r="N226" s="2"/>
    </row>
    <row r="227" spans="1:14" ht="16.5" customHeight="1">
      <c r="A227" s="134" t="s">
        <v>813</v>
      </c>
      <c r="B227" s="122" t="s">
        <v>359</v>
      </c>
      <c r="C227" s="121" t="s">
        <v>360</v>
      </c>
      <c r="D227" s="121" t="s">
        <v>101</v>
      </c>
      <c r="E227" s="145">
        <v>49</v>
      </c>
      <c r="F227" s="63">
        <v>255</v>
      </c>
      <c r="G227" s="63" t="s">
        <v>80</v>
      </c>
      <c r="H227" s="91">
        <v>1</v>
      </c>
      <c r="I227" s="64">
        <f>VLOOKUP(G227,Invulblad!$A$10:$H$31,7)*H227</f>
        <v>0</v>
      </c>
      <c r="J227" s="64">
        <f t="shared" si="11"/>
        <v>0</v>
      </c>
      <c r="K227" s="64">
        <f t="shared" si="12"/>
        <v>0</v>
      </c>
      <c r="L227" s="68">
        <f t="shared" si="13"/>
        <v>0</v>
      </c>
      <c r="M227" s="2"/>
      <c r="N227" s="2"/>
    </row>
    <row r="228" spans="1:14" ht="16.5" customHeight="1">
      <c r="A228" s="134" t="s">
        <v>813</v>
      </c>
      <c r="B228" s="122" t="s">
        <v>361</v>
      </c>
      <c r="C228" s="121" t="s">
        <v>362</v>
      </c>
      <c r="D228" s="121"/>
      <c r="E228" s="145"/>
      <c r="F228" s="63"/>
      <c r="G228" s="63" t="s">
        <v>811</v>
      </c>
      <c r="H228" s="91">
        <v>1</v>
      </c>
      <c r="I228" s="64">
        <f>VLOOKUP(G228,Invulblad!$A$10:$H$31,7)*H228</f>
        <v>0</v>
      </c>
      <c r="J228" s="64">
        <f t="shared" si="11"/>
        <v>0</v>
      </c>
      <c r="K228" s="64">
        <f t="shared" si="12"/>
        <v>0</v>
      </c>
      <c r="L228" s="68">
        <f t="shared" si="13"/>
        <v>0</v>
      </c>
      <c r="M228" s="2"/>
      <c r="N228" s="2"/>
    </row>
    <row r="229" spans="1:14" ht="16.5" customHeight="1">
      <c r="A229" s="134" t="s">
        <v>813</v>
      </c>
      <c r="B229" s="122" t="s">
        <v>363</v>
      </c>
      <c r="C229" s="121" t="s">
        <v>364</v>
      </c>
      <c r="D229" s="121"/>
      <c r="E229" s="145"/>
      <c r="F229" s="63"/>
      <c r="G229" s="63" t="s">
        <v>811</v>
      </c>
      <c r="H229" s="91">
        <v>1</v>
      </c>
      <c r="I229" s="64">
        <f>VLOOKUP(G229,Invulblad!$A$10:$H$31,7)*H229</f>
        <v>0</v>
      </c>
      <c r="J229" s="64">
        <f t="shared" si="11"/>
        <v>0</v>
      </c>
      <c r="K229" s="64">
        <f t="shared" si="12"/>
        <v>0</v>
      </c>
      <c r="L229" s="68">
        <f t="shared" si="13"/>
        <v>0</v>
      </c>
      <c r="M229" s="2"/>
      <c r="N229" s="2"/>
    </row>
    <row r="230" spans="1:14" ht="16.5" customHeight="1">
      <c r="A230" s="134" t="s">
        <v>813</v>
      </c>
      <c r="B230" s="122" t="s">
        <v>365</v>
      </c>
      <c r="C230" s="121" t="s">
        <v>366</v>
      </c>
      <c r="D230" s="121" t="s">
        <v>94</v>
      </c>
      <c r="E230" s="145"/>
      <c r="F230" s="63"/>
      <c r="G230" s="63" t="s">
        <v>811</v>
      </c>
      <c r="H230" s="91">
        <v>1</v>
      </c>
      <c r="I230" s="64">
        <f>VLOOKUP(G230,Invulblad!$A$10:$H$31,7)*H230</f>
        <v>0</v>
      </c>
      <c r="J230" s="64">
        <f t="shared" si="11"/>
        <v>0</v>
      </c>
      <c r="K230" s="64">
        <f t="shared" si="12"/>
        <v>0</v>
      </c>
      <c r="L230" s="68">
        <f t="shared" si="13"/>
        <v>0</v>
      </c>
      <c r="M230" s="2"/>
      <c r="N230" s="2"/>
    </row>
    <row r="231" spans="1:14" ht="16.5" customHeight="1">
      <c r="A231" s="134" t="s">
        <v>813</v>
      </c>
      <c r="B231" s="122" t="s">
        <v>367</v>
      </c>
      <c r="C231" s="121" t="s">
        <v>366</v>
      </c>
      <c r="D231" s="121" t="s">
        <v>101</v>
      </c>
      <c r="E231" s="147"/>
      <c r="F231" s="63"/>
      <c r="G231" s="63" t="s">
        <v>811</v>
      </c>
      <c r="H231" s="91">
        <v>1</v>
      </c>
      <c r="I231" s="64">
        <f>VLOOKUP(G231,Invulblad!$A$10:$H$31,7)*H231</f>
        <v>0</v>
      </c>
      <c r="J231" s="64">
        <f t="shared" si="11"/>
        <v>0</v>
      </c>
      <c r="K231" s="64">
        <f t="shared" si="12"/>
        <v>0</v>
      </c>
      <c r="L231" s="68">
        <f t="shared" si="13"/>
        <v>0</v>
      </c>
      <c r="M231" s="2"/>
      <c r="N231" s="2"/>
    </row>
    <row r="232" spans="1:14" ht="16.5" customHeight="1">
      <c r="A232" s="134" t="s">
        <v>813</v>
      </c>
      <c r="B232" s="122" t="s">
        <v>368</v>
      </c>
      <c r="C232" s="121" t="s">
        <v>126</v>
      </c>
      <c r="D232" s="121"/>
      <c r="E232" s="145"/>
      <c r="F232" s="63"/>
      <c r="G232" s="63" t="s">
        <v>811</v>
      </c>
      <c r="H232" s="91">
        <v>1</v>
      </c>
      <c r="I232" s="64">
        <f>VLOOKUP(G232,Invulblad!$A$10:$H$31,7)*H232</f>
        <v>0</v>
      </c>
      <c r="J232" s="64">
        <f t="shared" si="11"/>
        <v>0</v>
      </c>
      <c r="K232" s="64">
        <f t="shared" si="12"/>
        <v>0</v>
      </c>
      <c r="L232" s="68">
        <f t="shared" si="13"/>
        <v>0</v>
      </c>
      <c r="M232" s="2"/>
      <c r="N232" s="2"/>
    </row>
    <row r="233" spans="1:14" ht="16.5" customHeight="1">
      <c r="A233" s="134" t="s">
        <v>813</v>
      </c>
      <c r="B233" s="122" t="s">
        <v>369</v>
      </c>
      <c r="C233" s="121" t="s">
        <v>370</v>
      </c>
      <c r="D233" s="121"/>
      <c r="E233" s="145"/>
      <c r="F233" s="63"/>
      <c r="G233" s="63" t="s">
        <v>811</v>
      </c>
      <c r="H233" s="91">
        <v>1</v>
      </c>
      <c r="I233" s="64">
        <f>VLOOKUP(G233,Invulblad!$A$10:$H$31,7)*H233</f>
        <v>0</v>
      </c>
      <c r="J233" s="64">
        <f t="shared" si="11"/>
        <v>0</v>
      </c>
      <c r="K233" s="64">
        <f t="shared" si="12"/>
        <v>0</v>
      </c>
      <c r="L233" s="68">
        <f t="shared" si="13"/>
        <v>0</v>
      </c>
      <c r="M233" s="2"/>
      <c r="N233" s="2"/>
    </row>
    <row r="234" spans="1:14" ht="16.5" customHeight="1">
      <c r="A234" s="134" t="s">
        <v>813</v>
      </c>
      <c r="B234" s="122" t="s">
        <v>371</v>
      </c>
      <c r="C234" s="121" t="s">
        <v>196</v>
      </c>
      <c r="D234" s="121" t="s">
        <v>94</v>
      </c>
      <c r="E234" s="145">
        <v>24</v>
      </c>
      <c r="F234" s="63">
        <v>255</v>
      </c>
      <c r="G234" s="63" t="s">
        <v>69</v>
      </c>
      <c r="H234" s="91">
        <v>1</v>
      </c>
      <c r="I234" s="64">
        <f>VLOOKUP(G234,Invulblad!$A$10:$H$31,7)*H234</f>
        <v>0</v>
      </c>
      <c r="J234" s="64">
        <f t="shared" si="11"/>
        <v>0</v>
      </c>
      <c r="K234" s="64">
        <f t="shared" si="12"/>
        <v>0</v>
      </c>
      <c r="L234" s="68">
        <f t="shared" si="13"/>
        <v>0</v>
      </c>
      <c r="M234" s="2"/>
      <c r="N234" s="2"/>
    </row>
    <row r="235" spans="1:14" ht="16.5" customHeight="1">
      <c r="A235" s="134" t="s">
        <v>813</v>
      </c>
      <c r="B235" s="122" t="s">
        <v>372</v>
      </c>
      <c r="C235" s="121" t="s">
        <v>196</v>
      </c>
      <c r="D235" s="121" t="s">
        <v>94</v>
      </c>
      <c r="E235" s="145">
        <v>24</v>
      </c>
      <c r="F235" s="63">
        <v>255</v>
      </c>
      <c r="G235" s="63" t="s">
        <v>69</v>
      </c>
      <c r="H235" s="91">
        <v>1</v>
      </c>
      <c r="I235" s="64">
        <f>VLOOKUP(G235,Invulblad!$A$10:$H$31,7)*H235</f>
        <v>0</v>
      </c>
      <c r="J235" s="64">
        <f t="shared" si="11"/>
        <v>0</v>
      </c>
      <c r="K235" s="64">
        <f t="shared" si="12"/>
        <v>0</v>
      </c>
      <c r="L235" s="68">
        <f t="shared" si="13"/>
        <v>0</v>
      </c>
      <c r="M235" s="2"/>
      <c r="N235" s="2"/>
    </row>
    <row r="236" spans="1:14" ht="16.5" customHeight="1">
      <c r="A236" s="134" t="s">
        <v>813</v>
      </c>
      <c r="B236" s="122" t="s">
        <v>373</v>
      </c>
      <c r="C236" s="121" t="s">
        <v>196</v>
      </c>
      <c r="D236" s="121" t="s">
        <v>94</v>
      </c>
      <c r="E236" s="145">
        <v>24</v>
      </c>
      <c r="F236" s="63">
        <v>255</v>
      </c>
      <c r="G236" s="63" t="s">
        <v>69</v>
      </c>
      <c r="H236" s="91">
        <v>1</v>
      </c>
      <c r="I236" s="64">
        <f>VLOOKUP(G236,Invulblad!$A$10:$H$31,7)*H236</f>
        <v>0</v>
      </c>
      <c r="J236" s="64">
        <f t="shared" si="11"/>
        <v>0</v>
      </c>
      <c r="K236" s="64">
        <f t="shared" si="12"/>
        <v>0</v>
      </c>
      <c r="L236" s="68">
        <f t="shared" si="13"/>
        <v>0</v>
      </c>
      <c r="M236" s="2"/>
      <c r="N236" s="2"/>
    </row>
    <row r="237" spans="1:14" ht="16.5" customHeight="1">
      <c r="A237" s="134" t="s">
        <v>813</v>
      </c>
      <c r="B237" s="122" t="s">
        <v>374</v>
      </c>
      <c r="C237" s="121" t="s">
        <v>100</v>
      </c>
      <c r="D237" s="121" t="s">
        <v>101</v>
      </c>
      <c r="E237" s="145">
        <v>13</v>
      </c>
      <c r="F237" s="63">
        <v>255</v>
      </c>
      <c r="G237" s="63" t="s">
        <v>82</v>
      </c>
      <c r="H237" s="91">
        <v>1</v>
      </c>
      <c r="I237" s="64">
        <f>VLOOKUP(G237,Invulblad!$A$10:$H$31,7)*H237</f>
        <v>0</v>
      </c>
      <c r="J237" s="64">
        <f t="shared" si="11"/>
        <v>0</v>
      </c>
      <c r="K237" s="64">
        <f t="shared" si="12"/>
        <v>0</v>
      </c>
      <c r="L237" s="68">
        <f t="shared" si="13"/>
        <v>0</v>
      </c>
      <c r="M237" s="2"/>
      <c r="N237" s="2"/>
    </row>
    <row r="238" spans="1:14" ht="16.5" customHeight="1">
      <c r="A238" s="134" t="s">
        <v>813</v>
      </c>
      <c r="B238" s="122" t="s">
        <v>375</v>
      </c>
      <c r="C238" s="121" t="s">
        <v>160</v>
      </c>
      <c r="D238" s="121" t="s">
        <v>94</v>
      </c>
      <c r="E238" s="145">
        <v>26</v>
      </c>
      <c r="F238" s="63">
        <v>255</v>
      </c>
      <c r="G238" s="63" t="s">
        <v>69</v>
      </c>
      <c r="H238" s="91">
        <v>1</v>
      </c>
      <c r="I238" s="64">
        <f>VLOOKUP(G238,Invulblad!$A$10:$H$31,7)*H238</f>
        <v>0</v>
      </c>
      <c r="J238" s="64">
        <f t="shared" si="11"/>
        <v>0</v>
      </c>
      <c r="K238" s="64">
        <f t="shared" si="12"/>
        <v>0</v>
      </c>
      <c r="L238" s="68">
        <f t="shared" si="13"/>
        <v>0</v>
      </c>
      <c r="M238" s="2"/>
      <c r="N238" s="2"/>
    </row>
    <row r="239" spans="1:14" ht="16.5" customHeight="1">
      <c r="A239" s="134" t="s">
        <v>813</v>
      </c>
      <c r="B239" s="122" t="s">
        <v>376</v>
      </c>
      <c r="C239" s="121" t="s">
        <v>100</v>
      </c>
      <c r="D239" s="121" t="s">
        <v>101</v>
      </c>
      <c r="E239" s="145">
        <v>14</v>
      </c>
      <c r="F239" s="63">
        <v>255</v>
      </c>
      <c r="G239" s="63" t="s">
        <v>82</v>
      </c>
      <c r="H239" s="91">
        <v>1</v>
      </c>
      <c r="I239" s="64">
        <f>VLOOKUP(G239,Invulblad!$A$10:$H$31,7)*H239</f>
        <v>0</v>
      </c>
      <c r="J239" s="64">
        <f t="shared" si="11"/>
        <v>0</v>
      </c>
      <c r="K239" s="64">
        <f t="shared" si="12"/>
        <v>0</v>
      </c>
      <c r="L239" s="68">
        <f t="shared" si="13"/>
        <v>0</v>
      </c>
      <c r="M239" s="2"/>
      <c r="N239" s="2"/>
    </row>
    <row r="240" spans="1:14" ht="16.5" customHeight="1">
      <c r="A240" s="134" t="s">
        <v>813</v>
      </c>
      <c r="B240" s="122" t="s">
        <v>376</v>
      </c>
      <c r="C240" s="121" t="s">
        <v>377</v>
      </c>
      <c r="D240" s="121" t="s">
        <v>101</v>
      </c>
      <c r="E240" s="145">
        <v>2</v>
      </c>
      <c r="F240" s="63">
        <v>255</v>
      </c>
      <c r="G240" s="63" t="s">
        <v>83</v>
      </c>
      <c r="H240" s="91">
        <v>1</v>
      </c>
      <c r="I240" s="64">
        <f>VLOOKUP(G240,Invulblad!$A$10:$H$31,7)*H240</f>
        <v>0</v>
      </c>
      <c r="J240" s="64">
        <f t="shared" si="11"/>
        <v>0</v>
      </c>
      <c r="K240" s="64">
        <f t="shared" si="12"/>
        <v>0</v>
      </c>
      <c r="L240" s="68">
        <f t="shared" si="13"/>
        <v>0</v>
      </c>
      <c r="M240" s="2"/>
      <c r="N240" s="2"/>
    </row>
    <row r="241" spans="1:14" ht="16.5" customHeight="1">
      <c r="A241" s="134" t="s">
        <v>813</v>
      </c>
      <c r="B241" s="122" t="s">
        <v>378</v>
      </c>
      <c r="C241" s="121" t="s">
        <v>196</v>
      </c>
      <c r="D241" s="121" t="s">
        <v>94</v>
      </c>
      <c r="E241" s="145">
        <v>26</v>
      </c>
      <c r="F241" s="63">
        <v>255</v>
      </c>
      <c r="G241" s="63" t="s">
        <v>69</v>
      </c>
      <c r="H241" s="91">
        <v>1</v>
      </c>
      <c r="I241" s="64">
        <f>VLOOKUP(G241,Invulblad!$A$10:$H$31,7)*H241</f>
        <v>0</v>
      </c>
      <c r="J241" s="64">
        <f t="shared" si="11"/>
        <v>0</v>
      </c>
      <c r="K241" s="64">
        <f t="shared" si="12"/>
        <v>0</v>
      </c>
      <c r="L241" s="68">
        <f t="shared" si="13"/>
        <v>0</v>
      </c>
      <c r="M241" s="2"/>
      <c r="N241" s="2"/>
    </row>
    <row r="242" spans="1:14" ht="25.2" customHeight="1">
      <c r="A242" s="134" t="s">
        <v>813</v>
      </c>
      <c r="B242" s="122" t="s">
        <v>379</v>
      </c>
      <c r="C242" s="121" t="s">
        <v>380</v>
      </c>
      <c r="D242" s="121" t="s">
        <v>94</v>
      </c>
      <c r="E242" s="145">
        <v>19</v>
      </c>
      <c r="F242" s="63">
        <v>52</v>
      </c>
      <c r="G242" s="63" t="s">
        <v>78</v>
      </c>
      <c r="H242" s="91">
        <v>1</v>
      </c>
      <c r="I242" s="64">
        <f>VLOOKUP(G242,Invulblad!$A$10:$H$31,7)*H242</f>
        <v>0</v>
      </c>
      <c r="J242" s="64">
        <f t="shared" si="11"/>
        <v>0</v>
      </c>
      <c r="K242" s="64">
        <f t="shared" si="12"/>
        <v>0</v>
      </c>
      <c r="L242" s="68">
        <f t="shared" si="13"/>
        <v>0</v>
      </c>
      <c r="M242" s="2"/>
      <c r="N242" s="2"/>
    </row>
    <row r="243" spans="1:14" ht="16.5" customHeight="1">
      <c r="A243" s="134" t="s">
        <v>813</v>
      </c>
      <c r="B243" s="122" t="s">
        <v>381</v>
      </c>
      <c r="C243" s="121" t="s">
        <v>196</v>
      </c>
      <c r="D243" s="121" t="s">
        <v>94</v>
      </c>
      <c r="E243" s="145">
        <v>19</v>
      </c>
      <c r="F243" s="63">
        <v>255</v>
      </c>
      <c r="G243" s="63" t="s">
        <v>69</v>
      </c>
      <c r="H243" s="91">
        <v>1</v>
      </c>
      <c r="I243" s="64">
        <f>VLOOKUP(G243,Invulblad!$A$10:$H$31,7)*H243</f>
        <v>0</v>
      </c>
      <c r="J243" s="64">
        <f t="shared" si="11"/>
        <v>0</v>
      </c>
      <c r="K243" s="64">
        <f t="shared" si="12"/>
        <v>0</v>
      </c>
      <c r="L243" s="68">
        <f t="shared" si="13"/>
        <v>0</v>
      </c>
      <c r="M243" s="2"/>
      <c r="N243" s="2"/>
    </row>
    <row r="244" spans="1:14" ht="16.5" customHeight="1">
      <c r="A244" s="134" t="s">
        <v>813</v>
      </c>
      <c r="B244" s="122" t="s">
        <v>382</v>
      </c>
      <c r="C244" s="121" t="s">
        <v>196</v>
      </c>
      <c r="D244" s="121" t="s">
        <v>94</v>
      </c>
      <c r="E244" s="145">
        <v>19</v>
      </c>
      <c r="F244" s="63">
        <v>255</v>
      </c>
      <c r="G244" s="63" t="s">
        <v>69</v>
      </c>
      <c r="H244" s="91">
        <v>1</v>
      </c>
      <c r="I244" s="64">
        <f>VLOOKUP(G244,Invulblad!$A$10:$H$31,7)*H244</f>
        <v>0</v>
      </c>
      <c r="J244" s="64">
        <f t="shared" si="11"/>
        <v>0</v>
      </c>
      <c r="K244" s="64">
        <f t="shared" si="12"/>
        <v>0</v>
      </c>
      <c r="L244" s="68">
        <f t="shared" si="13"/>
        <v>0</v>
      </c>
      <c r="M244" s="2"/>
      <c r="N244" s="2"/>
    </row>
    <row r="245" spans="1:14" ht="16.5" customHeight="1">
      <c r="A245" s="134" t="s">
        <v>813</v>
      </c>
      <c r="B245" s="122" t="s">
        <v>383</v>
      </c>
      <c r="C245" s="121" t="s">
        <v>196</v>
      </c>
      <c r="D245" s="121" t="s">
        <v>94</v>
      </c>
      <c r="E245" s="145">
        <v>26</v>
      </c>
      <c r="F245" s="63">
        <v>255</v>
      </c>
      <c r="G245" s="63" t="s">
        <v>69</v>
      </c>
      <c r="H245" s="91">
        <v>1</v>
      </c>
      <c r="I245" s="64">
        <f>VLOOKUP(G245,Invulblad!$A$10:$H$31,7)*H245</f>
        <v>0</v>
      </c>
      <c r="J245" s="64">
        <f t="shared" si="11"/>
        <v>0</v>
      </c>
      <c r="K245" s="64">
        <f t="shared" si="12"/>
        <v>0</v>
      </c>
      <c r="L245" s="68">
        <f t="shared" si="13"/>
        <v>0</v>
      </c>
      <c r="M245" s="2"/>
      <c r="N245" s="2"/>
    </row>
    <row r="246" spans="1:14" ht="16.5" customHeight="1">
      <c r="A246" s="134" t="s">
        <v>813</v>
      </c>
      <c r="B246" s="122" t="s">
        <v>384</v>
      </c>
      <c r="C246" s="121" t="s">
        <v>196</v>
      </c>
      <c r="D246" s="121" t="s">
        <v>94</v>
      </c>
      <c r="E246" s="145">
        <v>19</v>
      </c>
      <c r="F246" s="63">
        <v>255</v>
      </c>
      <c r="G246" s="63" t="s">
        <v>69</v>
      </c>
      <c r="H246" s="91">
        <v>1</v>
      </c>
      <c r="I246" s="64">
        <f>VLOOKUP(G246,Invulblad!$A$10:$H$31,7)*H246</f>
        <v>0</v>
      </c>
      <c r="J246" s="64">
        <f t="shared" si="11"/>
        <v>0</v>
      </c>
      <c r="K246" s="64">
        <f t="shared" si="12"/>
        <v>0</v>
      </c>
      <c r="L246" s="68">
        <f t="shared" si="13"/>
        <v>0</v>
      </c>
      <c r="M246" s="2"/>
      <c r="N246" s="2"/>
    </row>
    <row r="247" spans="1:14" ht="16.5" customHeight="1">
      <c r="A247" s="134" t="s">
        <v>813</v>
      </c>
      <c r="B247" s="122" t="s">
        <v>385</v>
      </c>
      <c r="C247" s="121" t="s">
        <v>196</v>
      </c>
      <c r="D247" s="121" t="s">
        <v>94</v>
      </c>
      <c r="E247" s="145">
        <v>19</v>
      </c>
      <c r="F247" s="63">
        <v>255</v>
      </c>
      <c r="G247" s="63" t="s">
        <v>69</v>
      </c>
      <c r="H247" s="91">
        <v>1</v>
      </c>
      <c r="I247" s="64">
        <f>VLOOKUP(G247,Invulblad!$A$10:$H$31,7)*H247</f>
        <v>0</v>
      </c>
      <c r="J247" s="64">
        <f t="shared" si="11"/>
        <v>0</v>
      </c>
      <c r="K247" s="64">
        <f t="shared" si="12"/>
        <v>0</v>
      </c>
      <c r="L247" s="68">
        <f t="shared" si="13"/>
        <v>0</v>
      </c>
      <c r="M247" s="2"/>
      <c r="N247" s="2"/>
    </row>
    <row r="248" spans="1:14" ht="16.5" customHeight="1">
      <c r="A248" s="134" t="s">
        <v>813</v>
      </c>
      <c r="B248" s="122" t="s">
        <v>386</v>
      </c>
      <c r="C248" s="121" t="s">
        <v>387</v>
      </c>
      <c r="D248" s="121"/>
      <c r="E248" s="145"/>
      <c r="F248" s="63"/>
      <c r="G248" s="63" t="s">
        <v>811</v>
      </c>
      <c r="H248" s="91">
        <v>1</v>
      </c>
      <c r="I248" s="64">
        <f>VLOOKUP(G248,Invulblad!$A$10:$H$31,7)*H248</f>
        <v>0</v>
      </c>
      <c r="J248" s="64">
        <f t="shared" si="11"/>
        <v>0</v>
      </c>
      <c r="K248" s="64">
        <f t="shared" si="12"/>
        <v>0</v>
      </c>
      <c r="L248" s="68">
        <f t="shared" si="13"/>
        <v>0</v>
      </c>
      <c r="M248" s="2"/>
      <c r="N248" s="2"/>
    </row>
    <row r="249" spans="1:14" ht="16.5" customHeight="1">
      <c r="A249" s="134" t="s">
        <v>813</v>
      </c>
      <c r="B249" s="122" t="s">
        <v>388</v>
      </c>
      <c r="C249" s="121" t="s">
        <v>134</v>
      </c>
      <c r="D249" s="121" t="s">
        <v>94</v>
      </c>
      <c r="E249" s="145">
        <v>19</v>
      </c>
      <c r="F249" s="63">
        <v>255</v>
      </c>
      <c r="G249" s="63" t="s">
        <v>77</v>
      </c>
      <c r="H249" s="91">
        <v>1</v>
      </c>
      <c r="I249" s="64">
        <f>VLOOKUP(G249,Invulblad!$A$10:$H$31,7)*H249</f>
        <v>0</v>
      </c>
      <c r="J249" s="64">
        <f t="shared" si="11"/>
        <v>0</v>
      </c>
      <c r="K249" s="64">
        <f t="shared" si="12"/>
        <v>0</v>
      </c>
      <c r="L249" s="68">
        <f t="shared" si="13"/>
        <v>0</v>
      </c>
      <c r="M249" s="2"/>
      <c r="N249" s="2"/>
    </row>
    <row r="250" spans="1:14" ht="16.5" customHeight="1">
      <c r="A250" s="134" t="s">
        <v>813</v>
      </c>
      <c r="B250" s="122" t="s">
        <v>389</v>
      </c>
      <c r="C250" s="121" t="s">
        <v>134</v>
      </c>
      <c r="D250" s="121" t="s">
        <v>94</v>
      </c>
      <c r="E250" s="145">
        <v>19</v>
      </c>
      <c r="F250" s="63">
        <v>255</v>
      </c>
      <c r="G250" s="63" t="s">
        <v>77</v>
      </c>
      <c r="H250" s="91">
        <v>1</v>
      </c>
      <c r="I250" s="64">
        <f>VLOOKUP(G250,Invulblad!$A$10:$H$31,7)*H250</f>
        <v>0</v>
      </c>
      <c r="J250" s="64">
        <f t="shared" si="11"/>
        <v>0</v>
      </c>
      <c r="K250" s="64">
        <f t="shared" si="12"/>
        <v>0</v>
      </c>
      <c r="L250" s="68">
        <f t="shared" si="13"/>
        <v>0</v>
      </c>
      <c r="M250" s="2"/>
      <c r="N250" s="2"/>
    </row>
    <row r="251" spans="1:14" ht="16.5" customHeight="1">
      <c r="A251" s="134" t="s">
        <v>813</v>
      </c>
      <c r="B251" s="122" t="s">
        <v>390</v>
      </c>
      <c r="C251" s="121" t="s">
        <v>134</v>
      </c>
      <c r="D251" s="121" t="s">
        <v>94</v>
      </c>
      <c r="E251" s="145">
        <v>19</v>
      </c>
      <c r="F251" s="63">
        <v>255</v>
      </c>
      <c r="G251" s="63" t="s">
        <v>77</v>
      </c>
      <c r="H251" s="91">
        <v>1</v>
      </c>
      <c r="I251" s="64">
        <f>VLOOKUP(G251,Invulblad!$A$10:$H$31,7)*H251</f>
        <v>0</v>
      </c>
      <c r="J251" s="64">
        <f t="shared" si="11"/>
        <v>0</v>
      </c>
      <c r="K251" s="64">
        <f t="shared" si="12"/>
        <v>0</v>
      </c>
      <c r="L251" s="68">
        <f t="shared" si="13"/>
        <v>0</v>
      </c>
      <c r="M251" s="2"/>
      <c r="N251" s="2"/>
    </row>
    <row r="252" spans="1:14" ht="16.5" customHeight="1">
      <c r="A252" s="134" t="s">
        <v>813</v>
      </c>
      <c r="B252" s="122" t="s">
        <v>391</v>
      </c>
      <c r="C252" s="121" t="s">
        <v>134</v>
      </c>
      <c r="D252" s="121" t="s">
        <v>94</v>
      </c>
      <c r="E252" s="145">
        <v>19</v>
      </c>
      <c r="F252" s="63">
        <v>255</v>
      </c>
      <c r="G252" s="63" t="s">
        <v>77</v>
      </c>
      <c r="H252" s="91">
        <v>1</v>
      </c>
      <c r="I252" s="64">
        <f>VLOOKUP(G252,Invulblad!$A$10:$H$31,7)*H252</f>
        <v>0</v>
      </c>
      <c r="J252" s="64">
        <f t="shared" si="11"/>
        <v>0</v>
      </c>
      <c r="K252" s="64">
        <f t="shared" si="12"/>
        <v>0</v>
      </c>
      <c r="L252" s="68">
        <f t="shared" si="13"/>
        <v>0</v>
      </c>
      <c r="M252" s="2"/>
      <c r="N252" s="2"/>
    </row>
    <row r="253" spans="1:14" ht="16.5" customHeight="1">
      <c r="A253" s="134" t="s">
        <v>813</v>
      </c>
      <c r="B253" s="122" t="s">
        <v>392</v>
      </c>
      <c r="C253" s="121" t="s">
        <v>232</v>
      </c>
      <c r="D253" s="121"/>
      <c r="E253" s="145"/>
      <c r="F253" s="63"/>
      <c r="G253" s="63" t="s">
        <v>811</v>
      </c>
      <c r="H253" s="91">
        <v>1</v>
      </c>
      <c r="I253" s="64">
        <f>VLOOKUP(G253,Invulblad!$A$10:$H$31,7)*H253</f>
        <v>0</v>
      </c>
      <c r="J253" s="64">
        <f t="shared" si="11"/>
        <v>0</v>
      </c>
      <c r="K253" s="64">
        <f t="shared" si="12"/>
        <v>0</v>
      </c>
      <c r="L253" s="68">
        <f t="shared" si="13"/>
        <v>0</v>
      </c>
      <c r="M253" s="2"/>
      <c r="N253" s="2"/>
    </row>
    <row r="254" spans="1:14" ht="16.5" customHeight="1">
      <c r="A254" s="134" t="s">
        <v>813</v>
      </c>
      <c r="B254" s="122" t="s">
        <v>393</v>
      </c>
      <c r="C254" s="121" t="s">
        <v>134</v>
      </c>
      <c r="D254" s="121" t="s">
        <v>94</v>
      </c>
      <c r="E254" s="145">
        <v>19</v>
      </c>
      <c r="F254" s="63">
        <v>255</v>
      </c>
      <c r="G254" s="63" t="s">
        <v>77</v>
      </c>
      <c r="H254" s="91">
        <v>1</v>
      </c>
      <c r="I254" s="64">
        <f>VLOOKUP(G254,Invulblad!$A$10:$H$31,7)*H254</f>
        <v>0</v>
      </c>
      <c r="J254" s="64">
        <f t="shared" si="11"/>
        <v>0</v>
      </c>
      <c r="K254" s="64">
        <f t="shared" si="12"/>
        <v>0</v>
      </c>
      <c r="L254" s="68">
        <f t="shared" si="13"/>
        <v>0</v>
      </c>
      <c r="M254" s="2"/>
      <c r="N254" s="2"/>
    </row>
    <row r="255" spans="1:14" ht="16.5" customHeight="1">
      <c r="A255" s="134" t="s">
        <v>813</v>
      </c>
      <c r="B255" s="122" t="s">
        <v>394</v>
      </c>
      <c r="C255" s="121" t="s">
        <v>232</v>
      </c>
      <c r="D255" s="121"/>
      <c r="E255" s="147"/>
      <c r="F255" s="63"/>
      <c r="G255" s="63" t="s">
        <v>811</v>
      </c>
      <c r="H255" s="91">
        <v>1</v>
      </c>
      <c r="I255" s="64">
        <f>VLOOKUP(G255,Invulblad!$A$10:$H$31,7)*H255</f>
        <v>0</v>
      </c>
      <c r="J255" s="64">
        <f t="shared" si="11"/>
        <v>0</v>
      </c>
      <c r="K255" s="64">
        <f t="shared" si="12"/>
        <v>0</v>
      </c>
      <c r="L255" s="68">
        <f t="shared" si="13"/>
        <v>0</v>
      </c>
      <c r="M255" s="2"/>
      <c r="N255" s="2"/>
    </row>
    <row r="256" spans="1:14" ht="16.5" customHeight="1">
      <c r="A256" s="134" t="s">
        <v>813</v>
      </c>
      <c r="B256" s="122" t="s">
        <v>395</v>
      </c>
      <c r="C256" s="121" t="s">
        <v>196</v>
      </c>
      <c r="D256" s="121" t="s">
        <v>94</v>
      </c>
      <c r="E256" s="146">
        <v>19</v>
      </c>
      <c r="F256" s="63">
        <v>255</v>
      </c>
      <c r="G256" s="63" t="s">
        <v>69</v>
      </c>
      <c r="H256" s="91">
        <v>1</v>
      </c>
      <c r="I256" s="64">
        <f>VLOOKUP(G256,Invulblad!$A$10:$H$31,7)*H256</f>
        <v>0</v>
      </c>
      <c r="J256" s="64">
        <f t="shared" si="11"/>
        <v>0</v>
      </c>
      <c r="K256" s="64">
        <f t="shared" si="12"/>
        <v>0</v>
      </c>
      <c r="L256" s="68">
        <f t="shared" si="13"/>
        <v>0</v>
      </c>
      <c r="M256" s="2"/>
      <c r="N256" s="2"/>
    </row>
    <row r="257" spans="1:14" ht="16.5" customHeight="1">
      <c r="A257" s="134" t="s">
        <v>813</v>
      </c>
      <c r="B257" s="122" t="s">
        <v>396</v>
      </c>
      <c r="C257" s="121" t="s">
        <v>232</v>
      </c>
      <c r="D257" s="121"/>
      <c r="E257" s="145"/>
      <c r="F257" s="63"/>
      <c r="G257" s="63" t="s">
        <v>811</v>
      </c>
      <c r="H257" s="91">
        <v>1</v>
      </c>
      <c r="I257" s="64">
        <f>VLOOKUP(G257,Invulblad!$A$10:$H$31,7)*H257</f>
        <v>0</v>
      </c>
      <c r="J257" s="64">
        <f t="shared" si="11"/>
        <v>0</v>
      </c>
      <c r="K257" s="64">
        <f t="shared" si="12"/>
        <v>0</v>
      </c>
      <c r="L257" s="68">
        <f t="shared" si="13"/>
        <v>0</v>
      </c>
      <c r="M257" s="2"/>
      <c r="N257" s="2"/>
    </row>
    <row r="258" spans="1:14" ht="16.5" customHeight="1">
      <c r="A258" s="134" t="s">
        <v>813</v>
      </c>
      <c r="B258" s="122" t="s">
        <v>397</v>
      </c>
      <c r="C258" s="121" t="s">
        <v>196</v>
      </c>
      <c r="D258" s="121" t="s">
        <v>94</v>
      </c>
      <c r="E258" s="145">
        <v>19</v>
      </c>
      <c r="F258" s="63">
        <v>255</v>
      </c>
      <c r="G258" s="63" t="s">
        <v>69</v>
      </c>
      <c r="H258" s="91">
        <v>1</v>
      </c>
      <c r="I258" s="64">
        <f>VLOOKUP(G258,Invulblad!$A$10:$H$31,7)*H258</f>
        <v>0</v>
      </c>
      <c r="J258" s="64">
        <f t="shared" si="11"/>
        <v>0</v>
      </c>
      <c r="K258" s="64">
        <f t="shared" si="12"/>
        <v>0</v>
      </c>
      <c r="L258" s="68">
        <f t="shared" si="13"/>
        <v>0</v>
      </c>
      <c r="M258" s="2"/>
      <c r="N258" s="2"/>
    </row>
    <row r="259" spans="1:14" ht="16.5" customHeight="1">
      <c r="A259" s="134" t="s">
        <v>813</v>
      </c>
      <c r="B259" s="122" t="s">
        <v>398</v>
      </c>
      <c r="C259" s="121" t="s">
        <v>196</v>
      </c>
      <c r="D259" s="121" t="s">
        <v>94</v>
      </c>
      <c r="E259" s="145">
        <v>12</v>
      </c>
      <c r="F259" s="63">
        <v>255</v>
      </c>
      <c r="G259" s="63" t="s">
        <v>69</v>
      </c>
      <c r="H259" s="91">
        <v>1</v>
      </c>
      <c r="I259" s="64">
        <f>VLOOKUP(G259,Invulblad!$A$10:$H$31,7)*H259</f>
        <v>0</v>
      </c>
      <c r="J259" s="64">
        <f t="shared" ref="J259:J313" si="14">+I259*E259</f>
        <v>0</v>
      </c>
      <c r="K259" s="64">
        <f t="shared" si="12"/>
        <v>0</v>
      </c>
      <c r="L259" s="68">
        <f t="shared" si="13"/>
        <v>0</v>
      </c>
      <c r="M259" s="2"/>
      <c r="N259" s="2"/>
    </row>
    <row r="260" spans="1:14" ht="16.5" customHeight="1">
      <c r="A260" s="134" t="s">
        <v>813</v>
      </c>
      <c r="B260" s="122" t="s">
        <v>399</v>
      </c>
      <c r="C260" s="121" t="s">
        <v>100</v>
      </c>
      <c r="D260" s="121" t="s">
        <v>101</v>
      </c>
      <c r="E260" s="145">
        <v>9</v>
      </c>
      <c r="F260" s="63">
        <v>255</v>
      </c>
      <c r="G260" s="63" t="s">
        <v>82</v>
      </c>
      <c r="H260" s="91">
        <v>1</v>
      </c>
      <c r="I260" s="64">
        <f>VLOOKUP(G260,Invulblad!$A$10:$H$31,7)*H260</f>
        <v>0</v>
      </c>
      <c r="J260" s="64">
        <f t="shared" si="14"/>
        <v>0</v>
      </c>
      <c r="K260" s="64">
        <f t="shared" si="12"/>
        <v>0</v>
      </c>
      <c r="L260" s="68">
        <f t="shared" si="13"/>
        <v>0</v>
      </c>
      <c r="M260" s="2"/>
      <c r="N260" s="2"/>
    </row>
    <row r="261" spans="1:14" ht="16.5" customHeight="1">
      <c r="A261" s="134" t="s">
        <v>813</v>
      </c>
      <c r="B261" s="122" t="s">
        <v>400</v>
      </c>
      <c r="C261" s="121" t="s">
        <v>401</v>
      </c>
      <c r="D261" s="121" t="s">
        <v>94</v>
      </c>
      <c r="E261" s="145">
        <v>17</v>
      </c>
      <c r="F261" s="63">
        <v>52</v>
      </c>
      <c r="G261" s="63" t="s">
        <v>78</v>
      </c>
      <c r="H261" s="91">
        <v>1</v>
      </c>
      <c r="I261" s="64">
        <f>VLOOKUP(G261,Invulblad!$A$10:$H$31,7)*H261</f>
        <v>0</v>
      </c>
      <c r="J261" s="64">
        <f t="shared" si="14"/>
        <v>0</v>
      </c>
      <c r="K261" s="64">
        <f t="shared" si="12"/>
        <v>0</v>
      </c>
      <c r="L261" s="68">
        <f t="shared" si="13"/>
        <v>0</v>
      </c>
      <c r="M261" s="2"/>
      <c r="N261" s="2"/>
    </row>
    <row r="262" spans="1:14" ht="16.5" customHeight="1">
      <c r="A262" s="134" t="s">
        <v>813</v>
      </c>
      <c r="B262" s="122" t="s">
        <v>402</v>
      </c>
      <c r="C262" s="121" t="s">
        <v>403</v>
      </c>
      <c r="D262" s="121" t="s">
        <v>94</v>
      </c>
      <c r="E262" s="145">
        <v>12</v>
      </c>
      <c r="F262" s="63">
        <v>52</v>
      </c>
      <c r="G262" s="63" t="s">
        <v>78</v>
      </c>
      <c r="H262" s="91">
        <v>1</v>
      </c>
      <c r="I262" s="64">
        <f>VLOOKUP(G262,Invulblad!$A$10:$H$31,7)*H262</f>
        <v>0</v>
      </c>
      <c r="J262" s="64">
        <f t="shared" si="14"/>
        <v>0</v>
      </c>
      <c r="K262" s="64">
        <f t="shared" si="12"/>
        <v>0</v>
      </c>
      <c r="L262" s="68">
        <f t="shared" si="13"/>
        <v>0</v>
      </c>
      <c r="M262" s="2"/>
      <c r="N262" s="2"/>
    </row>
    <row r="263" spans="1:14" ht="16.5" customHeight="1">
      <c r="A263" s="134" t="s">
        <v>813</v>
      </c>
      <c r="B263" s="122" t="s">
        <v>404</v>
      </c>
      <c r="C263" s="121" t="s">
        <v>405</v>
      </c>
      <c r="D263" s="121" t="s">
        <v>94</v>
      </c>
      <c r="E263" s="145">
        <v>23</v>
      </c>
      <c r="F263" s="63">
        <v>52</v>
      </c>
      <c r="G263" s="63" t="s">
        <v>78</v>
      </c>
      <c r="H263" s="91">
        <v>1</v>
      </c>
      <c r="I263" s="64">
        <f>VLOOKUP(G263,Invulblad!$A$10:$H$31,7)*H263</f>
        <v>0</v>
      </c>
      <c r="J263" s="64">
        <f t="shared" si="14"/>
        <v>0</v>
      </c>
      <c r="K263" s="64">
        <f t="shared" si="12"/>
        <v>0</v>
      </c>
      <c r="L263" s="68">
        <f t="shared" si="13"/>
        <v>0</v>
      </c>
      <c r="M263" s="2"/>
      <c r="N263" s="2"/>
    </row>
    <row r="264" spans="1:14" ht="16.5" customHeight="1">
      <c r="A264" s="134" t="s">
        <v>813</v>
      </c>
      <c r="B264" s="122" t="s">
        <v>406</v>
      </c>
      <c r="C264" s="121" t="s">
        <v>93</v>
      </c>
      <c r="D264" s="121" t="s">
        <v>94</v>
      </c>
      <c r="E264" s="145">
        <v>5.5</v>
      </c>
      <c r="F264" s="63">
        <v>255</v>
      </c>
      <c r="G264" s="63" t="s">
        <v>74</v>
      </c>
      <c r="H264" s="91">
        <v>1</v>
      </c>
      <c r="I264" s="64">
        <f>VLOOKUP(G264,Invulblad!$A$10:$H$31,7)*H264</f>
        <v>0</v>
      </c>
      <c r="J264" s="64">
        <f t="shared" si="14"/>
        <v>0</v>
      </c>
      <c r="K264" s="64">
        <f t="shared" si="12"/>
        <v>0</v>
      </c>
      <c r="L264" s="68">
        <f t="shared" si="13"/>
        <v>0</v>
      </c>
      <c r="M264" s="2"/>
      <c r="N264" s="2"/>
    </row>
    <row r="265" spans="1:14" ht="16.5" customHeight="1">
      <c r="A265" s="134" t="s">
        <v>813</v>
      </c>
      <c r="B265" s="122" t="s">
        <v>407</v>
      </c>
      <c r="C265" s="121" t="s">
        <v>96</v>
      </c>
      <c r="D265" s="121" t="s">
        <v>94</v>
      </c>
      <c r="E265" s="145">
        <v>64</v>
      </c>
      <c r="F265" s="63">
        <v>255</v>
      </c>
      <c r="G265" s="63" t="s">
        <v>72</v>
      </c>
      <c r="H265" s="91">
        <v>1</v>
      </c>
      <c r="I265" s="64">
        <f>VLOOKUP(G265,Invulblad!$A$10:$H$31,7)*H265</f>
        <v>0</v>
      </c>
      <c r="J265" s="64">
        <f t="shared" si="14"/>
        <v>0</v>
      </c>
      <c r="K265" s="64">
        <f t="shared" si="12"/>
        <v>0</v>
      </c>
      <c r="L265" s="68">
        <f t="shared" si="13"/>
        <v>0</v>
      </c>
      <c r="M265" s="2"/>
      <c r="N265" s="2"/>
    </row>
    <row r="266" spans="1:14" ht="16.5" customHeight="1">
      <c r="A266" s="134" t="s">
        <v>813</v>
      </c>
      <c r="B266" s="122" t="s">
        <v>408</v>
      </c>
      <c r="C266" s="121" t="s">
        <v>196</v>
      </c>
      <c r="D266" s="121" t="s">
        <v>94</v>
      </c>
      <c r="E266" s="145">
        <v>12</v>
      </c>
      <c r="F266" s="63">
        <v>255</v>
      </c>
      <c r="G266" s="63" t="s">
        <v>69</v>
      </c>
      <c r="H266" s="91">
        <v>1</v>
      </c>
      <c r="I266" s="64">
        <f>VLOOKUP(G266,Invulblad!$A$10:$H$31,7)*H266</f>
        <v>0</v>
      </c>
      <c r="J266" s="64">
        <f t="shared" si="14"/>
        <v>0</v>
      </c>
      <c r="K266" s="64">
        <f t="shared" si="12"/>
        <v>0</v>
      </c>
      <c r="L266" s="68">
        <f t="shared" si="13"/>
        <v>0</v>
      </c>
      <c r="M266" s="2"/>
      <c r="N266" s="2"/>
    </row>
    <row r="267" spans="1:14" ht="16.5" customHeight="1">
      <c r="A267" s="134" t="s">
        <v>813</v>
      </c>
      <c r="B267" s="122" t="s">
        <v>409</v>
      </c>
      <c r="C267" s="121" t="s">
        <v>196</v>
      </c>
      <c r="D267" s="121" t="s">
        <v>94</v>
      </c>
      <c r="E267" s="145">
        <v>11</v>
      </c>
      <c r="F267" s="63">
        <v>255</v>
      </c>
      <c r="G267" s="63" t="s">
        <v>69</v>
      </c>
      <c r="H267" s="91">
        <v>1</v>
      </c>
      <c r="I267" s="64">
        <f>VLOOKUP(G267,Invulblad!$A$10:$H$31,7)*H267</f>
        <v>0</v>
      </c>
      <c r="J267" s="64">
        <f t="shared" si="14"/>
        <v>0</v>
      </c>
      <c r="K267" s="64">
        <f t="shared" si="12"/>
        <v>0</v>
      </c>
      <c r="L267" s="68">
        <f t="shared" si="13"/>
        <v>0</v>
      </c>
      <c r="M267" s="2"/>
      <c r="N267" s="2"/>
    </row>
    <row r="268" spans="1:14" ht="16.5" customHeight="1">
      <c r="A268" s="134" t="s">
        <v>813</v>
      </c>
      <c r="B268" s="122" t="s">
        <v>410</v>
      </c>
      <c r="C268" s="121" t="s">
        <v>96</v>
      </c>
      <c r="D268" s="121" t="s">
        <v>94</v>
      </c>
      <c r="E268" s="145">
        <v>5</v>
      </c>
      <c r="F268" s="63">
        <v>255</v>
      </c>
      <c r="G268" s="63" t="s">
        <v>72</v>
      </c>
      <c r="H268" s="91">
        <v>1</v>
      </c>
      <c r="I268" s="64">
        <f>VLOOKUP(G268,Invulblad!$A$10:$H$31,7)*H268</f>
        <v>0</v>
      </c>
      <c r="J268" s="64">
        <f t="shared" si="14"/>
        <v>0</v>
      </c>
      <c r="K268" s="64">
        <f t="shared" ref="K268:K380" si="15">+$K$8</f>
        <v>0</v>
      </c>
      <c r="L268" s="68">
        <f t="shared" si="13"/>
        <v>0</v>
      </c>
      <c r="M268" s="2"/>
      <c r="N268" s="2"/>
    </row>
    <row r="269" spans="1:14" ht="16.5" customHeight="1">
      <c r="A269" s="134" t="s">
        <v>813</v>
      </c>
      <c r="B269" s="122" t="s">
        <v>411</v>
      </c>
      <c r="C269" s="121" t="s">
        <v>100</v>
      </c>
      <c r="D269" s="121" t="s">
        <v>101</v>
      </c>
      <c r="E269" s="145">
        <v>9</v>
      </c>
      <c r="F269" s="63">
        <v>255</v>
      </c>
      <c r="G269" s="63" t="s">
        <v>82</v>
      </c>
      <c r="H269" s="91">
        <v>1</v>
      </c>
      <c r="I269" s="64">
        <f>VLOOKUP(G269,Invulblad!$A$10:$H$31,7)*H269</f>
        <v>0</v>
      </c>
      <c r="J269" s="64">
        <f t="shared" si="14"/>
        <v>0</v>
      </c>
      <c r="K269" s="64">
        <f t="shared" si="15"/>
        <v>0</v>
      </c>
      <c r="L269" s="68">
        <f t="shared" si="13"/>
        <v>0</v>
      </c>
      <c r="M269" s="2"/>
      <c r="N269" s="2"/>
    </row>
    <row r="270" spans="1:14" ht="16.5" customHeight="1">
      <c r="A270" s="134" t="s">
        <v>813</v>
      </c>
      <c r="B270" s="122" t="s">
        <v>412</v>
      </c>
      <c r="C270" s="121" t="s">
        <v>96</v>
      </c>
      <c r="D270" s="121" t="s">
        <v>94</v>
      </c>
      <c r="E270" s="145">
        <v>59</v>
      </c>
      <c r="F270" s="63">
        <v>255</v>
      </c>
      <c r="G270" s="63" t="s">
        <v>72</v>
      </c>
      <c r="H270" s="91">
        <v>1</v>
      </c>
      <c r="I270" s="64">
        <f>VLOOKUP(G270,Invulblad!$A$10:$H$31,7)*H270</f>
        <v>0</v>
      </c>
      <c r="J270" s="64">
        <f t="shared" si="14"/>
        <v>0</v>
      </c>
      <c r="K270" s="64">
        <f t="shared" si="15"/>
        <v>0</v>
      </c>
      <c r="L270" s="68">
        <f t="shared" si="13"/>
        <v>0</v>
      </c>
      <c r="M270" s="2"/>
      <c r="N270" s="2"/>
    </row>
    <row r="271" spans="1:14" ht="16.5" customHeight="1">
      <c r="A271" s="134" t="s">
        <v>813</v>
      </c>
      <c r="B271" s="122" t="s">
        <v>413</v>
      </c>
      <c r="C271" s="121" t="s">
        <v>93</v>
      </c>
      <c r="D271" s="121" t="s">
        <v>94</v>
      </c>
      <c r="E271" s="145">
        <v>6</v>
      </c>
      <c r="F271" s="63">
        <v>255</v>
      </c>
      <c r="G271" s="63" t="s">
        <v>74</v>
      </c>
      <c r="H271" s="91">
        <v>1</v>
      </c>
      <c r="I271" s="64">
        <f>VLOOKUP(G271,Invulblad!$A$10:$H$31,7)*H271</f>
        <v>0</v>
      </c>
      <c r="J271" s="64">
        <f t="shared" si="14"/>
        <v>0</v>
      </c>
      <c r="K271" s="64">
        <f t="shared" si="15"/>
        <v>0</v>
      </c>
      <c r="L271" s="68">
        <f t="shared" si="13"/>
        <v>0</v>
      </c>
      <c r="M271" s="2"/>
      <c r="N271" s="2"/>
    </row>
    <row r="272" spans="1:14" ht="16.5" customHeight="1">
      <c r="A272" s="134" t="s">
        <v>813</v>
      </c>
      <c r="B272" s="122" t="s">
        <v>414</v>
      </c>
      <c r="C272" s="121" t="s">
        <v>96</v>
      </c>
      <c r="D272" s="121" t="s">
        <v>94</v>
      </c>
      <c r="E272" s="145">
        <v>27</v>
      </c>
      <c r="F272" s="63">
        <v>255</v>
      </c>
      <c r="G272" s="63" t="s">
        <v>72</v>
      </c>
      <c r="H272" s="91">
        <v>1</v>
      </c>
      <c r="I272" s="64">
        <f>VLOOKUP(G272,Invulblad!$A$10:$H$31,7)*H272</f>
        <v>0</v>
      </c>
      <c r="J272" s="64">
        <f t="shared" si="14"/>
        <v>0</v>
      </c>
      <c r="K272" s="64">
        <f t="shared" si="15"/>
        <v>0</v>
      </c>
      <c r="L272" s="68">
        <f t="shared" si="13"/>
        <v>0</v>
      </c>
      <c r="M272" s="2"/>
      <c r="N272" s="2"/>
    </row>
    <row r="273" spans="1:14" ht="16.5" customHeight="1">
      <c r="A273" s="134" t="s">
        <v>813</v>
      </c>
      <c r="B273" s="122" t="s">
        <v>415</v>
      </c>
      <c r="C273" s="121" t="s">
        <v>96</v>
      </c>
      <c r="D273" s="121" t="s">
        <v>94</v>
      </c>
      <c r="E273" s="146">
        <v>4</v>
      </c>
      <c r="F273" s="63">
        <v>255</v>
      </c>
      <c r="G273" s="63" t="s">
        <v>72</v>
      </c>
      <c r="H273" s="91">
        <v>1</v>
      </c>
      <c r="I273" s="64">
        <f>VLOOKUP(G273,Invulblad!$A$10:$H$31,7)*H273</f>
        <v>0</v>
      </c>
      <c r="J273" s="64">
        <f t="shared" si="14"/>
        <v>0</v>
      </c>
      <c r="K273" s="64">
        <f t="shared" si="15"/>
        <v>0</v>
      </c>
      <c r="L273" s="68">
        <f t="shared" si="13"/>
        <v>0</v>
      </c>
      <c r="M273" s="2"/>
      <c r="N273" s="2"/>
    </row>
    <row r="274" spans="1:14" ht="16.5" customHeight="1">
      <c r="A274" s="134" t="s">
        <v>813</v>
      </c>
      <c r="B274" s="122" t="s">
        <v>416</v>
      </c>
      <c r="C274" s="121" t="s">
        <v>417</v>
      </c>
      <c r="D274" s="121" t="s">
        <v>94</v>
      </c>
      <c r="E274" s="146">
        <v>81</v>
      </c>
      <c r="F274" s="63">
        <v>255</v>
      </c>
      <c r="G274" s="63" t="s">
        <v>72</v>
      </c>
      <c r="H274" s="91">
        <v>1</v>
      </c>
      <c r="I274" s="64">
        <f>VLOOKUP(G274,Invulblad!$A$10:$H$31,7)*H274</f>
        <v>0</v>
      </c>
      <c r="J274" s="64">
        <f t="shared" si="14"/>
        <v>0</v>
      </c>
      <c r="K274" s="64">
        <f t="shared" si="15"/>
        <v>0</v>
      </c>
      <c r="L274" s="68">
        <f t="shared" si="13"/>
        <v>0</v>
      </c>
      <c r="M274" s="2"/>
      <c r="N274" s="2"/>
    </row>
    <row r="275" spans="1:14" ht="16.5" customHeight="1">
      <c r="A275" s="134" t="s">
        <v>813</v>
      </c>
      <c r="B275" s="122" t="s">
        <v>418</v>
      </c>
      <c r="C275" s="121" t="s">
        <v>100</v>
      </c>
      <c r="D275" s="121" t="s">
        <v>101</v>
      </c>
      <c r="E275" s="145">
        <v>10</v>
      </c>
      <c r="F275" s="63">
        <v>255</v>
      </c>
      <c r="G275" s="63" t="s">
        <v>82</v>
      </c>
      <c r="H275" s="91">
        <v>1</v>
      </c>
      <c r="I275" s="64">
        <f>VLOOKUP(G275,Invulblad!$A$10:$H$31,7)*H275</f>
        <v>0</v>
      </c>
      <c r="J275" s="64">
        <f t="shared" si="14"/>
        <v>0</v>
      </c>
      <c r="K275" s="64">
        <f t="shared" si="15"/>
        <v>0</v>
      </c>
      <c r="L275" s="68">
        <f t="shared" si="13"/>
        <v>0</v>
      </c>
      <c r="M275" s="2"/>
      <c r="N275" s="2"/>
    </row>
    <row r="276" spans="1:14" ht="16.5" customHeight="1">
      <c r="A276" s="134" t="s">
        <v>813</v>
      </c>
      <c r="B276" s="122" t="s">
        <v>419</v>
      </c>
      <c r="C276" s="121" t="s">
        <v>96</v>
      </c>
      <c r="D276" s="121" t="s">
        <v>94</v>
      </c>
      <c r="E276" s="145">
        <v>43</v>
      </c>
      <c r="F276" s="63">
        <v>255</v>
      </c>
      <c r="G276" s="63" t="s">
        <v>72</v>
      </c>
      <c r="H276" s="91">
        <v>1</v>
      </c>
      <c r="I276" s="64">
        <f>VLOOKUP(G276,Invulblad!$A$10:$H$31,7)*H276</f>
        <v>0</v>
      </c>
      <c r="J276" s="64">
        <f t="shared" si="14"/>
        <v>0</v>
      </c>
      <c r="K276" s="64">
        <f t="shared" si="15"/>
        <v>0</v>
      </c>
      <c r="L276" s="68">
        <f t="shared" si="13"/>
        <v>0</v>
      </c>
      <c r="M276" s="2"/>
      <c r="N276" s="2"/>
    </row>
    <row r="277" spans="1:14" ht="16.5" customHeight="1">
      <c r="A277" s="134" t="s">
        <v>813</v>
      </c>
      <c r="B277" s="122" t="s">
        <v>420</v>
      </c>
      <c r="C277" s="121" t="s">
        <v>196</v>
      </c>
      <c r="D277" s="121" t="s">
        <v>94</v>
      </c>
      <c r="E277" s="145">
        <v>19</v>
      </c>
      <c r="F277" s="63">
        <v>255</v>
      </c>
      <c r="G277" s="63" t="s">
        <v>69</v>
      </c>
      <c r="H277" s="91">
        <v>1</v>
      </c>
      <c r="I277" s="64">
        <f>VLOOKUP(G277,Invulblad!$A$10:$H$31,7)*H277</f>
        <v>0</v>
      </c>
      <c r="J277" s="64">
        <f t="shared" si="14"/>
        <v>0</v>
      </c>
      <c r="K277" s="64">
        <f t="shared" si="15"/>
        <v>0</v>
      </c>
      <c r="L277" s="68">
        <f t="shared" si="13"/>
        <v>0</v>
      </c>
      <c r="M277" s="2"/>
      <c r="N277" s="2"/>
    </row>
    <row r="278" spans="1:14" ht="16.5" customHeight="1">
      <c r="A278" s="134" t="s">
        <v>813</v>
      </c>
      <c r="B278" s="122" t="s">
        <v>421</v>
      </c>
      <c r="C278" s="121" t="s">
        <v>196</v>
      </c>
      <c r="D278" s="121" t="s">
        <v>94</v>
      </c>
      <c r="E278" s="145">
        <v>19</v>
      </c>
      <c r="F278" s="63">
        <v>255</v>
      </c>
      <c r="G278" s="63" t="s">
        <v>69</v>
      </c>
      <c r="H278" s="91">
        <v>1</v>
      </c>
      <c r="I278" s="64">
        <f>VLOOKUP(G278,Invulblad!$A$10:$H$31,7)*H278</f>
        <v>0</v>
      </c>
      <c r="J278" s="64">
        <f t="shared" si="14"/>
        <v>0</v>
      </c>
      <c r="K278" s="64">
        <f t="shared" si="15"/>
        <v>0</v>
      </c>
      <c r="L278" s="68">
        <f t="shared" si="13"/>
        <v>0</v>
      </c>
      <c r="M278" s="2"/>
      <c r="N278" s="2"/>
    </row>
    <row r="279" spans="1:14" ht="16.5" customHeight="1">
      <c r="A279" s="134" t="s">
        <v>813</v>
      </c>
      <c r="B279" s="122" t="s">
        <v>422</v>
      </c>
      <c r="C279" s="121" t="s">
        <v>423</v>
      </c>
      <c r="D279" s="121" t="s">
        <v>94</v>
      </c>
      <c r="E279" s="145">
        <v>46</v>
      </c>
      <c r="F279" s="63">
        <v>52</v>
      </c>
      <c r="G279" s="63" t="s">
        <v>78</v>
      </c>
      <c r="H279" s="91">
        <v>1</v>
      </c>
      <c r="I279" s="64">
        <f>VLOOKUP(G279,Invulblad!$A$10:$H$31,7)*H279</f>
        <v>0</v>
      </c>
      <c r="J279" s="64">
        <f t="shared" si="14"/>
        <v>0</v>
      </c>
      <c r="K279" s="64">
        <f t="shared" si="15"/>
        <v>0</v>
      </c>
      <c r="L279" s="68">
        <f t="shared" si="13"/>
        <v>0</v>
      </c>
      <c r="M279" s="2"/>
      <c r="N279" s="2"/>
    </row>
    <row r="280" spans="1:14" ht="16.5" customHeight="1">
      <c r="A280" s="134" t="s">
        <v>813</v>
      </c>
      <c r="B280" s="122" t="s">
        <v>424</v>
      </c>
      <c r="C280" s="121" t="s">
        <v>425</v>
      </c>
      <c r="D280" s="121" t="s">
        <v>94</v>
      </c>
      <c r="E280" s="145">
        <v>10</v>
      </c>
      <c r="F280" s="63">
        <v>255</v>
      </c>
      <c r="G280" s="63" t="s">
        <v>77</v>
      </c>
      <c r="H280" s="91">
        <v>1</v>
      </c>
      <c r="I280" s="64">
        <f>VLOOKUP(G280,Invulblad!$A$10:$H$31,7)*H280</f>
        <v>0</v>
      </c>
      <c r="J280" s="64">
        <f t="shared" si="14"/>
        <v>0</v>
      </c>
      <c r="K280" s="64">
        <f t="shared" si="15"/>
        <v>0</v>
      </c>
      <c r="L280" s="68">
        <f t="shared" si="13"/>
        <v>0</v>
      </c>
      <c r="M280" s="2"/>
      <c r="N280" s="2"/>
    </row>
    <row r="281" spans="1:14" ht="16.5" customHeight="1">
      <c r="A281" s="134" t="s">
        <v>813</v>
      </c>
      <c r="B281" s="122" t="s">
        <v>426</v>
      </c>
      <c r="C281" s="121" t="s">
        <v>267</v>
      </c>
      <c r="D281" s="121" t="s">
        <v>94</v>
      </c>
      <c r="E281" s="145">
        <v>20</v>
      </c>
      <c r="F281" s="63">
        <v>255</v>
      </c>
      <c r="G281" s="63" t="s">
        <v>77</v>
      </c>
      <c r="H281" s="91">
        <v>1</v>
      </c>
      <c r="I281" s="64">
        <f>VLOOKUP(G281,Invulblad!$A$10:$H$31,7)*H281</f>
        <v>0</v>
      </c>
      <c r="J281" s="64">
        <f t="shared" si="14"/>
        <v>0</v>
      </c>
      <c r="K281" s="64">
        <f t="shared" si="15"/>
        <v>0</v>
      </c>
      <c r="L281" s="68">
        <f t="shared" si="13"/>
        <v>0</v>
      </c>
      <c r="M281" s="2"/>
      <c r="N281" s="2"/>
    </row>
    <row r="282" spans="1:14" ht="16.5" customHeight="1">
      <c r="A282" s="134" t="s">
        <v>813</v>
      </c>
      <c r="B282" s="122" t="s">
        <v>427</v>
      </c>
      <c r="C282" s="121" t="s">
        <v>134</v>
      </c>
      <c r="D282" s="121" t="s">
        <v>94</v>
      </c>
      <c r="E282" s="145">
        <v>11</v>
      </c>
      <c r="F282" s="63">
        <v>255</v>
      </c>
      <c r="G282" s="63" t="s">
        <v>77</v>
      </c>
      <c r="H282" s="91">
        <v>1</v>
      </c>
      <c r="I282" s="64">
        <f>VLOOKUP(G282,Invulblad!$A$10:$H$31,7)*H282</f>
        <v>0</v>
      </c>
      <c r="J282" s="64">
        <f t="shared" si="14"/>
        <v>0</v>
      </c>
      <c r="K282" s="64">
        <f t="shared" si="15"/>
        <v>0</v>
      </c>
      <c r="L282" s="68">
        <f t="shared" si="13"/>
        <v>0</v>
      </c>
      <c r="M282" s="2"/>
      <c r="N282" s="2"/>
    </row>
    <row r="283" spans="1:14" ht="16.5" customHeight="1">
      <c r="A283" s="134" t="s">
        <v>813</v>
      </c>
      <c r="B283" s="122" t="s">
        <v>428</v>
      </c>
      <c r="C283" s="121" t="s">
        <v>196</v>
      </c>
      <c r="D283" s="121" t="s">
        <v>94</v>
      </c>
      <c r="E283" s="145">
        <v>19</v>
      </c>
      <c r="F283" s="63">
        <v>255</v>
      </c>
      <c r="G283" s="63" t="s">
        <v>69</v>
      </c>
      <c r="H283" s="91">
        <v>1</v>
      </c>
      <c r="I283" s="64">
        <f>VLOOKUP(G283,Invulblad!$A$10:$H$31,7)*H283</f>
        <v>0</v>
      </c>
      <c r="J283" s="64">
        <f t="shared" si="14"/>
        <v>0</v>
      </c>
      <c r="K283" s="64">
        <f t="shared" si="15"/>
        <v>0</v>
      </c>
      <c r="L283" s="68">
        <f t="shared" si="13"/>
        <v>0</v>
      </c>
      <c r="M283" s="2"/>
      <c r="N283" s="2"/>
    </row>
    <row r="284" spans="1:14" ht="16.5" customHeight="1">
      <c r="A284" s="134" t="s">
        <v>813</v>
      </c>
      <c r="B284" s="122" t="s">
        <v>429</v>
      </c>
      <c r="C284" s="121" t="s">
        <v>430</v>
      </c>
      <c r="D284" s="121" t="s">
        <v>94</v>
      </c>
      <c r="E284" s="145">
        <v>10</v>
      </c>
      <c r="F284" s="63">
        <v>255</v>
      </c>
      <c r="G284" s="63" t="s">
        <v>77</v>
      </c>
      <c r="H284" s="91">
        <v>1</v>
      </c>
      <c r="I284" s="64">
        <f>VLOOKUP(G284,Invulblad!$A$10:$H$31,7)*H284</f>
        <v>0</v>
      </c>
      <c r="J284" s="64">
        <f t="shared" si="14"/>
        <v>0</v>
      </c>
      <c r="K284" s="64">
        <f t="shared" si="15"/>
        <v>0</v>
      </c>
      <c r="L284" s="68">
        <f t="shared" ref="L284:L313" si="16">+K284*J284</f>
        <v>0</v>
      </c>
      <c r="M284" s="2"/>
      <c r="N284" s="2"/>
    </row>
    <row r="285" spans="1:14" ht="16.5" customHeight="1">
      <c r="A285" s="134" t="s">
        <v>813</v>
      </c>
      <c r="B285" s="122" t="s">
        <v>431</v>
      </c>
      <c r="C285" s="121" t="s">
        <v>196</v>
      </c>
      <c r="D285" s="121" t="s">
        <v>94</v>
      </c>
      <c r="E285" s="145">
        <v>19</v>
      </c>
      <c r="F285" s="63">
        <v>255</v>
      </c>
      <c r="G285" s="63" t="s">
        <v>69</v>
      </c>
      <c r="H285" s="91">
        <v>1</v>
      </c>
      <c r="I285" s="64">
        <f>VLOOKUP(G285,Invulblad!$A$10:$H$31,7)*H285</f>
        <v>0</v>
      </c>
      <c r="J285" s="64">
        <f t="shared" si="14"/>
        <v>0</v>
      </c>
      <c r="K285" s="64">
        <f t="shared" si="15"/>
        <v>0</v>
      </c>
      <c r="L285" s="68">
        <f t="shared" si="16"/>
        <v>0</v>
      </c>
      <c r="M285" s="2"/>
      <c r="N285" s="2"/>
    </row>
    <row r="286" spans="1:14" ht="16.5" customHeight="1">
      <c r="A286" s="134" t="s">
        <v>813</v>
      </c>
      <c r="B286" s="122" t="s">
        <v>432</v>
      </c>
      <c r="C286" s="121" t="s">
        <v>239</v>
      </c>
      <c r="D286" s="121" t="s">
        <v>94</v>
      </c>
      <c r="E286" s="145">
        <v>70</v>
      </c>
      <c r="F286" s="63">
        <v>52</v>
      </c>
      <c r="G286" s="63" t="s">
        <v>78</v>
      </c>
      <c r="H286" s="91">
        <v>1</v>
      </c>
      <c r="I286" s="64">
        <f>VLOOKUP(G286,Invulblad!$A$10:$H$31,7)*H286</f>
        <v>0</v>
      </c>
      <c r="J286" s="64">
        <f t="shared" si="14"/>
        <v>0</v>
      </c>
      <c r="K286" s="64">
        <f t="shared" si="15"/>
        <v>0</v>
      </c>
      <c r="L286" s="68">
        <f t="shared" si="16"/>
        <v>0</v>
      </c>
      <c r="M286" s="2"/>
      <c r="N286" s="2"/>
    </row>
    <row r="287" spans="1:14" ht="16.5" customHeight="1">
      <c r="A287" s="134" t="s">
        <v>813</v>
      </c>
      <c r="B287" s="122" t="s">
        <v>433</v>
      </c>
      <c r="C287" s="121" t="s">
        <v>239</v>
      </c>
      <c r="D287" s="121" t="s">
        <v>94</v>
      </c>
      <c r="E287" s="145">
        <v>20</v>
      </c>
      <c r="F287" s="63">
        <v>52</v>
      </c>
      <c r="G287" s="63" t="s">
        <v>78</v>
      </c>
      <c r="H287" s="91">
        <v>1</v>
      </c>
      <c r="I287" s="64">
        <f>VLOOKUP(G287,Invulblad!$A$10:$H$31,7)*H287</f>
        <v>0</v>
      </c>
      <c r="J287" s="64">
        <f t="shared" si="14"/>
        <v>0</v>
      </c>
      <c r="K287" s="64">
        <f t="shared" si="15"/>
        <v>0</v>
      </c>
      <c r="L287" s="68">
        <f t="shared" si="16"/>
        <v>0</v>
      </c>
      <c r="M287" s="2"/>
      <c r="N287" s="2"/>
    </row>
    <row r="288" spans="1:14" ht="16.5" customHeight="1">
      <c r="A288" s="134" t="s">
        <v>813</v>
      </c>
      <c r="B288" s="122" t="s">
        <v>434</v>
      </c>
      <c r="C288" s="121" t="s">
        <v>134</v>
      </c>
      <c r="D288" s="121" t="s">
        <v>94</v>
      </c>
      <c r="E288" s="145">
        <v>95</v>
      </c>
      <c r="F288" s="63">
        <v>255</v>
      </c>
      <c r="G288" s="63" t="s">
        <v>77</v>
      </c>
      <c r="H288" s="91">
        <v>1</v>
      </c>
      <c r="I288" s="64">
        <f>VLOOKUP(G288,Invulblad!$A$10:$H$31,7)*H288</f>
        <v>0</v>
      </c>
      <c r="J288" s="64">
        <f t="shared" si="14"/>
        <v>0</v>
      </c>
      <c r="K288" s="64">
        <f t="shared" si="15"/>
        <v>0</v>
      </c>
      <c r="L288" s="68">
        <f t="shared" si="16"/>
        <v>0</v>
      </c>
      <c r="M288" s="2"/>
      <c r="N288" s="2"/>
    </row>
    <row r="289" spans="1:14" ht="16.5" customHeight="1">
      <c r="A289" s="134" t="s">
        <v>813</v>
      </c>
      <c r="B289" s="122" t="s">
        <v>435</v>
      </c>
      <c r="C289" s="121" t="s">
        <v>134</v>
      </c>
      <c r="D289" s="121" t="s">
        <v>94</v>
      </c>
      <c r="E289" s="145">
        <v>11</v>
      </c>
      <c r="F289" s="63">
        <v>255</v>
      </c>
      <c r="G289" s="63" t="s">
        <v>77</v>
      </c>
      <c r="H289" s="91">
        <v>1</v>
      </c>
      <c r="I289" s="64">
        <f>VLOOKUP(G289,Invulblad!$A$10:$H$31,7)*H289</f>
        <v>0</v>
      </c>
      <c r="J289" s="64">
        <f t="shared" si="14"/>
        <v>0</v>
      </c>
      <c r="K289" s="64">
        <f t="shared" si="15"/>
        <v>0</v>
      </c>
      <c r="L289" s="68">
        <f t="shared" si="16"/>
        <v>0</v>
      </c>
      <c r="M289" s="2"/>
      <c r="N289" s="2"/>
    </row>
    <row r="290" spans="1:14" ht="16.5" customHeight="1">
      <c r="A290" s="134" t="s">
        <v>813</v>
      </c>
      <c r="B290" s="122" t="s">
        <v>436</v>
      </c>
      <c r="C290" s="121" t="s">
        <v>134</v>
      </c>
      <c r="D290" s="121" t="s">
        <v>94</v>
      </c>
      <c r="E290" s="146">
        <v>56</v>
      </c>
      <c r="F290" s="63">
        <v>255</v>
      </c>
      <c r="G290" s="63" t="s">
        <v>77</v>
      </c>
      <c r="H290" s="91">
        <v>1</v>
      </c>
      <c r="I290" s="64">
        <f>VLOOKUP(G290,Invulblad!$A$10:$H$31,7)*H290</f>
        <v>0</v>
      </c>
      <c r="J290" s="64">
        <f t="shared" si="14"/>
        <v>0</v>
      </c>
      <c r="K290" s="64">
        <f t="shared" si="15"/>
        <v>0</v>
      </c>
      <c r="L290" s="68">
        <f t="shared" si="16"/>
        <v>0</v>
      </c>
      <c r="M290" s="2"/>
      <c r="N290" s="2"/>
    </row>
    <row r="291" spans="1:14" ht="16.5" customHeight="1">
      <c r="A291" s="134" t="s">
        <v>813</v>
      </c>
      <c r="B291" s="122" t="s">
        <v>437</v>
      </c>
      <c r="C291" s="121" t="s">
        <v>134</v>
      </c>
      <c r="D291" s="121" t="s">
        <v>94</v>
      </c>
      <c r="E291" s="146">
        <v>24</v>
      </c>
      <c r="F291" s="63">
        <v>255</v>
      </c>
      <c r="G291" s="63" t="s">
        <v>77</v>
      </c>
      <c r="H291" s="91">
        <v>1</v>
      </c>
      <c r="I291" s="64">
        <f>VLOOKUP(G291,Invulblad!$A$10:$H$31,7)*H291</f>
        <v>0</v>
      </c>
      <c r="J291" s="64">
        <f t="shared" si="14"/>
        <v>0</v>
      </c>
      <c r="K291" s="64">
        <f t="shared" si="15"/>
        <v>0</v>
      </c>
      <c r="L291" s="68">
        <f t="shared" si="16"/>
        <v>0</v>
      </c>
      <c r="M291" s="2"/>
      <c r="N291" s="2"/>
    </row>
    <row r="292" spans="1:14" ht="16.5" customHeight="1">
      <c r="A292" s="134" t="s">
        <v>813</v>
      </c>
      <c r="B292" s="122" t="s">
        <v>438</v>
      </c>
      <c r="C292" s="121" t="s">
        <v>439</v>
      </c>
      <c r="D292" s="121"/>
      <c r="E292" s="146"/>
      <c r="F292" s="63"/>
      <c r="G292" s="63" t="s">
        <v>811</v>
      </c>
      <c r="H292" s="91">
        <v>1</v>
      </c>
      <c r="I292" s="64">
        <f>VLOOKUP(G292,Invulblad!$A$10:$H$31,7)*H292</f>
        <v>0</v>
      </c>
      <c r="J292" s="64">
        <f t="shared" si="14"/>
        <v>0</v>
      </c>
      <c r="K292" s="64">
        <f t="shared" si="15"/>
        <v>0</v>
      </c>
      <c r="L292" s="68">
        <f t="shared" si="16"/>
        <v>0</v>
      </c>
      <c r="M292" s="2"/>
      <c r="N292" s="2"/>
    </row>
    <row r="293" spans="1:14" ht="16.5" customHeight="1">
      <c r="A293" s="134" t="s">
        <v>813</v>
      </c>
      <c r="B293" s="122" t="s">
        <v>440</v>
      </c>
      <c r="C293" s="121" t="s">
        <v>196</v>
      </c>
      <c r="D293" s="121" t="s">
        <v>94</v>
      </c>
      <c r="E293" s="145">
        <v>18</v>
      </c>
      <c r="F293" s="63">
        <v>255</v>
      </c>
      <c r="G293" s="63" t="s">
        <v>69</v>
      </c>
      <c r="H293" s="91">
        <v>1</v>
      </c>
      <c r="I293" s="64">
        <f>VLOOKUP(G293,Invulblad!$A$10:$H$31,7)*H293</f>
        <v>0</v>
      </c>
      <c r="J293" s="64">
        <f t="shared" si="14"/>
        <v>0</v>
      </c>
      <c r="K293" s="64">
        <f t="shared" si="15"/>
        <v>0</v>
      </c>
      <c r="L293" s="68">
        <f t="shared" si="16"/>
        <v>0</v>
      </c>
      <c r="M293" s="2"/>
      <c r="N293" s="2"/>
    </row>
    <row r="294" spans="1:14" ht="16.5" customHeight="1">
      <c r="A294" s="134" t="s">
        <v>813</v>
      </c>
      <c r="B294" s="122" t="s">
        <v>441</v>
      </c>
      <c r="C294" s="121" t="s">
        <v>134</v>
      </c>
      <c r="D294" s="121" t="s">
        <v>94</v>
      </c>
      <c r="E294" s="145">
        <v>18</v>
      </c>
      <c r="F294" s="63">
        <v>255</v>
      </c>
      <c r="G294" s="63" t="s">
        <v>77</v>
      </c>
      <c r="H294" s="91">
        <v>1</v>
      </c>
      <c r="I294" s="64">
        <f>VLOOKUP(G294,Invulblad!$A$10:$H$31,7)*H294</f>
        <v>0</v>
      </c>
      <c r="J294" s="64">
        <f t="shared" si="14"/>
        <v>0</v>
      </c>
      <c r="K294" s="64">
        <f t="shared" si="15"/>
        <v>0</v>
      </c>
      <c r="L294" s="68">
        <f t="shared" si="16"/>
        <v>0</v>
      </c>
      <c r="M294" s="2"/>
      <c r="N294" s="2"/>
    </row>
    <row r="295" spans="1:14" ht="16.5" customHeight="1">
      <c r="A295" s="134" t="s">
        <v>813</v>
      </c>
      <c r="B295" s="122" t="s">
        <v>442</v>
      </c>
      <c r="C295" s="121" t="s">
        <v>443</v>
      </c>
      <c r="D295" s="121" t="s">
        <v>94</v>
      </c>
      <c r="E295" s="145">
        <v>18</v>
      </c>
      <c r="F295" s="63">
        <v>255</v>
      </c>
      <c r="G295" s="63" t="s">
        <v>77</v>
      </c>
      <c r="H295" s="91">
        <v>1</v>
      </c>
      <c r="I295" s="64">
        <f>VLOOKUP(G295,Invulblad!$A$10:$H$31,7)*H295</f>
        <v>0</v>
      </c>
      <c r="J295" s="64">
        <f t="shared" si="14"/>
        <v>0</v>
      </c>
      <c r="K295" s="64">
        <f t="shared" si="15"/>
        <v>0</v>
      </c>
      <c r="L295" s="68">
        <f t="shared" si="16"/>
        <v>0</v>
      </c>
      <c r="M295" s="2"/>
      <c r="N295" s="2"/>
    </row>
    <row r="296" spans="1:14" ht="16.5" customHeight="1">
      <c r="A296" s="134" t="s">
        <v>813</v>
      </c>
      <c r="B296" s="122" t="s">
        <v>444</v>
      </c>
      <c r="C296" s="121" t="s">
        <v>134</v>
      </c>
      <c r="D296" s="121" t="s">
        <v>94</v>
      </c>
      <c r="E296" s="145">
        <v>18</v>
      </c>
      <c r="F296" s="63">
        <v>255</v>
      </c>
      <c r="G296" s="63" t="s">
        <v>77</v>
      </c>
      <c r="H296" s="91">
        <v>1</v>
      </c>
      <c r="I296" s="64">
        <f>VLOOKUP(G296,Invulblad!$A$10:$H$31,7)*H296</f>
        <v>0</v>
      </c>
      <c r="J296" s="64">
        <f t="shared" si="14"/>
        <v>0</v>
      </c>
      <c r="K296" s="64">
        <f t="shared" si="15"/>
        <v>0</v>
      </c>
      <c r="L296" s="68">
        <f t="shared" si="16"/>
        <v>0</v>
      </c>
      <c r="M296" s="2"/>
      <c r="N296" s="2"/>
    </row>
    <row r="297" spans="1:14" ht="16.5" customHeight="1">
      <c r="A297" s="134" t="s">
        <v>813</v>
      </c>
      <c r="B297" s="122" t="s">
        <v>445</v>
      </c>
      <c r="C297" s="121" t="s">
        <v>196</v>
      </c>
      <c r="D297" s="121" t="s">
        <v>94</v>
      </c>
      <c r="E297" s="145">
        <v>10.5</v>
      </c>
      <c r="F297" s="63">
        <v>255</v>
      </c>
      <c r="G297" s="63" t="s">
        <v>69</v>
      </c>
      <c r="H297" s="91">
        <v>1</v>
      </c>
      <c r="I297" s="64">
        <f>VLOOKUP(G297,Invulblad!$A$10:$H$31,7)*H297</f>
        <v>0</v>
      </c>
      <c r="J297" s="64">
        <f t="shared" si="14"/>
        <v>0</v>
      </c>
      <c r="K297" s="64">
        <f t="shared" si="15"/>
        <v>0</v>
      </c>
      <c r="L297" s="68">
        <f t="shared" si="16"/>
        <v>0</v>
      </c>
      <c r="M297" s="2"/>
      <c r="N297" s="2"/>
    </row>
    <row r="298" spans="1:14" ht="16.5" customHeight="1">
      <c r="A298" s="134" t="s">
        <v>813</v>
      </c>
      <c r="B298" s="122" t="s">
        <v>446</v>
      </c>
      <c r="C298" s="121" t="s">
        <v>196</v>
      </c>
      <c r="D298" s="121" t="s">
        <v>94</v>
      </c>
      <c r="E298" s="145">
        <v>12</v>
      </c>
      <c r="F298" s="63">
        <v>255</v>
      </c>
      <c r="G298" s="63" t="s">
        <v>69</v>
      </c>
      <c r="H298" s="91">
        <v>1</v>
      </c>
      <c r="I298" s="64">
        <f>VLOOKUP(G298,Invulblad!$A$10:$H$31,7)*H298</f>
        <v>0</v>
      </c>
      <c r="J298" s="64">
        <f t="shared" si="14"/>
        <v>0</v>
      </c>
      <c r="K298" s="64">
        <f t="shared" si="15"/>
        <v>0</v>
      </c>
      <c r="L298" s="68">
        <f t="shared" si="16"/>
        <v>0</v>
      </c>
      <c r="M298" s="2"/>
      <c r="N298" s="2"/>
    </row>
    <row r="299" spans="1:14" ht="16.5" customHeight="1">
      <c r="A299" s="134" t="s">
        <v>813</v>
      </c>
      <c r="B299" s="122" t="s">
        <v>447</v>
      </c>
      <c r="C299" s="121" t="s">
        <v>196</v>
      </c>
      <c r="D299" s="121" t="s">
        <v>94</v>
      </c>
      <c r="E299" s="145">
        <v>10.5</v>
      </c>
      <c r="F299" s="63">
        <v>255</v>
      </c>
      <c r="G299" s="63" t="s">
        <v>69</v>
      </c>
      <c r="H299" s="91">
        <v>1</v>
      </c>
      <c r="I299" s="64">
        <f>VLOOKUP(G299,Invulblad!$A$10:$H$31,7)*H299</f>
        <v>0</v>
      </c>
      <c r="J299" s="64">
        <f t="shared" si="14"/>
        <v>0</v>
      </c>
      <c r="K299" s="64">
        <f t="shared" si="15"/>
        <v>0</v>
      </c>
      <c r="L299" s="68">
        <f t="shared" si="16"/>
        <v>0</v>
      </c>
      <c r="M299" s="2"/>
      <c r="N299" s="2"/>
    </row>
    <row r="300" spans="1:14" ht="16.5" customHeight="1">
      <c r="A300" s="134" t="s">
        <v>813</v>
      </c>
      <c r="B300" s="122" t="s">
        <v>448</v>
      </c>
      <c r="C300" s="121" t="s">
        <v>134</v>
      </c>
      <c r="D300" s="121" t="s">
        <v>94</v>
      </c>
      <c r="E300" s="145">
        <v>18</v>
      </c>
      <c r="F300" s="63">
        <v>255</v>
      </c>
      <c r="G300" s="63" t="s">
        <v>77</v>
      </c>
      <c r="H300" s="91">
        <v>1</v>
      </c>
      <c r="I300" s="64">
        <f>VLOOKUP(G300,Invulblad!$A$10:$H$31,7)*H300</f>
        <v>0</v>
      </c>
      <c r="J300" s="64">
        <f t="shared" si="14"/>
        <v>0</v>
      </c>
      <c r="K300" s="64">
        <f t="shared" si="15"/>
        <v>0</v>
      </c>
      <c r="L300" s="68">
        <f t="shared" si="16"/>
        <v>0</v>
      </c>
      <c r="M300" s="2"/>
      <c r="N300" s="2"/>
    </row>
    <row r="301" spans="1:14" ht="16.5" customHeight="1">
      <c r="A301" s="134" t="s">
        <v>813</v>
      </c>
      <c r="B301" s="122" t="s">
        <v>449</v>
      </c>
      <c r="C301" s="121" t="s">
        <v>196</v>
      </c>
      <c r="D301" s="121" t="s">
        <v>94</v>
      </c>
      <c r="E301" s="145">
        <v>16.5</v>
      </c>
      <c r="F301" s="63">
        <v>255</v>
      </c>
      <c r="G301" s="63" t="s">
        <v>69</v>
      </c>
      <c r="H301" s="91">
        <v>1</v>
      </c>
      <c r="I301" s="64">
        <f>VLOOKUP(G301,Invulblad!$A$10:$H$31,7)*H301</f>
        <v>0</v>
      </c>
      <c r="J301" s="64">
        <f t="shared" si="14"/>
        <v>0</v>
      </c>
      <c r="K301" s="64">
        <f t="shared" si="15"/>
        <v>0</v>
      </c>
      <c r="L301" s="68">
        <f t="shared" si="16"/>
        <v>0</v>
      </c>
      <c r="M301" s="2"/>
      <c r="N301" s="2"/>
    </row>
    <row r="302" spans="1:14" ht="16.5" customHeight="1">
      <c r="A302" s="134" t="s">
        <v>813</v>
      </c>
      <c r="B302" s="122" t="s">
        <v>450</v>
      </c>
      <c r="C302" s="121" t="s">
        <v>134</v>
      </c>
      <c r="D302" s="121" t="s">
        <v>94</v>
      </c>
      <c r="E302" s="145">
        <v>18</v>
      </c>
      <c r="F302" s="63">
        <v>255</v>
      </c>
      <c r="G302" s="63" t="s">
        <v>77</v>
      </c>
      <c r="H302" s="91">
        <v>1</v>
      </c>
      <c r="I302" s="64">
        <f>VLOOKUP(G302,Invulblad!$A$10:$H$31,7)*H302</f>
        <v>0</v>
      </c>
      <c r="J302" s="64">
        <f t="shared" si="14"/>
        <v>0</v>
      </c>
      <c r="K302" s="64">
        <f t="shared" si="15"/>
        <v>0</v>
      </c>
      <c r="L302" s="68">
        <f t="shared" si="16"/>
        <v>0</v>
      </c>
      <c r="M302" s="2"/>
      <c r="N302" s="2"/>
    </row>
    <row r="303" spans="1:14" ht="16.5" customHeight="1">
      <c r="A303" s="134" t="s">
        <v>813</v>
      </c>
      <c r="B303" s="122" t="s">
        <v>451</v>
      </c>
      <c r="C303" s="121" t="s">
        <v>196</v>
      </c>
      <c r="D303" s="121" t="s">
        <v>94</v>
      </c>
      <c r="E303" s="145">
        <v>18</v>
      </c>
      <c r="F303" s="63">
        <v>255</v>
      </c>
      <c r="G303" s="63" t="s">
        <v>69</v>
      </c>
      <c r="H303" s="91">
        <v>1</v>
      </c>
      <c r="I303" s="64">
        <f>VLOOKUP(G303,Invulblad!$A$10:$H$31,7)*H303</f>
        <v>0</v>
      </c>
      <c r="J303" s="64">
        <f t="shared" si="14"/>
        <v>0</v>
      </c>
      <c r="K303" s="64">
        <f t="shared" si="15"/>
        <v>0</v>
      </c>
      <c r="L303" s="68">
        <f t="shared" si="16"/>
        <v>0</v>
      </c>
      <c r="M303" s="2"/>
      <c r="N303" s="2"/>
    </row>
    <row r="304" spans="1:14" ht="16.5" customHeight="1">
      <c r="A304" s="134" t="s">
        <v>813</v>
      </c>
      <c r="B304" s="122" t="s">
        <v>452</v>
      </c>
      <c r="C304" s="121" t="s">
        <v>453</v>
      </c>
      <c r="D304" s="121" t="s">
        <v>94</v>
      </c>
      <c r="E304" s="145">
        <v>67</v>
      </c>
      <c r="F304" s="63">
        <v>255</v>
      </c>
      <c r="G304" s="63" t="s">
        <v>77</v>
      </c>
      <c r="H304" s="91">
        <v>1</v>
      </c>
      <c r="I304" s="64">
        <f>VLOOKUP(G304,Invulblad!$A$10:$H$31,7)*H304</f>
        <v>0</v>
      </c>
      <c r="J304" s="64">
        <f t="shared" si="14"/>
        <v>0</v>
      </c>
      <c r="K304" s="64">
        <f t="shared" si="15"/>
        <v>0</v>
      </c>
      <c r="L304" s="68">
        <f t="shared" si="16"/>
        <v>0</v>
      </c>
      <c r="M304" s="2"/>
      <c r="N304" s="2"/>
    </row>
    <row r="305" spans="1:41" ht="16.5" customHeight="1">
      <c r="A305" s="134" t="s">
        <v>813</v>
      </c>
      <c r="B305" s="122" t="s">
        <v>454</v>
      </c>
      <c r="C305" s="121" t="s">
        <v>134</v>
      </c>
      <c r="D305" s="121" t="s">
        <v>94</v>
      </c>
      <c r="E305" s="145">
        <v>18</v>
      </c>
      <c r="F305" s="63">
        <v>255</v>
      </c>
      <c r="G305" s="63" t="s">
        <v>77</v>
      </c>
      <c r="H305" s="91">
        <v>1</v>
      </c>
      <c r="I305" s="64">
        <f>VLOOKUP(G305,Invulblad!$A$10:$H$31,7)*H305</f>
        <v>0</v>
      </c>
      <c r="J305" s="64">
        <f t="shared" si="14"/>
        <v>0</v>
      </c>
      <c r="K305" s="64">
        <f t="shared" si="15"/>
        <v>0</v>
      </c>
      <c r="L305" s="68">
        <f t="shared" si="16"/>
        <v>0</v>
      </c>
      <c r="M305" s="2"/>
      <c r="N305" s="2"/>
    </row>
    <row r="306" spans="1:41" ht="16.5" customHeight="1">
      <c r="A306" s="134" t="s">
        <v>813</v>
      </c>
      <c r="B306" s="122" t="s">
        <v>455</v>
      </c>
      <c r="C306" s="121" t="s">
        <v>196</v>
      </c>
      <c r="D306" s="121" t="s">
        <v>94</v>
      </c>
      <c r="E306" s="145">
        <v>19</v>
      </c>
      <c r="F306" s="63">
        <v>255</v>
      </c>
      <c r="G306" s="63" t="s">
        <v>69</v>
      </c>
      <c r="H306" s="91">
        <v>1</v>
      </c>
      <c r="I306" s="64">
        <f>VLOOKUP(G306,Invulblad!$A$10:$H$31,7)*H306</f>
        <v>0</v>
      </c>
      <c r="J306" s="64">
        <f t="shared" si="14"/>
        <v>0</v>
      </c>
      <c r="K306" s="64">
        <f t="shared" si="15"/>
        <v>0</v>
      </c>
      <c r="L306" s="68">
        <f t="shared" si="16"/>
        <v>0</v>
      </c>
      <c r="M306" s="2"/>
      <c r="N306" s="2"/>
    </row>
    <row r="307" spans="1:41" ht="16.5" customHeight="1">
      <c r="A307" s="134" t="s">
        <v>813</v>
      </c>
      <c r="B307" s="122" t="s">
        <v>456</v>
      </c>
      <c r="C307" s="121" t="s">
        <v>196</v>
      </c>
      <c r="D307" s="121" t="s">
        <v>94</v>
      </c>
      <c r="E307" s="145">
        <v>19</v>
      </c>
      <c r="F307" s="63">
        <v>255</v>
      </c>
      <c r="G307" s="63" t="s">
        <v>69</v>
      </c>
      <c r="H307" s="91">
        <v>1</v>
      </c>
      <c r="I307" s="64">
        <f>VLOOKUP(G307,Invulblad!$A$10:$H$31,7)*H307</f>
        <v>0</v>
      </c>
      <c r="J307" s="64">
        <f t="shared" si="14"/>
        <v>0</v>
      </c>
      <c r="K307" s="64">
        <f t="shared" si="15"/>
        <v>0</v>
      </c>
      <c r="L307" s="68">
        <f t="shared" si="16"/>
        <v>0</v>
      </c>
      <c r="M307" s="2"/>
      <c r="N307" s="2"/>
    </row>
    <row r="308" spans="1:41" ht="16.5" customHeight="1">
      <c r="A308" s="134" t="s">
        <v>813</v>
      </c>
      <c r="B308" s="122" t="s">
        <v>457</v>
      </c>
      <c r="C308" s="121" t="s">
        <v>196</v>
      </c>
      <c r="D308" s="121" t="s">
        <v>94</v>
      </c>
      <c r="E308" s="145">
        <v>19</v>
      </c>
      <c r="F308" s="63">
        <v>255</v>
      </c>
      <c r="G308" s="63" t="s">
        <v>69</v>
      </c>
      <c r="H308" s="91">
        <v>1</v>
      </c>
      <c r="I308" s="64">
        <f>VLOOKUP(G308,Invulblad!$A$10:$H$31,7)*H308</f>
        <v>0</v>
      </c>
      <c r="J308" s="64">
        <f t="shared" si="14"/>
        <v>0</v>
      </c>
      <c r="K308" s="64">
        <f t="shared" si="15"/>
        <v>0</v>
      </c>
      <c r="L308" s="68">
        <f t="shared" si="16"/>
        <v>0</v>
      </c>
      <c r="M308" s="2"/>
      <c r="N308" s="2"/>
    </row>
    <row r="309" spans="1:41" ht="16.5" customHeight="1">
      <c r="A309" s="134" t="s">
        <v>813</v>
      </c>
      <c r="B309" s="122" t="s">
        <v>458</v>
      </c>
      <c r="C309" s="121" t="s">
        <v>459</v>
      </c>
      <c r="D309" s="121"/>
      <c r="E309" s="145"/>
      <c r="F309" s="63"/>
      <c r="G309" s="63" t="s">
        <v>811</v>
      </c>
      <c r="H309" s="91">
        <v>1</v>
      </c>
      <c r="I309" s="64">
        <f>VLOOKUP(G309,Invulblad!$A$10:$H$31,7)*H309</f>
        <v>0</v>
      </c>
      <c r="J309" s="64">
        <f t="shared" si="14"/>
        <v>0</v>
      </c>
      <c r="K309" s="64">
        <f t="shared" si="15"/>
        <v>0</v>
      </c>
      <c r="L309" s="68">
        <f t="shared" si="16"/>
        <v>0</v>
      </c>
      <c r="M309" s="2"/>
      <c r="N309" s="2"/>
    </row>
    <row r="310" spans="1:41" ht="16.5" customHeight="1">
      <c r="A310" s="134" t="s">
        <v>813</v>
      </c>
      <c r="B310" s="122" t="s">
        <v>460</v>
      </c>
      <c r="C310" s="121" t="s">
        <v>461</v>
      </c>
      <c r="D310" s="121"/>
      <c r="E310" s="145"/>
      <c r="F310" s="63"/>
      <c r="G310" s="63" t="s">
        <v>811</v>
      </c>
      <c r="H310" s="91">
        <v>1</v>
      </c>
      <c r="I310" s="64">
        <f>VLOOKUP(G310,Invulblad!$A$10:$H$31,7)*H310</f>
        <v>0</v>
      </c>
      <c r="J310" s="64">
        <f t="shared" si="14"/>
        <v>0</v>
      </c>
      <c r="K310" s="64">
        <f t="shared" si="15"/>
        <v>0</v>
      </c>
      <c r="L310" s="68">
        <f t="shared" si="16"/>
        <v>0</v>
      </c>
      <c r="M310" s="2"/>
      <c r="N310" s="2"/>
    </row>
    <row r="311" spans="1:41" ht="16.5" customHeight="1">
      <c r="A311" s="134" t="s">
        <v>813</v>
      </c>
      <c r="B311" s="122" t="s">
        <v>462</v>
      </c>
      <c r="C311" s="121" t="s">
        <v>239</v>
      </c>
      <c r="D311" s="121" t="s">
        <v>94</v>
      </c>
      <c r="E311" s="145">
        <v>38</v>
      </c>
      <c r="F311" s="63">
        <v>52</v>
      </c>
      <c r="G311" s="63" t="s">
        <v>78</v>
      </c>
      <c r="H311" s="91">
        <v>1</v>
      </c>
      <c r="I311" s="64">
        <f>VLOOKUP(G311,Invulblad!$A$10:$H$31,7)*H311</f>
        <v>0</v>
      </c>
      <c r="J311" s="64">
        <f t="shared" si="14"/>
        <v>0</v>
      </c>
      <c r="K311" s="64">
        <f t="shared" si="15"/>
        <v>0</v>
      </c>
      <c r="L311" s="68">
        <f t="shared" si="16"/>
        <v>0</v>
      </c>
      <c r="M311" s="2"/>
      <c r="N311" s="2"/>
    </row>
    <row r="312" spans="1:41" ht="16.5" customHeight="1">
      <c r="A312" s="134" t="s">
        <v>813</v>
      </c>
      <c r="B312" s="122" t="s">
        <v>463</v>
      </c>
      <c r="C312" s="121" t="s">
        <v>232</v>
      </c>
      <c r="D312" s="121"/>
      <c r="E312" s="145"/>
      <c r="F312" s="63"/>
      <c r="G312" s="63" t="s">
        <v>811</v>
      </c>
      <c r="H312" s="91">
        <v>1</v>
      </c>
      <c r="I312" s="64">
        <f>VLOOKUP(G312,Invulblad!$A$10:$H$31,7)*H312</f>
        <v>0</v>
      </c>
      <c r="J312" s="64">
        <f t="shared" si="14"/>
        <v>0</v>
      </c>
      <c r="K312" s="64">
        <f t="shared" si="15"/>
        <v>0</v>
      </c>
      <c r="L312" s="68">
        <f t="shared" si="16"/>
        <v>0</v>
      </c>
      <c r="M312" s="2"/>
      <c r="N312" s="2"/>
    </row>
    <row r="313" spans="1:41" ht="16.5" customHeight="1">
      <c r="A313" s="135" t="s">
        <v>813</v>
      </c>
      <c r="B313" s="136" t="s">
        <v>464</v>
      </c>
      <c r="C313" s="137" t="s">
        <v>423</v>
      </c>
      <c r="D313" s="137" t="s">
        <v>94</v>
      </c>
      <c r="E313" s="148">
        <v>19</v>
      </c>
      <c r="F313" s="138">
        <v>52</v>
      </c>
      <c r="G313" s="138" t="s">
        <v>78</v>
      </c>
      <c r="H313" s="139">
        <v>1</v>
      </c>
      <c r="I313" s="64">
        <f>VLOOKUP(G313,Invulblad!$A$10:$H$31,7)*H313</f>
        <v>0</v>
      </c>
      <c r="J313" s="140">
        <f t="shared" si="14"/>
        <v>0</v>
      </c>
      <c r="K313" s="140">
        <f t="shared" si="15"/>
        <v>0</v>
      </c>
      <c r="L313" s="141">
        <f t="shared" si="16"/>
        <v>0</v>
      </c>
      <c r="M313" s="142"/>
      <c r="N313" s="142"/>
    </row>
    <row r="314" spans="1:41" s="143" customFormat="1" ht="16.5" customHeight="1">
      <c r="A314" s="134" t="s">
        <v>813</v>
      </c>
      <c r="B314" s="150" t="s">
        <v>465</v>
      </c>
      <c r="C314" s="143" t="s">
        <v>96</v>
      </c>
      <c r="D314" s="143" t="s">
        <v>94</v>
      </c>
      <c r="E314" s="149">
        <v>4</v>
      </c>
      <c r="F314" s="63">
        <v>52</v>
      </c>
      <c r="G314" s="153" t="s">
        <v>78</v>
      </c>
      <c r="H314" s="91">
        <v>1</v>
      </c>
      <c r="I314" s="64">
        <f>VLOOKUP(G314,Invulblad!$A$10:$H$31,7)*H314</f>
        <v>0</v>
      </c>
      <c r="J314" s="140">
        <f t="shared" ref="J314:J426" si="17">+I314*E314</f>
        <v>0</v>
      </c>
      <c r="K314" s="140">
        <f t="shared" si="15"/>
        <v>0</v>
      </c>
      <c r="L314" s="141">
        <f t="shared" ref="L314:L426" si="18">+K314*J314</f>
        <v>0</v>
      </c>
      <c r="M314" s="142"/>
      <c r="N314" s="142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  <c r="AM314" s="77"/>
      <c r="AN314" s="77"/>
      <c r="AO314" s="77"/>
    </row>
    <row r="315" spans="1:41" s="143" customFormat="1" ht="16.5" customHeight="1">
      <c r="A315" s="134" t="s">
        <v>813</v>
      </c>
      <c r="B315" s="150" t="s">
        <v>466</v>
      </c>
      <c r="C315" s="143" t="s">
        <v>222</v>
      </c>
      <c r="D315" s="143" t="s">
        <v>94</v>
      </c>
      <c r="E315" s="149">
        <v>17</v>
      </c>
      <c r="F315" s="63">
        <v>52</v>
      </c>
      <c r="G315" s="153" t="s">
        <v>78</v>
      </c>
      <c r="H315" s="91">
        <v>1</v>
      </c>
      <c r="I315" s="64">
        <f>VLOOKUP(G315,Invulblad!$A$10:$H$31,7)*H315</f>
        <v>0</v>
      </c>
      <c r="J315" s="140">
        <f t="shared" si="17"/>
        <v>0</v>
      </c>
      <c r="K315" s="140">
        <f t="shared" si="15"/>
        <v>0</v>
      </c>
      <c r="L315" s="141">
        <f t="shared" si="18"/>
        <v>0</v>
      </c>
      <c r="M315" s="142"/>
      <c r="N315" s="142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</row>
    <row r="316" spans="1:41" s="143" customFormat="1" ht="16.5" customHeight="1">
      <c r="A316" s="134" t="s">
        <v>813</v>
      </c>
      <c r="B316" s="150" t="s">
        <v>467</v>
      </c>
      <c r="C316" s="143" t="s">
        <v>468</v>
      </c>
      <c r="D316" s="143" t="s">
        <v>94</v>
      </c>
      <c r="E316" s="149">
        <v>19</v>
      </c>
      <c r="F316" s="63">
        <v>52</v>
      </c>
      <c r="G316" s="153" t="s">
        <v>78</v>
      </c>
      <c r="H316" s="139">
        <v>1</v>
      </c>
      <c r="I316" s="64">
        <f>VLOOKUP(G316,Invulblad!$A$10:$H$31,7)*H316</f>
        <v>0</v>
      </c>
      <c r="J316" s="140">
        <f t="shared" si="17"/>
        <v>0</v>
      </c>
      <c r="K316" s="140">
        <f t="shared" si="15"/>
        <v>0</v>
      </c>
      <c r="L316" s="141">
        <f t="shared" si="18"/>
        <v>0</v>
      </c>
      <c r="M316" s="142"/>
      <c r="N316" s="142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  <c r="AM316" s="77"/>
      <c r="AN316" s="77"/>
      <c r="AO316" s="77"/>
    </row>
    <row r="317" spans="1:41" s="143" customFormat="1" ht="16.5" customHeight="1">
      <c r="A317" s="134" t="s">
        <v>814</v>
      </c>
      <c r="B317" s="150" t="s">
        <v>847</v>
      </c>
      <c r="D317" s="143" t="s">
        <v>470</v>
      </c>
      <c r="E317" s="149">
        <v>36.4</v>
      </c>
      <c r="F317" s="63">
        <v>52</v>
      </c>
      <c r="G317" s="153" t="s">
        <v>89</v>
      </c>
      <c r="H317" s="139">
        <v>1</v>
      </c>
      <c r="I317" s="64">
        <f>VLOOKUP(G317,Invulblad!$A$10:$H$31,7)*H317</f>
        <v>0</v>
      </c>
      <c r="J317" s="140">
        <f t="shared" si="17"/>
        <v>0</v>
      </c>
      <c r="K317" s="140">
        <f t="shared" si="15"/>
        <v>0</v>
      </c>
      <c r="L317" s="141">
        <f t="shared" si="18"/>
        <v>0</v>
      </c>
      <c r="M317" s="142"/>
      <c r="N317" s="142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</row>
    <row r="318" spans="1:41" s="143" customFormat="1" ht="16.5" customHeight="1">
      <c r="A318" s="134" t="s">
        <v>814</v>
      </c>
      <c r="B318" s="150" t="s">
        <v>848</v>
      </c>
      <c r="D318" s="143" t="s">
        <v>470</v>
      </c>
      <c r="E318" s="149">
        <v>74</v>
      </c>
      <c r="F318" s="63">
        <v>52</v>
      </c>
      <c r="G318" s="153" t="s">
        <v>89</v>
      </c>
      <c r="H318" s="139">
        <v>1</v>
      </c>
      <c r="I318" s="64">
        <f>VLOOKUP(G318,Invulblad!$A$10:$H$31,7)*H318</f>
        <v>0</v>
      </c>
      <c r="J318" s="140">
        <f t="shared" si="17"/>
        <v>0</v>
      </c>
      <c r="K318" s="140">
        <f t="shared" si="15"/>
        <v>0</v>
      </c>
      <c r="L318" s="141">
        <f t="shared" si="18"/>
        <v>0</v>
      </c>
      <c r="M318" s="142"/>
      <c r="N318" s="142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  <c r="AM318" s="77"/>
      <c r="AN318" s="77"/>
      <c r="AO318" s="77"/>
    </row>
    <row r="319" spans="1:41" s="143" customFormat="1" ht="16.5" customHeight="1">
      <c r="A319" s="134" t="s">
        <v>814</v>
      </c>
      <c r="B319" s="150" t="s">
        <v>849</v>
      </c>
      <c r="D319" s="143" t="s">
        <v>470</v>
      </c>
      <c r="E319" s="149">
        <v>6.1</v>
      </c>
      <c r="F319" s="63">
        <v>255</v>
      </c>
      <c r="G319" s="153" t="s">
        <v>88</v>
      </c>
      <c r="H319" s="139">
        <v>1</v>
      </c>
      <c r="I319" s="64">
        <f>VLOOKUP(G319,Invulblad!$A$10:$H$31,7)*H319</f>
        <v>0</v>
      </c>
      <c r="J319" s="140">
        <f t="shared" si="17"/>
        <v>0</v>
      </c>
      <c r="K319" s="140">
        <f t="shared" si="15"/>
        <v>0</v>
      </c>
      <c r="L319" s="141">
        <f t="shared" si="18"/>
        <v>0</v>
      </c>
      <c r="M319" s="142"/>
      <c r="N319" s="142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77"/>
      <c r="AK319" s="77"/>
      <c r="AL319" s="77"/>
      <c r="AM319" s="77"/>
      <c r="AN319" s="77"/>
      <c r="AO319" s="77"/>
    </row>
    <row r="320" spans="1:41" s="143" customFormat="1" ht="16.5" customHeight="1">
      <c r="A320" s="134" t="s">
        <v>814</v>
      </c>
      <c r="B320" s="150" t="s">
        <v>850</v>
      </c>
      <c r="D320" s="143" t="s">
        <v>470</v>
      </c>
      <c r="E320" s="149">
        <v>23.5</v>
      </c>
      <c r="F320" s="63">
        <v>255</v>
      </c>
      <c r="G320" s="153" t="s">
        <v>88</v>
      </c>
      <c r="H320" s="139">
        <v>1</v>
      </c>
      <c r="I320" s="64">
        <f>VLOOKUP(G320,Invulblad!$A$10:$H$31,7)*H320</f>
        <v>0</v>
      </c>
      <c r="J320" s="140">
        <f t="shared" si="17"/>
        <v>0</v>
      </c>
      <c r="K320" s="140">
        <f t="shared" si="15"/>
        <v>0</v>
      </c>
      <c r="L320" s="141">
        <f t="shared" si="18"/>
        <v>0</v>
      </c>
      <c r="M320" s="142"/>
      <c r="N320" s="142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  <c r="AF320" s="77"/>
      <c r="AG320" s="77"/>
      <c r="AH320" s="77"/>
      <c r="AI320" s="77"/>
      <c r="AJ320" s="77"/>
      <c r="AK320" s="77"/>
      <c r="AL320" s="77"/>
      <c r="AM320" s="77"/>
      <c r="AN320" s="77"/>
      <c r="AO320" s="77"/>
    </row>
    <row r="321" spans="1:41" s="143" customFormat="1" ht="16.5" customHeight="1">
      <c r="A321" s="134" t="s">
        <v>814</v>
      </c>
      <c r="B321" s="150" t="s">
        <v>851</v>
      </c>
      <c r="D321" s="143" t="s">
        <v>470</v>
      </c>
      <c r="E321" s="149">
        <v>25.2</v>
      </c>
      <c r="F321" s="63">
        <v>255</v>
      </c>
      <c r="G321" s="153" t="s">
        <v>88</v>
      </c>
      <c r="H321" s="139">
        <v>1</v>
      </c>
      <c r="I321" s="64">
        <f>VLOOKUP(G321,Invulblad!$A$10:$H$31,7)*H321</f>
        <v>0</v>
      </c>
      <c r="J321" s="140">
        <f t="shared" si="17"/>
        <v>0</v>
      </c>
      <c r="K321" s="140">
        <f t="shared" si="15"/>
        <v>0</v>
      </c>
      <c r="L321" s="141">
        <f t="shared" si="18"/>
        <v>0</v>
      </c>
      <c r="M321" s="142"/>
      <c r="N321" s="142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  <c r="AF321" s="77"/>
      <c r="AG321" s="77"/>
      <c r="AH321" s="77"/>
      <c r="AI321" s="77"/>
      <c r="AJ321" s="77"/>
      <c r="AK321" s="77"/>
      <c r="AL321" s="77"/>
      <c r="AM321" s="77"/>
      <c r="AN321" s="77"/>
      <c r="AO321" s="77"/>
    </row>
    <row r="322" spans="1:41" s="143" customFormat="1" ht="16.5" customHeight="1">
      <c r="A322" s="134" t="s">
        <v>814</v>
      </c>
      <c r="B322" s="150" t="s">
        <v>852</v>
      </c>
      <c r="C322" s="143" t="s">
        <v>496</v>
      </c>
      <c r="D322" s="143" t="s">
        <v>470</v>
      </c>
      <c r="E322" s="149">
        <v>3</v>
      </c>
      <c r="F322" s="63">
        <v>255</v>
      </c>
      <c r="G322" s="153" t="s">
        <v>90</v>
      </c>
      <c r="H322" s="139">
        <v>1</v>
      </c>
      <c r="I322" s="64">
        <f>VLOOKUP(G322,Invulblad!$A$10:$H$31,7)*H322</f>
        <v>0</v>
      </c>
      <c r="J322" s="140">
        <f t="shared" si="17"/>
        <v>0</v>
      </c>
      <c r="K322" s="140">
        <f t="shared" si="15"/>
        <v>0</v>
      </c>
      <c r="L322" s="141">
        <f t="shared" si="18"/>
        <v>0</v>
      </c>
      <c r="M322" s="142"/>
      <c r="N322" s="142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77"/>
      <c r="AK322" s="77"/>
      <c r="AL322" s="77"/>
      <c r="AM322" s="77"/>
      <c r="AN322" s="77"/>
      <c r="AO322" s="77"/>
    </row>
    <row r="323" spans="1:41" s="143" customFormat="1" ht="16.5" customHeight="1">
      <c r="A323" s="134" t="s">
        <v>814</v>
      </c>
      <c r="B323" s="150" t="s">
        <v>853</v>
      </c>
      <c r="C323" s="143" t="s">
        <v>530</v>
      </c>
      <c r="D323" s="143" t="s">
        <v>470</v>
      </c>
      <c r="E323" s="149">
        <v>18.5</v>
      </c>
      <c r="F323" s="63">
        <v>255</v>
      </c>
      <c r="G323" s="153" t="s">
        <v>88</v>
      </c>
      <c r="H323" s="139">
        <v>1</v>
      </c>
      <c r="I323" s="64">
        <f>VLOOKUP(G323,Invulblad!$A$10:$H$31,7)*H323</f>
        <v>0</v>
      </c>
      <c r="J323" s="140">
        <f t="shared" si="17"/>
        <v>0</v>
      </c>
      <c r="K323" s="140">
        <f t="shared" si="15"/>
        <v>0</v>
      </c>
      <c r="L323" s="141">
        <f t="shared" si="18"/>
        <v>0</v>
      </c>
      <c r="M323" s="142"/>
      <c r="N323" s="142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L323" s="77"/>
      <c r="AM323" s="77"/>
      <c r="AN323" s="77"/>
      <c r="AO323" s="77"/>
    </row>
    <row r="324" spans="1:41" s="143" customFormat="1" ht="16.5" customHeight="1">
      <c r="A324" s="134" t="s">
        <v>814</v>
      </c>
      <c r="B324" s="150" t="s">
        <v>854</v>
      </c>
      <c r="C324" s="143" t="s">
        <v>530</v>
      </c>
      <c r="D324" s="143" t="s">
        <v>470</v>
      </c>
      <c r="E324" s="149">
        <v>14.1</v>
      </c>
      <c r="F324" s="63">
        <v>255</v>
      </c>
      <c r="G324" s="153" t="s">
        <v>88</v>
      </c>
      <c r="H324" s="139">
        <v>1</v>
      </c>
      <c r="I324" s="64">
        <f>VLOOKUP(G324,Invulblad!$A$10:$H$31,7)*H324</f>
        <v>0</v>
      </c>
      <c r="J324" s="140">
        <f t="shared" si="17"/>
        <v>0</v>
      </c>
      <c r="K324" s="140">
        <f t="shared" si="15"/>
        <v>0</v>
      </c>
      <c r="L324" s="141">
        <f t="shared" si="18"/>
        <v>0</v>
      </c>
      <c r="M324" s="142"/>
      <c r="N324" s="142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77"/>
      <c r="AG324" s="77"/>
      <c r="AH324" s="77"/>
      <c r="AI324" s="77"/>
      <c r="AJ324" s="77"/>
      <c r="AK324" s="77"/>
      <c r="AL324" s="77"/>
      <c r="AM324" s="77"/>
      <c r="AN324" s="77"/>
      <c r="AO324" s="77"/>
    </row>
    <row r="325" spans="1:41" s="143" customFormat="1" ht="16.5" customHeight="1">
      <c r="A325" s="134" t="s">
        <v>814</v>
      </c>
      <c r="B325" s="150" t="s">
        <v>855</v>
      </c>
      <c r="C325" s="143" t="s">
        <v>530</v>
      </c>
      <c r="D325" s="143" t="s">
        <v>470</v>
      </c>
      <c r="E325" s="149">
        <v>14.9</v>
      </c>
      <c r="F325" s="63">
        <v>255</v>
      </c>
      <c r="G325" s="153" t="s">
        <v>88</v>
      </c>
      <c r="H325" s="139">
        <v>1</v>
      </c>
      <c r="I325" s="64">
        <f>VLOOKUP(G325,Invulblad!$A$10:$H$31,7)*H325</f>
        <v>0</v>
      </c>
      <c r="J325" s="140">
        <f t="shared" si="17"/>
        <v>0</v>
      </c>
      <c r="K325" s="140">
        <f t="shared" si="15"/>
        <v>0</v>
      </c>
      <c r="L325" s="141">
        <f t="shared" si="18"/>
        <v>0</v>
      </c>
      <c r="M325" s="142"/>
      <c r="N325" s="142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77"/>
      <c r="AK325" s="77"/>
      <c r="AL325" s="77"/>
      <c r="AM325" s="77"/>
      <c r="AN325" s="77"/>
      <c r="AO325" s="77"/>
    </row>
    <row r="326" spans="1:41" s="143" customFormat="1" ht="16.5" customHeight="1">
      <c r="A326" s="134" t="s">
        <v>814</v>
      </c>
      <c r="B326" s="150" t="s">
        <v>856</v>
      </c>
      <c r="C326" s="143" t="s">
        <v>530</v>
      </c>
      <c r="D326" s="143" t="s">
        <v>470</v>
      </c>
      <c r="E326" s="149">
        <v>24.3</v>
      </c>
      <c r="F326" s="63">
        <v>255</v>
      </c>
      <c r="G326" s="153" t="s">
        <v>88</v>
      </c>
      <c r="H326" s="139">
        <v>1</v>
      </c>
      <c r="I326" s="64">
        <f>VLOOKUP(G326,Invulblad!$A$10:$H$31,7)*H326</f>
        <v>0</v>
      </c>
      <c r="J326" s="140">
        <f t="shared" si="17"/>
        <v>0</v>
      </c>
      <c r="K326" s="140">
        <f t="shared" si="15"/>
        <v>0</v>
      </c>
      <c r="L326" s="141">
        <f t="shared" si="18"/>
        <v>0</v>
      </c>
      <c r="M326" s="142"/>
      <c r="N326" s="142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77"/>
      <c r="AK326" s="77"/>
      <c r="AL326" s="77"/>
      <c r="AM326" s="77"/>
      <c r="AN326" s="77"/>
      <c r="AO326" s="77"/>
    </row>
    <row r="327" spans="1:41" s="143" customFormat="1" ht="16.5" customHeight="1">
      <c r="A327" s="134" t="s">
        <v>814</v>
      </c>
      <c r="B327" s="150" t="s">
        <v>857</v>
      </c>
      <c r="C327" s="143" t="s">
        <v>530</v>
      </c>
      <c r="D327" s="143" t="s">
        <v>470</v>
      </c>
      <c r="E327" s="149">
        <v>32.700000000000003</v>
      </c>
      <c r="F327" s="63">
        <v>255</v>
      </c>
      <c r="G327" s="153" t="s">
        <v>88</v>
      </c>
      <c r="H327" s="139">
        <v>1</v>
      </c>
      <c r="I327" s="64">
        <f>VLOOKUP(G327,Invulblad!$A$10:$H$31,7)*H327</f>
        <v>0</v>
      </c>
      <c r="J327" s="140">
        <f t="shared" si="17"/>
        <v>0</v>
      </c>
      <c r="K327" s="140">
        <f t="shared" si="15"/>
        <v>0</v>
      </c>
      <c r="L327" s="141">
        <f t="shared" si="18"/>
        <v>0</v>
      </c>
      <c r="M327" s="142"/>
      <c r="N327" s="142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77"/>
      <c r="AK327" s="77"/>
      <c r="AL327" s="77"/>
      <c r="AM327" s="77"/>
      <c r="AN327" s="77"/>
      <c r="AO327" s="77"/>
    </row>
    <row r="328" spans="1:41" s="143" customFormat="1" ht="16.5" customHeight="1">
      <c r="A328" s="134" t="s">
        <v>814</v>
      </c>
      <c r="B328" s="150" t="s">
        <v>858</v>
      </c>
      <c r="C328" s="143" t="s">
        <v>530</v>
      </c>
      <c r="D328" s="143" t="s">
        <v>470</v>
      </c>
      <c r="E328" s="149">
        <v>12.5</v>
      </c>
      <c r="F328" s="63">
        <v>255</v>
      </c>
      <c r="G328" s="153" t="s">
        <v>88</v>
      </c>
      <c r="H328" s="139">
        <v>1</v>
      </c>
      <c r="I328" s="64">
        <f>VLOOKUP(G328,Invulblad!$A$10:$H$31,7)*H328</f>
        <v>0</v>
      </c>
      <c r="J328" s="140">
        <f t="shared" si="17"/>
        <v>0</v>
      </c>
      <c r="K328" s="140">
        <f t="shared" si="15"/>
        <v>0</v>
      </c>
      <c r="L328" s="141">
        <f t="shared" si="18"/>
        <v>0</v>
      </c>
      <c r="M328" s="142"/>
      <c r="N328" s="142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  <c r="AL328" s="77"/>
      <c r="AM328" s="77"/>
      <c r="AN328" s="77"/>
      <c r="AO328" s="77"/>
    </row>
    <row r="329" spans="1:41" s="143" customFormat="1" ht="16.5" customHeight="1">
      <c r="A329" s="134" t="s">
        <v>814</v>
      </c>
      <c r="B329" s="150" t="s">
        <v>859</v>
      </c>
      <c r="D329" s="143" t="s">
        <v>470</v>
      </c>
      <c r="E329" s="149">
        <v>10.8</v>
      </c>
      <c r="F329" s="63">
        <v>255</v>
      </c>
      <c r="G329" s="153" t="s">
        <v>88</v>
      </c>
      <c r="H329" s="139">
        <v>1</v>
      </c>
      <c r="I329" s="64">
        <f>VLOOKUP(G329,Invulblad!$A$10:$H$31,7)*H329</f>
        <v>0</v>
      </c>
      <c r="J329" s="140">
        <f t="shared" si="17"/>
        <v>0</v>
      </c>
      <c r="K329" s="140">
        <f t="shared" si="15"/>
        <v>0</v>
      </c>
      <c r="L329" s="141">
        <f t="shared" si="18"/>
        <v>0</v>
      </c>
      <c r="M329" s="142"/>
      <c r="N329" s="142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  <c r="AL329" s="77"/>
      <c r="AM329" s="77"/>
      <c r="AN329" s="77"/>
      <c r="AO329" s="77"/>
    </row>
    <row r="330" spans="1:41" s="143" customFormat="1" ht="16.5" customHeight="1">
      <c r="A330" s="134" t="s">
        <v>814</v>
      </c>
      <c r="B330" s="150" t="s">
        <v>860</v>
      </c>
      <c r="D330" s="143" t="s">
        <v>470</v>
      </c>
      <c r="E330" s="149">
        <v>14.7</v>
      </c>
      <c r="F330" s="63">
        <v>255</v>
      </c>
      <c r="G330" s="153" t="s">
        <v>88</v>
      </c>
      <c r="H330" s="139">
        <v>1</v>
      </c>
      <c r="I330" s="64">
        <f>VLOOKUP(G330,Invulblad!$A$10:$H$31,7)*H330</f>
        <v>0</v>
      </c>
      <c r="J330" s="140">
        <f t="shared" si="17"/>
        <v>0</v>
      </c>
      <c r="K330" s="140">
        <f t="shared" si="15"/>
        <v>0</v>
      </c>
      <c r="L330" s="141">
        <f t="shared" si="18"/>
        <v>0</v>
      </c>
      <c r="M330" s="142"/>
      <c r="N330" s="142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  <c r="AL330" s="77"/>
      <c r="AM330" s="77"/>
      <c r="AN330" s="77"/>
      <c r="AO330" s="77"/>
    </row>
    <row r="331" spans="1:41" s="143" customFormat="1" ht="16.5" customHeight="1">
      <c r="A331" s="134" t="s">
        <v>814</v>
      </c>
      <c r="B331" s="150" t="s">
        <v>861</v>
      </c>
      <c r="D331" s="143" t="s">
        <v>470</v>
      </c>
      <c r="E331" s="149">
        <v>26.5</v>
      </c>
      <c r="F331" s="63">
        <v>255</v>
      </c>
      <c r="G331" s="153" t="s">
        <v>88</v>
      </c>
      <c r="H331" s="139">
        <v>1</v>
      </c>
      <c r="I331" s="64">
        <f>VLOOKUP(G331,Invulblad!$A$10:$H$31,7)*H331</f>
        <v>0</v>
      </c>
      <c r="J331" s="140">
        <f t="shared" si="17"/>
        <v>0</v>
      </c>
      <c r="K331" s="140">
        <f t="shared" si="15"/>
        <v>0</v>
      </c>
      <c r="L331" s="141">
        <f t="shared" si="18"/>
        <v>0</v>
      </c>
      <c r="M331" s="142"/>
      <c r="N331" s="142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  <c r="AL331" s="77"/>
      <c r="AM331" s="77"/>
      <c r="AN331" s="77"/>
      <c r="AO331" s="77"/>
    </row>
    <row r="332" spans="1:41" s="143" customFormat="1" ht="16.5" customHeight="1">
      <c r="A332" s="134" t="s">
        <v>814</v>
      </c>
      <c r="B332" s="150" t="s">
        <v>862</v>
      </c>
      <c r="D332" s="143" t="s">
        <v>470</v>
      </c>
      <c r="E332" s="149">
        <v>20.9</v>
      </c>
      <c r="F332" s="63">
        <v>255</v>
      </c>
      <c r="G332" s="153" t="s">
        <v>88</v>
      </c>
      <c r="H332" s="139">
        <v>1</v>
      </c>
      <c r="I332" s="64">
        <f>VLOOKUP(G332,Invulblad!$A$10:$H$31,7)*H332</f>
        <v>0</v>
      </c>
      <c r="J332" s="140">
        <f t="shared" si="17"/>
        <v>0</v>
      </c>
      <c r="K332" s="140">
        <f t="shared" si="15"/>
        <v>0</v>
      </c>
      <c r="L332" s="141">
        <f t="shared" si="18"/>
        <v>0</v>
      </c>
      <c r="M332" s="142"/>
      <c r="N332" s="142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  <c r="AE332" s="77"/>
      <c r="AF332" s="77"/>
      <c r="AG332" s="77"/>
      <c r="AH332" s="77"/>
      <c r="AI332" s="77"/>
      <c r="AJ332" s="77"/>
      <c r="AK332" s="77"/>
      <c r="AL332" s="77"/>
      <c r="AM332" s="77"/>
      <c r="AN332" s="77"/>
      <c r="AO332" s="77"/>
    </row>
    <row r="333" spans="1:41" s="143" customFormat="1" ht="16.5" customHeight="1">
      <c r="A333" s="134" t="s">
        <v>814</v>
      </c>
      <c r="B333" s="150" t="s">
        <v>863</v>
      </c>
      <c r="D333" s="143" t="s">
        <v>470</v>
      </c>
      <c r="E333" s="149">
        <v>14.4</v>
      </c>
      <c r="F333" s="63">
        <v>255</v>
      </c>
      <c r="G333" s="153" t="s">
        <v>88</v>
      </c>
      <c r="H333" s="139">
        <v>1</v>
      </c>
      <c r="I333" s="64">
        <f>VLOOKUP(G333,Invulblad!$A$10:$H$31,7)*H333</f>
        <v>0</v>
      </c>
      <c r="J333" s="140">
        <f t="shared" si="17"/>
        <v>0</v>
      </c>
      <c r="K333" s="140">
        <f t="shared" si="15"/>
        <v>0</v>
      </c>
      <c r="L333" s="141">
        <f t="shared" si="18"/>
        <v>0</v>
      </c>
      <c r="M333" s="142"/>
      <c r="N333" s="142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  <c r="AM333" s="77"/>
      <c r="AN333" s="77"/>
      <c r="AO333" s="77"/>
    </row>
    <row r="334" spans="1:41" s="143" customFormat="1" ht="16.5" customHeight="1">
      <c r="A334" s="134" t="s">
        <v>814</v>
      </c>
      <c r="B334" s="150" t="s">
        <v>864</v>
      </c>
      <c r="C334" s="143" t="s">
        <v>530</v>
      </c>
      <c r="D334" s="143" t="s">
        <v>470</v>
      </c>
      <c r="E334" s="149">
        <v>21.8</v>
      </c>
      <c r="F334" s="63">
        <v>255</v>
      </c>
      <c r="G334" s="153" t="s">
        <v>88</v>
      </c>
      <c r="H334" s="139">
        <v>1</v>
      </c>
      <c r="I334" s="64">
        <f>VLOOKUP(G334,Invulblad!$A$10:$H$31,7)*H334</f>
        <v>0</v>
      </c>
      <c r="J334" s="140">
        <f t="shared" si="17"/>
        <v>0</v>
      </c>
      <c r="K334" s="140">
        <f t="shared" si="15"/>
        <v>0</v>
      </c>
      <c r="L334" s="141">
        <f t="shared" si="18"/>
        <v>0</v>
      </c>
      <c r="M334" s="142"/>
      <c r="N334" s="142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  <c r="AM334" s="77"/>
      <c r="AN334" s="77"/>
      <c r="AO334" s="77"/>
    </row>
    <row r="335" spans="1:41" s="143" customFormat="1" ht="16.5" customHeight="1">
      <c r="A335" s="134" t="s">
        <v>814</v>
      </c>
      <c r="B335" s="150" t="s">
        <v>865</v>
      </c>
      <c r="C335" s="143" t="s">
        <v>530</v>
      </c>
      <c r="D335" s="143" t="s">
        <v>470</v>
      </c>
      <c r="E335" s="149">
        <v>28.7</v>
      </c>
      <c r="F335" s="63">
        <v>52</v>
      </c>
      <c r="G335" s="153" t="s">
        <v>89</v>
      </c>
      <c r="H335" s="139">
        <v>1</v>
      </c>
      <c r="I335" s="64">
        <f>VLOOKUP(G335,Invulblad!$A$10:$H$31,7)*H335</f>
        <v>0</v>
      </c>
      <c r="J335" s="140">
        <f t="shared" si="17"/>
        <v>0</v>
      </c>
      <c r="K335" s="140">
        <f t="shared" si="15"/>
        <v>0</v>
      </c>
      <c r="L335" s="141">
        <f t="shared" si="18"/>
        <v>0</v>
      </c>
      <c r="M335" s="142"/>
      <c r="N335" s="142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  <c r="AE335" s="77"/>
      <c r="AF335" s="77"/>
      <c r="AG335" s="77"/>
      <c r="AH335" s="77"/>
      <c r="AI335" s="77"/>
      <c r="AJ335" s="77"/>
      <c r="AK335" s="77"/>
      <c r="AL335" s="77"/>
      <c r="AM335" s="77"/>
      <c r="AN335" s="77"/>
      <c r="AO335" s="77"/>
    </row>
    <row r="336" spans="1:41" s="143" customFormat="1" ht="16.5" customHeight="1">
      <c r="A336" s="134" t="s">
        <v>814</v>
      </c>
      <c r="B336" s="150" t="s">
        <v>866</v>
      </c>
      <c r="C336" s="143" t="s">
        <v>530</v>
      </c>
      <c r="D336" s="143" t="s">
        <v>470</v>
      </c>
      <c r="E336" s="149">
        <v>35.4</v>
      </c>
      <c r="F336" s="63">
        <v>52</v>
      </c>
      <c r="G336" s="153" t="s">
        <v>89</v>
      </c>
      <c r="H336" s="139">
        <v>1</v>
      </c>
      <c r="I336" s="64">
        <f>VLOOKUP(G336,Invulblad!$A$10:$H$31,7)*H336</f>
        <v>0</v>
      </c>
      <c r="J336" s="140">
        <f t="shared" si="17"/>
        <v>0</v>
      </c>
      <c r="K336" s="140">
        <f t="shared" si="15"/>
        <v>0</v>
      </c>
      <c r="L336" s="141">
        <f t="shared" si="18"/>
        <v>0</v>
      </c>
      <c r="M336" s="142"/>
      <c r="N336" s="142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  <c r="AE336" s="77"/>
      <c r="AF336" s="77"/>
      <c r="AG336" s="77"/>
      <c r="AH336" s="77"/>
      <c r="AI336" s="77"/>
      <c r="AJ336" s="77"/>
      <c r="AK336" s="77"/>
      <c r="AL336" s="77"/>
      <c r="AM336" s="77"/>
      <c r="AN336" s="77"/>
      <c r="AO336" s="77"/>
    </row>
    <row r="337" spans="1:41" s="143" customFormat="1" ht="16.5" customHeight="1">
      <c r="A337" s="134" t="s">
        <v>814</v>
      </c>
      <c r="B337" s="150" t="s">
        <v>867</v>
      </c>
      <c r="C337" s="143" t="s">
        <v>530</v>
      </c>
      <c r="D337" s="143" t="s">
        <v>470</v>
      </c>
      <c r="E337" s="149">
        <v>5.3</v>
      </c>
      <c r="F337" s="63">
        <v>52</v>
      </c>
      <c r="G337" s="153" t="s">
        <v>89</v>
      </c>
      <c r="H337" s="139">
        <v>1</v>
      </c>
      <c r="I337" s="64">
        <f>VLOOKUP(G337,Invulblad!$A$10:$H$31,7)*H337</f>
        <v>0</v>
      </c>
      <c r="J337" s="140">
        <f t="shared" si="17"/>
        <v>0</v>
      </c>
      <c r="K337" s="140">
        <f t="shared" si="15"/>
        <v>0</v>
      </c>
      <c r="L337" s="141">
        <f t="shared" si="18"/>
        <v>0</v>
      </c>
      <c r="M337" s="142"/>
      <c r="N337" s="142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  <c r="AM337" s="77"/>
      <c r="AN337" s="77"/>
      <c r="AO337" s="77"/>
    </row>
    <row r="338" spans="1:41" s="143" customFormat="1" ht="16.5" customHeight="1">
      <c r="A338" s="134" t="s">
        <v>814</v>
      </c>
      <c r="B338" s="150" t="s">
        <v>868</v>
      </c>
      <c r="C338" s="143" t="s">
        <v>530</v>
      </c>
      <c r="D338" s="143" t="s">
        <v>470</v>
      </c>
      <c r="E338" s="149">
        <v>15.4</v>
      </c>
      <c r="F338" s="63">
        <v>255</v>
      </c>
      <c r="G338" s="153" t="s">
        <v>88</v>
      </c>
      <c r="H338" s="139">
        <v>1</v>
      </c>
      <c r="I338" s="64">
        <f>VLOOKUP(G338,Invulblad!$A$10:$H$31,7)*H338</f>
        <v>0</v>
      </c>
      <c r="J338" s="140">
        <f t="shared" si="17"/>
        <v>0</v>
      </c>
      <c r="K338" s="140">
        <f t="shared" si="15"/>
        <v>0</v>
      </c>
      <c r="L338" s="141">
        <f t="shared" si="18"/>
        <v>0</v>
      </c>
      <c r="M338" s="142"/>
      <c r="N338" s="142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  <c r="AM338" s="77"/>
      <c r="AN338" s="77"/>
      <c r="AO338" s="77"/>
    </row>
    <row r="339" spans="1:41" s="143" customFormat="1" ht="16.5" customHeight="1">
      <c r="A339" s="134" t="s">
        <v>814</v>
      </c>
      <c r="B339" s="150" t="s">
        <v>869</v>
      </c>
      <c r="C339" s="143" t="s">
        <v>530</v>
      </c>
      <c r="D339" s="143" t="s">
        <v>470</v>
      </c>
      <c r="E339" s="149">
        <v>12.9</v>
      </c>
      <c r="F339" s="63">
        <v>255</v>
      </c>
      <c r="G339" s="153" t="s">
        <v>88</v>
      </c>
      <c r="H339" s="139">
        <v>1</v>
      </c>
      <c r="I339" s="64">
        <f>VLOOKUP(G339,Invulblad!$A$10:$H$31,7)*H339</f>
        <v>0</v>
      </c>
      <c r="J339" s="140">
        <f t="shared" si="17"/>
        <v>0</v>
      </c>
      <c r="K339" s="140">
        <f t="shared" si="15"/>
        <v>0</v>
      </c>
      <c r="L339" s="141">
        <f t="shared" si="18"/>
        <v>0</v>
      </c>
      <c r="M339" s="142"/>
      <c r="N339" s="142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  <c r="AE339" s="77"/>
      <c r="AF339" s="77"/>
      <c r="AG339" s="77"/>
      <c r="AH339" s="77"/>
      <c r="AI339" s="77"/>
      <c r="AJ339" s="77"/>
      <c r="AK339" s="77"/>
      <c r="AL339" s="77"/>
      <c r="AM339" s="77"/>
      <c r="AN339" s="77"/>
      <c r="AO339" s="77"/>
    </row>
    <row r="340" spans="1:41" s="143" customFormat="1" ht="16.5" customHeight="1">
      <c r="A340" s="134" t="s">
        <v>814</v>
      </c>
      <c r="B340" s="150" t="s">
        <v>870</v>
      </c>
      <c r="C340" s="143" t="s">
        <v>896</v>
      </c>
      <c r="D340" s="143" t="s">
        <v>470</v>
      </c>
      <c r="E340" s="149">
        <v>14.4</v>
      </c>
      <c r="F340" s="63">
        <v>255</v>
      </c>
      <c r="G340" s="153" t="s">
        <v>88</v>
      </c>
      <c r="H340" s="139">
        <v>1</v>
      </c>
      <c r="I340" s="64">
        <f>VLOOKUP(G340,Invulblad!$A$10:$H$31,7)*H340</f>
        <v>0</v>
      </c>
      <c r="J340" s="140">
        <f t="shared" si="17"/>
        <v>0</v>
      </c>
      <c r="K340" s="140">
        <f t="shared" si="15"/>
        <v>0</v>
      </c>
      <c r="L340" s="141">
        <f t="shared" si="18"/>
        <v>0</v>
      </c>
      <c r="M340" s="142"/>
      <c r="N340" s="142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  <c r="AM340" s="77"/>
      <c r="AN340" s="77"/>
      <c r="AO340" s="77"/>
    </row>
    <row r="341" spans="1:41" s="143" customFormat="1" ht="16.5" customHeight="1">
      <c r="A341" s="134" t="s">
        <v>814</v>
      </c>
      <c r="B341" s="150" t="s">
        <v>871</v>
      </c>
      <c r="C341" s="143" t="s">
        <v>896</v>
      </c>
      <c r="D341" s="143" t="s">
        <v>470</v>
      </c>
      <c r="E341" s="149">
        <v>14.4</v>
      </c>
      <c r="F341" s="63">
        <v>255</v>
      </c>
      <c r="G341" s="153" t="s">
        <v>88</v>
      </c>
      <c r="H341" s="139">
        <v>1</v>
      </c>
      <c r="I341" s="64">
        <f>VLOOKUP(G341,Invulblad!$A$10:$H$31,7)*H341</f>
        <v>0</v>
      </c>
      <c r="J341" s="140">
        <f t="shared" si="17"/>
        <v>0</v>
      </c>
      <c r="K341" s="140">
        <f t="shared" si="15"/>
        <v>0</v>
      </c>
      <c r="L341" s="141">
        <f t="shared" si="18"/>
        <v>0</v>
      </c>
      <c r="M341" s="142"/>
      <c r="N341" s="142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  <c r="AL341" s="77"/>
      <c r="AM341" s="77"/>
      <c r="AN341" s="77"/>
      <c r="AO341" s="77"/>
    </row>
    <row r="342" spans="1:41" s="143" customFormat="1" ht="16.5" customHeight="1">
      <c r="A342" s="134" t="s">
        <v>814</v>
      </c>
      <c r="B342" s="150" t="s">
        <v>872</v>
      </c>
      <c r="C342" s="143" t="s">
        <v>896</v>
      </c>
      <c r="D342" s="143" t="s">
        <v>470</v>
      </c>
      <c r="E342" s="149">
        <v>14.4</v>
      </c>
      <c r="F342" s="63">
        <v>255</v>
      </c>
      <c r="G342" s="153" t="s">
        <v>88</v>
      </c>
      <c r="H342" s="139">
        <v>1</v>
      </c>
      <c r="I342" s="64">
        <f>VLOOKUP(G342,Invulblad!$A$10:$H$31,7)*H342</f>
        <v>0</v>
      </c>
      <c r="J342" s="140">
        <f t="shared" si="17"/>
        <v>0</v>
      </c>
      <c r="K342" s="140">
        <f t="shared" si="15"/>
        <v>0</v>
      </c>
      <c r="L342" s="141">
        <f t="shared" si="18"/>
        <v>0</v>
      </c>
      <c r="M342" s="142"/>
      <c r="N342" s="142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7"/>
      <c r="AG342" s="77"/>
      <c r="AH342" s="77"/>
      <c r="AI342" s="77"/>
      <c r="AJ342" s="77"/>
      <c r="AK342" s="77"/>
      <c r="AL342" s="77"/>
      <c r="AM342" s="77"/>
      <c r="AN342" s="77"/>
      <c r="AO342" s="77"/>
    </row>
    <row r="343" spans="1:41" s="143" customFormat="1" ht="16.5" customHeight="1">
      <c r="A343" s="134" t="s">
        <v>814</v>
      </c>
      <c r="B343" s="150" t="s">
        <v>873</v>
      </c>
      <c r="C343" s="143" t="s">
        <v>896</v>
      </c>
      <c r="D343" s="143" t="s">
        <v>470</v>
      </c>
      <c r="E343" s="149">
        <v>17.5</v>
      </c>
      <c r="F343" s="63">
        <v>255</v>
      </c>
      <c r="G343" s="153" t="s">
        <v>88</v>
      </c>
      <c r="H343" s="139">
        <v>1</v>
      </c>
      <c r="I343" s="64">
        <f>VLOOKUP(G343,Invulblad!$A$10:$H$31,7)*H343</f>
        <v>0</v>
      </c>
      <c r="J343" s="140">
        <f t="shared" si="17"/>
        <v>0</v>
      </c>
      <c r="K343" s="140">
        <f t="shared" si="15"/>
        <v>0</v>
      </c>
      <c r="L343" s="141">
        <f t="shared" si="18"/>
        <v>0</v>
      </c>
      <c r="M343" s="142"/>
      <c r="N343" s="142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  <c r="AE343" s="77"/>
      <c r="AF343" s="77"/>
      <c r="AG343" s="77"/>
      <c r="AH343" s="77"/>
      <c r="AI343" s="77"/>
      <c r="AJ343" s="77"/>
      <c r="AK343" s="77"/>
      <c r="AL343" s="77"/>
      <c r="AM343" s="77"/>
      <c r="AN343" s="77"/>
      <c r="AO343" s="77"/>
    </row>
    <row r="344" spans="1:41" s="143" customFormat="1" ht="16.5" customHeight="1">
      <c r="A344" s="134" t="s">
        <v>814</v>
      </c>
      <c r="B344" s="150" t="s">
        <v>874</v>
      </c>
      <c r="C344" s="143" t="s">
        <v>896</v>
      </c>
      <c r="D344" s="143" t="s">
        <v>470</v>
      </c>
      <c r="E344" s="149">
        <v>12.2</v>
      </c>
      <c r="F344" s="63">
        <v>255</v>
      </c>
      <c r="G344" s="153" t="s">
        <v>88</v>
      </c>
      <c r="H344" s="139">
        <v>1</v>
      </c>
      <c r="I344" s="64">
        <f>VLOOKUP(G344,Invulblad!$A$10:$H$31,7)*H344</f>
        <v>0</v>
      </c>
      <c r="J344" s="140">
        <f t="shared" si="17"/>
        <v>0</v>
      </c>
      <c r="K344" s="140">
        <f t="shared" si="15"/>
        <v>0</v>
      </c>
      <c r="L344" s="141">
        <f t="shared" si="18"/>
        <v>0</v>
      </c>
      <c r="M344" s="142"/>
      <c r="N344" s="142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  <c r="AL344" s="77"/>
      <c r="AM344" s="77"/>
      <c r="AN344" s="77"/>
      <c r="AO344" s="77"/>
    </row>
    <row r="345" spans="1:41" s="143" customFormat="1" ht="16.5" customHeight="1">
      <c r="A345" s="134" t="s">
        <v>814</v>
      </c>
      <c r="B345" s="150" t="s">
        <v>875</v>
      </c>
      <c r="C345" s="143" t="s">
        <v>896</v>
      </c>
      <c r="D345" s="143" t="s">
        <v>470</v>
      </c>
      <c r="E345" s="149">
        <v>15.4</v>
      </c>
      <c r="F345" s="63">
        <v>255</v>
      </c>
      <c r="G345" s="153" t="s">
        <v>88</v>
      </c>
      <c r="H345" s="139">
        <v>1</v>
      </c>
      <c r="I345" s="64">
        <f>VLOOKUP(G345,Invulblad!$A$10:$H$31,7)*H345</f>
        <v>0</v>
      </c>
      <c r="J345" s="140">
        <f t="shared" si="17"/>
        <v>0</v>
      </c>
      <c r="K345" s="140">
        <f t="shared" si="15"/>
        <v>0</v>
      </c>
      <c r="L345" s="141">
        <f t="shared" si="18"/>
        <v>0</v>
      </c>
      <c r="M345" s="142"/>
      <c r="N345" s="142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  <c r="AL345" s="77"/>
      <c r="AM345" s="77"/>
      <c r="AN345" s="77"/>
      <c r="AO345" s="77"/>
    </row>
    <row r="346" spans="1:41" s="143" customFormat="1" ht="16.5" customHeight="1">
      <c r="A346" s="134" t="s">
        <v>814</v>
      </c>
      <c r="B346" s="150" t="s">
        <v>876</v>
      </c>
      <c r="C346" s="143" t="s">
        <v>896</v>
      </c>
      <c r="D346" s="143" t="s">
        <v>470</v>
      </c>
      <c r="E346" s="149">
        <v>5.8</v>
      </c>
      <c r="F346" s="63">
        <v>255</v>
      </c>
      <c r="G346" s="153" t="s">
        <v>88</v>
      </c>
      <c r="H346" s="139">
        <v>1</v>
      </c>
      <c r="I346" s="64">
        <f>VLOOKUP(G346,Invulblad!$A$10:$H$31,7)*H346</f>
        <v>0</v>
      </c>
      <c r="J346" s="140">
        <f t="shared" si="17"/>
        <v>0</v>
      </c>
      <c r="K346" s="140">
        <f t="shared" si="15"/>
        <v>0</v>
      </c>
      <c r="L346" s="141">
        <f t="shared" si="18"/>
        <v>0</v>
      </c>
      <c r="M346" s="142"/>
      <c r="N346" s="142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  <c r="AE346" s="77"/>
      <c r="AF346" s="77"/>
      <c r="AG346" s="77"/>
      <c r="AH346" s="77"/>
      <c r="AI346" s="77"/>
      <c r="AJ346" s="77"/>
      <c r="AK346" s="77"/>
      <c r="AL346" s="77"/>
      <c r="AM346" s="77"/>
      <c r="AN346" s="77"/>
      <c r="AO346" s="77"/>
    </row>
    <row r="347" spans="1:41" s="143" customFormat="1" ht="16.5" customHeight="1">
      <c r="A347" s="134" t="s">
        <v>814</v>
      </c>
      <c r="B347" s="150" t="s">
        <v>877</v>
      </c>
      <c r="C347" s="143" t="s">
        <v>896</v>
      </c>
      <c r="D347" s="143" t="s">
        <v>470</v>
      </c>
      <c r="E347" s="149">
        <v>10</v>
      </c>
      <c r="F347" s="63">
        <v>255</v>
      </c>
      <c r="G347" s="153" t="s">
        <v>88</v>
      </c>
      <c r="H347" s="139">
        <v>1</v>
      </c>
      <c r="I347" s="64">
        <f>VLOOKUP(G347,Invulblad!$A$10:$H$31,7)*H347</f>
        <v>0</v>
      </c>
      <c r="J347" s="140">
        <f t="shared" si="17"/>
        <v>0</v>
      </c>
      <c r="K347" s="140">
        <f t="shared" si="15"/>
        <v>0</v>
      </c>
      <c r="L347" s="141">
        <f t="shared" si="18"/>
        <v>0</v>
      </c>
      <c r="M347" s="142"/>
      <c r="N347" s="142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  <c r="AE347" s="77"/>
      <c r="AF347" s="77"/>
      <c r="AG347" s="77"/>
      <c r="AH347" s="77"/>
      <c r="AI347" s="77"/>
      <c r="AJ347" s="77"/>
      <c r="AK347" s="77"/>
      <c r="AL347" s="77"/>
      <c r="AM347" s="77"/>
      <c r="AN347" s="77"/>
      <c r="AO347" s="77"/>
    </row>
    <row r="348" spans="1:41" s="143" customFormat="1" ht="16.5" customHeight="1">
      <c r="A348" s="134" t="s">
        <v>814</v>
      </c>
      <c r="B348" s="150" t="s">
        <v>878</v>
      </c>
      <c r="C348" s="143" t="s">
        <v>403</v>
      </c>
      <c r="D348" s="143" t="s">
        <v>470</v>
      </c>
      <c r="E348" s="149">
        <v>5.3</v>
      </c>
      <c r="F348" s="63">
        <v>255</v>
      </c>
      <c r="G348" s="153" t="s">
        <v>88</v>
      </c>
      <c r="H348" s="139">
        <v>1</v>
      </c>
      <c r="I348" s="64">
        <f>VLOOKUP(G348,Invulblad!$A$10:$H$31,7)*H348</f>
        <v>0</v>
      </c>
      <c r="J348" s="140">
        <f t="shared" si="17"/>
        <v>0</v>
      </c>
      <c r="K348" s="140">
        <f t="shared" si="15"/>
        <v>0</v>
      </c>
      <c r="L348" s="141">
        <f t="shared" si="18"/>
        <v>0</v>
      </c>
      <c r="M348" s="142"/>
      <c r="N348" s="142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  <c r="AM348" s="77"/>
      <c r="AN348" s="77"/>
      <c r="AO348" s="77"/>
    </row>
    <row r="349" spans="1:41" s="143" customFormat="1" ht="16.5" customHeight="1">
      <c r="A349" s="134" t="s">
        <v>814</v>
      </c>
      <c r="B349" s="150" t="s">
        <v>879</v>
      </c>
      <c r="C349" s="143" t="s">
        <v>530</v>
      </c>
      <c r="D349" s="143" t="s">
        <v>470</v>
      </c>
      <c r="E349" s="149">
        <v>32.799999999999997</v>
      </c>
      <c r="F349" s="63">
        <v>255</v>
      </c>
      <c r="G349" s="153" t="s">
        <v>88</v>
      </c>
      <c r="H349" s="139">
        <v>1</v>
      </c>
      <c r="I349" s="64">
        <f>VLOOKUP(G349,Invulblad!$A$10:$H$31,7)*H349</f>
        <v>0</v>
      </c>
      <c r="J349" s="140">
        <f t="shared" si="17"/>
        <v>0</v>
      </c>
      <c r="K349" s="140">
        <f t="shared" si="15"/>
        <v>0</v>
      </c>
      <c r="L349" s="141">
        <f t="shared" si="18"/>
        <v>0</v>
      </c>
      <c r="M349" s="142"/>
      <c r="N349" s="142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  <c r="AM349" s="77"/>
      <c r="AN349" s="77"/>
      <c r="AO349" s="77"/>
    </row>
    <row r="350" spans="1:41" s="143" customFormat="1" ht="16.5" customHeight="1">
      <c r="A350" s="134" t="s">
        <v>814</v>
      </c>
      <c r="B350" s="150" t="s">
        <v>880</v>
      </c>
      <c r="C350" s="143" t="s">
        <v>896</v>
      </c>
      <c r="D350" s="143" t="s">
        <v>470</v>
      </c>
      <c r="E350" s="149">
        <v>10</v>
      </c>
      <c r="F350" s="63">
        <v>255</v>
      </c>
      <c r="G350" s="153" t="s">
        <v>88</v>
      </c>
      <c r="H350" s="139">
        <v>1</v>
      </c>
      <c r="I350" s="64">
        <f>VLOOKUP(G350,Invulblad!$A$10:$H$31,7)*H350</f>
        <v>0</v>
      </c>
      <c r="J350" s="140">
        <f t="shared" si="17"/>
        <v>0</v>
      </c>
      <c r="K350" s="140">
        <f t="shared" si="15"/>
        <v>0</v>
      </c>
      <c r="L350" s="141">
        <f t="shared" si="18"/>
        <v>0</v>
      </c>
      <c r="M350" s="142"/>
      <c r="N350" s="142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  <c r="AE350" s="77"/>
      <c r="AF350" s="77"/>
      <c r="AG350" s="77"/>
      <c r="AH350" s="77"/>
      <c r="AI350" s="77"/>
      <c r="AJ350" s="77"/>
      <c r="AK350" s="77"/>
      <c r="AL350" s="77"/>
      <c r="AM350" s="77"/>
      <c r="AN350" s="77"/>
      <c r="AO350" s="77"/>
    </row>
    <row r="351" spans="1:41" s="143" customFormat="1" ht="16.5" customHeight="1">
      <c r="A351" s="134" t="s">
        <v>814</v>
      </c>
      <c r="B351" s="150" t="s">
        <v>881</v>
      </c>
      <c r="C351" s="143" t="s">
        <v>403</v>
      </c>
      <c r="D351" s="143" t="s">
        <v>470</v>
      </c>
      <c r="E351" s="149">
        <v>7.7</v>
      </c>
      <c r="F351" s="63">
        <v>255</v>
      </c>
      <c r="G351" s="153" t="s">
        <v>88</v>
      </c>
      <c r="H351" s="139">
        <v>1</v>
      </c>
      <c r="I351" s="64">
        <f>VLOOKUP(G351,Invulblad!$A$10:$H$31,7)*H351</f>
        <v>0</v>
      </c>
      <c r="J351" s="140">
        <f t="shared" si="17"/>
        <v>0</v>
      </c>
      <c r="K351" s="140">
        <f t="shared" si="15"/>
        <v>0</v>
      </c>
      <c r="L351" s="141">
        <f t="shared" si="18"/>
        <v>0</v>
      </c>
      <c r="M351" s="142"/>
      <c r="N351" s="142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  <c r="AE351" s="77"/>
      <c r="AF351" s="77"/>
      <c r="AG351" s="77"/>
      <c r="AH351" s="77"/>
      <c r="AI351" s="77"/>
      <c r="AJ351" s="77"/>
      <c r="AK351" s="77"/>
      <c r="AL351" s="77"/>
      <c r="AM351" s="77"/>
      <c r="AN351" s="77"/>
      <c r="AO351" s="77"/>
    </row>
    <row r="352" spans="1:41" s="143" customFormat="1" ht="16.5" customHeight="1">
      <c r="A352" s="134" t="s">
        <v>814</v>
      </c>
      <c r="B352" s="150" t="s">
        <v>882</v>
      </c>
      <c r="C352" s="143" t="s">
        <v>403</v>
      </c>
      <c r="D352" s="143" t="s">
        <v>470</v>
      </c>
      <c r="E352" s="149">
        <v>7.7</v>
      </c>
      <c r="F352" s="63">
        <v>255</v>
      </c>
      <c r="G352" s="153" t="s">
        <v>88</v>
      </c>
      <c r="H352" s="139">
        <v>1</v>
      </c>
      <c r="I352" s="64">
        <f>VLOOKUP(G352,Invulblad!$A$10:$H$31,7)*H352</f>
        <v>0</v>
      </c>
      <c r="J352" s="140">
        <f t="shared" si="17"/>
        <v>0</v>
      </c>
      <c r="K352" s="140">
        <f t="shared" si="15"/>
        <v>0</v>
      </c>
      <c r="L352" s="141">
        <f t="shared" si="18"/>
        <v>0</v>
      </c>
      <c r="M352" s="142"/>
      <c r="N352" s="142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  <c r="AM352" s="77"/>
      <c r="AN352" s="77"/>
      <c r="AO352" s="77"/>
    </row>
    <row r="353" spans="1:41" s="143" customFormat="1" ht="16.5" customHeight="1">
      <c r="A353" s="134" t="s">
        <v>814</v>
      </c>
      <c r="B353" s="150" t="s">
        <v>883</v>
      </c>
      <c r="D353" s="143" t="s">
        <v>470</v>
      </c>
      <c r="E353" s="149">
        <v>14.2</v>
      </c>
      <c r="F353" s="63">
        <v>255</v>
      </c>
      <c r="G353" s="153" t="s">
        <v>88</v>
      </c>
      <c r="H353" s="139">
        <v>1</v>
      </c>
      <c r="I353" s="64">
        <f>VLOOKUP(G353,Invulblad!$A$10:$H$31,7)*H353</f>
        <v>0</v>
      </c>
      <c r="J353" s="140">
        <f t="shared" si="17"/>
        <v>0</v>
      </c>
      <c r="K353" s="140">
        <f t="shared" si="15"/>
        <v>0</v>
      </c>
      <c r="L353" s="141">
        <f t="shared" si="18"/>
        <v>0</v>
      </c>
      <c r="M353" s="142"/>
      <c r="N353" s="142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  <c r="AE353" s="77"/>
      <c r="AF353" s="77"/>
      <c r="AG353" s="77"/>
      <c r="AH353" s="77"/>
      <c r="AI353" s="77"/>
      <c r="AJ353" s="77"/>
      <c r="AK353" s="77"/>
      <c r="AL353" s="77"/>
      <c r="AM353" s="77"/>
      <c r="AN353" s="77"/>
      <c r="AO353" s="77"/>
    </row>
    <row r="354" spans="1:41" s="143" customFormat="1" ht="16.5" customHeight="1">
      <c r="A354" s="134" t="s">
        <v>814</v>
      </c>
      <c r="B354" s="150" t="s">
        <v>884</v>
      </c>
      <c r="C354" s="143" t="s">
        <v>530</v>
      </c>
      <c r="D354" s="143" t="s">
        <v>470</v>
      </c>
      <c r="E354" s="149">
        <v>29.7</v>
      </c>
      <c r="F354" s="63">
        <v>255</v>
      </c>
      <c r="G354" s="153" t="s">
        <v>88</v>
      </c>
      <c r="H354" s="139">
        <v>1</v>
      </c>
      <c r="I354" s="64">
        <f>VLOOKUP(G354,Invulblad!$A$10:$H$31,7)*H354</f>
        <v>0</v>
      </c>
      <c r="J354" s="140">
        <f t="shared" si="17"/>
        <v>0</v>
      </c>
      <c r="K354" s="140">
        <f t="shared" si="15"/>
        <v>0</v>
      </c>
      <c r="L354" s="141">
        <f t="shared" si="18"/>
        <v>0</v>
      </c>
      <c r="M354" s="142"/>
      <c r="N354" s="142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  <c r="AE354" s="77"/>
      <c r="AF354" s="77"/>
      <c r="AG354" s="77"/>
      <c r="AH354" s="77"/>
      <c r="AI354" s="77"/>
      <c r="AJ354" s="77"/>
      <c r="AK354" s="77"/>
      <c r="AL354" s="77"/>
      <c r="AM354" s="77"/>
      <c r="AN354" s="77"/>
      <c r="AO354" s="77"/>
    </row>
    <row r="355" spans="1:41" s="143" customFormat="1" ht="16.5" customHeight="1">
      <c r="A355" s="134" t="s">
        <v>814</v>
      </c>
      <c r="B355" s="150" t="s">
        <v>885</v>
      </c>
      <c r="C355" s="143" t="s">
        <v>530</v>
      </c>
      <c r="D355" s="143" t="s">
        <v>470</v>
      </c>
      <c r="E355" s="149">
        <v>32.5</v>
      </c>
      <c r="F355" s="63">
        <v>255</v>
      </c>
      <c r="G355" s="153" t="s">
        <v>88</v>
      </c>
      <c r="H355" s="139">
        <v>1</v>
      </c>
      <c r="I355" s="64">
        <f>VLOOKUP(G355,Invulblad!$A$10:$H$31,7)*H355</f>
        <v>0</v>
      </c>
      <c r="J355" s="140">
        <f t="shared" si="17"/>
        <v>0</v>
      </c>
      <c r="K355" s="140">
        <f t="shared" si="15"/>
        <v>0</v>
      </c>
      <c r="L355" s="141">
        <f t="shared" si="18"/>
        <v>0</v>
      </c>
      <c r="M355" s="142"/>
      <c r="N355" s="142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  <c r="AL355" s="77"/>
      <c r="AM355" s="77"/>
      <c r="AN355" s="77"/>
      <c r="AO355" s="77"/>
    </row>
    <row r="356" spans="1:41" s="143" customFormat="1" ht="16.5" customHeight="1">
      <c r="A356" s="134" t="s">
        <v>814</v>
      </c>
      <c r="B356" s="150" t="s">
        <v>886</v>
      </c>
      <c r="C356" s="143" t="s">
        <v>896</v>
      </c>
      <c r="D356" s="143" t="s">
        <v>470</v>
      </c>
      <c r="E356" s="149">
        <v>5.8</v>
      </c>
      <c r="F356" s="63">
        <v>255</v>
      </c>
      <c r="G356" s="153" t="s">
        <v>88</v>
      </c>
      <c r="H356" s="139">
        <v>1</v>
      </c>
      <c r="I356" s="64">
        <f>VLOOKUP(G356,Invulblad!$A$10:$H$31,7)*H356</f>
        <v>0</v>
      </c>
      <c r="J356" s="140">
        <f t="shared" si="17"/>
        <v>0</v>
      </c>
      <c r="K356" s="140">
        <f t="shared" si="15"/>
        <v>0</v>
      </c>
      <c r="L356" s="141">
        <f t="shared" si="18"/>
        <v>0</v>
      </c>
      <c r="M356" s="142"/>
      <c r="N356" s="142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  <c r="AL356" s="77"/>
      <c r="AM356" s="77"/>
      <c r="AN356" s="77"/>
      <c r="AO356" s="77"/>
    </row>
    <row r="357" spans="1:41" s="143" customFormat="1" ht="16.5" customHeight="1">
      <c r="A357" s="134" t="s">
        <v>814</v>
      </c>
      <c r="B357" s="150" t="s">
        <v>887</v>
      </c>
      <c r="C357" s="143" t="s">
        <v>530</v>
      </c>
      <c r="D357" s="143" t="s">
        <v>470</v>
      </c>
      <c r="E357" s="149">
        <v>10.5</v>
      </c>
      <c r="F357" s="63">
        <v>255</v>
      </c>
      <c r="G357" s="153" t="s">
        <v>88</v>
      </c>
      <c r="H357" s="139">
        <v>1</v>
      </c>
      <c r="I357" s="64">
        <f>VLOOKUP(G357,Invulblad!$A$10:$H$31,7)*H357</f>
        <v>0</v>
      </c>
      <c r="J357" s="140">
        <f t="shared" si="17"/>
        <v>0</v>
      </c>
      <c r="K357" s="140">
        <f t="shared" si="15"/>
        <v>0</v>
      </c>
      <c r="L357" s="141">
        <f t="shared" si="18"/>
        <v>0</v>
      </c>
      <c r="M357" s="142"/>
      <c r="N357" s="142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  <c r="AE357" s="77"/>
      <c r="AF357" s="77"/>
      <c r="AG357" s="77"/>
      <c r="AH357" s="77"/>
      <c r="AI357" s="77"/>
      <c r="AJ357" s="77"/>
      <c r="AK357" s="77"/>
      <c r="AL357" s="77"/>
      <c r="AM357" s="77"/>
      <c r="AN357" s="77"/>
      <c r="AO357" s="77"/>
    </row>
    <row r="358" spans="1:41" s="143" customFormat="1" ht="16.5" customHeight="1">
      <c r="A358" s="134" t="s">
        <v>814</v>
      </c>
      <c r="B358" s="150" t="s">
        <v>888</v>
      </c>
      <c r="C358" s="143" t="s">
        <v>403</v>
      </c>
      <c r="D358" s="143" t="s">
        <v>470</v>
      </c>
      <c r="E358" s="149">
        <v>4.3</v>
      </c>
      <c r="F358" s="63">
        <v>255</v>
      </c>
      <c r="G358" s="153" t="s">
        <v>88</v>
      </c>
      <c r="H358" s="139">
        <v>1</v>
      </c>
      <c r="I358" s="64">
        <f>VLOOKUP(G358,Invulblad!$A$10:$H$31,7)*H358</f>
        <v>0</v>
      </c>
      <c r="J358" s="140">
        <f t="shared" si="17"/>
        <v>0</v>
      </c>
      <c r="K358" s="140">
        <f t="shared" si="15"/>
        <v>0</v>
      </c>
      <c r="L358" s="141">
        <f t="shared" si="18"/>
        <v>0</v>
      </c>
      <c r="M358" s="142"/>
      <c r="N358" s="142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  <c r="AD358" s="77"/>
      <c r="AE358" s="77"/>
      <c r="AF358" s="77"/>
      <c r="AG358" s="77"/>
      <c r="AH358" s="77"/>
      <c r="AI358" s="77"/>
      <c r="AJ358" s="77"/>
      <c r="AK358" s="77"/>
      <c r="AL358" s="77"/>
      <c r="AM358" s="77"/>
      <c r="AN358" s="77"/>
      <c r="AO358" s="77"/>
    </row>
    <row r="359" spans="1:41" s="143" customFormat="1" ht="16.5" customHeight="1">
      <c r="A359" s="134" t="s">
        <v>814</v>
      </c>
      <c r="B359" s="150" t="s">
        <v>889</v>
      </c>
      <c r="C359" s="143" t="s">
        <v>403</v>
      </c>
      <c r="D359" s="143" t="s">
        <v>470</v>
      </c>
      <c r="E359" s="149">
        <v>13</v>
      </c>
      <c r="F359" s="63">
        <v>255</v>
      </c>
      <c r="G359" s="153" t="s">
        <v>88</v>
      </c>
      <c r="H359" s="139">
        <v>1</v>
      </c>
      <c r="I359" s="64">
        <f>VLOOKUP(G359,Invulblad!$A$10:$H$31,7)*H359</f>
        <v>0</v>
      </c>
      <c r="J359" s="140">
        <f t="shared" si="17"/>
        <v>0</v>
      </c>
      <c r="K359" s="140">
        <f t="shared" si="15"/>
        <v>0</v>
      </c>
      <c r="L359" s="141">
        <f t="shared" si="18"/>
        <v>0</v>
      </c>
      <c r="M359" s="142"/>
      <c r="N359" s="142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  <c r="AL359" s="77"/>
      <c r="AM359" s="77"/>
      <c r="AN359" s="77"/>
      <c r="AO359" s="77"/>
    </row>
    <row r="360" spans="1:41" s="143" customFormat="1" ht="16.5" customHeight="1">
      <c r="A360" s="134" t="s">
        <v>814</v>
      </c>
      <c r="B360" s="150" t="s">
        <v>890</v>
      </c>
      <c r="C360" s="143" t="s">
        <v>403</v>
      </c>
      <c r="D360" s="143" t="s">
        <v>470</v>
      </c>
      <c r="E360" s="149">
        <v>9.5</v>
      </c>
      <c r="F360" s="63">
        <v>255</v>
      </c>
      <c r="G360" s="153" t="s">
        <v>88</v>
      </c>
      <c r="H360" s="139">
        <v>1</v>
      </c>
      <c r="I360" s="64">
        <f>VLOOKUP(G360,Invulblad!$A$10:$H$31,7)*H360</f>
        <v>0</v>
      </c>
      <c r="J360" s="140">
        <f t="shared" si="17"/>
        <v>0</v>
      </c>
      <c r="K360" s="140">
        <f t="shared" si="15"/>
        <v>0</v>
      </c>
      <c r="L360" s="141">
        <f t="shared" si="18"/>
        <v>0</v>
      </c>
      <c r="M360" s="142"/>
      <c r="N360" s="142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  <c r="AE360" s="77"/>
      <c r="AF360" s="77"/>
      <c r="AG360" s="77"/>
      <c r="AH360" s="77"/>
      <c r="AI360" s="77"/>
      <c r="AJ360" s="77"/>
      <c r="AK360" s="77"/>
      <c r="AL360" s="77"/>
      <c r="AM360" s="77"/>
      <c r="AN360" s="77"/>
      <c r="AO360" s="77"/>
    </row>
    <row r="361" spans="1:41" s="143" customFormat="1" ht="16.5" customHeight="1">
      <c r="A361" s="134" t="s">
        <v>814</v>
      </c>
      <c r="B361" s="150" t="s">
        <v>891</v>
      </c>
      <c r="C361" s="143" t="s">
        <v>896</v>
      </c>
      <c r="D361" s="143" t="s">
        <v>470</v>
      </c>
      <c r="E361" s="149">
        <v>13</v>
      </c>
      <c r="F361" s="63">
        <v>255</v>
      </c>
      <c r="G361" s="153" t="s">
        <v>88</v>
      </c>
      <c r="H361" s="139">
        <v>1</v>
      </c>
      <c r="I361" s="64">
        <f>VLOOKUP(G361,Invulblad!$A$10:$H$31,7)*H361</f>
        <v>0</v>
      </c>
      <c r="J361" s="140">
        <f t="shared" si="17"/>
        <v>0</v>
      </c>
      <c r="K361" s="140">
        <f t="shared" si="15"/>
        <v>0</v>
      </c>
      <c r="L361" s="141">
        <f t="shared" si="18"/>
        <v>0</v>
      </c>
      <c r="M361" s="142"/>
      <c r="N361" s="142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  <c r="AL361" s="77"/>
      <c r="AM361" s="77"/>
      <c r="AN361" s="77"/>
      <c r="AO361" s="77"/>
    </row>
    <row r="362" spans="1:41" s="143" customFormat="1" ht="16.5" customHeight="1">
      <c r="A362" s="134" t="s">
        <v>814</v>
      </c>
      <c r="B362" s="150" t="s">
        <v>892</v>
      </c>
      <c r="C362" s="143" t="s">
        <v>530</v>
      </c>
      <c r="D362" s="143" t="s">
        <v>470</v>
      </c>
      <c r="E362" s="149">
        <v>6.8</v>
      </c>
      <c r="F362" s="63">
        <v>255</v>
      </c>
      <c r="G362" s="153" t="s">
        <v>88</v>
      </c>
      <c r="H362" s="139">
        <v>1</v>
      </c>
      <c r="I362" s="64">
        <f>VLOOKUP(G362,Invulblad!$A$10:$H$31,7)*H362</f>
        <v>0</v>
      </c>
      <c r="J362" s="140">
        <f t="shared" si="17"/>
        <v>0</v>
      </c>
      <c r="K362" s="140">
        <f t="shared" si="15"/>
        <v>0</v>
      </c>
      <c r="L362" s="141">
        <f t="shared" si="18"/>
        <v>0</v>
      </c>
      <c r="M362" s="142"/>
      <c r="N362" s="142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</row>
    <row r="363" spans="1:41" s="143" customFormat="1" ht="16.5" customHeight="1">
      <c r="A363" s="134" t="s">
        <v>814</v>
      </c>
      <c r="B363" s="150" t="s">
        <v>893</v>
      </c>
      <c r="C363" s="143" t="s">
        <v>530</v>
      </c>
      <c r="D363" s="143" t="s">
        <v>470</v>
      </c>
      <c r="E363" s="149">
        <v>10.1</v>
      </c>
      <c r="F363" s="63">
        <v>255</v>
      </c>
      <c r="G363" s="153" t="s">
        <v>88</v>
      </c>
      <c r="H363" s="139">
        <v>1</v>
      </c>
      <c r="I363" s="64">
        <f>VLOOKUP(G363,Invulblad!$A$10:$H$31,7)*H363</f>
        <v>0</v>
      </c>
      <c r="J363" s="140">
        <f t="shared" si="17"/>
        <v>0</v>
      </c>
      <c r="K363" s="140">
        <f t="shared" si="15"/>
        <v>0</v>
      </c>
      <c r="L363" s="141">
        <f t="shared" si="18"/>
        <v>0</v>
      </c>
      <c r="M363" s="142"/>
      <c r="N363" s="142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  <c r="AF363" s="77"/>
      <c r="AG363" s="77"/>
      <c r="AH363" s="77"/>
      <c r="AI363" s="77"/>
      <c r="AJ363" s="77"/>
      <c r="AK363" s="77"/>
      <c r="AL363" s="77"/>
      <c r="AM363" s="77"/>
      <c r="AN363" s="77"/>
      <c r="AO363" s="77"/>
    </row>
    <row r="364" spans="1:41" s="143" customFormat="1" ht="16.5" customHeight="1">
      <c r="A364" s="134" t="s">
        <v>814</v>
      </c>
      <c r="B364" s="150" t="s">
        <v>894</v>
      </c>
      <c r="C364" s="143" t="s">
        <v>403</v>
      </c>
      <c r="D364" s="143" t="s">
        <v>470</v>
      </c>
      <c r="E364" s="149">
        <v>15.8</v>
      </c>
      <c r="F364" s="63">
        <v>255</v>
      </c>
      <c r="G364" s="153" t="s">
        <v>88</v>
      </c>
      <c r="H364" s="139">
        <v>1</v>
      </c>
      <c r="I364" s="64">
        <f>VLOOKUP(G364,Invulblad!$A$10:$H$31,7)*H364</f>
        <v>0</v>
      </c>
      <c r="J364" s="140">
        <f t="shared" si="17"/>
        <v>0</v>
      </c>
      <c r="K364" s="140">
        <f t="shared" si="15"/>
        <v>0</v>
      </c>
      <c r="L364" s="141">
        <f t="shared" si="18"/>
        <v>0</v>
      </c>
      <c r="M364" s="142"/>
      <c r="N364" s="142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  <c r="AD364" s="77"/>
      <c r="AE364" s="77"/>
      <c r="AF364" s="77"/>
      <c r="AG364" s="77"/>
      <c r="AH364" s="77"/>
      <c r="AI364" s="77"/>
      <c r="AJ364" s="77"/>
      <c r="AK364" s="77"/>
      <c r="AL364" s="77"/>
      <c r="AM364" s="77"/>
      <c r="AN364" s="77"/>
      <c r="AO364" s="77"/>
    </row>
    <row r="365" spans="1:41" s="143" customFormat="1" ht="16.5" customHeight="1">
      <c r="A365" s="134" t="s">
        <v>814</v>
      </c>
      <c r="B365" s="150" t="s">
        <v>895</v>
      </c>
      <c r="C365" s="143" t="s">
        <v>403</v>
      </c>
      <c r="D365" s="143" t="s">
        <v>470</v>
      </c>
      <c r="E365" s="149">
        <v>12</v>
      </c>
      <c r="F365" s="63">
        <v>255</v>
      </c>
      <c r="G365" s="153" t="s">
        <v>88</v>
      </c>
      <c r="H365" s="139">
        <v>1</v>
      </c>
      <c r="I365" s="64">
        <f>VLOOKUP(G365,Invulblad!$A$10:$H$31,7)*H365</f>
        <v>0</v>
      </c>
      <c r="J365" s="140">
        <f t="shared" si="17"/>
        <v>0</v>
      </c>
      <c r="K365" s="140">
        <f t="shared" si="15"/>
        <v>0</v>
      </c>
      <c r="L365" s="141">
        <f t="shared" si="18"/>
        <v>0</v>
      </c>
      <c r="M365" s="142"/>
      <c r="N365" s="142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  <c r="AD365" s="77"/>
      <c r="AE365" s="77"/>
      <c r="AF365" s="77"/>
      <c r="AG365" s="77"/>
      <c r="AH365" s="77"/>
      <c r="AI365" s="77"/>
      <c r="AJ365" s="77"/>
      <c r="AK365" s="77"/>
      <c r="AL365" s="77"/>
      <c r="AM365" s="77"/>
      <c r="AN365" s="77"/>
      <c r="AO365" s="77"/>
    </row>
    <row r="366" spans="1:41" s="143" customFormat="1" ht="16.5" customHeight="1">
      <c r="A366" s="144" t="s">
        <v>814</v>
      </c>
      <c r="B366" s="150">
        <v>1</v>
      </c>
      <c r="C366" s="143" t="s">
        <v>469</v>
      </c>
      <c r="D366" s="143" t="s">
        <v>470</v>
      </c>
      <c r="E366" s="149">
        <v>38</v>
      </c>
      <c r="F366" s="63">
        <v>52</v>
      </c>
      <c r="G366" s="153" t="s">
        <v>89</v>
      </c>
      <c r="H366" s="91">
        <v>1</v>
      </c>
      <c r="I366" s="64">
        <f>VLOOKUP(G366,Invulblad!$A$10:$H$31,7)*H366</f>
        <v>0</v>
      </c>
      <c r="J366" s="140">
        <f t="shared" si="17"/>
        <v>0</v>
      </c>
      <c r="K366" s="140">
        <f t="shared" si="15"/>
        <v>0</v>
      </c>
      <c r="L366" s="141">
        <f t="shared" si="18"/>
        <v>0</v>
      </c>
      <c r="M366" s="142"/>
      <c r="N366" s="142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  <c r="AE366" s="77"/>
      <c r="AF366" s="77"/>
      <c r="AG366" s="77"/>
      <c r="AH366" s="77"/>
      <c r="AI366" s="77"/>
      <c r="AJ366" s="77"/>
      <c r="AK366" s="77"/>
      <c r="AL366" s="77"/>
      <c r="AM366" s="77"/>
      <c r="AN366" s="77"/>
      <c r="AO366" s="77"/>
    </row>
    <row r="367" spans="1:41" s="143" customFormat="1" ht="16.5" customHeight="1">
      <c r="A367" s="144" t="s">
        <v>814</v>
      </c>
      <c r="B367" s="150" t="s">
        <v>471</v>
      </c>
      <c r="C367" s="143" t="s">
        <v>472</v>
      </c>
      <c r="D367" s="143" t="s">
        <v>470</v>
      </c>
      <c r="E367" s="149">
        <v>70</v>
      </c>
      <c r="F367" s="63">
        <v>52</v>
      </c>
      <c r="G367" s="153" t="s">
        <v>89</v>
      </c>
      <c r="H367" s="91">
        <v>1</v>
      </c>
      <c r="I367" s="64">
        <f>VLOOKUP(G367,Invulblad!$A$10:$H$31,7)*H367</f>
        <v>0</v>
      </c>
      <c r="J367" s="140">
        <f t="shared" si="17"/>
        <v>0</v>
      </c>
      <c r="K367" s="140">
        <f t="shared" si="15"/>
        <v>0</v>
      </c>
      <c r="L367" s="141">
        <f t="shared" si="18"/>
        <v>0</v>
      </c>
      <c r="M367" s="142"/>
      <c r="N367" s="142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  <c r="AE367" s="77"/>
      <c r="AF367" s="77"/>
      <c r="AG367" s="77"/>
      <c r="AH367" s="77"/>
      <c r="AI367" s="77"/>
      <c r="AJ367" s="77"/>
      <c r="AK367" s="77"/>
      <c r="AL367" s="77"/>
      <c r="AM367" s="77"/>
      <c r="AN367" s="77"/>
      <c r="AO367" s="77"/>
    </row>
    <row r="368" spans="1:41" s="143" customFormat="1" ht="16.5" customHeight="1">
      <c r="A368" s="144" t="s">
        <v>814</v>
      </c>
      <c r="B368" s="143">
        <v>7</v>
      </c>
      <c r="C368" s="143" t="s">
        <v>403</v>
      </c>
      <c r="D368" s="143" t="s">
        <v>470</v>
      </c>
      <c r="E368" s="149">
        <v>6</v>
      </c>
      <c r="F368" s="63">
        <v>255</v>
      </c>
      <c r="G368" s="153" t="s">
        <v>88</v>
      </c>
      <c r="H368" s="139">
        <v>1</v>
      </c>
      <c r="I368" s="64">
        <f>VLOOKUP(G368,Invulblad!$A$10:$H$31,7)*H368</f>
        <v>0</v>
      </c>
      <c r="J368" s="140">
        <f t="shared" si="17"/>
        <v>0</v>
      </c>
      <c r="K368" s="140">
        <f t="shared" si="15"/>
        <v>0</v>
      </c>
      <c r="L368" s="141">
        <f t="shared" si="18"/>
        <v>0</v>
      </c>
      <c r="M368" s="142"/>
      <c r="N368" s="142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  <c r="AE368" s="77"/>
      <c r="AF368" s="77"/>
      <c r="AG368" s="77"/>
      <c r="AH368" s="77"/>
      <c r="AI368" s="77"/>
      <c r="AJ368" s="77"/>
      <c r="AK368" s="77"/>
      <c r="AL368" s="77"/>
      <c r="AM368" s="77"/>
      <c r="AN368" s="77"/>
      <c r="AO368" s="77"/>
    </row>
    <row r="369" spans="1:41" s="143" customFormat="1" ht="16.5" customHeight="1">
      <c r="A369" s="144" t="s">
        <v>814</v>
      </c>
      <c r="B369" s="143">
        <v>10</v>
      </c>
      <c r="C369" s="143" t="s">
        <v>473</v>
      </c>
      <c r="D369" s="143" t="s">
        <v>470</v>
      </c>
      <c r="E369" s="149">
        <v>22</v>
      </c>
      <c r="F369" s="63">
        <v>255</v>
      </c>
      <c r="G369" s="153" t="s">
        <v>88</v>
      </c>
      <c r="H369" s="91">
        <v>1</v>
      </c>
      <c r="I369" s="64">
        <f>VLOOKUP(G369,Invulblad!$A$10:$H$31,7)*H369</f>
        <v>0</v>
      </c>
      <c r="J369" s="140">
        <f t="shared" si="17"/>
        <v>0</v>
      </c>
      <c r="K369" s="140">
        <f t="shared" si="15"/>
        <v>0</v>
      </c>
      <c r="L369" s="141">
        <f t="shared" si="18"/>
        <v>0</v>
      </c>
      <c r="M369" s="142"/>
      <c r="N369" s="142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  <c r="AE369" s="77"/>
      <c r="AF369" s="77"/>
      <c r="AG369" s="77"/>
      <c r="AH369" s="77"/>
      <c r="AI369" s="77"/>
      <c r="AJ369" s="77"/>
      <c r="AK369" s="77"/>
      <c r="AL369" s="77"/>
      <c r="AM369" s="77"/>
      <c r="AN369" s="77"/>
      <c r="AO369" s="77"/>
    </row>
    <row r="370" spans="1:41" s="143" customFormat="1" ht="16.5" customHeight="1">
      <c r="A370" s="144" t="s">
        <v>814</v>
      </c>
      <c r="B370" s="143">
        <v>25</v>
      </c>
      <c r="C370" s="143" t="s">
        <v>474</v>
      </c>
      <c r="D370" s="143" t="s">
        <v>470</v>
      </c>
      <c r="E370" s="149">
        <v>6</v>
      </c>
      <c r="F370" s="63">
        <v>255</v>
      </c>
      <c r="G370" s="153" t="s">
        <v>88</v>
      </c>
      <c r="H370" s="91">
        <v>1</v>
      </c>
      <c r="I370" s="64">
        <f>VLOOKUP(G370,Invulblad!$A$10:$H$31,7)*H370</f>
        <v>0</v>
      </c>
      <c r="J370" s="140">
        <f t="shared" si="17"/>
        <v>0</v>
      </c>
      <c r="K370" s="140">
        <f t="shared" si="15"/>
        <v>0</v>
      </c>
      <c r="L370" s="141">
        <f t="shared" si="18"/>
        <v>0</v>
      </c>
      <c r="M370" s="142"/>
      <c r="N370" s="142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  <c r="AE370" s="77"/>
      <c r="AF370" s="77"/>
      <c r="AG370" s="77"/>
      <c r="AH370" s="77"/>
      <c r="AI370" s="77"/>
      <c r="AJ370" s="77"/>
      <c r="AK370" s="77"/>
      <c r="AL370" s="77"/>
      <c r="AM370" s="77"/>
      <c r="AN370" s="77"/>
      <c r="AO370" s="77"/>
    </row>
    <row r="371" spans="1:41" s="143" customFormat="1" ht="16.5" customHeight="1">
      <c r="A371" s="144" t="s">
        <v>814</v>
      </c>
      <c r="B371" s="143">
        <v>26</v>
      </c>
      <c r="C371" s="143" t="s">
        <v>475</v>
      </c>
      <c r="D371" s="143" t="s">
        <v>470</v>
      </c>
      <c r="E371" s="149">
        <v>6</v>
      </c>
      <c r="F371" s="63">
        <v>255</v>
      </c>
      <c r="G371" s="153" t="s">
        <v>88</v>
      </c>
      <c r="H371" s="139">
        <v>1</v>
      </c>
      <c r="I371" s="64">
        <f>VLOOKUP(G371,Invulblad!$A$10:$H$31,7)*H371</f>
        <v>0</v>
      </c>
      <c r="J371" s="140">
        <f t="shared" si="17"/>
        <v>0</v>
      </c>
      <c r="K371" s="140">
        <f t="shared" si="15"/>
        <v>0</v>
      </c>
      <c r="L371" s="141">
        <f t="shared" si="18"/>
        <v>0</v>
      </c>
      <c r="M371" s="142"/>
      <c r="N371" s="142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  <c r="AG371" s="77"/>
      <c r="AH371" s="77"/>
      <c r="AI371" s="77"/>
      <c r="AJ371" s="77"/>
      <c r="AK371" s="77"/>
      <c r="AL371" s="77"/>
      <c r="AM371" s="77"/>
      <c r="AN371" s="77"/>
      <c r="AO371" s="77"/>
    </row>
    <row r="372" spans="1:41" s="143" customFormat="1" ht="16.5" customHeight="1">
      <c r="A372" s="144" t="s">
        <v>814</v>
      </c>
      <c r="B372" s="143">
        <v>27</v>
      </c>
      <c r="C372" s="143" t="s">
        <v>47</v>
      </c>
      <c r="D372" s="143" t="s">
        <v>470</v>
      </c>
      <c r="E372" s="149">
        <v>14</v>
      </c>
      <c r="F372" s="63">
        <v>255</v>
      </c>
      <c r="G372" s="153" t="s">
        <v>88</v>
      </c>
      <c r="H372" s="91">
        <v>1</v>
      </c>
      <c r="I372" s="64">
        <f>VLOOKUP(G372,Invulblad!$A$10:$H$31,7)*H372</f>
        <v>0</v>
      </c>
      <c r="J372" s="140">
        <f t="shared" si="17"/>
        <v>0</v>
      </c>
      <c r="K372" s="140">
        <f t="shared" si="15"/>
        <v>0</v>
      </c>
      <c r="L372" s="141">
        <f t="shared" si="18"/>
        <v>0</v>
      </c>
      <c r="M372" s="142"/>
      <c r="N372" s="142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  <c r="AG372" s="77"/>
      <c r="AH372" s="77"/>
      <c r="AI372" s="77"/>
      <c r="AJ372" s="77"/>
      <c r="AK372" s="77"/>
      <c r="AL372" s="77"/>
      <c r="AM372" s="77"/>
      <c r="AN372" s="77"/>
      <c r="AO372" s="77"/>
    </row>
    <row r="373" spans="1:41" s="143" customFormat="1" ht="16.5" customHeight="1">
      <c r="A373" s="144" t="s">
        <v>814</v>
      </c>
      <c r="B373" s="143">
        <v>28</v>
      </c>
      <c r="C373" s="143" t="s">
        <v>47</v>
      </c>
      <c r="D373" s="143" t="s">
        <v>470</v>
      </c>
      <c r="E373" s="149">
        <v>14</v>
      </c>
      <c r="F373" s="63">
        <v>255</v>
      </c>
      <c r="G373" s="153" t="s">
        <v>88</v>
      </c>
      <c r="H373" s="91">
        <v>1</v>
      </c>
      <c r="I373" s="64">
        <f>VLOOKUP(G373,Invulblad!$A$10:$H$31,7)*H373</f>
        <v>0</v>
      </c>
      <c r="J373" s="140">
        <f t="shared" si="17"/>
        <v>0</v>
      </c>
      <c r="K373" s="140">
        <f t="shared" si="15"/>
        <v>0</v>
      </c>
      <c r="L373" s="141">
        <f t="shared" si="18"/>
        <v>0</v>
      </c>
      <c r="M373" s="142"/>
      <c r="N373" s="142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  <c r="AG373" s="77"/>
      <c r="AH373" s="77"/>
      <c r="AI373" s="77"/>
      <c r="AJ373" s="77"/>
      <c r="AK373" s="77"/>
      <c r="AL373" s="77"/>
      <c r="AM373" s="77"/>
      <c r="AN373" s="77"/>
      <c r="AO373" s="77"/>
    </row>
    <row r="374" spans="1:41" s="143" customFormat="1" ht="16.5" customHeight="1">
      <c r="A374" s="144" t="s">
        <v>814</v>
      </c>
      <c r="B374" s="143">
        <v>29</v>
      </c>
      <c r="C374" s="143" t="s">
        <v>476</v>
      </c>
      <c r="D374" s="143" t="s">
        <v>470</v>
      </c>
      <c r="E374" s="149">
        <v>21</v>
      </c>
      <c r="F374" s="63">
        <v>255</v>
      </c>
      <c r="G374" s="153" t="s">
        <v>88</v>
      </c>
      <c r="H374" s="139">
        <v>1</v>
      </c>
      <c r="I374" s="64">
        <f>VLOOKUP(G374,Invulblad!$A$10:$H$31,7)*H374</f>
        <v>0</v>
      </c>
      <c r="J374" s="140">
        <f t="shared" si="17"/>
        <v>0</v>
      </c>
      <c r="K374" s="140">
        <f t="shared" si="15"/>
        <v>0</v>
      </c>
      <c r="L374" s="141">
        <f t="shared" si="18"/>
        <v>0</v>
      </c>
      <c r="M374" s="142"/>
      <c r="N374" s="142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77"/>
      <c r="AH374" s="77"/>
      <c r="AI374" s="77"/>
      <c r="AJ374" s="77"/>
      <c r="AK374" s="77"/>
      <c r="AL374" s="77"/>
      <c r="AM374" s="77"/>
      <c r="AN374" s="77"/>
      <c r="AO374" s="77"/>
    </row>
    <row r="375" spans="1:41" s="143" customFormat="1" ht="16.5" customHeight="1">
      <c r="A375" s="144" t="s">
        <v>814</v>
      </c>
      <c r="B375" s="143">
        <v>30</v>
      </c>
      <c r="C375" s="143" t="s">
        <v>477</v>
      </c>
      <c r="D375" s="143" t="s">
        <v>470</v>
      </c>
      <c r="E375" s="149">
        <v>20</v>
      </c>
      <c r="F375" s="63">
        <v>52</v>
      </c>
      <c r="G375" s="153" t="s">
        <v>89</v>
      </c>
      <c r="H375" s="91">
        <v>1</v>
      </c>
      <c r="I375" s="64">
        <f>VLOOKUP(G375,Invulblad!$A$10:$H$31,7)*H375</f>
        <v>0</v>
      </c>
      <c r="J375" s="140">
        <f t="shared" si="17"/>
        <v>0</v>
      </c>
      <c r="K375" s="140">
        <f t="shared" si="15"/>
        <v>0</v>
      </c>
      <c r="L375" s="141">
        <f t="shared" si="18"/>
        <v>0</v>
      </c>
      <c r="M375" s="142"/>
      <c r="N375" s="142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77"/>
      <c r="AH375" s="77"/>
      <c r="AI375" s="77"/>
      <c r="AJ375" s="77"/>
      <c r="AK375" s="77"/>
      <c r="AL375" s="77"/>
      <c r="AM375" s="77"/>
      <c r="AN375" s="77"/>
      <c r="AO375" s="77"/>
    </row>
    <row r="376" spans="1:41" s="143" customFormat="1" ht="16.5" customHeight="1">
      <c r="A376" s="144" t="s">
        <v>814</v>
      </c>
      <c r="B376" s="143">
        <v>31</v>
      </c>
      <c r="C376" s="143" t="s">
        <v>478</v>
      </c>
      <c r="D376" s="143" t="s">
        <v>470</v>
      </c>
      <c r="E376" s="149">
        <v>32</v>
      </c>
      <c r="F376" s="63">
        <v>52</v>
      </c>
      <c r="G376" s="153" t="s">
        <v>89</v>
      </c>
      <c r="H376" s="91">
        <v>1</v>
      </c>
      <c r="I376" s="64">
        <f>VLOOKUP(G376,Invulblad!$A$10:$H$31,7)*H376</f>
        <v>0</v>
      </c>
      <c r="J376" s="140">
        <f t="shared" si="17"/>
        <v>0</v>
      </c>
      <c r="K376" s="140">
        <f t="shared" si="15"/>
        <v>0</v>
      </c>
      <c r="L376" s="141">
        <f t="shared" si="18"/>
        <v>0</v>
      </c>
      <c r="M376" s="142"/>
      <c r="N376" s="142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  <c r="AL376" s="77"/>
      <c r="AM376" s="77"/>
      <c r="AN376" s="77"/>
      <c r="AO376" s="77"/>
    </row>
    <row r="377" spans="1:41" s="143" customFormat="1" ht="16.5" customHeight="1">
      <c r="A377" s="144" t="s">
        <v>814</v>
      </c>
      <c r="B377" s="143">
        <v>39</v>
      </c>
      <c r="C377" s="143" t="s">
        <v>47</v>
      </c>
      <c r="D377" s="143" t="s">
        <v>470</v>
      </c>
      <c r="E377" s="149">
        <v>6</v>
      </c>
      <c r="F377" s="63">
        <v>52</v>
      </c>
      <c r="G377" s="153" t="s">
        <v>89</v>
      </c>
      <c r="H377" s="139">
        <v>1</v>
      </c>
      <c r="I377" s="64">
        <f>VLOOKUP(G377,Invulblad!$A$10:$H$31,7)*H377</f>
        <v>0</v>
      </c>
      <c r="J377" s="140">
        <f t="shared" si="17"/>
        <v>0</v>
      </c>
      <c r="K377" s="140">
        <f t="shared" si="15"/>
        <v>0</v>
      </c>
      <c r="L377" s="141">
        <f t="shared" si="18"/>
        <v>0</v>
      </c>
      <c r="M377" s="142"/>
      <c r="N377" s="142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  <c r="AL377" s="77"/>
      <c r="AM377" s="77"/>
      <c r="AN377" s="77"/>
      <c r="AO377" s="77"/>
    </row>
    <row r="378" spans="1:41" s="143" customFormat="1" ht="16.5" customHeight="1">
      <c r="A378" s="144" t="s">
        <v>814</v>
      </c>
      <c r="B378" s="143">
        <v>40</v>
      </c>
      <c r="C378" s="143" t="s">
        <v>479</v>
      </c>
      <c r="D378" s="143" t="s">
        <v>470</v>
      </c>
      <c r="E378" s="149">
        <v>35</v>
      </c>
      <c r="F378" s="63">
        <v>52</v>
      </c>
      <c r="G378" s="153" t="s">
        <v>89</v>
      </c>
      <c r="H378" s="91">
        <v>1</v>
      </c>
      <c r="I378" s="64">
        <f>VLOOKUP(G378,Invulblad!$A$10:$H$31,7)*H378</f>
        <v>0</v>
      </c>
      <c r="J378" s="140">
        <f t="shared" si="17"/>
        <v>0</v>
      </c>
      <c r="K378" s="140">
        <f t="shared" si="15"/>
        <v>0</v>
      </c>
      <c r="L378" s="141">
        <f t="shared" si="18"/>
        <v>0</v>
      </c>
      <c r="M378" s="142"/>
      <c r="N378" s="142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  <c r="AC378" s="77"/>
      <c r="AD378" s="77"/>
      <c r="AE378" s="77"/>
      <c r="AF378" s="77"/>
      <c r="AG378" s="77"/>
      <c r="AH378" s="77"/>
      <c r="AI378" s="77"/>
      <c r="AJ378" s="77"/>
      <c r="AK378" s="77"/>
      <c r="AL378" s="77"/>
      <c r="AM378" s="77"/>
      <c r="AN378" s="77"/>
      <c r="AO378" s="77"/>
    </row>
    <row r="379" spans="1:41" s="143" customFormat="1" ht="16.5" customHeight="1">
      <c r="A379" s="144" t="s">
        <v>814</v>
      </c>
      <c r="B379" s="143">
        <v>41</v>
      </c>
      <c r="C379" s="143" t="s">
        <v>480</v>
      </c>
      <c r="D379" s="143" t="s">
        <v>470</v>
      </c>
      <c r="E379" s="149">
        <v>40</v>
      </c>
      <c r="F379" s="63">
        <v>52</v>
      </c>
      <c r="G379" s="153" t="s">
        <v>89</v>
      </c>
      <c r="H379" s="91">
        <v>1</v>
      </c>
      <c r="I379" s="64">
        <f>VLOOKUP(G379,Invulblad!$A$10:$H$31,7)*H379</f>
        <v>0</v>
      </c>
      <c r="J379" s="140">
        <f t="shared" si="17"/>
        <v>0</v>
      </c>
      <c r="K379" s="140">
        <f t="shared" si="15"/>
        <v>0</v>
      </c>
      <c r="L379" s="141">
        <f t="shared" si="18"/>
        <v>0</v>
      </c>
      <c r="M379" s="142"/>
      <c r="N379" s="142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  <c r="AC379" s="77"/>
      <c r="AD379" s="77"/>
      <c r="AE379" s="77"/>
      <c r="AF379" s="77"/>
      <c r="AG379" s="77"/>
      <c r="AH379" s="77"/>
      <c r="AI379" s="77"/>
      <c r="AJ379" s="77"/>
      <c r="AK379" s="77"/>
      <c r="AL379" s="77"/>
      <c r="AM379" s="77"/>
      <c r="AN379" s="77"/>
      <c r="AO379" s="77"/>
    </row>
    <row r="380" spans="1:41" s="143" customFormat="1" ht="16.5" customHeight="1">
      <c r="A380" s="144" t="s">
        <v>814</v>
      </c>
      <c r="B380" s="143">
        <v>42</v>
      </c>
      <c r="C380" s="143" t="s">
        <v>481</v>
      </c>
      <c r="D380" s="143" t="s">
        <v>470</v>
      </c>
      <c r="E380" s="149">
        <v>14</v>
      </c>
      <c r="F380" s="63">
        <v>255</v>
      </c>
      <c r="G380" s="153" t="s">
        <v>88</v>
      </c>
      <c r="H380" s="139">
        <v>1</v>
      </c>
      <c r="I380" s="64">
        <f>VLOOKUP(G380,Invulblad!$A$10:$H$31,7)*H380</f>
        <v>0</v>
      </c>
      <c r="J380" s="140">
        <f t="shared" si="17"/>
        <v>0</v>
      </c>
      <c r="K380" s="140">
        <f t="shared" si="15"/>
        <v>0</v>
      </c>
      <c r="L380" s="141">
        <f t="shared" si="18"/>
        <v>0</v>
      </c>
      <c r="M380" s="142"/>
      <c r="N380" s="142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  <c r="AC380" s="77"/>
      <c r="AD380" s="77"/>
      <c r="AE380" s="77"/>
      <c r="AF380" s="77"/>
      <c r="AG380" s="77"/>
      <c r="AH380" s="77"/>
      <c r="AI380" s="77"/>
      <c r="AJ380" s="77"/>
      <c r="AK380" s="77"/>
      <c r="AL380" s="77"/>
      <c r="AM380" s="77"/>
      <c r="AN380" s="77"/>
      <c r="AO380" s="77"/>
    </row>
    <row r="381" spans="1:41" s="143" customFormat="1" ht="16.5" customHeight="1">
      <c r="A381" s="144" t="s">
        <v>814</v>
      </c>
      <c r="B381" s="143">
        <v>43</v>
      </c>
      <c r="C381" s="143" t="s">
        <v>482</v>
      </c>
      <c r="D381" s="143" t="s">
        <v>470</v>
      </c>
      <c r="E381" s="149">
        <v>22</v>
      </c>
      <c r="F381" s="63">
        <v>255</v>
      </c>
      <c r="G381" s="153" t="s">
        <v>88</v>
      </c>
      <c r="H381" s="91">
        <v>1</v>
      </c>
      <c r="I381" s="64">
        <f>VLOOKUP(G381,Invulblad!$A$10:$H$31,7)*H381</f>
        <v>0</v>
      </c>
      <c r="J381" s="140">
        <f t="shared" si="17"/>
        <v>0</v>
      </c>
      <c r="K381" s="140">
        <f t="shared" ref="K381:K444" si="19">+$K$8</f>
        <v>0</v>
      </c>
      <c r="L381" s="141">
        <f t="shared" si="18"/>
        <v>0</v>
      </c>
      <c r="M381" s="142"/>
      <c r="N381" s="142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  <c r="AC381" s="77"/>
      <c r="AD381" s="77"/>
      <c r="AE381" s="77"/>
      <c r="AF381" s="77"/>
      <c r="AG381" s="77"/>
      <c r="AH381" s="77"/>
      <c r="AI381" s="77"/>
      <c r="AJ381" s="77"/>
      <c r="AK381" s="77"/>
      <c r="AL381" s="77"/>
      <c r="AM381" s="77"/>
      <c r="AN381" s="77"/>
      <c r="AO381" s="77"/>
    </row>
    <row r="382" spans="1:41" s="143" customFormat="1" ht="16.5" customHeight="1">
      <c r="A382" s="144" t="s">
        <v>814</v>
      </c>
      <c r="B382" s="143">
        <v>44</v>
      </c>
      <c r="C382" s="143" t="s">
        <v>483</v>
      </c>
      <c r="D382" s="143" t="s">
        <v>470</v>
      </c>
      <c r="E382" s="149">
        <v>6</v>
      </c>
      <c r="F382" s="63">
        <v>255</v>
      </c>
      <c r="G382" s="153" t="s">
        <v>88</v>
      </c>
      <c r="H382" s="91">
        <v>1</v>
      </c>
      <c r="I382" s="64">
        <f>VLOOKUP(G382,Invulblad!$A$10:$H$31,7)*H382</f>
        <v>0</v>
      </c>
      <c r="J382" s="140">
        <f t="shared" si="17"/>
        <v>0</v>
      </c>
      <c r="K382" s="140">
        <f t="shared" si="19"/>
        <v>0</v>
      </c>
      <c r="L382" s="141">
        <f t="shared" si="18"/>
        <v>0</v>
      </c>
      <c r="M382" s="142"/>
      <c r="N382" s="142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  <c r="AD382" s="77"/>
      <c r="AE382" s="77"/>
      <c r="AF382" s="77"/>
      <c r="AG382" s="77"/>
      <c r="AH382" s="77"/>
      <c r="AI382" s="77"/>
      <c r="AJ382" s="77"/>
      <c r="AK382" s="77"/>
      <c r="AL382" s="77"/>
      <c r="AM382" s="77"/>
      <c r="AN382" s="77"/>
      <c r="AO382" s="77"/>
    </row>
    <row r="383" spans="1:41" s="143" customFormat="1" ht="16.5" customHeight="1">
      <c r="A383" s="144" t="s">
        <v>814</v>
      </c>
      <c r="B383" s="143">
        <v>45</v>
      </c>
      <c r="C383" s="143" t="s">
        <v>483</v>
      </c>
      <c r="D383" s="143" t="s">
        <v>470</v>
      </c>
      <c r="E383" s="149">
        <v>6</v>
      </c>
      <c r="F383" s="63">
        <v>255</v>
      </c>
      <c r="G383" s="153" t="s">
        <v>88</v>
      </c>
      <c r="H383" s="139">
        <v>1</v>
      </c>
      <c r="I383" s="64">
        <f>VLOOKUP(G383,Invulblad!$A$10:$H$31,7)*H383</f>
        <v>0</v>
      </c>
      <c r="J383" s="140">
        <f t="shared" si="17"/>
        <v>0</v>
      </c>
      <c r="K383" s="140">
        <f t="shared" si="19"/>
        <v>0</v>
      </c>
      <c r="L383" s="141">
        <f t="shared" si="18"/>
        <v>0</v>
      </c>
      <c r="M383" s="142"/>
      <c r="N383" s="142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77"/>
      <c r="AH383" s="77"/>
      <c r="AI383" s="77"/>
      <c r="AJ383" s="77"/>
      <c r="AK383" s="77"/>
      <c r="AL383" s="77"/>
      <c r="AM383" s="77"/>
      <c r="AN383" s="77"/>
      <c r="AO383" s="77"/>
    </row>
    <row r="384" spans="1:41" s="143" customFormat="1" ht="16.5" customHeight="1">
      <c r="A384" s="144" t="s">
        <v>814</v>
      </c>
      <c r="B384" s="143">
        <v>46</v>
      </c>
      <c r="C384" s="143" t="s">
        <v>484</v>
      </c>
      <c r="D384" s="143" t="s">
        <v>470</v>
      </c>
      <c r="E384" s="149">
        <v>20</v>
      </c>
      <c r="F384" s="63">
        <v>255</v>
      </c>
      <c r="G384" s="153" t="s">
        <v>88</v>
      </c>
      <c r="H384" s="91">
        <v>1</v>
      </c>
      <c r="I384" s="64">
        <f>VLOOKUP(G384,Invulblad!$A$10:$H$31,7)*H384</f>
        <v>0</v>
      </c>
      <c r="J384" s="140">
        <f t="shared" si="17"/>
        <v>0</v>
      </c>
      <c r="K384" s="140">
        <f t="shared" si="19"/>
        <v>0</v>
      </c>
      <c r="L384" s="141">
        <f t="shared" si="18"/>
        <v>0</v>
      </c>
      <c r="M384" s="142"/>
      <c r="N384" s="142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  <c r="AG384" s="77"/>
      <c r="AH384" s="77"/>
      <c r="AI384" s="77"/>
      <c r="AJ384" s="77"/>
      <c r="AK384" s="77"/>
      <c r="AL384" s="77"/>
      <c r="AM384" s="77"/>
      <c r="AN384" s="77"/>
      <c r="AO384" s="77"/>
    </row>
    <row r="385" spans="1:41" s="143" customFormat="1" ht="16.5" customHeight="1">
      <c r="A385" s="144" t="s">
        <v>814</v>
      </c>
      <c r="B385" s="150" t="s">
        <v>485</v>
      </c>
      <c r="C385" s="143" t="s">
        <v>486</v>
      </c>
      <c r="D385" s="143" t="s">
        <v>487</v>
      </c>
      <c r="E385" s="149">
        <v>17</v>
      </c>
      <c r="F385" s="63">
        <v>255</v>
      </c>
      <c r="G385" s="153" t="s">
        <v>88</v>
      </c>
      <c r="H385" s="91">
        <v>1</v>
      </c>
      <c r="I385" s="64">
        <f>VLOOKUP(G385,Invulblad!$A$10:$H$31,7)*H385</f>
        <v>0</v>
      </c>
      <c r="J385" s="140">
        <f t="shared" si="17"/>
        <v>0</v>
      </c>
      <c r="K385" s="140">
        <f t="shared" si="19"/>
        <v>0</v>
      </c>
      <c r="L385" s="141">
        <f t="shared" si="18"/>
        <v>0</v>
      </c>
      <c r="M385" s="142"/>
      <c r="N385" s="142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77"/>
      <c r="AH385" s="77"/>
      <c r="AI385" s="77"/>
      <c r="AJ385" s="77"/>
      <c r="AK385" s="77"/>
      <c r="AL385" s="77"/>
      <c r="AM385" s="77"/>
      <c r="AN385" s="77"/>
      <c r="AO385" s="77"/>
    </row>
    <row r="386" spans="1:41" s="143" customFormat="1" ht="16.5" customHeight="1">
      <c r="A386" s="144" t="s">
        <v>814</v>
      </c>
      <c r="B386" s="150">
        <v>50</v>
      </c>
      <c r="C386" s="143" t="s">
        <v>5</v>
      </c>
      <c r="D386" s="143" t="s">
        <v>487</v>
      </c>
      <c r="E386" s="149">
        <v>17</v>
      </c>
      <c r="F386" s="63">
        <v>255</v>
      </c>
      <c r="G386" s="153" t="s">
        <v>88</v>
      </c>
      <c r="H386" s="139">
        <v>1</v>
      </c>
      <c r="I386" s="64">
        <f>VLOOKUP(G386,Invulblad!$A$10:$H$31,7)*H386</f>
        <v>0</v>
      </c>
      <c r="J386" s="140">
        <f t="shared" si="17"/>
        <v>0</v>
      </c>
      <c r="K386" s="140">
        <f t="shared" si="19"/>
        <v>0</v>
      </c>
      <c r="L386" s="141">
        <f t="shared" si="18"/>
        <v>0</v>
      </c>
      <c r="M386" s="142"/>
      <c r="N386" s="142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  <c r="AD386" s="77"/>
      <c r="AE386" s="77"/>
      <c r="AF386" s="77"/>
      <c r="AG386" s="77"/>
      <c r="AH386" s="77"/>
      <c r="AI386" s="77"/>
      <c r="AJ386" s="77"/>
      <c r="AK386" s="77"/>
      <c r="AL386" s="77"/>
      <c r="AM386" s="77"/>
      <c r="AN386" s="77"/>
      <c r="AO386" s="77"/>
    </row>
    <row r="387" spans="1:41" s="143" customFormat="1" ht="16.5" customHeight="1">
      <c r="A387" s="144" t="s">
        <v>814</v>
      </c>
      <c r="B387" s="150" t="s">
        <v>488</v>
      </c>
      <c r="C387" s="143" t="s">
        <v>486</v>
      </c>
      <c r="D387" s="143" t="s">
        <v>487</v>
      </c>
      <c r="E387" s="149">
        <v>17</v>
      </c>
      <c r="F387" s="63">
        <v>255</v>
      </c>
      <c r="G387" s="153" t="s">
        <v>88</v>
      </c>
      <c r="H387" s="91">
        <v>1</v>
      </c>
      <c r="I387" s="64">
        <f>VLOOKUP(G387,Invulblad!$A$10:$H$31,7)*H387</f>
        <v>0</v>
      </c>
      <c r="J387" s="140">
        <f t="shared" si="17"/>
        <v>0</v>
      </c>
      <c r="K387" s="140">
        <f t="shared" si="19"/>
        <v>0</v>
      </c>
      <c r="L387" s="141">
        <f t="shared" si="18"/>
        <v>0</v>
      </c>
      <c r="M387" s="142"/>
      <c r="N387" s="142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  <c r="AD387" s="77"/>
      <c r="AE387" s="77"/>
      <c r="AF387" s="77"/>
      <c r="AG387" s="77"/>
      <c r="AH387" s="77"/>
      <c r="AI387" s="77"/>
      <c r="AJ387" s="77"/>
      <c r="AK387" s="77"/>
      <c r="AL387" s="77"/>
      <c r="AM387" s="77"/>
      <c r="AN387" s="77"/>
      <c r="AO387" s="77"/>
    </row>
    <row r="388" spans="1:41" s="143" customFormat="1" ht="16.5" customHeight="1">
      <c r="A388" s="144" t="s">
        <v>814</v>
      </c>
      <c r="B388" s="150">
        <v>52</v>
      </c>
      <c r="C388" s="143" t="s">
        <v>489</v>
      </c>
      <c r="D388" s="143" t="s">
        <v>487</v>
      </c>
      <c r="E388" s="149">
        <v>17</v>
      </c>
      <c r="F388" s="63">
        <v>255</v>
      </c>
      <c r="G388" s="153" t="s">
        <v>88</v>
      </c>
      <c r="H388" s="91">
        <v>1</v>
      </c>
      <c r="I388" s="64">
        <f>VLOOKUP(G388,Invulblad!$A$10:$H$31,7)*H388</f>
        <v>0</v>
      </c>
      <c r="J388" s="140">
        <f t="shared" si="17"/>
        <v>0</v>
      </c>
      <c r="K388" s="140">
        <f t="shared" si="19"/>
        <v>0</v>
      </c>
      <c r="L388" s="141">
        <f t="shared" si="18"/>
        <v>0</v>
      </c>
      <c r="M388" s="142"/>
      <c r="N388" s="142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  <c r="AC388" s="77"/>
      <c r="AD388" s="77"/>
      <c r="AE388" s="77"/>
      <c r="AF388" s="77"/>
      <c r="AG388" s="77"/>
      <c r="AH388" s="77"/>
      <c r="AI388" s="77"/>
      <c r="AJ388" s="77"/>
      <c r="AK388" s="77"/>
      <c r="AL388" s="77"/>
      <c r="AM388" s="77"/>
      <c r="AN388" s="77"/>
      <c r="AO388" s="77"/>
    </row>
    <row r="389" spans="1:41" s="143" customFormat="1" ht="16.5" customHeight="1">
      <c r="A389" s="144" t="s">
        <v>814</v>
      </c>
      <c r="B389" s="150" t="s">
        <v>490</v>
      </c>
      <c r="C389" s="143" t="s">
        <v>491</v>
      </c>
      <c r="D389" s="143" t="s">
        <v>470</v>
      </c>
      <c r="E389" s="149">
        <v>22</v>
      </c>
      <c r="F389" s="63">
        <v>255</v>
      </c>
      <c r="G389" s="153" t="s">
        <v>88</v>
      </c>
      <c r="H389" s="139">
        <v>1</v>
      </c>
      <c r="I389" s="64">
        <f>VLOOKUP(G389,Invulblad!$A$10:$H$31,7)*H389</f>
        <v>0</v>
      </c>
      <c r="J389" s="140">
        <f t="shared" si="17"/>
        <v>0</v>
      </c>
      <c r="K389" s="140">
        <f t="shared" si="19"/>
        <v>0</v>
      </c>
      <c r="L389" s="141">
        <f t="shared" si="18"/>
        <v>0</v>
      </c>
      <c r="M389" s="142"/>
      <c r="N389" s="142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  <c r="AD389" s="77"/>
      <c r="AE389" s="77"/>
      <c r="AF389" s="77"/>
      <c r="AG389" s="77"/>
      <c r="AH389" s="77"/>
      <c r="AI389" s="77"/>
      <c r="AJ389" s="77"/>
      <c r="AK389" s="77"/>
      <c r="AL389" s="77"/>
      <c r="AM389" s="77"/>
      <c r="AN389" s="77"/>
      <c r="AO389" s="77"/>
    </row>
    <row r="390" spans="1:41" s="143" customFormat="1" ht="16.5" customHeight="1">
      <c r="A390" s="144" t="s">
        <v>814</v>
      </c>
      <c r="B390" s="150">
        <v>66</v>
      </c>
      <c r="C390" s="143" t="s">
        <v>492</v>
      </c>
      <c r="D390" s="143" t="s">
        <v>470</v>
      </c>
      <c r="E390" s="149">
        <v>30</v>
      </c>
      <c r="F390" s="63">
        <v>255</v>
      </c>
      <c r="G390" s="153" t="s">
        <v>88</v>
      </c>
      <c r="H390" s="91">
        <v>1</v>
      </c>
      <c r="I390" s="64">
        <f>VLOOKUP(G390,Invulblad!$A$10:$H$31,7)*H390</f>
        <v>0</v>
      </c>
      <c r="J390" s="140">
        <f t="shared" si="17"/>
        <v>0</v>
      </c>
      <c r="K390" s="140">
        <f t="shared" si="19"/>
        <v>0</v>
      </c>
      <c r="L390" s="141">
        <f t="shared" si="18"/>
        <v>0</v>
      </c>
      <c r="M390" s="142"/>
      <c r="N390" s="142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  <c r="AD390" s="77"/>
      <c r="AE390" s="77"/>
      <c r="AF390" s="77"/>
      <c r="AG390" s="77"/>
      <c r="AH390" s="77"/>
      <c r="AI390" s="77"/>
      <c r="AJ390" s="77"/>
      <c r="AK390" s="77"/>
      <c r="AL390" s="77"/>
      <c r="AM390" s="77"/>
      <c r="AN390" s="77"/>
      <c r="AO390" s="77"/>
    </row>
    <row r="391" spans="1:41" s="143" customFormat="1" ht="16.5" customHeight="1">
      <c r="A391" s="144" t="s">
        <v>814</v>
      </c>
      <c r="B391" s="150" t="s">
        <v>493</v>
      </c>
      <c r="C391" s="143" t="s">
        <v>494</v>
      </c>
      <c r="D391" s="143" t="s">
        <v>470</v>
      </c>
      <c r="E391" s="149">
        <v>23</v>
      </c>
      <c r="F391" s="63">
        <v>255</v>
      </c>
      <c r="G391" s="153" t="s">
        <v>88</v>
      </c>
      <c r="H391" s="91">
        <v>1</v>
      </c>
      <c r="I391" s="64">
        <f>VLOOKUP(G391,Invulblad!$A$10:$H$31,7)*H391</f>
        <v>0</v>
      </c>
      <c r="J391" s="140">
        <f t="shared" si="17"/>
        <v>0</v>
      </c>
      <c r="K391" s="140">
        <f t="shared" si="19"/>
        <v>0</v>
      </c>
      <c r="L391" s="141">
        <f t="shared" si="18"/>
        <v>0</v>
      </c>
      <c r="M391" s="142"/>
      <c r="N391" s="142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  <c r="AD391" s="77"/>
      <c r="AE391" s="77"/>
      <c r="AF391" s="77"/>
      <c r="AG391" s="77"/>
      <c r="AH391" s="77"/>
      <c r="AI391" s="77"/>
      <c r="AJ391" s="77"/>
      <c r="AK391" s="77"/>
      <c r="AL391" s="77"/>
      <c r="AM391" s="77"/>
      <c r="AN391" s="77"/>
      <c r="AO391" s="77"/>
    </row>
    <row r="392" spans="1:41" s="143" customFormat="1" ht="16.5" customHeight="1">
      <c r="A392" s="144" t="s">
        <v>814</v>
      </c>
      <c r="B392" s="143">
        <v>70</v>
      </c>
      <c r="C392" s="143" t="s">
        <v>495</v>
      </c>
      <c r="D392" s="143" t="s">
        <v>470</v>
      </c>
      <c r="E392" s="149">
        <v>4</v>
      </c>
      <c r="F392" s="63">
        <v>255</v>
      </c>
      <c r="G392" s="153" t="s">
        <v>90</v>
      </c>
      <c r="H392" s="139">
        <v>1</v>
      </c>
      <c r="I392" s="64">
        <f>VLOOKUP(G392,Invulblad!$A$10:$H$31,7)*H392</f>
        <v>0</v>
      </c>
      <c r="J392" s="140">
        <f t="shared" si="17"/>
        <v>0</v>
      </c>
      <c r="K392" s="140">
        <f t="shared" si="19"/>
        <v>0</v>
      </c>
      <c r="L392" s="141">
        <f t="shared" si="18"/>
        <v>0</v>
      </c>
      <c r="M392" s="142"/>
      <c r="N392" s="142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  <c r="AD392" s="77"/>
      <c r="AE392" s="77"/>
      <c r="AF392" s="77"/>
      <c r="AG392" s="77"/>
      <c r="AH392" s="77"/>
      <c r="AI392" s="77"/>
      <c r="AJ392" s="77"/>
      <c r="AK392" s="77"/>
      <c r="AL392" s="77"/>
      <c r="AM392" s="77"/>
      <c r="AN392" s="77"/>
      <c r="AO392" s="77"/>
    </row>
    <row r="393" spans="1:41" s="143" customFormat="1" ht="16.5" customHeight="1">
      <c r="A393" s="144" t="s">
        <v>814</v>
      </c>
      <c r="B393" s="143">
        <v>72</v>
      </c>
      <c r="C393" s="143" t="s">
        <v>489</v>
      </c>
      <c r="D393" s="143" t="s">
        <v>487</v>
      </c>
      <c r="E393" s="149">
        <v>12</v>
      </c>
      <c r="F393" s="63">
        <v>255</v>
      </c>
      <c r="G393" s="153" t="s">
        <v>88</v>
      </c>
      <c r="H393" s="91">
        <v>1</v>
      </c>
      <c r="I393" s="64">
        <f>VLOOKUP(G393,Invulblad!$A$10:$H$31,7)*H393</f>
        <v>0</v>
      </c>
      <c r="J393" s="140">
        <f t="shared" si="17"/>
        <v>0</v>
      </c>
      <c r="K393" s="140">
        <f t="shared" si="19"/>
        <v>0</v>
      </c>
      <c r="L393" s="141">
        <f t="shared" si="18"/>
        <v>0</v>
      </c>
      <c r="M393" s="142"/>
      <c r="N393" s="142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  <c r="AD393" s="77"/>
      <c r="AE393" s="77"/>
      <c r="AF393" s="77"/>
      <c r="AG393" s="77"/>
      <c r="AH393" s="77"/>
      <c r="AI393" s="77"/>
      <c r="AJ393" s="77"/>
      <c r="AK393" s="77"/>
      <c r="AL393" s="77"/>
      <c r="AM393" s="77"/>
      <c r="AN393" s="77"/>
      <c r="AO393" s="77"/>
    </row>
    <row r="394" spans="1:41" s="143" customFormat="1" ht="16.5" customHeight="1">
      <c r="A394" s="144" t="s">
        <v>814</v>
      </c>
      <c r="B394" s="143">
        <v>73</v>
      </c>
      <c r="C394" s="143" t="s">
        <v>489</v>
      </c>
      <c r="D394" s="143" t="s">
        <v>487</v>
      </c>
      <c r="E394" s="149">
        <v>12</v>
      </c>
      <c r="F394" s="63">
        <v>255</v>
      </c>
      <c r="G394" s="153" t="s">
        <v>88</v>
      </c>
      <c r="H394" s="91">
        <v>1</v>
      </c>
      <c r="I394" s="64">
        <f>VLOOKUP(G394,Invulblad!$A$10:$H$31,7)*H394</f>
        <v>0</v>
      </c>
      <c r="J394" s="140">
        <f t="shared" si="17"/>
        <v>0</v>
      </c>
      <c r="K394" s="140">
        <f t="shared" si="19"/>
        <v>0</v>
      </c>
      <c r="L394" s="141">
        <f t="shared" si="18"/>
        <v>0</v>
      </c>
      <c r="M394" s="142"/>
      <c r="N394" s="142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  <c r="AD394" s="77"/>
      <c r="AE394" s="77"/>
      <c r="AF394" s="77"/>
      <c r="AG394" s="77"/>
      <c r="AH394" s="77"/>
      <c r="AI394" s="77"/>
      <c r="AJ394" s="77"/>
      <c r="AK394" s="77"/>
      <c r="AL394" s="77"/>
      <c r="AM394" s="77"/>
      <c r="AN394" s="77"/>
      <c r="AO394" s="77"/>
    </row>
    <row r="395" spans="1:41" s="143" customFormat="1" ht="16.5" customHeight="1">
      <c r="A395" s="144" t="s">
        <v>814</v>
      </c>
      <c r="B395" s="143">
        <v>75</v>
      </c>
      <c r="C395" s="143" t="s">
        <v>489</v>
      </c>
      <c r="D395" s="143" t="s">
        <v>487</v>
      </c>
      <c r="E395" s="149">
        <v>12</v>
      </c>
      <c r="F395" s="63">
        <v>255</v>
      </c>
      <c r="G395" s="153" t="s">
        <v>88</v>
      </c>
      <c r="H395" s="139">
        <v>1</v>
      </c>
      <c r="I395" s="64">
        <f>VLOOKUP(G395,Invulblad!$A$10:$H$31,7)*H395</f>
        <v>0</v>
      </c>
      <c r="J395" s="140">
        <f t="shared" si="17"/>
        <v>0</v>
      </c>
      <c r="K395" s="140">
        <f t="shared" si="19"/>
        <v>0</v>
      </c>
      <c r="L395" s="141">
        <f t="shared" si="18"/>
        <v>0</v>
      </c>
      <c r="M395" s="142"/>
      <c r="N395" s="142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  <c r="AD395" s="77"/>
      <c r="AE395" s="77"/>
      <c r="AF395" s="77"/>
      <c r="AG395" s="77"/>
      <c r="AH395" s="77"/>
      <c r="AI395" s="77"/>
      <c r="AJ395" s="77"/>
      <c r="AK395" s="77"/>
      <c r="AL395" s="77"/>
      <c r="AM395" s="77"/>
      <c r="AN395" s="77"/>
      <c r="AO395" s="77"/>
    </row>
    <row r="396" spans="1:41" s="143" customFormat="1" ht="16.5" customHeight="1">
      <c r="A396" s="144" t="s">
        <v>814</v>
      </c>
      <c r="B396" s="143">
        <v>80</v>
      </c>
      <c r="C396" s="143" t="s">
        <v>496</v>
      </c>
      <c r="D396" s="143" t="s">
        <v>497</v>
      </c>
      <c r="E396" s="149">
        <v>1</v>
      </c>
      <c r="F396" s="63">
        <v>255</v>
      </c>
      <c r="G396" s="153" t="s">
        <v>90</v>
      </c>
      <c r="H396" s="91">
        <v>1</v>
      </c>
      <c r="I396" s="64">
        <f>VLOOKUP(G396,Invulblad!$A$10:$H$31,7)*H396</f>
        <v>0</v>
      </c>
      <c r="J396" s="140">
        <f t="shared" si="17"/>
        <v>0</v>
      </c>
      <c r="K396" s="140">
        <f t="shared" si="19"/>
        <v>0</v>
      </c>
      <c r="L396" s="141">
        <f t="shared" si="18"/>
        <v>0</v>
      </c>
      <c r="M396" s="142"/>
      <c r="N396" s="142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  <c r="AD396" s="77"/>
      <c r="AE396" s="77"/>
      <c r="AF396" s="77"/>
      <c r="AG396" s="77"/>
      <c r="AH396" s="77"/>
      <c r="AI396" s="77"/>
      <c r="AJ396" s="77"/>
      <c r="AK396" s="77"/>
      <c r="AL396" s="77"/>
      <c r="AM396" s="77"/>
      <c r="AN396" s="77"/>
      <c r="AO396" s="77"/>
    </row>
    <row r="397" spans="1:41" s="143" customFormat="1" ht="16.5" customHeight="1">
      <c r="A397" s="144" t="s">
        <v>814</v>
      </c>
      <c r="B397" s="143">
        <v>81</v>
      </c>
      <c r="C397" s="143" t="s">
        <v>496</v>
      </c>
      <c r="D397" s="143" t="s">
        <v>497</v>
      </c>
      <c r="E397" s="149">
        <v>1</v>
      </c>
      <c r="F397" s="63">
        <v>255</v>
      </c>
      <c r="G397" s="153" t="s">
        <v>90</v>
      </c>
      <c r="H397" s="91">
        <v>1</v>
      </c>
      <c r="I397" s="64">
        <f>VLOOKUP(G397,Invulblad!$A$10:$H$31,7)*H397</f>
        <v>0</v>
      </c>
      <c r="J397" s="140">
        <f t="shared" si="17"/>
        <v>0</v>
      </c>
      <c r="K397" s="140">
        <f t="shared" si="19"/>
        <v>0</v>
      </c>
      <c r="L397" s="141">
        <f t="shared" si="18"/>
        <v>0</v>
      </c>
      <c r="M397" s="142"/>
      <c r="N397" s="142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  <c r="AD397" s="77"/>
      <c r="AE397" s="77"/>
      <c r="AF397" s="77"/>
      <c r="AG397" s="77"/>
      <c r="AH397" s="77"/>
      <c r="AI397" s="77"/>
      <c r="AJ397" s="77"/>
      <c r="AK397" s="77"/>
      <c r="AL397" s="77"/>
      <c r="AM397" s="77"/>
      <c r="AN397" s="77"/>
      <c r="AO397" s="77"/>
    </row>
    <row r="398" spans="1:41" s="143" customFormat="1" ht="16.5" customHeight="1">
      <c r="A398" s="144" t="s">
        <v>814</v>
      </c>
      <c r="B398" s="143">
        <v>82</v>
      </c>
      <c r="C398" s="143" t="s">
        <v>96</v>
      </c>
      <c r="D398" s="143" t="s">
        <v>487</v>
      </c>
      <c r="E398" s="149">
        <v>27</v>
      </c>
      <c r="F398" s="63">
        <v>255</v>
      </c>
      <c r="G398" s="153" t="s">
        <v>88</v>
      </c>
      <c r="H398" s="139">
        <v>1</v>
      </c>
      <c r="I398" s="64">
        <f>VLOOKUP(G398,Invulblad!$A$10:$H$31,7)*H398</f>
        <v>0</v>
      </c>
      <c r="J398" s="140">
        <f t="shared" si="17"/>
        <v>0</v>
      </c>
      <c r="K398" s="140">
        <f t="shared" si="19"/>
        <v>0</v>
      </c>
      <c r="L398" s="141">
        <f t="shared" si="18"/>
        <v>0</v>
      </c>
      <c r="M398" s="142"/>
      <c r="N398" s="142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  <c r="AD398" s="77"/>
      <c r="AE398" s="77"/>
      <c r="AF398" s="77"/>
      <c r="AG398" s="77"/>
      <c r="AH398" s="77"/>
      <c r="AI398" s="77"/>
      <c r="AJ398" s="77"/>
      <c r="AK398" s="77"/>
      <c r="AL398" s="77"/>
      <c r="AM398" s="77"/>
      <c r="AN398" s="77"/>
      <c r="AO398" s="77"/>
    </row>
    <row r="399" spans="1:41" s="143" customFormat="1" ht="16.5" customHeight="1">
      <c r="A399" s="144" t="s">
        <v>814</v>
      </c>
      <c r="B399" s="150" t="s">
        <v>498</v>
      </c>
      <c r="C399" s="143" t="s">
        <v>96</v>
      </c>
      <c r="D399" s="143" t="s">
        <v>470</v>
      </c>
      <c r="E399" s="149">
        <v>66</v>
      </c>
      <c r="F399" s="63">
        <v>255</v>
      </c>
      <c r="G399" s="153" t="s">
        <v>88</v>
      </c>
      <c r="H399" s="91">
        <v>1</v>
      </c>
      <c r="I399" s="64">
        <f>VLOOKUP(G399,Invulblad!$A$10:$H$31,7)*H399</f>
        <v>0</v>
      </c>
      <c r="J399" s="140">
        <f t="shared" si="17"/>
        <v>0</v>
      </c>
      <c r="K399" s="140">
        <f t="shared" si="19"/>
        <v>0</v>
      </c>
      <c r="L399" s="141">
        <f t="shared" si="18"/>
        <v>0</v>
      </c>
      <c r="M399" s="142"/>
      <c r="N399" s="142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  <c r="AD399" s="77"/>
      <c r="AE399" s="77"/>
      <c r="AF399" s="77"/>
      <c r="AG399" s="77"/>
      <c r="AH399" s="77"/>
      <c r="AI399" s="77"/>
      <c r="AJ399" s="77"/>
      <c r="AK399" s="77"/>
      <c r="AL399" s="77"/>
      <c r="AM399" s="77"/>
      <c r="AN399" s="77"/>
      <c r="AO399" s="77"/>
    </row>
    <row r="400" spans="1:41" s="143" customFormat="1" ht="16.5" customHeight="1">
      <c r="A400" s="144" t="s">
        <v>815</v>
      </c>
      <c r="B400" s="150" t="s">
        <v>499</v>
      </c>
      <c r="C400" s="143" t="s">
        <v>500</v>
      </c>
      <c r="D400" s="143" t="s">
        <v>61</v>
      </c>
      <c r="E400" s="149"/>
      <c r="F400" s="63">
        <v>255</v>
      </c>
      <c r="G400" s="153" t="s">
        <v>73</v>
      </c>
      <c r="H400" s="91">
        <v>1</v>
      </c>
      <c r="I400" s="64">
        <f>VLOOKUP(G400,Invulblad!$A$10:$H$31,7)*H400</f>
        <v>0</v>
      </c>
      <c r="J400" s="140">
        <f t="shared" si="17"/>
        <v>0</v>
      </c>
      <c r="K400" s="140">
        <f t="shared" si="19"/>
        <v>0</v>
      </c>
      <c r="L400" s="141">
        <f t="shared" si="18"/>
        <v>0</v>
      </c>
      <c r="M400" s="142"/>
      <c r="N400" s="142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  <c r="AD400" s="77"/>
      <c r="AE400" s="77"/>
      <c r="AF400" s="77"/>
      <c r="AG400" s="77"/>
      <c r="AH400" s="77"/>
      <c r="AI400" s="77"/>
      <c r="AJ400" s="77"/>
      <c r="AK400" s="77"/>
      <c r="AL400" s="77"/>
      <c r="AM400" s="77"/>
      <c r="AN400" s="77"/>
      <c r="AO400" s="77"/>
    </row>
    <row r="401" spans="1:41" s="143" customFormat="1" ht="16.5" customHeight="1">
      <c r="A401" s="144" t="s">
        <v>815</v>
      </c>
      <c r="B401" s="150" t="s">
        <v>501</v>
      </c>
      <c r="C401" s="143" t="s">
        <v>502</v>
      </c>
      <c r="D401" s="143" t="s">
        <v>61</v>
      </c>
      <c r="E401" s="149"/>
      <c r="F401" s="63">
        <v>255</v>
      </c>
      <c r="G401" s="153" t="s">
        <v>73</v>
      </c>
      <c r="H401" s="139">
        <v>1</v>
      </c>
      <c r="I401" s="64">
        <f>VLOOKUP(G401,Invulblad!$A$10:$H$31,7)*H401</f>
        <v>0</v>
      </c>
      <c r="J401" s="140">
        <f t="shared" si="17"/>
        <v>0</v>
      </c>
      <c r="K401" s="140">
        <f t="shared" si="19"/>
        <v>0</v>
      </c>
      <c r="L401" s="141">
        <f t="shared" si="18"/>
        <v>0</v>
      </c>
      <c r="M401" s="142"/>
      <c r="N401" s="142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  <c r="AG401" s="77"/>
      <c r="AH401" s="77"/>
      <c r="AI401" s="77"/>
      <c r="AJ401" s="77"/>
      <c r="AK401" s="77"/>
      <c r="AL401" s="77"/>
      <c r="AM401" s="77"/>
      <c r="AN401" s="77"/>
      <c r="AO401" s="77"/>
    </row>
    <row r="402" spans="1:41" s="143" customFormat="1" ht="16.5" customHeight="1">
      <c r="A402" s="144" t="s">
        <v>815</v>
      </c>
      <c r="B402" s="150" t="s">
        <v>503</v>
      </c>
      <c r="C402" s="143" t="s">
        <v>504</v>
      </c>
      <c r="D402" s="143" t="s">
        <v>505</v>
      </c>
      <c r="E402" s="149"/>
      <c r="F402" s="63">
        <v>255</v>
      </c>
      <c r="G402" s="153" t="s">
        <v>72</v>
      </c>
      <c r="H402" s="91">
        <v>1</v>
      </c>
      <c r="I402" s="64">
        <f>VLOOKUP(G402,Invulblad!$A$10:$H$31,7)*H402</f>
        <v>0</v>
      </c>
      <c r="J402" s="140">
        <f t="shared" si="17"/>
        <v>0</v>
      </c>
      <c r="K402" s="140">
        <f t="shared" si="19"/>
        <v>0</v>
      </c>
      <c r="L402" s="141">
        <f t="shared" si="18"/>
        <v>0</v>
      </c>
      <c r="M402" s="142"/>
      <c r="N402" s="142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  <c r="AD402" s="77"/>
      <c r="AE402" s="77"/>
      <c r="AF402" s="77"/>
      <c r="AG402" s="77"/>
      <c r="AH402" s="77"/>
      <c r="AI402" s="77"/>
      <c r="AJ402" s="77"/>
      <c r="AK402" s="77"/>
      <c r="AL402" s="77"/>
      <c r="AM402" s="77"/>
      <c r="AN402" s="77"/>
      <c r="AO402" s="77"/>
    </row>
    <row r="403" spans="1:41" s="143" customFormat="1" ht="16.5" customHeight="1">
      <c r="A403" s="144" t="s">
        <v>815</v>
      </c>
      <c r="B403" s="150" t="s">
        <v>506</v>
      </c>
      <c r="C403" s="143" t="s">
        <v>507</v>
      </c>
      <c r="D403" s="143" t="s">
        <v>508</v>
      </c>
      <c r="E403" s="149">
        <v>32.799999999999997</v>
      </c>
      <c r="F403" s="63">
        <v>255</v>
      </c>
      <c r="G403" s="153" t="s">
        <v>74</v>
      </c>
      <c r="H403" s="91">
        <v>1</v>
      </c>
      <c r="I403" s="64">
        <f>VLOOKUP(G403,Invulblad!$A$10:$H$31,7)*H403</f>
        <v>0</v>
      </c>
      <c r="J403" s="140">
        <f t="shared" si="17"/>
        <v>0</v>
      </c>
      <c r="K403" s="140">
        <f t="shared" si="19"/>
        <v>0</v>
      </c>
      <c r="L403" s="141">
        <f t="shared" si="18"/>
        <v>0</v>
      </c>
      <c r="M403" s="142"/>
      <c r="N403" s="142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  <c r="AD403" s="77"/>
      <c r="AE403" s="77"/>
      <c r="AF403" s="77"/>
      <c r="AG403" s="77"/>
      <c r="AH403" s="77"/>
      <c r="AI403" s="77"/>
      <c r="AJ403" s="77"/>
      <c r="AK403" s="77"/>
      <c r="AL403" s="77"/>
      <c r="AM403" s="77"/>
      <c r="AN403" s="77"/>
      <c r="AO403" s="77"/>
    </row>
    <row r="404" spans="1:41" s="143" customFormat="1" ht="16.5" customHeight="1">
      <c r="A404" s="144" t="s">
        <v>815</v>
      </c>
      <c r="B404" s="150" t="s">
        <v>509</v>
      </c>
      <c r="C404" s="143" t="s">
        <v>507</v>
      </c>
      <c r="D404" s="143" t="s">
        <v>510</v>
      </c>
      <c r="E404" s="149">
        <v>17.3</v>
      </c>
      <c r="F404" s="63">
        <v>255</v>
      </c>
      <c r="G404" s="153" t="s">
        <v>74</v>
      </c>
      <c r="H404" s="139">
        <v>1</v>
      </c>
      <c r="I404" s="64">
        <f>VLOOKUP(G404,Invulblad!$A$10:$H$31,7)*H404</f>
        <v>0</v>
      </c>
      <c r="J404" s="140">
        <f t="shared" si="17"/>
        <v>0</v>
      </c>
      <c r="K404" s="140">
        <f t="shared" si="19"/>
        <v>0</v>
      </c>
      <c r="L404" s="141">
        <f t="shared" si="18"/>
        <v>0</v>
      </c>
      <c r="M404" s="142"/>
      <c r="N404" s="142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  <c r="AD404" s="77"/>
      <c r="AE404" s="77"/>
      <c r="AF404" s="77"/>
      <c r="AG404" s="77"/>
      <c r="AH404" s="77"/>
      <c r="AI404" s="77"/>
      <c r="AJ404" s="77"/>
      <c r="AK404" s="77"/>
      <c r="AL404" s="77"/>
      <c r="AM404" s="77"/>
      <c r="AN404" s="77"/>
      <c r="AO404" s="77"/>
    </row>
    <row r="405" spans="1:41" s="143" customFormat="1" ht="16.5" customHeight="1">
      <c r="A405" s="144" t="s">
        <v>815</v>
      </c>
      <c r="B405" s="150" t="s">
        <v>511</v>
      </c>
      <c r="C405" s="143" t="s">
        <v>512</v>
      </c>
      <c r="E405" s="149"/>
      <c r="F405" s="63"/>
      <c r="G405" s="153" t="s">
        <v>811</v>
      </c>
      <c r="H405" s="91">
        <v>1</v>
      </c>
      <c r="I405" s="64">
        <f>VLOOKUP(G405,Invulblad!$A$10:$H$31,7)*H405</f>
        <v>0</v>
      </c>
      <c r="J405" s="140">
        <f t="shared" si="17"/>
        <v>0</v>
      </c>
      <c r="K405" s="140">
        <f t="shared" si="19"/>
        <v>0</v>
      </c>
      <c r="L405" s="141">
        <f t="shared" si="18"/>
        <v>0</v>
      </c>
      <c r="M405" s="142"/>
      <c r="N405" s="142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  <c r="AC405" s="77"/>
      <c r="AD405" s="77"/>
      <c r="AE405" s="77"/>
      <c r="AF405" s="77"/>
      <c r="AG405" s="77"/>
      <c r="AH405" s="77"/>
      <c r="AI405" s="77"/>
      <c r="AJ405" s="77"/>
      <c r="AK405" s="77"/>
      <c r="AL405" s="77"/>
      <c r="AM405" s="77"/>
      <c r="AN405" s="77"/>
      <c r="AO405" s="77"/>
    </row>
    <row r="406" spans="1:41" s="143" customFormat="1" ht="16.5" customHeight="1">
      <c r="A406" s="144" t="s">
        <v>815</v>
      </c>
      <c r="B406" s="150" t="s">
        <v>513</v>
      </c>
      <c r="C406" s="143" t="s">
        <v>514</v>
      </c>
      <c r="D406" s="143" t="s">
        <v>515</v>
      </c>
      <c r="E406" s="149"/>
      <c r="F406" s="63"/>
      <c r="G406" s="153" t="s">
        <v>811</v>
      </c>
      <c r="H406" s="91">
        <v>1</v>
      </c>
      <c r="I406" s="64">
        <f>VLOOKUP(G406,Invulblad!$A$10:$H$31,7)*H406</f>
        <v>0</v>
      </c>
      <c r="J406" s="140">
        <f t="shared" si="17"/>
        <v>0</v>
      </c>
      <c r="K406" s="140">
        <f t="shared" si="19"/>
        <v>0</v>
      </c>
      <c r="L406" s="141">
        <f t="shared" si="18"/>
        <v>0</v>
      </c>
      <c r="M406" s="142"/>
      <c r="N406" s="142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  <c r="AC406" s="77"/>
      <c r="AD406" s="77"/>
      <c r="AE406" s="77"/>
      <c r="AF406" s="77"/>
      <c r="AG406" s="77"/>
      <c r="AH406" s="77"/>
      <c r="AI406" s="77"/>
      <c r="AJ406" s="77"/>
      <c r="AK406" s="77"/>
      <c r="AL406" s="77"/>
      <c r="AM406" s="77"/>
      <c r="AN406" s="77"/>
      <c r="AO406" s="77"/>
    </row>
    <row r="407" spans="1:41" s="143" customFormat="1" ht="16.5" customHeight="1">
      <c r="A407" s="144" t="s">
        <v>815</v>
      </c>
      <c r="B407" s="150" t="s">
        <v>516</v>
      </c>
      <c r="C407" s="143" t="s">
        <v>517</v>
      </c>
      <c r="D407" s="143" t="s">
        <v>518</v>
      </c>
      <c r="E407" s="149"/>
      <c r="F407" s="63"/>
      <c r="G407" s="153" t="s">
        <v>811</v>
      </c>
      <c r="H407" s="139">
        <v>1</v>
      </c>
      <c r="I407" s="64">
        <f>VLOOKUP(G407,Invulblad!$A$10:$H$31,7)*H407</f>
        <v>0</v>
      </c>
      <c r="J407" s="140">
        <f t="shared" si="17"/>
        <v>0</v>
      </c>
      <c r="K407" s="140">
        <f t="shared" si="19"/>
        <v>0</v>
      </c>
      <c r="L407" s="141">
        <f t="shared" si="18"/>
        <v>0</v>
      </c>
      <c r="M407" s="142"/>
      <c r="N407" s="142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  <c r="AD407" s="77"/>
      <c r="AE407" s="77"/>
      <c r="AF407" s="77"/>
      <c r="AG407" s="77"/>
      <c r="AH407" s="77"/>
      <c r="AI407" s="77"/>
      <c r="AJ407" s="77"/>
      <c r="AK407" s="77"/>
      <c r="AL407" s="77"/>
      <c r="AM407" s="77"/>
      <c r="AN407" s="77"/>
      <c r="AO407" s="77"/>
    </row>
    <row r="408" spans="1:41" s="143" customFormat="1" ht="16.5" customHeight="1">
      <c r="A408" s="144" t="s">
        <v>815</v>
      </c>
      <c r="B408" s="150" t="s">
        <v>519</v>
      </c>
      <c r="C408" s="143" t="s">
        <v>520</v>
      </c>
      <c r="D408" s="143" t="s">
        <v>521</v>
      </c>
      <c r="E408" s="149">
        <v>10.6</v>
      </c>
      <c r="F408" s="63">
        <v>255</v>
      </c>
      <c r="G408" s="153" t="s">
        <v>82</v>
      </c>
      <c r="H408" s="91">
        <v>1</v>
      </c>
      <c r="I408" s="64">
        <f>VLOOKUP(G408,Invulblad!$A$10:$H$31,7)*H408</f>
        <v>0</v>
      </c>
      <c r="J408" s="140">
        <f t="shared" si="17"/>
        <v>0</v>
      </c>
      <c r="K408" s="140">
        <f t="shared" si="19"/>
        <v>0</v>
      </c>
      <c r="L408" s="141">
        <f t="shared" si="18"/>
        <v>0</v>
      </c>
      <c r="M408" s="142"/>
      <c r="N408" s="142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  <c r="AD408" s="77"/>
      <c r="AE408" s="77"/>
      <c r="AF408" s="77"/>
      <c r="AG408" s="77"/>
      <c r="AH408" s="77"/>
      <c r="AI408" s="77"/>
      <c r="AJ408" s="77"/>
      <c r="AK408" s="77"/>
      <c r="AL408" s="77"/>
      <c r="AM408" s="77"/>
      <c r="AN408" s="77"/>
      <c r="AO408" s="77"/>
    </row>
    <row r="409" spans="1:41" s="143" customFormat="1" ht="16.5" customHeight="1">
      <c r="A409" s="144" t="s">
        <v>815</v>
      </c>
      <c r="B409" s="150" t="s">
        <v>522</v>
      </c>
      <c r="C409" s="143" t="s">
        <v>523</v>
      </c>
      <c r="D409" s="143" t="s">
        <v>521</v>
      </c>
      <c r="E409" s="149">
        <v>7</v>
      </c>
      <c r="F409" s="63">
        <v>255</v>
      </c>
      <c r="G409" s="153" t="s">
        <v>82</v>
      </c>
      <c r="H409" s="91">
        <v>1</v>
      </c>
      <c r="I409" s="64">
        <f>VLOOKUP(G409,Invulblad!$A$10:$H$31,7)*H409</f>
        <v>0</v>
      </c>
      <c r="J409" s="140">
        <f t="shared" si="17"/>
        <v>0</v>
      </c>
      <c r="K409" s="140">
        <f t="shared" si="19"/>
        <v>0</v>
      </c>
      <c r="L409" s="141">
        <f t="shared" si="18"/>
        <v>0</v>
      </c>
      <c r="M409" s="142"/>
      <c r="N409" s="142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  <c r="AD409" s="77"/>
      <c r="AE409" s="77"/>
      <c r="AF409" s="77"/>
      <c r="AG409" s="77"/>
      <c r="AH409" s="77"/>
      <c r="AI409" s="77"/>
      <c r="AJ409" s="77"/>
      <c r="AK409" s="77"/>
      <c r="AL409" s="77"/>
      <c r="AM409" s="77"/>
      <c r="AN409" s="77"/>
      <c r="AO409" s="77"/>
    </row>
    <row r="410" spans="1:41" s="143" customFormat="1" ht="16.5" customHeight="1">
      <c r="A410" s="144" t="s">
        <v>815</v>
      </c>
      <c r="B410" s="150" t="s">
        <v>524</v>
      </c>
      <c r="C410" s="143" t="s">
        <v>525</v>
      </c>
      <c r="D410" s="143" t="s">
        <v>526</v>
      </c>
      <c r="E410" s="149"/>
      <c r="F410" s="63"/>
      <c r="G410" s="153" t="s">
        <v>811</v>
      </c>
      <c r="H410" s="139">
        <v>1</v>
      </c>
      <c r="I410" s="64">
        <f>VLOOKUP(G410,Invulblad!$A$10:$H$31,7)*H410</f>
        <v>0</v>
      </c>
      <c r="J410" s="140">
        <f t="shared" si="17"/>
        <v>0</v>
      </c>
      <c r="K410" s="140">
        <f t="shared" si="19"/>
        <v>0</v>
      </c>
      <c r="L410" s="141">
        <f t="shared" si="18"/>
        <v>0</v>
      </c>
      <c r="M410" s="142"/>
      <c r="N410" s="142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  <c r="AC410" s="77"/>
      <c r="AD410" s="77"/>
      <c r="AE410" s="77"/>
      <c r="AF410" s="77"/>
      <c r="AG410" s="77"/>
      <c r="AH410" s="77"/>
      <c r="AI410" s="77"/>
      <c r="AJ410" s="77"/>
      <c r="AK410" s="77"/>
      <c r="AL410" s="77"/>
      <c r="AM410" s="77"/>
      <c r="AN410" s="77"/>
      <c r="AO410" s="77"/>
    </row>
    <row r="411" spans="1:41" s="143" customFormat="1" ht="16.5" customHeight="1">
      <c r="A411" s="144" t="s">
        <v>815</v>
      </c>
      <c r="B411" s="150" t="s">
        <v>527</v>
      </c>
      <c r="C411" s="143" t="s">
        <v>528</v>
      </c>
      <c r="E411" s="149"/>
      <c r="F411" s="63"/>
      <c r="G411" s="153" t="s">
        <v>811</v>
      </c>
      <c r="H411" s="91">
        <v>1</v>
      </c>
      <c r="I411" s="64">
        <f>VLOOKUP(G411,Invulblad!$A$10:$H$31,7)*H411</f>
        <v>0</v>
      </c>
      <c r="J411" s="140">
        <f t="shared" si="17"/>
        <v>0</v>
      </c>
      <c r="K411" s="140">
        <f t="shared" si="19"/>
        <v>0</v>
      </c>
      <c r="L411" s="141">
        <f t="shared" si="18"/>
        <v>0</v>
      </c>
      <c r="M411" s="142"/>
      <c r="N411" s="142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  <c r="AG411" s="77"/>
      <c r="AH411" s="77"/>
      <c r="AI411" s="77"/>
      <c r="AJ411" s="77"/>
      <c r="AK411" s="77"/>
      <c r="AL411" s="77"/>
      <c r="AM411" s="77"/>
      <c r="AN411" s="77"/>
      <c r="AO411" s="77"/>
    </row>
    <row r="412" spans="1:41" s="143" customFormat="1" ht="16.5" customHeight="1">
      <c r="A412" s="144" t="s">
        <v>815</v>
      </c>
      <c r="B412" s="150" t="s">
        <v>529</v>
      </c>
      <c r="C412" s="143" t="s">
        <v>530</v>
      </c>
      <c r="D412" s="143" t="s">
        <v>505</v>
      </c>
      <c r="E412" s="149">
        <v>54.8</v>
      </c>
      <c r="F412" s="63">
        <v>255</v>
      </c>
      <c r="G412" s="153" t="s">
        <v>72</v>
      </c>
      <c r="H412" s="91">
        <v>1</v>
      </c>
      <c r="I412" s="64">
        <f>VLOOKUP(G412,Invulblad!$A$10:$H$31,7)*H412</f>
        <v>0</v>
      </c>
      <c r="J412" s="140">
        <f t="shared" si="17"/>
        <v>0</v>
      </c>
      <c r="K412" s="140">
        <f t="shared" si="19"/>
        <v>0</v>
      </c>
      <c r="L412" s="141">
        <f t="shared" si="18"/>
        <v>0</v>
      </c>
      <c r="M412" s="142"/>
      <c r="N412" s="142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  <c r="AD412" s="77"/>
      <c r="AE412" s="77"/>
      <c r="AF412" s="77"/>
      <c r="AG412" s="77"/>
      <c r="AH412" s="77"/>
      <c r="AI412" s="77"/>
      <c r="AJ412" s="77"/>
      <c r="AK412" s="77"/>
      <c r="AL412" s="77"/>
      <c r="AM412" s="77"/>
      <c r="AN412" s="77"/>
      <c r="AO412" s="77"/>
    </row>
    <row r="413" spans="1:41" s="143" customFormat="1" ht="16.5" customHeight="1">
      <c r="A413" s="144" t="s">
        <v>815</v>
      </c>
      <c r="B413" s="150" t="s">
        <v>531</v>
      </c>
      <c r="C413" s="143" t="s">
        <v>532</v>
      </c>
      <c r="D413" s="143" t="s">
        <v>518</v>
      </c>
      <c r="E413" s="149">
        <v>20.9</v>
      </c>
      <c r="F413" s="63">
        <v>255</v>
      </c>
      <c r="G413" s="153" t="s">
        <v>70</v>
      </c>
      <c r="H413" s="139">
        <v>1</v>
      </c>
      <c r="I413" s="64">
        <f>VLOOKUP(G413,Invulblad!$A$10:$H$31,7)*H413</f>
        <v>0</v>
      </c>
      <c r="J413" s="140">
        <f t="shared" si="17"/>
        <v>0</v>
      </c>
      <c r="K413" s="140">
        <f t="shared" si="19"/>
        <v>0</v>
      </c>
      <c r="L413" s="141">
        <f t="shared" si="18"/>
        <v>0</v>
      </c>
      <c r="M413" s="142"/>
      <c r="N413" s="142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  <c r="AD413" s="77"/>
      <c r="AE413" s="77"/>
      <c r="AF413" s="77"/>
      <c r="AG413" s="77"/>
      <c r="AH413" s="77"/>
      <c r="AI413" s="77"/>
      <c r="AJ413" s="77"/>
      <c r="AK413" s="77"/>
      <c r="AL413" s="77"/>
      <c r="AM413" s="77"/>
      <c r="AN413" s="77"/>
      <c r="AO413" s="77"/>
    </row>
    <row r="414" spans="1:41" s="143" customFormat="1" ht="16.5" customHeight="1">
      <c r="A414" s="144" t="s">
        <v>815</v>
      </c>
      <c r="B414" s="150" t="s">
        <v>533</v>
      </c>
      <c r="C414" s="143" t="s">
        <v>534</v>
      </c>
      <c r="D414" s="143" t="s">
        <v>518</v>
      </c>
      <c r="E414" s="149">
        <v>17.2</v>
      </c>
      <c r="F414" s="63">
        <v>255</v>
      </c>
      <c r="G414" s="153" t="s">
        <v>70</v>
      </c>
      <c r="H414" s="91">
        <v>1</v>
      </c>
      <c r="I414" s="64">
        <f>VLOOKUP(G414,Invulblad!$A$10:$H$31,7)*H414</f>
        <v>0</v>
      </c>
      <c r="J414" s="140">
        <f t="shared" si="17"/>
        <v>0</v>
      </c>
      <c r="K414" s="140">
        <f t="shared" si="19"/>
        <v>0</v>
      </c>
      <c r="L414" s="141">
        <f t="shared" si="18"/>
        <v>0</v>
      </c>
      <c r="M414" s="142"/>
      <c r="N414" s="142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  <c r="AD414" s="77"/>
      <c r="AE414" s="77"/>
      <c r="AF414" s="77"/>
      <c r="AG414" s="77"/>
      <c r="AH414" s="77"/>
      <c r="AI414" s="77"/>
      <c r="AJ414" s="77"/>
      <c r="AK414" s="77"/>
      <c r="AL414" s="77"/>
      <c r="AM414" s="77"/>
      <c r="AN414" s="77"/>
      <c r="AO414" s="77"/>
    </row>
    <row r="415" spans="1:41" s="143" customFormat="1" ht="16.5" customHeight="1">
      <c r="A415" s="144" t="s">
        <v>815</v>
      </c>
      <c r="B415" s="150" t="s">
        <v>535</v>
      </c>
      <c r="C415" s="143" t="s">
        <v>536</v>
      </c>
      <c r="D415" s="143" t="s">
        <v>518</v>
      </c>
      <c r="E415" s="149">
        <v>25.5</v>
      </c>
      <c r="F415" s="63">
        <v>255</v>
      </c>
      <c r="G415" s="153" t="s">
        <v>69</v>
      </c>
      <c r="H415" s="91">
        <v>1</v>
      </c>
      <c r="I415" s="64">
        <f>VLOOKUP(G415,Invulblad!$A$10:$H$31,7)*H415</f>
        <v>0</v>
      </c>
      <c r="J415" s="140">
        <f t="shared" si="17"/>
        <v>0</v>
      </c>
      <c r="K415" s="140">
        <f t="shared" si="19"/>
        <v>0</v>
      </c>
      <c r="L415" s="141">
        <f t="shared" si="18"/>
        <v>0</v>
      </c>
      <c r="M415" s="142"/>
      <c r="N415" s="142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  <c r="AG415" s="77"/>
      <c r="AH415" s="77"/>
      <c r="AI415" s="77"/>
      <c r="AJ415" s="77"/>
      <c r="AK415" s="77"/>
      <c r="AL415" s="77"/>
      <c r="AM415" s="77"/>
      <c r="AN415" s="77"/>
      <c r="AO415" s="77"/>
    </row>
    <row r="416" spans="1:41" s="143" customFormat="1" ht="16.5" customHeight="1">
      <c r="A416" s="144" t="s">
        <v>815</v>
      </c>
      <c r="B416" s="150" t="s">
        <v>537</v>
      </c>
      <c r="C416" s="143" t="s">
        <v>536</v>
      </c>
      <c r="D416" s="143" t="s">
        <v>518</v>
      </c>
      <c r="E416" s="149">
        <v>25.5</v>
      </c>
      <c r="F416" s="63">
        <v>255</v>
      </c>
      <c r="G416" s="153" t="s">
        <v>69</v>
      </c>
      <c r="H416" s="139">
        <v>1</v>
      </c>
      <c r="I416" s="64">
        <f>VLOOKUP(G416,Invulblad!$A$10:$H$31,7)*H416</f>
        <v>0</v>
      </c>
      <c r="J416" s="140">
        <f t="shared" si="17"/>
        <v>0</v>
      </c>
      <c r="K416" s="140">
        <f t="shared" si="19"/>
        <v>0</v>
      </c>
      <c r="L416" s="141">
        <f t="shared" si="18"/>
        <v>0</v>
      </c>
      <c r="M416" s="142"/>
      <c r="N416" s="142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  <c r="AD416" s="77"/>
      <c r="AE416" s="77"/>
      <c r="AF416" s="77"/>
      <c r="AG416" s="77"/>
      <c r="AH416" s="77"/>
      <c r="AI416" s="77"/>
      <c r="AJ416" s="77"/>
      <c r="AK416" s="77"/>
      <c r="AL416" s="77"/>
      <c r="AM416" s="77"/>
      <c r="AN416" s="77"/>
      <c r="AO416" s="77"/>
    </row>
    <row r="417" spans="1:41" s="143" customFormat="1" ht="16.5" customHeight="1">
      <c r="A417" s="144" t="s">
        <v>815</v>
      </c>
      <c r="B417" s="150" t="s">
        <v>538</v>
      </c>
      <c r="C417" s="143" t="s">
        <v>539</v>
      </c>
      <c r="D417" s="143" t="s">
        <v>518</v>
      </c>
      <c r="E417" s="149">
        <v>25.5</v>
      </c>
      <c r="F417" s="63">
        <v>255</v>
      </c>
      <c r="G417" s="153" t="s">
        <v>69</v>
      </c>
      <c r="H417" s="91">
        <v>1</v>
      </c>
      <c r="I417" s="64">
        <f>VLOOKUP(G417,Invulblad!$A$10:$H$31,7)*H417</f>
        <v>0</v>
      </c>
      <c r="J417" s="140">
        <f t="shared" si="17"/>
        <v>0</v>
      </c>
      <c r="K417" s="140">
        <f t="shared" si="19"/>
        <v>0</v>
      </c>
      <c r="L417" s="141">
        <f t="shared" si="18"/>
        <v>0</v>
      </c>
      <c r="M417" s="142"/>
      <c r="N417" s="142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  <c r="AD417" s="77"/>
      <c r="AE417" s="77"/>
      <c r="AF417" s="77"/>
      <c r="AG417" s="77"/>
      <c r="AH417" s="77"/>
      <c r="AI417" s="77"/>
      <c r="AJ417" s="77"/>
      <c r="AK417" s="77"/>
      <c r="AL417" s="77"/>
      <c r="AM417" s="77"/>
      <c r="AN417" s="77"/>
      <c r="AO417" s="77"/>
    </row>
    <row r="418" spans="1:41" s="143" customFormat="1" ht="16.5" customHeight="1">
      <c r="A418" s="144" t="s">
        <v>815</v>
      </c>
      <c r="B418" s="150" t="s">
        <v>540</v>
      </c>
      <c r="C418" s="143" t="s">
        <v>541</v>
      </c>
      <c r="D418" s="143" t="s">
        <v>518</v>
      </c>
      <c r="E418" s="149">
        <v>48.1</v>
      </c>
      <c r="F418" s="63">
        <v>255</v>
      </c>
      <c r="G418" s="153" t="s">
        <v>70</v>
      </c>
      <c r="H418" s="91">
        <v>1</v>
      </c>
      <c r="I418" s="64">
        <f>VLOOKUP(G418,Invulblad!$A$10:$H$31,7)*H418</f>
        <v>0</v>
      </c>
      <c r="J418" s="140">
        <f t="shared" si="17"/>
        <v>0</v>
      </c>
      <c r="K418" s="140">
        <f t="shared" si="19"/>
        <v>0</v>
      </c>
      <c r="L418" s="141">
        <f t="shared" si="18"/>
        <v>0</v>
      </c>
      <c r="M418" s="142"/>
      <c r="N418" s="142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  <c r="AD418" s="77"/>
      <c r="AE418" s="77"/>
      <c r="AF418" s="77"/>
      <c r="AG418" s="77"/>
      <c r="AH418" s="77"/>
      <c r="AI418" s="77"/>
      <c r="AJ418" s="77"/>
      <c r="AK418" s="77"/>
      <c r="AL418" s="77"/>
      <c r="AM418" s="77"/>
      <c r="AN418" s="77"/>
      <c r="AO418" s="77"/>
    </row>
    <row r="419" spans="1:41" s="143" customFormat="1" ht="16.5" customHeight="1">
      <c r="A419" s="144" t="s">
        <v>815</v>
      </c>
      <c r="B419" s="150" t="s">
        <v>542</v>
      </c>
      <c r="C419" s="143" t="s">
        <v>331</v>
      </c>
      <c r="D419" s="143" t="s">
        <v>505</v>
      </c>
      <c r="E419" s="149">
        <v>11.8</v>
      </c>
      <c r="F419" s="63">
        <v>255</v>
      </c>
      <c r="G419" s="153" t="s">
        <v>72</v>
      </c>
      <c r="H419" s="139">
        <v>1</v>
      </c>
      <c r="I419" s="64">
        <f>VLOOKUP(G419,Invulblad!$A$10:$H$31,7)*H419</f>
        <v>0</v>
      </c>
      <c r="J419" s="140">
        <f t="shared" si="17"/>
        <v>0</v>
      </c>
      <c r="K419" s="140">
        <f t="shared" si="19"/>
        <v>0</v>
      </c>
      <c r="L419" s="141">
        <f t="shared" si="18"/>
        <v>0</v>
      </c>
      <c r="M419" s="142"/>
      <c r="N419" s="142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  <c r="AF419" s="77"/>
      <c r="AG419" s="77"/>
      <c r="AH419" s="77"/>
      <c r="AI419" s="77"/>
      <c r="AJ419" s="77"/>
      <c r="AK419" s="77"/>
      <c r="AL419" s="77"/>
      <c r="AM419" s="77"/>
      <c r="AN419" s="77"/>
      <c r="AO419" s="77"/>
    </row>
    <row r="420" spans="1:41" s="143" customFormat="1" ht="16.5" customHeight="1">
      <c r="A420" s="144" t="s">
        <v>815</v>
      </c>
      <c r="B420" s="150" t="s">
        <v>543</v>
      </c>
      <c r="C420" s="143" t="s">
        <v>544</v>
      </c>
      <c r="D420" s="143" t="s">
        <v>518</v>
      </c>
      <c r="E420" s="149">
        <v>16.8</v>
      </c>
      <c r="F420" s="63">
        <v>52</v>
      </c>
      <c r="G420" s="153" t="s">
        <v>76</v>
      </c>
      <c r="H420" s="91">
        <v>1</v>
      </c>
      <c r="I420" s="64">
        <f>VLOOKUP(G420,Invulblad!$A$10:$H$31,7)*H420</f>
        <v>0</v>
      </c>
      <c r="J420" s="140">
        <f t="shared" si="17"/>
        <v>0</v>
      </c>
      <c r="K420" s="140">
        <f t="shared" si="19"/>
        <v>0</v>
      </c>
      <c r="L420" s="141">
        <f t="shared" si="18"/>
        <v>0</v>
      </c>
      <c r="M420" s="142"/>
      <c r="N420" s="142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  <c r="AF420" s="77"/>
      <c r="AG420" s="77"/>
      <c r="AH420" s="77"/>
      <c r="AI420" s="77"/>
      <c r="AJ420" s="77"/>
      <c r="AK420" s="77"/>
      <c r="AL420" s="77"/>
      <c r="AM420" s="77"/>
      <c r="AN420" s="77"/>
      <c r="AO420" s="77"/>
    </row>
    <row r="421" spans="1:41" s="143" customFormat="1" ht="16.5" customHeight="1">
      <c r="A421" s="144" t="s">
        <v>815</v>
      </c>
      <c r="B421" s="150" t="s">
        <v>545</v>
      </c>
      <c r="C421" s="143" t="s">
        <v>546</v>
      </c>
      <c r="D421" s="143" t="s">
        <v>518</v>
      </c>
      <c r="E421" s="149">
        <v>22.2</v>
      </c>
      <c r="F421" s="63">
        <v>255</v>
      </c>
      <c r="G421" s="153" t="s">
        <v>70</v>
      </c>
      <c r="H421" s="91">
        <v>1</v>
      </c>
      <c r="I421" s="64">
        <f>VLOOKUP(G421,Invulblad!$A$10:$H$31,7)*H421</f>
        <v>0</v>
      </c>
      <c r="J421" s="140">
        <f t="shared" si="17"/>
        <v>0</v>
      </c>
      <c r="K421" s="140">
        <f t="shared" si="19"/>
        <v>0</v>
      </c>
      <c r="L421" s="141">
        <f t="shared" si="18"/>
        <v>0</v>
      </c>
      <c r="M421" s="142"/>
      <c r="N421" s="142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  <c r="AG421" s="77"/>
      <c r="AH421" s="77"/>
      <c r="AI421" s="77"/>
      <c r="AJ421" s="77"/>
      <c r="AK421" s="77"/>
      <c r="AL421" s="77"/>
      <c r="AM421" s="77"/>
      <c r="AN421" s="77"/>
      <c r="AO421" s="77"/>
    </row>
    <row r="422" spans="1:41" s="143" customFormat="1" ht="16.5" customHeight="1">
      <c r="A422" s="144" t="s">
        <v>815</v>
      </c>
      <c r="B422" s="150" t="s">
        <v>547</v>
      </c>
      <c r="C422" s="143" t="s">
        <v>546</v>
      </c>
      <c r="D422" s="143" t="s">
        <v>518</v>
      </c>
      <c r="E422" s="149">
        <v>61</v>
      </c>
      <c r="F422" s="63">
        <v>255</v>
      </c>
      <c r="G422" s="153" t="s">
        <v>70</v>
      </c>
      <c r="H422" s="139">
        <v>1</v>
      </c>
      <c r="I422" s="64">
        <f>VLOOKUP(G422,Invulblad!$A$10:$H$31,7)*H422</f>
        <v>0</v>
      </c>
      <c r="J422" s="140">
        <f t="shared" si="17"/>
        <v>0</v>
      </c>
      <c r="K422" s="140">
        <f t="shared" si="19"/>
        <v>0</v>
      </c>
      <c r="L422" s="141">
        <f t="shared" si="18"/>
        <v>0</v>
      </c>
      <c r="M422" s="142"/>
      <c r="N422" s="142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  <c r="AF422" s="77"/>
      <c r="AG422" s="77"/>
      <c r="AH422" s="77"/>
      <c r="AI422" s="77"/>
      <c r="AJ422" s="77"/>
      <c r="AK422" s="77"/>
      <c r="AL422" s="77"/>
      <c r="AM422" s="77"/>
      <c r="AN422" s="77"/>
      <c r="AO422" s="77"/>
    </row>
    <row r="423" spans="1:41" s="143" customFormat="1" ht="16.5" customHeight="1">
      <c r="A423" s="144" t="s">
        <v>815</v>
      </c>
      <c r="B423" s="150" t="s">
        <v>548</v>
      </c>
      <c r="C423" s="143" t="s">
        <v>549</v>
      </c>
      <c r="D423" s="143" t="s">
        <v>515</v>
      </c>
      <c r="E423" s="149"/>
      <c r="F423" s="63"/>
      <c r="G423" s="153" t="s">
        <v>811</v>
      </c>
      <c r="H423" s="91">
        <v>1</v>
      </c>
      <c r="I423" s="64">
        <f>VLOOKUP(G423,Invulblad!$A$10:$H$31,7)*H423</f>
        <v>0</v>
      </c>
      <c r="J423" s="140">
        <f t="shared" si="17"/>
        <v>0</v>
      </c>
      <c r="K423" s="140">
        <f t="shared" si="19"/>
        <v>0</v>
      </c>
      <c r="L423" s="141">
        <f t="shared" si="18"/>
        <v>0</v>
      </c>
      <c r="M423" s="142"/>
      <c r="N423" s="142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  <c r="AF423" s="77"/>
      <c r="AG423" s="77"/>
      <c r="AH423" s="77"/>
      <c r="AI423" s="77"/>
      <c r="AJ423" s="77"/>
      <c r="AK423" s="77"/>
      <c r="AL423" s="77"/>
      <c r="AM423" s="77"/>
      <c r="AN423" s="77"/>
      <c r="AO423" s="77"/>
    </row>
    <row r="424" spans="1:41" s="143" customFormat="1" ht="16.5" customHeight="1">
      <c r="A424" s="144" t="s">
        <v>815</v>
      </c>
      <c r="B424" s="150" t="s">
        <v>550</v>
      </c>
      <c r="C424" s="143" t="s">
        <v>331</v>
      </c>
      <c r="D424" s="143" t="s">
        <v>515</v>
      </c>
      <c r="E424" s="149"/>
      <c r="F424" s="63"/>
      <c r="G424" s="153" t="s">
        <v>811</v>
      </c>
      <c r="H424" s="91">
        <v>1</v>
      </c>
      <c r="I424" s="64">
        <f>VLOOKUP(G424,Invulblad!$A$10:$H$31,7)*H424</f>
        <v>0</v>
      </c>
      <c r="J424" s="140">
        <f t="shared" si="17"/>
        <v>0</v>
      </c>
      <c r="K424" s="140">
        <f t="shared" si="19"/>
        <v>0</v>
      </c>
      <c r="L424" s="141">
        <f t="shared" si="18"/>
        <v>0</v>
      </c>
      <c r="M424" s="142"/>
      <c r="N424" s="142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  <c r="AD424" s="77"/>
      <c r="AE424" s="77"/>
      <c r="AF424" s="77"/>
      <c r="AG424" s="77"/>
      <c r="AH424" s="77"/>
      <c r="AI424" s="77"/>
      <c r="AJ424" s="77"/>
      <c r="AK424" s="77"/>
      <c r="AL424" s="77"/>
      <c r="AM424" s="77"/>
      <c r="AN424" s="77"/>
      <c r="AO424" s="77"/>
    </row>
    <row r="425" spans="1:41" s="143" customFormat="1" ht="16.5" customHeight="1">
      <c r="A425" s="144" t="s">
        <v>815</v>
      </c>
      <c r="B425" s="150" t="s">
        <v>551</v>
      </c>
      <c r="C425" s="143" t="s">
        <v>552</v>
      </c>
      <c r="D425" s="143" t="s">
        <v>526</v>
      </c>
      <c r="E425" s="149"/>
      <c r="F425" s="63"/>
      <c r="G425" s="153" t="s">
        <v>811</v>
      </c>
      <c r="H425" s="139">
        <v>1</v>
      </c>
      <c r="I425" s="64">
        <f>VLOOKUP(G425,Invulblad!$A$10:$H$31,7)*H425</f>
        <v>0</v>
      </c>
      <c r="J425" s="140">
        <f t="shared" si="17"/>
        <v>0</v>
      </c>
      <c r="K425" s="140">
        <f t="shared" si="19"/>
        <v>0</v>
      </c>
      <c r="L425" s="141">
        <f t="shared" si="18"/>
        <v>0</v>
      </c>
      <c r="M425" s="142"/>
      <c r="N425" s="142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  <c r="AD425" s="77"/>
      <c r="AE425" s="77"/>
      <c r="AF425" s="77"/>
      <c r="AG425" s="77"/>
      <c r="AH425" s="77"/>
      <c r="AI425" s="77"/>
      <c r="AJ425" s="77"/>
      <c r="AK425" s="77"/>
      <c r="AL425" s="77"/>
      <c r="AM425" s="77"/>
      <c r="AN425" s="77"/>
      <c r="AO425" s="77"/>
    </row>
    <row r="426" spans="1:41" s="143" customFormat="1" ht="16.5" customHeight="1">
      <c r="A426" s="144" t="s">
        <v>815</v>
      </c>
      <c r="B426" s="150" t="s">
        <v>553</v>
      </c>
      <c r="C426" s="143" t="s">
        <v>554</v>
      </c>
      <c r="D426" s="143" t="s">
        <v>48</v>
      </c>
      <c r="E426" s="149">
        <v>4.8</v>
      </c>
      <c r="F426" s="63">
        <v>255</v>
      </c>
      <c r="G426" s="153" t="s">
        <v>69</v>
      </c>
      <c r="H426" s="91">
        <v>1</v>
      </c>
      <c r="I426" s="64">
        <f>VLOOKUP(G426,Invulblad!$A$10:$H$31,7)*H426</f>
        <v>0</v>
      </c>
      <c r="J426" s="140">
        <f t="shared" si="17"/>
        <v>0</v>
      </c>
      <c r="K426" s="140">
        <f t="shared" si="19"/>
        <v>0</v>
      </c>
      <c r="L426" s="141">
        <f t="shared" si="18"/>
        <v>0</v>
      </c>
      <c r="M426" s="142"/>
      <c r="N426" s="142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  <c r="AD426" s="77"/>
      <c r="AE426" s="77"/>
      <c r="AF426" s="77"/>
      <c r="AG426" s="77"/>
      <c r="AH426" s="77"/>
      <c r="AI426" s="77"/>
      <c r="AJ426" s="77"/>
      <c r="AK426" s="77"/>
      <c r="AL426" s="77"/>
      <c r="AM426" s="77"/>
      <c r="AN426" s="77"/>
      <c r="AO426" s="77"/>
    </row>
    <row r="427" spans="1:41" s="143" customFormat="1" ht="16.5" customHeight="1">
      <c r="A427" s="144" t="s">
        <v>815</v>
      </c>
      <c r="B427" s="150" t="s">
        <v>555</v>
      </c>
      <c r="C427" s="143" t="s">
        <v>556</v>
      </c>
      <c r="D427" s="143" t="s">
        <v>515</v>
      </c>
      <c r="E427" s="149">
        <v>5.2</v>
      </c>
      <c r="F427" s="63">
        <v>255</v>
      </c>
      <c r="G427" s="153" t="s">
        <v>75</v>
      </c>
      <c r="H427" s="91">
        <v>1</v>
      </c>
      <c r="I427" s="64">
        <f>VLOOKUP(G427,Invulblad!$A$10:$H$31,7)*H427</f>
        <v>0</v>
      </c>
      <c r="J427" s="140">
        <f t="shared" ref="J427:J490" si="20">+I427*E427</f>
        <v>0</v>
      </c>
      <c r="K427" s="140">
        <f t="shared" si="19"/>
        <v>0</v>
      </c>
      <c r="L427" s="141">
        <f t="shared" ref="L427:L490" si="21">+K427*J427</f>
        <v>0</v>
      </c>
      <c r="M427" s="142"/>
      <c r="N427" s="142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  <c r="AC427" s="77"/>
      <c r="AD427" s="77"/>
      <c r="AE427" s="77"/>
      <c r="AF427" s="77"/>
      <c r="AG427" s="77"/>
      <c r="AH427" s="77"/>
      <c r="AI427" s="77"/>
      <c r="AJ427" s="77"/>
      <c r="AK427" s="77"/>
      <c r="AL427" s="77"/>
      <c r="AM427" s="77"/>
      <c r="AN427" s="77"/>
      <c r="AO427" s="77"/>
    </row>
    <row r="428" spans="1:41" s="143" customFormat="1" ht="16.5" customHeight="1">
      <c r="A428" s="144" t="s">
        <v>815</v>
      </c>
      <c r="B428" s="150" t="s">
        <v>557</v>
      </c>
      <c r="C428" s="143" t="s">
        <v>558</v>
      </c>
      <c r="D428" s="143" t="s">
        <v>515</v>
      </c>
      <c r="E428" s="149"/>
      <c r="F428" s="63"/>
      <c r="G428" s="153" t="s">
        <v>811</v>
      </c>
      <c r="H428" s="139">
        <v>1</v>
      </c>
      <c r="I428" s="64">
        <f>VLOOKUP(G428,Invulblad!$A$10:$H$31,7)*H428</f>
        <v>0</v>
      </c>
      <c r="J428" s="140">
        <f t="shared" si="20"/>
        <v>0</v>
      </c>
      <c r="K428" s="140">
        <f t="shared" si="19"/>
        <v>0</v>
      </c>
      <c r="L428" s="141">
        <f t="shared" si="21"/>
        <v>0</v>
      </c>
      <c r="M428" s="142"/>
      <c r="N428" s="142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7"/>
      <c r="AG428" s="77"/>
      <c r="AH428" s="77"/>
      <c r="AI428" s="77"/>
      <c r="AJ428" s="77"/>
      <c r="AK428" s="77"/>
      <c r="AL428" s="77"/>
      <c r="AM428" s="77"/>
      <c r="AN428" s="77"/>
      <c r="AO428" s="77"/>
    </row>
    <row r="429" spans="1:41" s="143" customFormat="1" ht="16.5" customHeight="1">
      <c r="A429" s="144" t="s">
        <v>815</v>
      </c>
      <c r="B429" s="150" t="s">
        <v>559</v>
      </c>
      <c r="C429" s="143" t="s">
        <v>560</v>
      </c>
      <c r="D429" s="143" t="s">
        <v>561</v>
      </c>
      <c r="E429" s="149"/>
      <c r="F429" s="63">
        <v>52</v>
      </c>
      <c r="G429" s="153" t="s">
        <v>76</v>
      </c>
      <c r="H429" s="91">
        <v>1</v>
      </c>
      <c r="I429" s="64">
        <f>VLOOKUP(G429,Invulblad!$A$10:$H$31,7)*H429</f>
        <v>0</v>
      </c>
      <c r="J429" s="140">
        <f t="shared" si="20"/>
        <v>0</v>
      </c>
      <c r="K429" s="140">
        <f t="shared" si="19"/>
        <v>0</v>
      </c>
      <c r="L429" s="141">
        <f t="shared" si="21"/>
        <v>0</v>
      </c>
      <c r="M429" s="142"/>
      <c r="N429" s="142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  <c r="AH429" s="77"/>
      <c r="AI429" s="77"/>
      <c r="AJ429" s="77"/>
      <c r="AK429" s="77"/>
      <c r="AL429" s="77"/>
      <c r="AM429" s="77"/>
      <c r="AN429" s="77"/>
      <c r="AO429" s="77"/>
    </row>
    <row r="430" spans="1:41" s="143" customFormat="1" ht="16.5" customHeight="1">
      <c r="A430" s="144" t="s">
        <v>815</v>
      </c>
      <c r="B430" s="150" t="s">
        <v>562</v>
      </c>
      <c r="C430" s="143" t="s">
        <v>563</v>
      </c>
      <c r="D430" s="143" t="s">
        <v>515</v>
      </c>
      <c r="E430" s="149"/>
      <c r="F430" s="63"/>
      <c r="G430" s="153" t="s">
        <v>811</v>
      </c>
      <c r="H430" s="91">
        <v>1</v>
      </c>
      <c r="I430" s="64">
        <f>VLOOKUP(G430,Invulblad!$A$10:$H$31,7)*H430</f>
        <v>0</v>
      </c>
      <c r="J430" s="140">
        <f t="shared" si="20"/>
        <v>0</v>
      </c>
      <c r="K430" s="140">
        <f t="shared" si="19"/>
        <v>0</v>
      </c>
      <c r="L430" s="141">
        <f t="shared" si="21"/>
        <v>0</v>
      </c>
      <c r="M430" s="142"/>
      <c r="N430" s="142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  <c r="AC430" s="77"/>
      <c r="AD430" s="77"/>
      <c r="AE430" s="77"/>
      <c r="AF430" s="77"/>
      <c r="AG430" s="77"/>
      <c r="AH430" s="77"/>
      <c r="AI430" s="77"/>
      <c r="AJ430" s="77"/>
      <c r="AK430" s="77"/>
      <c r="AL430" s="77"/>
      <c r="AM430" s="77"/>
      <c r="AN430" s="77"/>
      <c r="AO430" s="77"/>
    </row>
    <row r="431" spans="1:41" s="143" customFormat="1" ht="16.5" customHeight="1">
      <c r="A431" s="144" t="s">
        <v>815</v>
      </c>
      <c r="B431" s="150" t="s">
        <v>564</v>
      </c>
      <c r="C431" s="143" t="s">
        <v>565</v>
      </c>
      <c r="D431" s="143" t="s">
        <v>515</v>
      </c>
      <c r="E431" s="149"/>
      <c r="F431" s="63"/>
      <c r="G431" s="153" t="s">
        <v>811</v>
      </c>
      <c r="H431" s="139">
        <v>1</v>
      </c>
      <c r="I431" s="64">
        <f>VLOOKUP(G431,Invulblad!$A$10:$H$31,7)*H431</f>
        <v>0</v>
      </c>
      <c r="J431" s="140">
        <f t="shared" si="20"/>
        <v>0</v>
      </c>
      <c r="K431" s="140">
        <f t="shared" si="19"/>
        <v>0</v>
      </c>
      <c r="L431" s="141">
        <f t="shared" si="21"/>
        <v>0</v>
      </c>
      <c r="M431" s="142"/>
      <c r="N431" s="142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  <c r="AC431" s="77"/>
      <c r="AD431" s="77"/>
      <c r="AE431" s="77"/>
      <c r="AF431" s="77"/>
      <c r="AG431" s="77"/>
      <c r="AH431" s="77"/>
      <c r="AI431" s="77"/>
      <c r="AJ431" s="77"/>
      <c r="AK431" s="77"/>
      <c r="AL431" s="77"/>
      <c r="AM431" s="77"/>
      <c r="AN431" s="77"/>
      <c r="AO431" s="77"/>
    </row>
    <row r="432" spans="1:41" s="143" customFormat="1" ht="16.5" customHeight="1">
      <c r="A432" s="144" t="s">
        <v>815</v>
      </c>
      <c r="B432" s="150" t="s">
        <v>566</v>
      </c>
      <c r="C432" s="143" t="s">
        <v>567</v>
      </c>
      <c r="D432" s="143" t="s">
        <v>515</v>
      </c>
      <c r="E432" s="149"/>
      <c r="F432" s="63"/>
      <c r="G432" s="153" t="s">
        <v>811</v>
      </c>
      <c r="H432" s="91">
        <v>1</v>
      </c>
      <c r="I432" s="64">
        <f>VLOOKUP(G432,Invulblad!$A$10:$H$31,7)*H432</f>
        <v>0</v>
      </c>
      <c r="J432" s="140">
        <f t="shared" si="20"/>
        <v>0</v>
      </c>
      <c r="K432" s="140">
        <f t="shared" si="19"/>
        <v>0</v>
      </c>
      <c r="L432" s="141">
        <f t="shared" si="21"/>
        <v>0</v>
      </c>
      <c r="M432" s="142"/>
      <c r="N432" s="142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  <c r="AD432" s="77"/>
      <c r="AE432" s="77"/>
      <c r="AF432" s="77"/>
      <c r="AG432" s="77"/>
      <c r="AH432" s="77"/>
      <c r="AI432" s="77"/>
      <c r="AJ432" s="77"/>
      <c r="AK432" s="77"/>
      <c r="AL432" s="77"/>
      <c r="AM432" s="77"/>
      <c r="AN432" s="77"/>
      <c r="AO432" s="77"/>
    </row>
    <row r="433" spans="1:41" s="143" customFormat="1" ht="16.5" customHeight="1">
      <c r="A433" s="144" t="s">
        <v>815</v>
      </c>
      <c r="B433" s="150" t="s">
        <v>568</v>
      </c>
      <c r="C433" s="143" t="s">
        <v>569</v>
      </c>
      <c r="D433" s="143" t="s">
        <v>505</v>
      </c>
      <c r="E433" s="149">
        <v>226.9</v>
      </c>
      <c r="F433" s="63">
        <v>255</v>
      </c>
      <c r="G433" s="153" t="s">
        <v>85</v>
      </c>
      <c r="H433" s="91">
        <v>1</v>
      </c>
      <c r="I433" s="64">
        <f>VLOOKUP(G433,Invulblad!$A$10:$H$31,7)*H433</f>
        <v>0</v>
      </c>
      <c r="J433" s="140">
        <f t="shared" si="20"/>
        <v>0</v>
      </c>
      <c r="K433" s="140">
        <f t="shared" si="19"/>
        <v>0</v>
      </c>
      <c r="L433" s="141">
        <f t="shared" si="21"/>
        <v>0</v>
      </c>
      <c r="M433" s="142"/>
      <c r="N433" s="142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  <c r="AD433" s="77"/>
      <c r="AE433" s="77"/>
      <c r="AF433" s="77"/>
      <c r="AG433" s="77"/>
      <c r="AH433" s="77"/>
      <c r="AI433" s="77"/>
      <c r="AJ433" s="77"/>
      <c r="AK433" s="77"/>
      <c r="AL433" s="77"/>
      <c r="AM433" s="77"/>
      <c r="AN433" s="77"/>
      <c r="AO433" s="77"/>
    </row>
    <row r="434" spans="1:41" s="143" customFormat="1" ht="16.5" customHeight="1">
      <c r="A434" s="144" t="s">
        <v>815</v>
      </c>
      <c r="B434" s="150" t="s">
        <v>570</v>
      </c>
      <c r="C434" s="143" t="s">
        <v>571</v>
      </c>
      <c r="D434" s="143" t="s">
        <v>505</v>
      </c>
      <c r="E434" s="149">
        <v>208</v>
      </c>
      <c r="F434" s="63">
        <v>255</v>
      </c>
      <c r="G434" s="153" t="s">
        <v>85</v>
      </c>
      <c r="H434" s="139">
        <v>1</v>
      </c>
      <c r="I434" s="64">
        <f>VLOOKUP(G434,Invulblad!$A$10:$H$31,7)*H434</f>
        <v>0</v>
      </c>
      <c r="J434" s="140">
        <f t="shared" si="20"/>
        <v>0</v>
      </c>
      <c r="K434" s="140">
        <f t="shared" si="19"/>
        <v>0</v>
      </c>
      <c r="L434" s="141">
        <f t="shared" si="21"/>
        <v>0</v>
      </c>
      <c r="M434" s="142"/>
      <c r="N434" s="142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  <c r="AC434" s="77"/>
      <c r="AD434" s="77"/>
      <c r="AE434" s="77"/>
      <c r="AF434" s="77"/>
      <c r="AG434" s="77"/>
      <c r="AH434" s="77"/>
      <c r="AI434" s="77"/>
      <c r="AJ434" s="77"/>
      <c r="AK434" s="77"/>
      <c r="AL434" s="77"/>
      <c r="AM434" s="77"/>
      <c r="AN434" s="77"/>
      <c r="AO434" s="77"/>
    </row>
    <row r="435" spans="1:41" s="143" customFormat="1" ht="16.5" customHeight="1">
      <c r="A435" s="144" t="s">
        <v>815</v>
      </c>
      <c r="B435" s="150" t="s">
        <v>572</v>
      </c>
      <c r="C435" s="143" t="s">
        <v>573</v>
      </c>
      <c r="D435" s="143" t="s">
        <v>505</v>
      </c>
      <c r="E435" s="149">
        <v>121.7</v>
      </c>
      <c r="F435" s="63">
        <v>255</v>
      </c>
      <c r="G435" s="153" t="s">
        <v>71</v>
      </c>
      <c r="H435" s="91">
        <v>1</v>
      </c>
      <c r="I435" s="64">
        <f>VLOOKUP(G435,Invulblad!$A$10:$H$31,7)*H435</f>
        <v>0</v>
      </c>
      <c r="J435" s="140">
        <f t="shared" si="20"/>
        <v>0</v>
      </c>
      <c r="K435" s="140">
        <f t="shared" si="19"/>
        <v>0</v>
      </c>
      <c r="L435" s="141">
        <f t="shared" si="21"/>
        <v>0</v>
      </c>
      <c r="M435" s="142"/>
      <c r="N435" s="142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  <c r="AC435" s="77"/>
      <c r="AD435" s="77"/>
      <c r="AE435" s="77"/>
      <c r="AF435" s="77"/>
      <c r="AG435" s="77"/>
      <c r="AH435" s="77"/>
      <c r="AI435" s="77"/>
      <c r="AJ435" s="77"/>
      <c r="AK435" s="77"/>
      <c r="AL435" s="77"/>
      <c r="AM435" s="77"/>
      <c r="AN435" s="77"/>
      <c r="AO435" s="77"/>
    </row>
    <row r="436" spans="1:41" s="143" customFormat="1" ht="16.5" customHeight="1">
      <c r="A436" s="144" t="s">
        <v>815</v>
      </c>
      <c r="B436" s="150" t="s">
        <v>574</v>
      </c>
      <c r="C436" s="143" t="s">
        <v>575</v>
      </c>
      <c r="D436" s="143" t="s">
        <v>576</v>
      </c>
      <c r="E436" s="149">
        <v>54.1</v>
      </c>
      <c r="F436" s="63">
        <v>255</v>
      </c>
      <c r="G436" s="153" t="s">
        <v>71</v>
      </c>
      <c r="H436" s="91">
        <v>1</v>
      </c>
      <c r="I436" s="64">
        <f>VLOOKUP(G436,Invulblad!$A$10:$H$31,7)*H436</f>
        <v>0</v>
      </c>
      <c r="J436" s="140">
        <f t="shared" si="20"/>
        <v>0</v>
      </c>
      <c r="K436" s="140">
        <f t="shared" si="19"/>
        <v>0</v>
      </c>
      <c r="L436" s="141">
        <f t="shared" si="21"/>
        <v>0</v>
      </c>
      <c r="M436" s="142"/>
      <c r="N436" s="142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  <c r="AC436" s="77"/>
      <c r="AD436" s="77"/>
      <c r="AE436" s="77"/>
      <c r="AF436" s="77"/>
      <c r="AG436" s="77"/>
      <c r="AH436" s="77"/>
      <c r="AI436" s="77"/>
      <c r="AJ436" s="77"/>
      <c r="AK436" s="77"/>
      <c r="AL436" s="77"/>
      <c r="AM436" s="77"/>
      <c r="AN436" s="77"/>
      <c r="AO436" s="77"/>
    </row>
    <row r="437" spans="1:41" s="143" customFormat="1" ht="16.5" customHeight="1">
      <c r="A437" s="144" t="s">
        <v>815</v>
      </c>
      <c r="B437" s="150" t="s">
        <v>577</v>
      </c>
      <c r="C437" s="143" t="s">
        <v>578</v>
      </c>
      <c r="D437" s="143" t="s">
        <v>505</v>
      </c>
      <c r="E437" s="149">
        <v>9.6</v>
      </c>
      <c r="F437" s="63">
        <v>255</v>
      </c>
      <c r="G437" s="153" t="s">
        <v>69</v>
      </c>
      <c r="H437" s="139">
        <v>1</v>
      </c>
      <c r="I437" s="64">
        <f>VLOOKUP(G437,Invulblad!$A$10:$H$31,7)*H437</f>
        <v>0</v>
      </c>
      <c r="J437" s="140">
        <f t="shared" si="20"/>
        <v>0</v>
      </c>
      <c r="K437" s="140">
        <f t="shared" si="19"/>
        <v>0</v>
      </c>
      <c r="L437" s="141">
        <f t="shared" si="21"/>
        <v>0</v>
      </c>
      <c r="M437" s="142"/>
      <c r="N437" s="142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  <c r="AC437" s="77"/>
      <c r="AD437" s="77"/>
      <c r="AE437" s="77"/>
      <c r="AF437" s="77"/>
      <c r="AG437" s="77"/>
      <c r="AH437" s="77"/>
      <c r="AI437" s="77"/>
      <c r="AJ437" s="77"/>
      <c r="AK437" s="77"/>
      <c r="AL437" s="77"/>
      <c r="AM437" s="77"/>
      <c r="AN437" s="77"/>
      <c r="AO437" s="77"/>
    </row>
    <row r="438" spans="1:41" s="143" customFormat="1" ht="16.5" customHeight="1">
      <c r="A438" s="144" t="s">
        <v>815</v>
      </c>
      <c r="B438" s="150" t="s">
        <v>579</v>
      </c>
      <c r="C438" s="143" t="s">
        <v>580</v>
      </c>
      <c r="D438" s="143" t="s">
        <v>505</v>
      </c>
      <c r="E438" s="149"/>
      <c r="F438" s="63">
        <v>255</v>
      </c>
      <c r="G438" s="153" t="s">
        <v>86</v>
      </c>
      <c r="H438" s="91">
        <v>1</v>
      </c>
      <c r="I438" s="64">
        <f>VLOOKUP(G438,Invulblad!$A$10:$H$31,7)*H438</f>
        <v>0</v>
      </c>
      <c r="J438" s="140">
        <f t="shared" si="20"/>
        <v>0</v>
      </c>
      <c r="K438" s="140">
        <f t="shared" si="19"/>
        <v>0</v>
      </c>
      <c r="L438" s="141">
        <f t="shared" si="21"/>
        <v>0</v>
      </c>
      <c r="M438" s="142"/>
      <c r="N438" s="142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  <c r="AC438" s="77"/>
      <c r="AD438" s="77"/>
      <c r="AE438" s="77"/>
      <c r="AF438" s="77"/>
      <c r="AG438" s="77"/>
      <c r="AH438" s="77"/>
      <c r="AI438" s="77"/>
      <c r="AJ438" s="77"/>
      <c r="AK438" s="77"/>
      <c r="AL438" s="77"/>
      <c r="AM438" s="77"/>
      <c r="AN438" s="77"/>
      <c r="AO438" s="77"/>
    </row>
    <row r="439" spans="1:41" s="143" customFormat="1" ht="16.5" customHeight="1">
      <c r="A439" s="144" t="s">
        <v>815</v>
      </c>
      <c r="B439" s="150" t="s">
        <v>581</v>
      </c>
      <c r="C439" s="143" t="s">
        <v>504</v>
      </c>
      <c r="D439" s="143" t="s">
        <v>505</v>
      </c>
      <c r="E439" s="149">
        <v>13.9</v>
      </c>
      <c r="F439" s="63">
        <v>255</v>
      </c>
      <c r="G439" s="153" t="s">
        <v>72</v>
      </c>
      <c r="H439" s="91">
        <v>1</v>
      </c>
      <c r="I439" s="64">
        <f>VLOOKUP(G439,Invulblad!$A$10:$H$31,7)*H439</f>
        <v>0</v>
      </c>
      <c r="J439" s="140">
        <f t="shared" si="20"/>
        <v>0</v>
      </c>
      <c r="K439" s="140">
        <f t="shared" si="19"/>
        <v>0</v>
      </c>
      <c r="L439" s="141">
        <f t="shared" si="21"/>
        <v>0</v>
      </c>
      <c r="M439" s="142"/>
      <c r="N439" s="142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  <c r="AC439" s="77"/>
      <c r="AD439" s="77"/>
      <c r="AE439" s="77"/>
      <c r="AF439" s="77"/>
      <c r="AG439" s="77"/>
      <c r="AH439" s="77"/>
      <c r="AI439" s="77"/>
      <c r="AJ439" s="77"/>
      <c r="AK439" s="77"/>
      <c r="AL439" s="77"/>
      <c r="AM439" s="77"/>
      <c r="AN439" s="77"/>
      <c r="AO439" s="77"/>
    </row>
    <row r="440" spans="1:41" s="143" customFormat="1" ht="16.5" customHeight="1">
      <c r="A440" s="144" t="s">
        <v>815</v>
      </c>
      <c r="B440" s="150" t="s">
        <v>582</v>
      </c>
      <c r="C440" s="143" t="s">
        <v>507</v>
      </c>
      <c r="D440" s="143" t="s">
        <v>526</v>
      </c>
      <c r="E440" s="149">
        <v>3.2</v>
      </c>
      <c r="F440" s="63">
        <v>255</v>
      </c>
      <c r="G440" s="153" t="s">
        <v>74</v>
      </c>
      <c r="H440" s="139">
        <v>1</v>
      </c>
      <c r="I440" s="64">
        <f>VLOOKUP(G440,Invulblad!$A$10:$H$31,7)*H440</f>
        <v>0</v>
      </c>
      <c r="J440" s="140">
        <f t="shared" si="20"/>
        <v>0</v>
      </c>
      <c r="K440" s="140">
        <f t="shared" si="19"/>
        <v>0</v>
      </c>
      <c r="L440" s="141">
        <f t="shared" si="21"/>
        <v>0</v>
      </c>
      <c r="M440" s="142"/>
      <c r="N440" s="142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  <c r="AC440" s="77"/>
      <c r="AD440" s="77"/>
      <c r="AE440" s="77"/>
      <c r="AF440" s="77"/>
      <c r="AG440" s="77"/>
      <c r="AH440" s="77"/>
      <c r="AI440" s="77"/>
      <c r="AJ440" s="77"/>
      <c r="AK440" s="77"/>
      <c r="AL440" s="77"/>
      <c r="AM440" s="77"/>
      <c r="AN440" s="77"/>
      <c r="AO440" s="77"/>
    </row>
    <row r="441" spans="1:41" s="143" customFormat="1" ht="16.5" customHeight="1">
      <c r="A441" s="144" t="s">
        <v>815</v>
      </c>
      <c r="B441" s="150" t="s">
        <v>583</v>
      </c>
      <c r="C441" s="143" t="s">
        <v>507</v>
      </c>
      <c r="D441" s="143" t="s">
        <v>526</v>
      </c>
      <c r="E441" s="149">
        <v>8.5</v>
      </c>
      <c r="F441" s="63">
        <v>255</v>
      </c>
      <c r="G441" s="153" t="s">
        <v>74</v>
      </c>
      <c r="H441" s="91">
        <v>1</v>
      </c>
      <c r="I441" s="64">
        <f>VLOOKUP(G441,Invulblad!$A$10:$H$31,7)*H441</f>
        <v>0</v>
      </c>
      <c r="J441" s="140">
        <f t="shared" si="20"/>
        <v>0</v>
      </c>
      <c r="K441" s="140">
        <f t="shared" si="19"/>
        <v>0</v>
      </c>
      <c r="L441" s="141">
        <f t="shared" si="21"/>
        <v>0</v>
      </c>
      <c r="M441" s="142"/>
      <c r="N441" s="142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  <c r="AC441" s="77"/>
      <c r="AD441" s="77"/>
      <c r="AE441" s="77"/>
      <c r="AF441" s="77"/>
      <c r="AG441" s="77"/>
      <c r="AH441" s="77"/>
      <c r="AI441" s="77"/>
      <c r="AJ441" s="77"/>
      <c r="AK441" s="77"/>
      <c r="AL441" s="77"/>
      <c r="AM441" s="77"/>
      <c r="AN441" s="77"/>
      <c r="AO441" s="77"/>
    </row>
    <row r="442" spans="1:41" s="143" customFormat="1" ht="16.5" customHeight="1">
      <c r="A442" s="144" t="s">
        <v>815</v>
      </c>
      <c r="B442" s="150" t="s">
        <v>584</v>
      </c>
      <c r="C442" s="143" t="s">
        <v>512</v>
      </c>
      <c r="D442" s="143" t="s">
        <v>526</v>
      </c>
      <c r="E442" s="149"/>
      <c r="F442" s="63"/>
      <c r="G442" s="153" t="s">
        <v>811</v>
      </c>
      <c r="H442" s="91">
        <v>1</v>
      </c>
      <c r="I442" s="64">
        <f>VLOOKUP(G442,Invulblad!$A$10:$H$31,7)*H442</f>
        <v>0</v>
      </c>
      <c r="J442" s="140">
        <f t="shared" si="20"/>
        <v>0</v>
      </c>
      <c r="K442" s="140">
        <f t="shared" si="19"/>
        <v>0</v>
      </c>
      <c r="L442" s="141">
        <f t="shared" si="21"/>
        <v>0</v>
      </c>
      <c r="M442" s="142"/>
      <c r="N442" s="142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  <c r="AC442" s="77"/>
      <c r="AD442" s="77"/>
      <c r="AE442" s="77"/>
      <c r="AF442" s="77"/>
      <c r="AG442" s="77"/>
      <c r="AH442" s="77"/>
      <c r="AI442" s="77"/>
      <c r="AJ442" s="77"/>
      <c r="AK442" s="77"/>
      <c r="AL442" s="77"/>
      <c r="AM442" s="77"/>
      <c r="AN442" s="77"/>
      <c r="AO442" s="77"/>
    </row>
    <row r="443" spans="1:41" s="143" customFormat="1" ht="16.5" customHeight="1">
      <c r="A443" s="144" t="s">
        <v>815</v>
      </c>
      <c r="B443" s="150" t="s">
        <v>585</v>
      </c>
      <c r="C443" s="143" t="s">
        <v>514</v>
      </c>
      <c r="D443" s="143" t="s">
        <v>586</v>
      </c>
      <c r="E443" s="149"/>
      <c r="F443" s="63"/>
      <c r="G443" s="153" t="s">
        <v>811</v>
      </c>
      <c r="H443" s="139">
        <v>1</v>
      </c>
      <c r="I443" s="64">
        <f>VLOOKUP(G443,Invulblad!$A$10:$H$31,7)*H443</f>
        <v>0</v>
      </c>
      <c r="J443" s="140">
        <f t="shared" si="20"/>
        <v>0</v>
      </c>
      <c r="K443" s="140">
        <f t="shared" si="19"/>
        <v>0</v>
      </c>
      <c r="L443" s="141">
        <f t="shared" si="21"/>
        <v>0</v>
      </c>
      <c r="M443" s="142"/>
      <c r="N443" s="142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  <c r="AC443" s="77"/>
      <c r="AD443" s="77"/>
      <c r="AE443" s="77"/>
      <c r="AF443" s="77"/>
      <c r="AG443" s="77"/>
      <c r="AH443" s="77"/>
      <c r="AI443" s="77"/>
      <c r="AJ443" s="77"/>
      <c r="AK443" s="77"/>
      <c r="AL443" s="77"/>
      <c r="AM443" s="77"/>
      <c r="AN443" s="77"/>
      <c r="AO443" s="77"/>
    </row>
    <row r="444" spans="1:41" s="143" customFormat="1" ht="16.5" customHeight="1">
      <c r="A444" s="144" t="s">
        <v>815</v>
      </c>
      <c r="B444" s="150" t="s">
        <v>587</v>
      </c>
      <c r="C444" s="143" t="s">
        <v>520</v>
      </c>
      <c r="D444" s="143" t="s">
        <v>515</v>
      </c>
      <c r="E444" s="149">
        <v>10.6</v>
      </c>
      <c r="F444" s="63">
        <v>255</v>
      </c>
      <c r="G444" s="153" t="s">
        <v>82</v>
      </c>
      <c r="H444" s="91">
        <v>1</v>
      </c>
      <c r="I444" s="64">
        <f>VLOOKUP(G444,Invulblad!$A$10:$H$31,7)*H444</f>
        <v>0</v>
      </c>
      <c r="J444" s="140">
        <f t="shared" si="20"/>
        <v>0</v>
      </c>
      <c r="K444" s="140">
        <f t="shared" si="19"/>
        <v>0</v>
      </c>
      <c r="L444" s="141">
        <f t="shared" si="21"/>
        <v>0</v>
      </c>
      <c r="M444" s="142"/>
      <c r="N444" s="142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  <c r="AC444" s="77"/>
      <c r="AD444" s="77"/>
      <c r="AE444" s="77"/>
      <c r="AF444" s="77"/>
      <c r="AG444" s="77"/>
      <c r="AH444" s="77"/>
      <c r="AI444" s="77"/>
      <c r="AJ444" s="77"/>
      <c r="AK444" s="77"/>
      <c r="AL444" s="77"/>
      <c r="AM444" s="77"/>
      <c r="AN444" s="77"/>
      <c r="AO444" s="77"/>
    </row>
    <row r="445" spans="1:41" s="143" customFormat="1" ht="16.5" customHeight="1">
      <c r="A445" s="144" t="s">
        <v>815</v>
      </c>
      <c r="B445" s="150" t="s">
        <v>588</v>
      </c>
      <c r="C445" s="143" t="s">
        <v>523</v>
      </c>
      <c r="D445" s="143" t="s">
        <v>521</v>
      </c>
      <c r="E445" s="149">
        <v>7</v>
      </c>
      <c r="F445" s="63">
        <v>255</v>
      </c>
      <c r="G445" s="153" t="s">
        <v>82</v>
      </c>
      <c r="H445" s="91">
        <v>1</v>
      </c>
      <c r="I445" s="64">
        <f>VLOOKUP(G445,Invulblad!$A$10:$H$31,7)*H445</f>
        <v>0</v>
      </c>
      <c r="J445" s="140">
        <f t="shared" si="20"/>
        <v>0</v>
      </c>
      <c r="K445" s="140">
        <f t="shared" ref="K445:K508" si="22">+$K$8</f>
        <v>0</v>
      </c>
      <c r="L445" s="141">
        <f t="shared" si="21"/>
        <v>0</v>
      </c>
      <c r="M445" s="142"/>
      <c r="N445" s="142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  <c r="AC445" s="77"/>
      <c r="AD445" s="77"/>
      <c r="AE445" s="77"/>
      <c r="AF445" s="77"/>
      <c r="AG445" s="77"/>
      <c r="AH445" s="77"/>
      <c r="AI445" s="77"/>
      <c r="AJ445" s="77"/>
      <c r="AK445" s="77"/>
      <c r="AL445" s="77"/>
      <c r="AM445" s="77"/>
      <c r="AN445" s="77"/>
      <c r="AO445" s="77"/>
    </row>
    <row r="446" spans="1:41" s="143" customFormat="1" ht="16.5" customHeight="1">
      <c r="A446" s="144" t="s">
        <v>815</v>
      </c>
      <c r="B446" s="150" t="s">
        <v>589</v>
      </c>
      <c r="C446" s="143" t="s">
        <v>525</v>
      </c>
      <c r="D446" s="143" t="s">
        <v>521</v>
      </c>
      <c r="E446" s="149"/>
      <c r="F446" s="63"/>
      <c r="G446" s="153" t="s">
        <v>811</v>
      </c>
      <c r="H446" s="139">
        <v>1</v>
      </c>
      <c r="I446" s="64">
        <f>VLOOKUP(G446,Invulblad!$A$10:$H$31,7)*H446</f>
        <v>0</v>
      </c>
      <c r="J446" s="140">
        <f t="shared" si="20"/>
        <v>0</v>
      </c>
      <c r="K446" s="140">
        <f t="shared" si="22"/>
        <v>0</v>
      </c>
      <c r="L446" s="141">
        <f t="shared" si="21"/>
        <v>0</v>
      </c>
      <c r="M446" s="142"/>
      <c r="N446" s="142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  <c r="AC446" s="77"/>
      <c r="AD446" s="77"/>
      <c r="AE446" s="77"/>
      <c r="AF446" s="77"/>
      <c r="AG446" s="77"/>
      <c r="AH446" s="77"/>
      <c r="AI446" s="77"/>
      <c r="AJ446" s="77"/>
      <c r="AK446" s="77"/>
      <c r="AL446" s="77"/>
      <c r="AM446" s="77"/>
      <c r="AN446" s="77"/>
      <c r="AO446" s="77"/>
    </row>
    <row r="447" spans="1:41" s="143" customFormat="1" ht="16.5" customHeight="1">
      <c r="A447" s="144" t="s">
        <v>815</v>
      </c>
      <c r="B447" s="150" t="s">
        <v>590</v>
      </c>
      <c r="C447" s="143" t="s">
        <v>528</v>
      </c>
      <c r="D447" s="143" t="s">
        <v>526</v>
      </c>
      <c r="E447" s="149"/>
      <c r="F447" s="63"/>
      <c r="G447" s="153" t="s">
        <v>811</v>
      </c>
      <c r="H447" s="91">
        <v>1</v>
      </c>
      <c r="I447" s="64">
        <f>VLOOKUP(G447,Invulblad!$A$10:$H$31,7)*H447</f>
        <v>0</v>
      </c>
      <c r="J447" s="140">
        <f t="shared" si="20"/>
        <v>0</v>
      </c>
      <c r="K447" s="140">
        <f t="shared" si="22"/>
        <v>0</v>
      </c>
      <c r="L447" s="141">
        <f t="shared" si="21"/>
        <v>0</v>
      </c>
      <c r="M447" s="142"/>
      <c r="N447" s="142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  <c r="AC447" s="77"/>
      <c r="AD447" s="77"/>
      <c r="AE447" s="77"/>
      <c r="AF447" s="77"/>
      <c r="AG447" s="77"/>
      <c r="AH447" s="77"/>
      <c r="AI447" s="77"/>
      <c r="AJ447" s="77"/>
      <c r="AK447" s="77"/>
      <c r="AL447" s="77"/>
      <c r="AM447" s="77"/>
      <c r="AN447" s="77"/>
      <c r="AO447" s="77"/>
    </row>
    <row r="448" spans="1:41" s="143" customFormat="1" ht="16.5" customHeight="1">
      <c r="A448" s="144" t="s">
        <v>815</v>
      </c>
      <c r="B448" s="150" t="s">
        <v>591</v>
      </c>
      <c r="C448" s="143" t="s">
        <v>530</v>
      </c>
      <c r="D448" s="143" t="s">
        <v>61</v>
      </c>
      <c r="E448" s="149">
        <v>202.3</v>
      </c>
      <c r="F448" s="63">
        <v>255</v>
      </c>
      <c r="G448" s="153" t="s">
        <v>72</v>
      </c>
      <c r="H448" s="91">
        <v>1</v>
      </c>
      <c r="I448" s="64">
        <f>VLOOKUP(G448,Invulblad!$A$10:$H$31,7)*H448</f>
        <v>0</v>
      </c>
      <c r="J448" s="140">
        <f t="shared" si="20"/>
        <v>0</v>
      </c>
      <c r="K448" s="140">
        <f t="shared" si="22"/>
        <v>0</v>
      </c>
      <c r="L448" s="141">
        <f t="shared" si="21"/>
        <v>0</v>
      </c>
      <c r="M448" s="142"/>
      <c r="N448" s="142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  <c r="AC448" s="77"/>
      <c r="AD448" s="77"/>
      <c r="AE448" s="77"/>
      <c r="AF448" s="77"/>
      <c r="AG448" s="77"/>
      <c r="AH448" s="77"/>
      <c r="AI448" s="77"/>
      <c r="AJ448" s="77"/>
      <c r="AK448" s="77"/>
      <c r="AL448" s="77"/>
      <c r="AM448" s="77"/>
      <c r="AN448" s="77"/>
      <c r="AO448" s="77"/>
    </row>
    <row r="449" spans="1:41" s="143" customFormat="1" ht="16.5" customHeight="1">
      <c r="A449" s="144" t="s">
        <v>815</v>
      </c>
      <c r="B449" s="150" t="s">
        <v>592</v>
      </c>
      <c r="C449" s="143" t="s">
        <v>593</v>
      </c>
      <c r="D449" s="143" t="s">
        <v>526</v>
      </c>
      <c r="E449" s="149"/>
      <c r="F449" s="63">
        <v>255</v>
      </c>
      <c r="G449" s="153" t="s">
        <v>72</v>
      </c>
      <c r="H449" s="139">
        <v>1</v>
      </c>
      <c r="I449" s="64">
        <f>VLOOKUP(G449,Invulblad!$A$10:$H$31,7)*H449</f>
        <v>0</v>
      </c>
      <c r="J449" s="140">
        <f t="shared" si="20"/>
        <v>0</v>
      </c>
      <c r="K449" s="140">
        <f t="shared" si="22"/>
        <v>0</v>
      </c>
      <c r="L449" s="141">
        <f t="shared" si="21"/>
        <v>0</v>
      </c>
      <c r="M449" s="142"/>
      <c r="N449" s="142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  <c r="AC449" s="77"/>
      <c r="AD449" s="77"/>
      <c r="AE449" s="77"/>
      <c r="AF449" s="77"/>
      <c r="AG449" s="77"/>
      <c r="AH449" s="77"/>
      <c r="AI449" s="77"/>
      <c r="AJ449" s="77"/>
      <c r="AK449" s="77"/>
      <c r="AL449" s="77"/>
      <c r="AM449" s="77"/>
      <c r="AN449" s="77"/>
      <c r="AO449" s="77"/>
    </row>
    <row r="450" spans="1:41" s="143" customFormat="1" ht="16.5" customHeight="1">
      <c r="A450" s="144" t="s">
        <v>815</v>
      </c>
      <c r="B450" s="150" t="s">
        <v>594</v>
      </c>
      <c r="C450" s="143" t="s">
        <v>595</v>
      </c>
      <c r="D450" s="143" t="s">
        <v>526</v>
      </c>
      <c r="E450" s="149">
        <v>13.2</v>
      </c>
      <c r="F450" s="63">
        <v>255</v>
      </c>
      <c r="G450" s="153" t="s">
        <v>77</v>
      </c>
      <c r="H450" s="91">
        <v>1</v>
      </c>
      <c r="I450" s="64">
        <f>VLOOKUP(G450,Invulblad!$A$10:$H$31,7)*H450</f>
        <v>0</v>
      </c>
      <c r="J450" s="140">
        <f t="shared" si="20"/>
        <v>0</v>
      </c>
      <c r="K450" s="140">
        <f t="shared" si="22"/>
        <v>0</v>
      </c>
      <c r="L450" s="141">
        <f t="shared" si="21"/>
        <v>0</v>
      </c>
      <c r="M450" s="142"/>
      <c r="N450" s="142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  <c r="AC450" s="77"/>
      <c r="AD450" s="77"/>
      <c r="AE450" s="77"/>
      <c r="AF450" s="77"/>
      <c r="AG450" s="77"/>
      <c r="AH450" s="77"/>
      <c r="AI450" s="77"/>
      <c r="AJ450" s="77"/>
      <c r="AK450" s="77"/>
      <c r="AL450" s="77"/>
      <c r="AM450" s="77"/>
      <c r="AN450" s="77"/>
      <c r="AO450" s="77"/>
    </row>
    <row r="451" spans="1:41" s="143" customFormat="1" ht="16.5" customHeight="1">
      <c r="A451" s="144" t="s">
        <v>815</v>
      </c>
      <c r="B451" s="150" t="s">
        <v>596</v>
      </c>
      <c r="C451" s="143" t="s">
        <v>597</v>
      </c>
      <c r="D451" s="143" t="s">
        <v>518</v>
      </c>
      <c r="E451" s="149">
        <v>13.2</v>
      </c>
      <c r="F451" s="63">
        <v>255</v>
      </c>
      <c r="G451" s="153" t="s">
        <v>77</v>
      </c>
      <c r="H451" s="91">
        <v>1</v>
      </c>
      <c r="I451" s="64">
        <f>VLOOKUP(G451,Invulblad!$A$10:$H$31,7)*H451</f>
        <v>0</v>
      </c>
      <c r="J451" s="140">
        <f t="shared" si="20"/>
        <v>0</v>
      </c>
      <c r="K451" s="140">
        <f t="shared" si="22"/>
        <v>0</v>
      </c>
      <c r="L451" s="141">
        <f t="shared" si="21"/>
        <v>0</v>
      </c>
      <c r="M451" s="142"/>
      <c r="N451" s="142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  <c r="AC451" s="77"/>
      <c r="AD451" s="77"/>
      <c r="AE451" s="77"/>
      <c r="AF451" s="77"/>
      <c r="AG451" s="77"/>
      <c r="AH451" s="77"/>
      <c r="AI451" s="77"/>
      <c r="AJ451" s="77"/>
      <c r="AK451" s="77"/>
      <c r="AL451" s="77"/>
      <c r="AM451" s="77"/>
      <c r="AN451" s="77"/>
      <c r="AO451" s="77"/>
    </row>
    <row r="452" spans="1:41" s="143" customFormat="1" ht="16.5" customHeight="1">
      <c r="A452" s="144" t="s">
        <v>815</v>
      </c>
      <c r="B452" s="150" t="s">
        <v>598</v>
      </c>
      <c r="C452" s="143" t="s">
        <v>599</v>
      </c>
      <c r="D452" s="143" t="s">
        <v>518</v>
      </c>
      <c r="E452" s="149">
        <v>26.8</v>
      </c>
      <c r="F452" s="63">
        <v>52</v>
      </c>
      <c r="G452" s="153" t="s">
        <v>78</v>
      </c>
      <c r="H452" s="139">
        <v>1</v>
      </c>
      <c r="I452" s="64">
        <f>VLOOKUP(G452,Invulblad!$A$10:$H$31,7)*H452</f>
        <v>0</v>
      </c>
      <c r="J452" s="140">
        <f t="shared" si="20"/>
        <v>0</v>
      </c>
      <c r="K452" s="140">
        <f t="shared" si="22"/>
        <v>0</v>
      </c>
      <c r="L452" s="141">
        <f t="shared" si="21"/>
        <v>0</v>
      </c>
      <c r="M452" s="142"/>
      <c r="N452" s="142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  <c r="AC452" s="77"/>
      <c r="AD452" s="77"/>
      <c r="AE452" s="77"/>
      <c r="AF452" s="77"/>
      <c r="AG452" s="77"/>
      <c r="AH452" s="77"/>
      <c r="AI452" s="77"/>
      <c r="AJ452" s="77"/>
      <c r="AK452" s="77"/>
      <c r="AL452" s="77"/>
      <c r="AM452" s="77"/>
      <c r="AN452" s="77"/>
      <c r="AO452" s="77"/>
    </row>
    <row r="453" spans="1:41" s="143" customFormat="1" ht="16.5" customHeight="1">
      <c r="A453" s="144" t="s">
        <v>815</v>
      </c>
      <c r="B453" s="150" t="s">
        <v>600</v>
      </c>
      <c r="C453" s="143" t="s">
        <v>601</v>
      </c>
      <c r="D453" s="143" t="s">
        <v>518</v>
      </c>
      <c r="E453" s="149">
        <v>25.7</v>
      </c>
      <c r="F453" s="63">
        <v>52</v>
      </c>
      <c r="G453" s="153" t="s">
        <v>78</v>
      </c>
      <c r="H453" s="91">
        <v>1</v>
      </c>
      <c r="I453" s="64">
        <f>VLOOKUP(G453,Invulblad!$A$10:$H$31,7)*H453</f>
        <v>0</v>
      </c>
      <c r="J453" s="140">
        <f t="shared" si="20"/>
        <v>0</v>
      </c>
      <c r="K453" s="140">
        <f t="shared" si="22"/>
        <v>0</v>
      </c>
      <c r="L453" s="141">
        <f t="shared" si="21"/>
        <v>0</v>
      </c>
      <c r="M453" s="142"/>
      <c r="N453" s="142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  <c r="AC453" s="77"/>
      <c r="AD453" s="77"/>
      <c r="AE453" s="77"/>
      <c r="AF453" s="77"/>
      <c r="AG453" s="77"/>
      <c r="AH453" s="77"/>
      <c r="AI453" s="77"/>
      <c r="AJ453" s="77"/>
      <c r="AK453" s="77"/>
      <c r="AL453" s="77"/>
      <c r="AM453" s="77"/>
      <c r="AN453" s="77"/>
      <c r="AO453" s="77"/>
    </row>
    <row r="454" spans="1:41" s="143" customFormat="1" ht="16.5" customHeight="1">
      <c r="A454" s="144" t="s">
        <v>815</v>
      </c>
      <c r="B454" s="150" t="s">
        <v>602</v>
      </c>
      <c r="C454" s="143" t="s">
        <v>603</v>
      </c>
      <c r="D454" s="143" t="s">
        <v>518</v>
      </c>
      <c r="E454" s="149">
        <v>12.4</v>
      </c>
      <c r="F454" s="63">
        <v>52</v>
      </c>
      <c r="G454" s="153" t="s">
        <v>76</v>
      </c>
      <c r="H454" s="91">
        <v>1</v>
      </c>
      <c r="I454" s="64">
        <f>VLOOKUP(G454,Invulblad!$A$10:$H$31,7)*H454</f>
        <v>0</v>
      </c>
      <c r="J454" s="140">
        <f t="shared" si="20"/>
        <v>0</v>
      </c>
      <c r="K454" s="140">
        <f t="shared" si="22"/>
        <v>0</v>
      </c>
      <c r="L454" s="141">
        <f t="shared" si="21"/>
        <v>0</v>
      </c>
      <c r="M454" s="142"/>
      <c r="N454" s="142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  <c r="AC454" s="77"/>
      <c r="AD454" s="77"/>
      <c r="AE454" s="77"/>
      <c r="AF454" s="77"/>
      <c r="AG454" s="77"/>
      <c r="AH454" s="77"/>
      <c r="AI454" s="77"/>
      <c r="AJ454" s="77"/>
      <c r="AK454" s="77"/>
      <c r="AL454" s="77"/>
      <c r="AM454" s="77"/>
      <c r="AN454" s="77"/>
      <c r="AO454" s="77"/>
    </row>
    <row r="455" spans="1:41" s="143" customFormat="1" ht="16.5" customHeight="1">
      <c r="A455" s="144" t="s">
        <v>815</v>
      </c>
      <c r="B455" s="150" t="s">
        <v>604</v>
      </c>
      <c r="C455" s="143" t="s">
        <v>605</v>
      </c>
      <c r="D455" s="143" t="s">
        <v>518</v>
      </c>
      <c r="E455" s="149"/>
      <c r="F455" s="63"/>
      <c r="G455" s="153" t="s">
        <v>811</v>
      </c>
      <c r="H455" s="139">
        <v>1</v>
      </c>
      <c r="I455" s="64">
        <f>VLOOKUP(G455,Invulblad!$A$10:$H$31,7)*H455</f>
        <v>0</v>
      </c>
      <c r="J455" s="140">
        <f t="shared" si="20"/>
        <v>0</v>
      </c>
      <c r="K455" s="140">
        <f t="shared" si="22"/>
        <v>0</v>
      </c>
      <c r="L455" s="141">
        <f t="shared" si="21"/>
        <v>0</v>
      </c>
      <c r="M455" s="142"/>
      <c r="N455" s="142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  <c r="AC455" s="77"/>
      <c r="AD455" s="77"/>
      <c r="AE455" s="77"/>
      <c r="AF455" s="77"/>
      <c r="AG455" s="77"/>
      <c r="AH455" s="77"/>
      <c r="AI455" s="77"/>
      <c r="AJ455" s="77"/>
      <c r="AK455" s="77"/>
      <c r="AL455" s="77"/>
      <c r="AM455" s="77"/>
      <c r="AN455" s="77"/>
      <c r="AO455" s="77"/>
    </row>
    <row r="456" spans="1:41" s="143" customFormat="1" ht="16.5" customHeight="1">
      <c r="A456" s="144" t="s">
        <v>815</v>
      </c>
      <c r="B456" s="150" t="s">
        <v>606</v>
      </c>
      <c r="C456" s="143" t="s">
        <v>539</v>
      </c>
      <c r="D456" s="143" t="s">
        <v>48</v>
      </c>
      <c r="E456" s="149">
        <v>13.1</v>
      </c>
      <c r="F456" s="63">
        <v>255</v>
      </c>
      <c r="G456" s="153" t="s">
        <v>69</v>
      </c>
      <c r="H456" s="91">
        <v>1</v>
      </c>
      <c r="I456" s="64">
        <f>VLOOKUP(G456,Invulblad!$A$10:$H$31,7)*H456</f>
        <v>0</v>
      </c>
      <c r="J456" s="140">
        <f t="shared" si="20"/>
        <v>0</v>
      </c>
      <c r="K456" s="140">
        <f t="shared" si="22"/>
        <v>0</v>
      </c>
      <c r="L456" s="141">
        <f t="shared" si="21"/>
        <v>0</v>
      </c>
      <c r="M456" s="142"/>
      <c r="N456" s="142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  <c r="AC456" s="77"/>
      <c r="AD456" s="77"/>
      <c r="AE456" s="77"/>
      <c r="AF456" s="77"/>
      <c r="AG456" s="77"/>
      <c r="AH456" s="77"/>
      <c r="AI456" s="77"/>
      <c r="AJ456" s="77"/>
      <c r="AK456" s="77"/>
      <c r="AL456" s="77"/>
      <c r="AM456" s="77"/>
      <c r="AN456" s="77"/>
      <c r="AO456" s="77"/>
    </row>
    <row r="457" spans="1:41" s="143" customFormat="1" ht="16.5" customHeight="1">
      <c r="A457" s="144" t="s">
        <v>815</v>
      </c>
      <c r="B457" s="150" t="s">
        <v>607</v>
      </c>
      <c r="C457" s="143" t="s">
        <v>608</v>
      </c>
      <c r="D457" s="143" t="s">
        <v>518</v>
      </c>
      <c r="E457" s="149">
        <v>30.1</v>
      </c>
      <c r="F457" s="63">
        <v>255</v>
      </c>
      <c r="G457" s="153" t="s">
        <v>69</v>
      </c>
      <c r="H457" s="91">
        <v>1</v>
      </c>
      <c r="I457" s="64">
        <f>VLOOKUP(G457,Invulblad!$A$10:$H$31,7)*H457</f>
        <v>0</v>
      </c>
      <c r="J457" s="140">
        <f t="shared" si="20"/>
        <v>0</v>
      </c>
      <c r="K457" s="140">
        <f t="shared" si="22"/>
        <v>0</v>
      </c>
      <c r="L457" s="141">
        <f t="shared" si="21"/>
        <v>0</v>
      </c>
      <c r="M457" s="142"/>
      <c r="N457" s="142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  <c r="AC457" s="77"/>
      <c r="AD457" s="77"/>
      <c r="AE457" s="77"/>
      <c r="AF457" s="77"/>
      <c r="AG457" s="77"/>
      <c r="AH457" s="77"/>
      <c r="AI457" s="77"/>
      <c r="AJ457" s="77"/>
      <c r="AK457" s="77"/>
      <c r="AL457" s="77"/>
      <c r="AM457" s="77"/>
      <c r="AN457" s="77"/>
      <c r="AO457" s="77"/>
    </row>
    <row r="458" spans="1:41" s="143" customFormat="1" ht="16.5" customHeight="1">
      <c r="A458" s="144" t="s">
        <v>815</v>
      </c>
      <c r="B458" s="150" t="s">
        <v>609</v>
      </c>
      <c r="C458" s="143" t="s">
        <v>610</v>
      </c>
      <c r="D458" s="143" t="s">
        <v>518</v>
      </c>
      <c r="E458" s="149">
        <v>19.399999999999999</v>
      </c>
      <c r="F458" s="63">
        <v>255</v>
      </c>
      <c r="G458" s="153" t="s">
        <v>69</v>
      </c>
      <c r="H458" s="139">
        <v>1</v>
      </c>
      <c r="I458" s="64">
        <f>VLOOKUP(G458,Invulblad!$A$10:$H$31,7)*H458</f>
        <v>0</v>
      </c>
      <c r="J458" s="140">
        <f t="shared" si="20"/>
        <v>0</v>
      </c>
      <c r="K458" s="140">
        <f t="shared" si="22"/>
        <v>0</v>
      </c>
      <c r="L458" s="141">
        <f t="shared" si="21"/>
        <v>0</v>
      </c>
      <c r="M458" s="142"/>
      <c r="N458" s="142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  <c r="AC458" s="77"/>
      <c r="AD458" s="77"/>
      <c r="AE458" s="77"/>
      <c r="AF458" s="77"/>
      <c r="AG458" s="77"/>
      <c r="AH458" s="77"/>
      <c r="AI458" s="77"/>
      <c r="AJ458" s="77"/>
      <c r="AK458" s="77"/>
      <c r="AL458" s="77"/>
      <c r="AM458" s="77"/>
      <c r="AN458" s="77"/>
      <c r="AO458" s="77"/>
    </row>
    <row r="459" spans="1:41" s="143" customFormat="1" ht="16.5" customHeight="1">
      <c r="A459" s="144" t="s">
        <v>815</v>
      </c>
      <c r="B459" s="150" t="s">
        <v>611</v>
      </c>
      <c r="C459" s="143" t="s">
        <v>610</v>
      </c>
      <c r="D459" s="143" t="s">
        <v>518</v>
      </c>
      <c r="E459" s="149">
        <v>29.4</v>
      </c>
      <c r="F459" s="63">
        <v>255</v>
      </c>
      <c r="G459" s="153" t="s">
        <v>69</v>
      </c>
      <c r="H459" s="91">
        <v>1</v>
      </c>
      <c r="I459" s="64">
        <f>VLOOKUP(G459,Invulblad!$A$10:$H$31,7)*H459</f>
        <v>0</v>
      </c>
      <c r="J459" s="140">
        <f t="shared" si="20"/>
        <v>0</v>
      </c>
      <c r="K459" s="140">
        <f t="shared" si="22"/>
        <v>0</v>
      </c>
      <c r="L459" s="141">
        <f t="shared" si="21"/>
        <v>0</v>
      </c>
      <c r="M459" s="142"/>
      <c r="N459" s="142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  <c r="AD459" s="77"/>
      <c r="AE459" s="77"/>
      <c r="AF459" s="77"/>
      <c r="AG459" s="77"/>
      <c r="AH459" s="77"/>
      <c r="AI459" s="77"/>
      <c r="AJ459" s="77"/>
      <c r="AK459" s="77"/>
      <c r="AL459" s="77"/>
      <c r="AM459" s="77"/>
      <c r="AN459" s="77"/>
      <c r="AO459" s="77"/>
    </row>
    <row r="460" spans="1:41" s="143" customFormat="1" ht="16.5" customHeight="1">
      <c r="A460" s="144" t="s">
        <v>815</v>
      </c>
      <c r="B460" s="150" t="s">
        <v>612</v>
      </c>
      <c r="C460" s="143" t="s">
        <v>610</v>
      </c>
      <c r="D460" s="143" t="s">
        <v>518</v>
      </c>
      <c r="E460" s="149">
        <v>19.399999999999999</v>
      </c>
      <c r="F460" s="63">
        <v>255</v>
      </c>
      <c r="G460" s="153" t="s">
        <v>69</v>
      </c>
      <c r="H460" s="91">
        <v>1</v>
      </c>
      <c r="I460" s="64">
        <f>VLOOKUP(G460,Invulblad!$A$10:$H$31,7)*H460</f>
        <v>0</v>
      </c>
      <c r="J460" s="140">
        <f t="shared" si="20"/>
        <v>0</v>
      </c>
      <c r="K460" s="140">
        <f t="shared" si="22"/>
        <v>0</v>
      </c>
      <c r="L460" s="141">
        <f t="shared" si="21"/>
        <v>0</v>
      </c>
      <c r="M460" s="142"/>
      <c r="N460" s="142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  <c r="AC460" s="77"/>
      <c r="AD460" s="77"/>
      <c r="AE460" s="77"/>
      <c r="AF460" s="77"/>
      <c r="AG460" s="77"/>
      <c r="AH460" s="77"/>
      <c r="AI460" s="77"/>
      <c r="AJ460" s="77"/>
      <c r="AK460" s="77"/>
      <c r="AL460" s="77"/>
      <c r="AM460" s="77"/>
      <c r="AN460" s="77"/>
      <c r="AO460" s="77"/>
    </row>
    <row r="461" spans="1:41" s="143" customFormat="1" ht="16.5" customHeight="1">
      <c r="A461" s="144" t="s">
        <v>815</v>
      </c>
      <c r="B461" s="150" t="s">
        <v>613</v>
      </c>
      <c r="C461" s="143" t="s">
        <v>610</v>
      </c>
      <c r="D461" s="143" t="s">
        <v>518</v>
      </c>
      <c r="E461" s="149">
        <v>27.5</v>
      </c>
      <c r="F461" s="63">
        <v>255</v>
      </c>
      <c r="G461" s="153" t="s">
        <v>69</v>
      </c>
      <c r="H461" s="139">
        <v>1</v>
      </c>
      <c r="I461" s="64">
        <f>VLOOKUP(G461,Invulblad!$A$10:$H$31,7)*H461</f>
        <v>0</v>
      </c>
      <c r="J461" s="140">
        <f t="shared" si="20"/>
        <v>0</v>
      </c>
      <c r="K461" s="140">
        <f t="shared" si="22"/>
        <v>0</v>
      </c>
      <c r="L461" s="141">
        <f t="shared" si="21"/>
        <v>0</v>
      </c>
      <c r="M461" s="142"/>
      <c r="N461" s="142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  <c r="AC461" s="77"/>
      <c r="AD461" s="77"/>
      <c r="AE461" s="77"/>
      <c r="AF461" s="77"/>
      <c r="AG461" s="77"/>
      <c r="AH461" s="77"/>
      <c r="AI461" s="77"/>
      <c r="AJ461" s="77"/>
      <c r="AK461" s="77"/>
      <c r="AL461" s="77"/>
      <c r="AM461" s="77"/>
      <c r="AN461" s="77"/>
      <c r="AO461" s="77"/>
    </row>
    <row r="462" spans="1:41" s="143" customFormat="1" ht="16.5" customHeight="1">
      <c r="A462" s="144" t="s">
        <v>815</v>
      </c>
      <c r="B462" s="150" t="s">
        <v>614</v>
      </c>
      <c r="C462" s="143" t="s">
        <v>610</v>
      </c>
      <c r="D462" s="143" t="s">
        <v>518</v>
      </c>
      <c r="E462" s="149">
        <v>19.399999999999999</v>
      </c>
      <c r="F462" s="63">
        <v>255</v>
      </c>
      <c r="G462" s="153" t="s">
        <v>69</v>
      </c>
      <c r="H462" s="91">
        <v>1</v>
      </c>
      <c r="I462" s="64">
        <f>VLOOKUP(G462,Invulblad!$A$10:$H$31,7)*H462</f>
        <v>0</v>
      </c>
      <c r="J462" s="140">
        <f t="shared" si="20"/>
        <v>0</v>
      </c>
      <c r="K462" s="140">
        <f t="shared" si="22"/>
        <v>0</v>
      </c>
      <c r="L462" s="141">
        <f t="shared" si="21"/>
        <v>0</v>
      </c>
      <c r="M462" s="142"/>
      <c r="N462" s="142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  <c r="AD462" s="77"/>
      <c r="AE462" s="77"/>
      <c r="AF462" s="77"/>
      <c r="AG462" s="77"/>
      <c r="AH462" s="77"/>
      <c r="AI462" s="77"/>
      <c r="AJ462" s="77"/>
      <c r="AK462" s="77"/>
      <c r="AL462" s="77"/>
      <c r="AM462" s="77"/>
      <c r="AN462" s="77"/>
      <c r="AO462" s="77"/>
    </row>
    <row r="463" spans="1:41" s="143" customFormat="1" ht="16.5" customHeight="1">
      <c r="A463" s="144" t="s">
        <v>815</v>
      </c>
      <c r="B463" s="150" t="s">
        <v>615</v>
      </c>
      <c r="C463" s="143" t="s">
        <v>616</v>
      </c>
      <c r="D463" s="143" t="s">
        <v>518</v>
      </c>
      <c r="E463" s="149">
        <v>50.2</v>
      </c>
      <c r="F463" s="63">
        <v>255</v>
      </c>
      <c r="G463" s="153" t="s">
        <v>77</v>
      </c>
      <c r="H463" s="91">
        <v>1</v>
      </c>
      <c r="I463" s="64">
        <f>VLOOKUP(G463,Invulblad!$A$10:$H$31,7)*H463</f>
        <v>0</v>
      </c>
      <c r="J463" s="140">
        <f t="shared" si="20"/>
        <v>0</v>
      </c>
      <c r="K463" s="140">
        <f t="shared" si="22"/>
        <v>0</v>
      </c>
      <c r="L463" s="141">
        <f t="shared" si="21"/>
        <v>0</v>
      </c>
      <c r="M463" s="142"/>
      <c r="N463" s="142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  <c r="AD463" s="77"/>
      <c r="AE463" s="77"/>
      <c r="AF463" s="77"/>
      <c r="AG463" s="77"/>
      <c r="AH463" s="77"/>
      <c r="AI463" s="77"/>
      <c r="AJ463" s="77"/>
      <c r="AK463" s="77"/>
      <c r="AL463" s="77"/>
      <c r="AM463" s="77"/>
      <c r="AN463" s="77"/>
      <c r="AO463" s="77"/>
    </row>
    <row r="464" spans="1:41" s="143" customFormat="1" ht="16.5" customHeight="1">
      <c r="A464" s="144" t="s">
        <v>815</v>
      </c>
      <c r="B464" s="150" t="s">
        <v>617</v>
      </c>
      <c r="C464" s="143" t="s">
        <v>618</v>
      </c>
      <c r="D464" s="143" t="s">
        <v>518</v>
      </c>
      <c r="E464" s="149">
        <v>101.3</v>
      </c>
      <c r="F464" s="63">
        <v>255</v>
      </c>
      <c r="G464" s="153" t="s">
        <v>77</v>
      </c>
      <c r="H464" s="139">
        <v>1</v>
      </c>
      <c r="I464" s="64">
        <f>VLOOKUP(G464,Invulblad!$A$10:$H$31,7)*H464</f>
        <v>0</v>
      </c>
      <c r="J464" s="140">
        <f t="shared" si="20"/>
        <v>0</v>
      </c>
      <c r="K464" s="140">
        <f t="shared" si="22"/>
        <v>0</v>
      </c>
      <c r="L464" s="141">
        <f t="shared" si="21"/>
        <v>0</v>
      </c>
      <c r="M464" s="142"/>
      <c r="N464" s="142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  <c r="AD464" s="77"/>
      <c r="AE464" s="77"/>
      <c r="AF464" s="77"/>
      <c r="AG464" s="77"/>
      <c r="AH464" s="77"/>
      <c r="AI464" s="77"/>
      <c r="AJ464" s="77"/>
      <c r="AK464" s="77"/>
      <c r="AL464" s="77"/>
      <c r="AM464" s="77"/>
      <c r="AN464" s="77"/>
      <c r="AO464" s="77"/>
    </row>
    <row r="465" spans="1:41" s="143" customFormat="1" ht="16.5" customHeight="1">
      <c r="A465" s="144" t="s">
        <v>815</v>
      </c>
      <c r="B465" s="150" t="s">
        <v>619</v>
      </c>
      <c r="C465" s="143" t="s">
        <v>620</v>
      </c>
      <c r="D465" s="143" t="s">
        <v>518</v>
      </c>
      <c r="E465" s="149">
        <v>64.7</v>
      </c>
      <c r="F465" s="63">
        <v>255</v>
      </c>
      <c r="G465" s="153" t="s">
        <v>69</v>
      </c>
      <c r="H465" s="91">
        <v>1</v>
      </c>
      <c r="I465" s="64">
        <f>VLOOKUP(G465,Invulblad!$A$10:$H$31,7)*H465</f>
        <v>0</v>
      </c>
      <c r="J465" s="140">
        <f t="shared" si="20"/>
        <v>0</v>
      </c>
      <c r="K465" s="140">
        <f t="shared" si="22"/>
        <v>0</v>
      </c>
      <c r="L465" s="141">
        <f t="shared" si="21"/>
        <v>0</v>
      </c>
      <c r="M465" s="142"/>
      <c r="N465" s="142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  <c r="AC465" s="77"/>
      <c r="AD465" s="77"/>
      <c r="AE465" s="77"/>
      <c r="AF465" s="77"/>
      <c r="AG465" s="77"/>
      <c r="AH465" s="77"/>
      <c r="AI465" s="77"/>
      <c r="AJ465" s="77"/>
      <c r="AK465" s="77"/>
      <c r="AL465" s="77"/>
      <c r="AM465" s="77"/>
      <c r="AN465" s="77"/>
      <c r="AO465" s="77"/>
    </row>
    <row r="466" spans="1:41" s="143" customFormat="1" ht="16.5" customHeight="1">
      <c r="A466" s="144" t="s">
        <v>815</v>
      </c>
      <c r="B466" s="150" t="s">
        <v>621</v>
      </c>
      <c r="C466" s="143" t="s">
        <v>622</v>
      </c>
      <c r="D466" s="143" t="s">
        <v>518</v>
      </c>
      <c r="E466" s="149">
        <v>12.2</v>
      </c>
      <c r="F466" s="63">
        <v>255</v>
      </c>
      <c r="G466" s="153" t="s">
        <v>69</v>
      </c>
      <c r="H466" s="91">
        <v>1</v>
      </c>
      <c r="I466" s="64">
        <f>VLOOKUP(G466,Invulblad!$A$10:$H$31,7)*H466</f>
        <v>0</v>
      </c>
      <c r="J466" s="140">
        <f t="shared" si="20"/>
        <v>0</v>
      </c>
      <c r="K466" s="140">
        <f t="shared" si="22"/>
        <v>0</v>
      </c>
      <c r="L466" s="141">
        <f t="shared" si="21"/>
        <v>0</v>
      </c>
      <c r="M466" s="142"/>
      <c r="N466" s="142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  <c r="AE466" s="77"/>
      <c r="AF466" s="77"/>
      <c r="AG466" s="77"/>
      <c r="AH466" s="77"/>
      <c r="AI466" s="77"/>
      <c r="AJ466" s="77"/>
      <c r="AK466" s="77"/>
      <c r="AL466" s="77"/>
      <c r="AM466" s="77"/>
      <c r="AN466" s="77"/>
      <c r="AO466" s="77"/>
    </row>
    <row r="467" spans="1:41" s="143" customFormat="1" ht="16.5" customHeight="1">
      <c r="A467" s="144" t="s">
        <v>815</v>
      </c>
      <c r="B467" s="150" t="s">
        <v>623</v>
      </c>
      <c r="C467" s="143" t="s">
        <v>624</v>
      </c>
      <c r="D467" s="143" t="s">
        <v>518</v>
      </c>
      <c r="E467" s="149">
        <v>177.6</v>
      </c>
      <c r="F467" s="63">
        <v>255</v>
      </c>
      <c r="G467" s="153" t="s">
        <v>85</v>
      </c>
      <c r="H467" s="139">
        <v>1</v>
      </c>
      <c r="I467" s="64">
        <f>VLOOKUP(G467,Invulblad!$A$10:$H$31,7)*H467</f>
        <v>0</v>
      </c>
      <c r="J467" s="140">
        <f t="shared" si="20"/>
        <v>0</v>
      </c>
      <c r="K467" s="140">
        <f t="shared" si="22"/>
        <v>0</v>
      </c>
      <c r="L467" s="141">
        <f t="shared" si="21"/>
        <v>0</v>
      </c>
      <c r="M467" s="142"/>
      <c r="N467" s="142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  <c r="AF467" s="77"/>
      <c r="AG467" s="77"/>
      <c r="AH467" s="77"/>
      <c r="AI467" s="77"/>
      <c r="AJ467" s="77"/>
      <c r="AK467" s="77"/>
      <c r="AL467" s="77"/>
      <c r="AM467" s="77"/>
      <c r="AN467" s="77"/>
      <c r="AO467" s="77"/>
    </row>
    <row r="468" spans="1:41" s="143" customFormat="1" ht="16.5" customHeight="1">
      <c r="A468" s="144" t="s">
        <v>815</v>
      </c>
      <c r="B468" s="150" t="s">
        <v>625</v>
      </c>
      <c r="C468" s="143" t="s">
        <v>626</v>
      </c>
      <c r="D468" s="143" t="s">
        <v>526</v>
      </c>
      <c r="E468" s="149">
        <v>43.2</v>
      </c>
      <c r="F468" s="63">
        <v>255</v>
      </c>
      <c r="G468" s="153" t="s">
        <v>85</v>
      </c>
      <c r="H468" s="91">
        <v>1</v>
      </c>
      <c r="I468" s="64">
        <f>VLOOKUP(G468,Invulblad!$A$10:$H$31,7)*H468</f>
        <v>0</v>
      </c>
      <c r="J468" s="140">
        <f t="shared" si="20"/>
        <v>0</v>
      </c>
      <c r="K468" s="140">
        <f t="shared" si="22"/>
        <v>0</v>
      </c>
      <c r="L468" s="141">
        <f t="shared" si="21"/>
        <v>0</v>
      </c>
      <c r="M468" s="142"/>
      <c r="N468" s="142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  <c r="AE468" s="77"/>
      <c r="AF468" s="77"/>
      <c r="AG468" s="77"/>
      <c r="AH468" s="77"/>
      <c r="AI468" s="77"/>
      <c r="AJ468" s="77"/>
      <c r="AK468" s="77"/>
      <c r="AL468" s="77"/>
      <c r="AM468" s="77"/>
      <c r="AN468" s="77"/>
      <c r="AO468" s="77"/>
    </row>
    <row r="469" spans="1:41" s="143" customFormat="1" ht="16.5" customHeight="1">
      <c r="A469" s="144" t="s">
        <v>815</v>
      </c>
      <c r="B469" s="150" t="s">
        <v>627</v>
      </c>
      <c r="C469" s="143" t="s">
        <v>628</v>
      </c>
      <c r="D469" s="143" t="s">
        <v>112</v>
      </c>
      <c r="E469" s="149">
        <v>24.8</v>
      </c>
      <c r="F469" s="63">
        <v>255</v>
      </c>
      <c r="G469" s="153" t="s">
        <v>77</v>
      </c>
      <c r="H469" s="91">
        <v>1</v>
      </c>
      <c r="I469" s="64">
        <f>VLOOKUP(G469,Invulblad!$A$10:$H$31,7)*H469</f>
        <v>0</v>
      </c>
      <c r="J469" s="140">
        <f t="shared" si="20"/>
        <v>0</v>
      </c>
      <c r="K469" s="140">
        <f t="shared" si="22"/>
        <v>0</v>
      </c>
      <c r="L469" s="141">
        <f t="shared" si="21"/>
        <v>0</v>
      </c>
      <c r="M469" s="142"/>
      <c r="N469" s="142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7"/>
      <c r="AG469" s="77"/>
      <c r="AH469" s="77"/>
      <c r="AI469" s="77"/>
      <c r="AJ469" s="77"/>
      <c r="AK469" s="77"/>
      <c r="AL469" s="77"/>
      <c r="AM469" s="77"/>
      <c r="AN469" s="77"/>
      <c r="AO469" s="77"/>
    </row>
    <row r="470" spans="1:41" s="143" customFormat="1" ht="16.5" customHeight="1">
      <c r="A470" s="144" t="s">
        <v>815</v>
      </c>
      <c r="B470" s="150" t="s">
        <v>629</v>
      </c>
      <c r="C470" s="143" t="s">
        <v>616</v>
      </c>
      <c r="D470" s="143" t="s">
        <v>518</v>
      </c>
      <c r="E470" s="149">
        <v>126.7</v>
      </c>
      <c r="F470" s="63">
        <v>255</v>
      </c>
      <c r="G470" s="153" t="s">
        <v>77</v>
      </c>
      <c r="H470" s="139">
        <v>1</v>
      </c>
      <c r="I470" s="64">
        <f>VLOOKUP(G470,Invulblad!$A$10:$H$31,7)*H470</f>
        <v>0</v>
      </c>
      <c r="J470" s="140">
        <f t="shared" si="20"/>
        <v>0</v>
      </c>
      <c r="K470" s="140">
        <f t="shared" si="22"/>
        <v>0</v>
      </c>
      <c r="L470" s="141">
        <f t="shared" si="21"/>
        <v>0</v>
      </c>
      <c r="M470" s="142"/>
      <c r="N470" s="142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  <c r="AE470" s="77"/>
      <c r="AF470" s="77"/>
      <c r="AG470" s="77"/>
      <c r="AH470" s="77"/>
      <c r="AI470" s="77"/>
      <c r="AJ470" s="77"/>
      <c r="AK470" s="77"/>
      <c r="AL470" s="77"/>
      <c r="AM470" s="77"/>
      <c r="AN470" s="77"/>
      <c r="AO470" s="77"/>
    </row>
    <row r="471" spans="1:41" s="143" customFormat="1" ht="16.5" customHeight="1">
      <c r="A471" s="144" t="s">
        <v>815</v>
      </c>
      <c r="B471" s="150" t="s">
        <v>630</v>
      </c>
      <c r="C471" s="143" t="s">
        <v>628</v>
      </c>
      <c r="D471" s="143" t="s">
        <v>518</v>
      </c>
      <c r="E471" s="149">
        <v>24.7</v>
      </c>
      <c r="F471" s="63">
        <v>255</v>
      </c>
      <c r="G471" s="153" t="s">
        <v>77</v>
      </c>
      <c r="H471" s="91">
        <v>1</v>
      </c>
      <c r="I471" s="64">
        <f>VLOOKUP(G471,Invulblad!$A$10:$H$31,7)*H471</f>
        <v>0</v>
      </c>
      <c r="J471" s="140">
        <f t="shared" si="20"/>
        <v>0</v>
      </c>
      <c r="K471" s="140">
        <f t="shared" si="22"/>
        <v>0</v>
      </c>
      <c r="L471" s="141">
        <f t="shared" si="21"/>
        <v>0</v>
      </c>
      <c r="M471" s="142"/>
      <c r="N471" s="142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  <c r="AC471" s="77"/>
      <c r="AD471" s="77"/>
      <c r="AE471" s="77"/>
      <c r="AF471" s="77"/>
      <c r="AG471" s="77"/>
      <c r="AH471" s="77"/>
      <c r="AI471" s="77"/>
      <c r="AJ471" s="77"/>
      <c r="AK471" s="77"/>
      <c r="AL471" s="77"/>
      <c r="AM471" s="77"/>
      <c r="AN471" s="77"/>
      <c r="AO471" s="77"/>
    </row>
    <row r="472" spans="1:41" s="143" customFormat="1" ht="16.5" customHeight="1">
      <c r="A472" s="144" t="s">
        <v>815</v>
      </c>
      <c r="B472" s="150" t="s">
        <v>631</v>
      </c>
      <c r="C472" s="143" t="s">
        <v>504</v>
      </c>
      <c r="D472" s="143" t="s">
        <v>526</v>
      </c>
      <c r="E472" s="149">
        <v>16.899999999999999</v>
      </c>
      <c r="F472" s="63">
        <v>255</v>
      </c>
      <c r="G472" s="153" t="s">
        <v>72</v>
      </c>
      <c r="H472" s="91">
        <v>1</v>
      </c>
      <c r="I472" s="64">
        <f>VLOOKUP(G472,Invulblad!$A$10:$H$31,7)*H472</f>
        <v>0</v>
      </c>
      <c r="J472" s="140">
        <f t="shared" si="20"/>
        <v>0</v>
      </c>
      <c r="K472" s="140">
        <f t="shared" si="22"/>
        <v>0</v>
      </c>
      <c r="L472" s="141">
        <f t="shared" si="21"/>
        <v>0</v>
      </c>
      <c r="M472" s="142"/>
      <c r="N472" s="142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  <c r="AC472" s="77"/>
      <c r="AD472" s="77"/>
      <c r="AE472" s="77"/>
      <c r="AF472" s="77"/>
      <c r="AG472" s="77"/>
      <c r="AH472" s="77"/>
      <c r="AI472" s="77"/>
      <c r="AJ472" s="77"/>
      <c r="AK472" s="77"/>
      <c r="AL472" s="77"/>
      <c r="AM472" s="77"/>
      <c r="AN472" s="77"/>
      <c r="AO472" s="77"/>
    </row>
    <row r="473" spans="1:41" s="143" customFormat="1" ht="16.5" customHeight="1">
      <c r="A473" s="144" t="s">
        <v>815</v>
      </c>
      <c r="B473" s="150" t="s">
        <v>632</v>
      </c>
      <c r="C473" s="143" t="s">
        <v>507</v>
      </c>
      <c r="D473" s="143" t="s">
        <v>526</v>
      </c>
      <c r="E473" s="149">
        <v>3.2</v>
      </c>
      <c r="F473" s="63">
        <v>255</v>
      </c>
      <c r="G473" s="153" t="s">
        <v>74</v>
      </c>
      <c r="H473" s="139">
        <v>1</v>
      </c>
      <c r="I473" s="64">
        <f>VLOOKUP(G473,Invulblad!$A$10:$H$31,7)*H473</f>
        <v>0</v>
      </c>
      <c r="J473" s="140">
        <f t="shared" si="20"/>
        <v>0</v>
      </c>
      <c r="K473" s="140">
        <f t="shared" si="22"/>
        <v>0</v>
      </c>
      <c r="L473" s="141">
        <f t="shared" si="21"/>
        <v>0</v>
      </c>
      <c r="M473" s="142"/>
      <c r="N473" s="142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  <c r="AC473" s="77"/>
      <c r="AD473" s="77"/>
      <c r="AE473" s="77"/>
      <c r="AF473" s="77"/>
      <c r="AG473" s="77"/>
      <c r="AH473" s="77"/>
      <c r="AI473" s="77"/>
      <c r="AJ473" s="77"/>
      <c r="AK473" s="77"/>
      <c r="AL473" s="77"/>
      <c r="AM473" s="77"/>
      <c r="AN473" s="77"/>
      <c r="AO473" s="77"/>
    </row>
    <row r="474" spans="1:41" s="143" customFormat="1" ht="16.5" customHeight="1">
      <c r="A474" s="144" t="s">
        <v>815</v>
      </c>
      <c r="B474" s="150" t="s">
        <v>633</v>
      </c>
      <c r="C474" s="143" t="s">
        <v>507</v>
      </c>
      <c r="D474" s="143" t="s">
        <v>526</v>
      </c>
      <c r="E474" s="149">
        <v>3.7</v>
      </c>
      <c r="F474" s="63">
        <v>255</v>
      </c>
      <c r="G474" s="153" t="s">
        <v>74</v>
      </c>
      <c r="H474" s="91">
        <v>1</v>
      </c>
      <c r="I474" s="64">
        <f>VLOOKUP(G474,Invulblad!$A$10:$H$31,7)*H474</f>
        <v>0</v>
      </c>
      <c r="J474" s="140">
        <f t="shared" si="20"/>
        <v>0</v>
      </c>
      <c r="K474" s="140">
        <f t="shared" si="22"/>
        <v>0</v>
      </c>
      <c r="L474" s="141">
        <f t="shared" si="21"/>
        <v>0</v>
      </c>
      <c r="M474" s="142"/>
      <c r="N474" s="142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  <c r="AD474" s="77"/>
      <c r="AE474" s="77"/>
      <c r="AF474" s="77"/>
      <c r="AG474" s="77"/>
      <c r="AH474" s="77"/>
      <c r="AI474" s="77"/>
      <c r="AJ474" s="77"/>
      <c r="AK474" s="77"/>
      <c r="AL474" s="77"/>
      <c r="AM474" s="77"/>
      <c r="AN474" s="77"/>
      <c r="AO474" s="77"/>
    </row>
    <row r="475" spans="1:41" s="143" customFormat="1" ht="16.5" customHeight="1">
      <c r="A475" s="144" t="s">
        <v>815</v>
      </c>
      <c r="B475" s="150" t="s">
        <v>634</v>
      </c>
      <c r="C475" s="143" t="s">
        <v>512</v>
      </c>
      <c r="D475" s="143" t="s">
        <v>586</v>
      </c>
      <c r="E475" s="149"/>
      <c r="F475" s="63"/>
      <c r="G475" s="153" t="s">
        <v>811</v>
      </c>
      <c r="H475" s="91">
        <v>1</v>
      </c>
      <c r="I475" s="64">
        <f>VLOOKUP(G475,Invulblad!$A$10:$H$31,7)*H475</f>
        <v>0</v>
      </c>
      <c r="J475" s="140">
        <f t="shared" si="20"/>
        <v>0</v>
      </c>
      <c r="K475" s="140">
        <f t="shared" si="22"/>
        <v>0</v>
      </c>
      <c r="L475" s="141">
        <f t="shared" si="21"/>
        <v>0</v>
      </c>
      <c r="M475" s="142"/>
      <c r="N475" s="142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  <c r="AD475" s="77"/>
      <c r="AE475" s="77"/>
      <c r="AF475" s="77"/>
      <c r="AG475" s="77"/>
      <c r="AH475" s="77"/>
      <c r="AI475" s="77"/>
      <c r="AJ475" s="77"/>
      <c r="AK475" s="77"/>
      <c r="AL475" s="77"/>
      <c r="AM475" s="77"/>
      <c r="AN475" s="77"/>
      <c r="AO475" s="77"/>
    </row>
    <row r="476" spans="1:41" s="143" customFormat="1" ht="16.5" customHeight="1">
      <c r="A476" s="144" t="s">
        <v>815</v>
      </c>
      <c r="B476" s="150" t="s">
        <v>635</v>
      </c>
      <c r="C476" s="143" t="s">
        <v>514</v>
      </c>
      <c r="D476" s="143" t="s">
        <v>515</v>
      </c>
      <c r="E476" s="149"/>
      <c r="F476" s="63"/>
      <c r="G476" s="153" t="s">
        <v>811</v>
      </c>
      <c r="H476" s="139">
        <v>1</v>
      </c>
      <c r="I476" s="64">
        <f>VLOOKUP(G476,Invulblad!$A$10:$H$31,7)*H476</f>
        <v>0</v>
      </c>
      <c r="J476" s="140">
        <f t="shared" si="20"/>
        <v>0</v>
      </c>
      <c r="K476" s="140">
        <f t="shared" si="22"/>
        <v>0</v>
      </c>
      <c r="L476" s="141">
        <f t="shared" si="21"/>
        <v>0</v>
      </c>
      <c r="M476" s="142"/>
      <c r="N476" s="142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  <c r="AC476" s="77"/>
      <c r="AD476" s="77"/>
      <c r="AE476" s="77"/>
      <c r="AF476" s="77"/>
      <c r="AG476" s="77"/>
      <c r="AH476" s="77"/>
      <c r="AI476" s="77"/>
      <c r="AJ476" s="77"/>
      <c r="AK476" s="77"/>
      <c r="AL476" s="77"/>
      <c r="AM476" s="77"/>
      <c r="AN476" s="77"/>
      <c r="AO476" s="77"/>
    </row>
    <row r="477" spans="1:41" s="143" customFormat="1" ht="16.5" customHeight="1">
      <c r="A477" s="144" t="s">
        <v>815</v>
      </c>
      <c r="B477" s="150" t="s">
        <v>636</v>
      </c>
      <c r="C477" s="143" t="s">
        <v>520</v>
      </c>
      <c r="D477" s="143" t="s">
        <v>521</v>
      </c>
      <c r="E477" s="149">
        <v>10.6</v>
      </c>
      <c r="F477" s="63">
        <v>255</v>
      </c>
      <c r="G477" s="153" t="s">
        <v>82</v>
      </c>
      <c r="H477" s="91">
        <v>1</v>
      </c>
      <c r="I477" s="64">
        <f>VLOOKUP(G477,Invulblad!$A$10:$H$31,7)*H477</f>
        <v>0</v>
      </c>
      <c r="J477" s="140">
        <f t="shared" si="20"/>
        <v>0</v>
      </c>
      <c r="K477" s="140">
        <f t="shared" si="22"/>
        <v>0</v>
      </c>
      <c r="L477" s="141">
        <f t="shared" si="21"/>
        <v>0</v>
      </c>
      <c r="M477" s="142"/>
      <c r="N477" s="142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  <c r="AD477" s="77"/>
      <c r="AE477" s="77"/>
      <c r="AF477" s="77"/>
      <c r="AG477" s="77"/>
      <c r="AH477" s="77"/>
      <c r="AI477" s="77"/>
      <c r="AJ477" s="77"/>
      <c r="AK477" s="77"/>
      <c r="AL477" s="77"/>
      <c r="AM477" s="77"/>
      <c r="AN477" s="77"/>
      <c r="AO477" s="77"/>
    </row>
    <row r="478" spans="1:41" s="143" customFormat="1" ht="16.5" customHeight="1">
      <c r="A478" s="144" t="s">
        <v>815</v>
      </c>
      <c r="B478" s="150" t="s">
        <v>637</v>
      </c>
      <c r="C478" s="143" t="s">
        <v>523</v>
      </c>
      <c r="D478" s="143" t="s">
        <v>521</v>
      </c>
      <c r="E478" s="149">
        <v>7</v>
      </c>
      <c r="F478" s="63">
        <v>255</v>
      </c>
      <c r="G478" s="153" t="s">
        <v>82</v>
      </c>
      <c r="H478" s="91">
        <v>1</v>
      </c>
      <c r="I478" s="64">
        <f>VLOOKUP(G478,Invulblad!$A$10:$H$31,7)*H478</f>
        <v>0</v>
      </c>
      <c r="J478" s="140">
        <f t="shared" si="20"/>
        <v>0</v>
      </c>
      <c r="K478" s="140">
        <f t="shared" si="22"/>
        <v>0</v>
      </c>
      <c r="L478" s="141">
        <f t="shared" si="21"/>
        <v>0</v>
      </c>
      <c r="M478" s="142"/>
      <c r="N478" s="142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  <c r="AD478" s="77"/>
      <c r="AE478" s="77"/>
      <c r="AF478" s="77"/>
      <c r="AG478" s="77"/>
      <c r="AH478" s="77"/>
      <c r="AI478" s="77"/>
      <c r="AJ478" s="77"/>
      <c r="AK478" s="77"/>
      <c r="AL478" s="77"/>
      <c r="AM478" s="77"/>
      <c r="AN478" s="77"/>
      <c r="AO478" s="77"/>
    </row>
    <row r="479" spans="1:41" s="143" customFormat="1" ht="16.5" customHeight="1">
      <c r="A479" s="144" t="s">
        <v>815</v>
      </c>
      <c r="B479" s="150" t="s">
        <v>638</v>
      </c>
      <c r="C479" s="143" t="s">
        <v>525</v>
      </c>
      <c r="D479" s="143" t="s">
        <v>526</v>
      </c>
      <c r="E479" s="149"/>
      <c r="F479" s="63"/>
      <c r="G479" s="153" t="s">
        <v>811</v>
      </c>
      <c r="H479" s="139">
        <v>1</v>
      </c>
      <c r="I479" s="64">
        <f>VLOOKUP(G479,Invulblad!$A$10:$H$31,7)*H479</f>
        <v>0</v>
      </c>
      <c r="J479" s="140">
        <f t="shared" si="20"/>
        <v>0</v>
      </c>
      <c r="K479" s="140">
        <f t="shared" si="22"/>
        <v>0</v>
      </c>
      <c r="L479" s="141">
        <f t="shared" si="21"/>
        <v>0</v>
      </c>
      <c r="M479" s="142"/>
      <c r="N479" s="142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  <c r="AD479" s="77"/>
      <c r="AE479" s="77"/>
      <c r="AF479" s="77"/>
      <c r="AG479" s="77"/>
      <c r="AH479" s="77"/>
      <c r="AI479" s="77"/>
      <c r="AJ479" s="77"/>
      <c r="AK479" s="77"/>
      <c r="AL479" s="77"/>
      <c r="AM479" s="77"/>
      <c r="AN479" s="77"/>
      <c r="AO479" s="77"/>
    </row>
    <row r="480" spans="1:41" s="143" customFormat="1" ht="16.5" customHeight="1">
      <c r="A480" s="144" t="s">
        <v>815</v>
      </c>
      <c r="B480" s="150" t="s">
        <v>639</v>
      </c>
      <c r="C480" s="143" t="s">
        <v>528</v>
      </c>
      <c r="D480" s="143" t="s">
        <v>586</v>
      </c>
      <c r="E480" s="149"/>
      <c r="F480" s="63"/>
      <c r="G480" s="153" t="s">
        <v>811</v>
      </c>
      <c r="H480" s="91">
        <v>1</v>
      </c>
      <c r="I480" s="64">
        <f>VLOOKUP(G480,Invulblad!$A$10:$H$31,7)*H480</f>
        <v>0</v>
      </c>
      <c r="J480" s="140">
        <f t="shared" si="20"/>
        <v>0</v>
      </c>
      <c r="K480" s="140">
        <f t="shared" si="22"/>
        <v>0</v>
      </c>
      <c r="L480" s="141">
        <f t="shared" si="21"/>
        <v>0</v>
      </c>
      <c r="M480" s="142"/>
      <c r="N480" s="142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  <c r="AD480" s="77"/>
      <c r="AE480" s="77"/>
      <c r="AF480" s="77"/>
      <c r="AG480" s="77"/>
      <c r="AH480" s="77"/>
      <c r="AI480" s="77"/>
      <c r="AJ480" s="77"/>
      <c r="AK480" s="77"/>
      <c r="AL480" s="77"/>
      <c r="AM480" s="77"/>
      <c r="AN480" s="77"/>
      <c r="AO480" s="77"/>
    </row>
    <row r="481" spans="1:41" s="143" customFormat="1" ht="16.5" customHeight="1">
      <c r="A481" s="144" t="s">
        <v>815</v>
      </c>
      <c r="B481" s="150" t="s">
        <v>640</v>
      </c>
      <c r="C481" s="143" t="s">
        <v>530</v>
      </c>
      <c r="D481" s="143" t="s">
        <v>526</v>
      </c>
      <c r="E481" s="149">
        <v>201.4</v>
      </c>
      <c r="F481" s="63">
        <v>255</v>
      </c>
      <c r="G481" s="153" t="s">
        <v>72</v>
      </c>
      <c r="H481" s="91">
        <v>1</v>
      </c>
      <c r="I481" s="64">
        <f>VLOOKUP(G481,Invulblad!$A$10:$H$31,7)*H481</f>
        <v>0</v>
      </c>
      <c r="J481" s="140">
        <f t="shared" si="20"/>
        <v>0</v>
      </c>
      <c r="K481" s="140">
        <f t="shared" si="22"/>
        <v>0</v>
      </c>
      <c r="L481" s="141">
        <f t="shared" si="21"/>
        <v>0</v>
      </c>
      <c r="M481" s="142"/>
      <c r="N481" s="142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  <c r="AC481" s="77"/>
      <c r="AD481" s="77"/>
      <c r="AE481" s="77"/>
      <c r="AF481" s="77"/>
      <c r="AG481" s="77"/>
      <c r="AH481" s="77"/>
      <c r="AI481" s="77"/>
      <c r="AJ481" s="77"/>
      <c r="AK481" s="77"/>
      <c r="AL481" s="77"/>
      <c r="AM481" s="77"/>
      <c r="AN481" s="77"/>
      <c r="AO481" s="77"/>
    </row>
    <row r="482" spans="1:41" s="143" customFormat="1" ht="16.5" customHeight="1">
      <c r="A482" s="144" t="s">
        <v>815</v>
      </c>
      <c r="B482" s="150" t="s">
        <v>641</v>
      </c>
      <c r="C482" s="143" t="s">
        <v>593</v>
      </c>
      <c r="D482" s="143" t="s">
        <v>526</v>
      </c>
      <c r="E482" s="149"/>
      <c r="F482" s="63">
        <v>255</v>
      </c>
      <c r="G482" s="153" t="s">
        <v>72</v>
      </c>
      <c r="H482" s="139">
        <v>1</v>
      </c>
      <c r="I482" s="64">
        <f>VLOOKUP(G482,Invulblad!$A$10:$H$31,7)*H482</f>
        <v>0</v>
      </c>
      <c r="J482" s="140">
        <f t="shared" si="20"/>
        <v>0</v>
      </c>
      <c r="K482" s="140">
        <f t="shared" si="22"/>
        <v>0</v>
      </c>
      <c r="L482" s="141">
        <f t="shared" si="21"/>
        <v>0</v>
      </c>
      <c r="M482" s="142"/>
      <c r="N482" s="142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  <c r="AD482" s="77"/>
      <c r="AE482" s="77"/>
      <c r="AF482" s="77"/>
      <c r="AG482" s="77"/>
      <c r="AH482" s="77"/>
      <c r="AI482" s="77"/>
      <c r="AJ482" s="77"/>
      <c r="AK482" s="77"/>
      <c r="AL482" s="77"/>
      <c r="AM482" s="77"/>
      <c r="AN482" s="77"/>
      <c r="AO482" s="77"/>
    </row>
    <row r="483" spans="1:41" s="143" customFormat="1" ht="16.5" customHeight="1">
      <c r="A483" s="144" t="s">
        <v>815</v>
      </c>
      <c r="B483" s="150" t="s">
        <v>642</v>
      </c>
      <c r="C483" s="143" t="s">
        <v>603</v>
      </c>
      <c r="D483" s="143" t="s">
        <v>518</v>
      </c>
      <c r="E483" s="149">
        <v>26.8</v>
      </c>
      <c r="F483" s="63">
        <v>52</v>
      </c>
      <c r="G483" s="153" t="s">
        <v>76</v>
      </c>
      <c r="H483" s="91">
        <v>1</v>
      </c>
      <c r="I483" s="64">
        <f>VLOOKUP(G483,Invulblad!$A$10:$H$31,7)*H483</f>
        <v>0</v>
      </c>
      <c r="J483" s="140">
        <f t="shared" si="20"/>
        <v>0</v>
      </c>
      <c r="K483" s="140">
        <f t="shared" si="22"/>
        <v>0</v>
      </c>
      <c r="L483" s="141">
        <f t="shared" si="21"/>
        <v>0</v>
      </c>
      <c r="M483" s="142"/>
      <c r="N483" s="142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  <c r="AD483" s="77"/>
      <c r="AE483" s="77"/>
      <c r="AF483" s="77"/>
      <c r="AG483" s="77"/>
      <c r="AH483" s="77"/>
      <c r="AI483" s="77"/>
      <c r="AJ483" s="77"/>
      <c r="AK483" s="77"/>
      <c r="AL483" s="77"/>
      <c r="AM483" s="77"/>
      <c r="AN483" s="77"/>
      <c r="AO483" s="77"/>
    </row>
    <row r="484" spans="1:41" s="143" customFormat="1" ht="16.5" customHeight="1">
      <c r="A484" s="144" t="s">
        <v>815</v>
      </c>
      <c r="B484" s="150" t="s">
        <v>643</v>
      </c>
      <c r="C484" s="143" t="s">
        <v>595</v>
      </c>
      <c r="D484" s="143" t="s">
        <v>518</v>
      </c>
      <c r="E484" s="149">
        <v>13.2</v>
      </c>
      <c r="F484" s="63">
        <v>255</v>
      </c>
      <c r="G484" s="153" t="s">
        <v>77</v>
      </c>
      <c r="H484" s="91">
        <v>1</v>
      </c>
      <c r="I484" s="64">
        <f>VLOOKUP(G484,Invulblad!$A$10:$H$31,7)*H484</f>
        <v>0</v>
      </c>
      <c r="J484" s="140">
        <f t="shared" si="20"/>
        <v>0</v>
      </c>
      <c r="K484" s="140">
        <f t="shared" si="22"/>
        <v>0</v>
      </c>
      <c r="L484" s="141">
        <f t="shared" si="21"/>
        <v>0</v>
      </c>
      <c r="M484" s="142"/>
      <c r="N484" s="142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  <c r="AD484" s="77"/>
      <c r="AE484" s="77"/>
      <c r="AF484" s="77"/>
      <c r="AG484" s="77"/>
      <c r="AH484" s="77"/>
      <c r="AI484" s="77"/>
      <c r="AJ484" s="77"/>
      <c r="AK484" s="77"/>
      <c r="AL484" s="77"/>
      <c r="AM484" s="77"/>
      <c r="AN484" s="77"/>
      <c r="AO484" s="77"/>
    </row>
    <row r="485" spans="1:41" s="143" customFormat="1" ht="16.5" customHeight="1">
      <c r="A485" s="144" t="s">
        <v>815</v>
      </c>
      <c r="B485" s="150" t="s">
        <v>644</v>
      </c>
      <c r="C485" s="143" t="s">
        <v>595</v>
      </c>
      <c r="D485" s="143" t="s">
        <v>518</v>
      </c>
      <c r="E485" s="149">
        <v>13.2</v>
      </c>
      <c r="F485" s="63">
        <v>255</v>
      </c>
      <c r="G485" s="153" t="s">
        <v>77</v>
      </c>
      <c r="H485" s="139">
        <v>1</v>
      </c>
      <c r="I485" s="64">
        <f>VLOOKUP(G485,Invulblad!$A$10:$H$31,7)*H485</f>
        <v>0</v>
      </c>
      <c r="J485" s="140">
        <f t="shared" si="20"/>
        <v>0</v>
      </c>
      <c r="K485" s="140">
        <f t="shared" si="22"/>
        <v>0</v>
      </c>
      <c r="L485" s="141">
        <f t="shared" si="21"/>
        <v>0</v>
      </c>
      <c r="M485" s="142"/>
      <c r="N485" s="142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  <c r="AD485" s="77"/>
      <c r="AE485" s="77"/>
      <c r="AF485" s="77"/>
      <c r="AG485" s="77"/>
      <c r="AH485" s="77"/>
      <c r="AI485" s="77"/>
      <c r="AJ485" s="77"/>
      <c r="AK485" s="77"/>
      <c r="AL485" s="77"/>
      <c r="AM485" s="77"/>
      <c r="AN485" s="77"/>
      <c r="AO485" s="77"/>
    </row>
    <row r="486" spans="1:41" s="143" customFormat="1" ht="16.5" customHeight="1">
      <c r="A486" s="144" t="s">
        <v>815</v>
      </c>
      <c r="B486" s="150" t="s">
        <v>645</v>
      </c>
      <c r="C486" s="143" t="s">
        <v>599</v>
      </c>
      <c r="D486" s="143" t="s">
        <v>518</v>
      </c>
      <c r="E486" s="149">
        <v>26.8</v>
      </c>
      <c r="F486" s="63">
        <v>52</v>
      </c>
      <c r="G486" s="153" t="s">
        <v>78</v>
      </c>
      <c r="H486" s="91">
        <v>1</v>
      </c>
      <c r="I486" s="64">
        <f>VLOOKUP(G486,Invulblad!$A$10:$H$31,7)*H486</f>
        <v>0</v>
      </c>
      <c r="J486" s="140">
        <f t="shared" si="20"/>
        <v>0</v>
      </c>
      <c r="K486" s="140">
        <f t="shared" si="22"/>
        <v>0</v>
      </c>
      <c r="L486" s="141">
        <f t="shared" si="21"/>
        <v>0</v>
      </c>
      <c r="M486" s="142"/>
      <c r="N486" s="142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  <c r="AC486" s="77"/>
      <c r="AD486" s="77"/>
      <c r="AE486" s="77"/>
      <c r="AF486" s="77"/>
      <c r="AG486" s="77"/>
      <c r="AH486" s="77"/>
      <c r="AI486" s="77"/>
      <c r="AJ486" s="77"/>
      <c r="AK486" s="77"/>
      <c r="AL486" s="77"/>
      <c r="AM486" s="77"/>
      <c r="AN486" s="77"/>
      <c r="AO486" s="77"/>
    </row>
    <row r="487" spans="1:41" s="143" customFormat="1" ht="16.5" customHeight="1">
      <c r="A487" s="144" t="s">
        <v>815</v>
      </c>
      <c r="B487" s="150" t="s">
        <v>646</v>
      </c>
      <c r="C487" s="143" t="s">
        <v>647</v>
      </c>
      <c r="D487" s="143" t="s">
        <v>518</v>
      </c>
      <c r="E487" s="149">
        <v>25.7</v>
      </c>
      <c r="F487" s="63">
        <v>52</v>
      </c>
      <c r="G487" s="153" t="s">
        <v>78</v>
      </c>
      <c r="H487" s="91">
        <v>1</v>
      </c>
      <c r="I487" s="64">
        <f>VLOOKUP(G487,Invulblad!$A$10:$H$31,7)*H487</f>
        <v>0</v>
      </c>
      <c r="J487" s="140">
        <f t="shared" si="20"/>
        <v>0</v>
      </c>
      <c r="K487" s="140">
        <f t="shared" si="22"/>
        <v>0</v>
      </c>
      <c r="L487" s="141">
        <f t="shared" si="21"/>
        <v>0</v>
      </c>
      <c r="M487" s="142"/>
      <c r="N487" s="142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  <c r="AD487" s="77"/>
      <c r="AE487" s="77"/>
      <c r="AF487" s="77"/>
      <c r="AG487" s="77"/>
      <c r="AH487" s="77"/>
      <c r="AI487" s="77"/>
      <c r="AJ487" s="77"/>
      <c r="AK487" s="77"/>
      <c r="AL487" s="77"/>
      <c r="AM487" s="77"/>
      <c r="AN487" s="77"/>
      <c r="AO487" s="77"/>
    </row>
    <row r="488" spans="1:41" s="143" customFormat="1" ht="16.5" customHeight="1">
      <c r="A488" s="144" t="s">
        <v>815</v>
      </c>
      <c r="B488" s="150" t="s">
        <v>648</v>
      </c>
      <c r="C488" s="143" t="s">
        <v>605</v>
      </c>
      <c r="D488" s="143" t="s">
        <v>586</v>
      </c>
      <c r="E488" s="149"/>
      <c r="F488" s="63"/>
      <c r="G488" s="153" t="s">
        <v>811</v>
      </c>
      <c r="H488" s="139">
        <v>1</v>
      </c>
      <c r="I488" s="64">
        <f>VLOOKUP(G488,Invulblad!$A$10:$H$31,7)*H488</f>
        <v>0</v>
      </c>
      <c r="J488" s="140">
        <f t="shared" si="20"/>
        <v>0</v>
      </c>
      <c r="K488" s="140">
        <f t="shared" si="22"/>
        <v>0</v>
      </c>
      <c r="L488" s="141">
        <f t="shared" si="21"/>
        <v>0</v>
      </c>
      <c r="M488" s="142"/>
      <c r="N488" s="142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  <c r="AD488" s="77"/>
      <c r="AE488" s="77"/>
      <c r="AF488" s="77"/>
      <c r="AG488" s="77"/>
      <c r="AH488" s="77"/>
      <c r="AI488" s="77"/>
      <c r="AJ488" s="77"/>
      <c r="AK488" s="77"/>
      <c r="AL488" s="77"/>
      <c r="AM488" s="77"/>
      <c r="AN488" s="77"/>
      <c r="AO488" s="77"/>
    </row>
    <row r="489" spans="1:41" s="143" customFormat="1" ht="16.5" customHeight="1">
      <c r="A489" s="144" t="s">
        <v>815</v>
      </c>
      <c r="B489" s="150" t="s">
        <v>649</v>
      </c>
      <c r="C489" s="143" t="s">
        <v>650</v>
      </c>
      <c r="D489" s="143" t="s">
        <v>518</v>
      </c>
      <c r="E489" s="149">
        <v>12.4</v>
      </c>
      <c r="F489" s="63">
        <v>52</v>
      </c>
      <c r="G489" s="153" t="s">
        <v>78</v>
      </c>
      <c r="H489" s="91">
        <v>1</v>
      </c>
      <c r="I489" s="64">
        <f>VLOOKUP(G489,Invulblad!$A$10:$H$31,7)*H489</f>
        <v>0</v>
      </c>
      <c r="J489" s="140">
        <f t="shared" si="20"/>
        <v>0</v>
      </c>
      <c r="K489" s="140">
        <f t="shared" si="22"/>
        <v>0</v>
      </c>
      <c r="L489" s="141">
        <f t="shared" si="21"/>
        <v>0</v>
      </c>
      <c r="M489" s="142"/>
      <c r="N489" s="142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  <c r="AD489" s="77"/>
      <c r="AE489" s="77"/>
      <c r="AF489" s="77"/>
      <c r="AG489" s="77"/>
      <c r="AH489" s="77"/>
      <c r="AI489" s="77"/>
      <c r="AJ489" s="77"/>
      <c r="AK489" s="77"/>
      <c r="AL489" s="77"/>
      <c r="AM489" s="77"/>
      <c r="AN489" s="77"/>
      <c r="AO489" s="77"/>
    </row>
    <row r="490" spans="1:41" s="143" customFormat="1" ht="16.5" customHeight="1">
      <c r="A490" s="144" t="s">
        <v>815</v>
      </c>
      <c r="B490" s="150" t="s">
        <v>651</v>
      </c>
      <c r="C490" s="143" t="s">
        <v>610</v>
      </c>
      <c r="D490" s="143" t="s">
        <v>518</v>
      </c>
      <c r="E490" s="149">
        <v>20.6</v>
      </c>
      <c r="F490" s="63">
        <v>255</v>
      </c>
      <c r="G490" s="153" t="s">
        <v>69</v>
      </c>
      <c r="H490" s="91">
        <v>1</v>
      </c>
      <c r="I490" s="64">
        <f>VLOOKUP(G490,Invulblad!$A$10:$H$31,7)*H490</f>
        <v>0</v>
      </c>
      <c r="J490" s="140">
        <f t="shared" si="20"/>
        <v>0</v>
      </c>
      <c r="K490" s="140">
        <f t="shared" si="22"/>
        <v>0</v>
      </c>
      <c r="L490" s="141">
        <f t="shared" si="21"/>
        <v>0</v>
      </c>
      <c r="M490" s="142"/>
      <c r="N490" s="142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  <c r="AD490" s="77"/>
      <c r="AE490" s="77"/>
      <c r="AF490" s="77"/>
      <c r="AG490" s="77"/>
      <c r="AH490" s="77"/>
      <c r="AI490" s="77"/>
      <c r="AJ490" s="77"/>
      <c r="AK490" s="77"/>
      <c r="AL490" s="77"/>
      <c r="AM490" s="77"/>
      <c r="AN490" s="77"/>
      <c r="AO490" s="77"/>
    </row>
    <row r="491" spans="1:41" s="143" customFormat="1" ht="16.5" customHeight="1">
      <c r="A491" s="144" t="s">
        <v>815</v>
      </c>
      <c r="B491" s="150" t="s">
        <v>652</v>
      </c>
      <c r="C491" s="143" t="s">
        <v>610</v>
      </c>
      <c r="D491" s="143" t="s">
        <v>518</v>
      </c>
      <c r="E491" s="149">
        <v>27.5</v>
      </c>
      <c r="F491" s="63">
        <v>255</v>
      </c>
      <c r="G491" s="153" t="s">
        <v>69</v>
      </c>
      <c r="H491" s="139">
        <v>1</v>
      </c>
      <c r="I491" s="64">
        <f>VLOOKUP(G491,Invulblad!$A$10:$H$31,7)*H491</f>
        <v>0</v>
      </c>
      <c r="J491" s="140">
        <f t="shared" ref="J491:J554" si="23">+I491*E491</f>
        <v>0</v>
      </c>
      <c r="K491" s="140">
        <f t="shared" si="22"/>
        <v>0</v>
      </c>
      <c r="L491" s="141">
        <f t="shared" ref="L491:L554" si="24">+K491*J491</f>
        <v>0</v>
      </c>
      <c r="M491" s="142"/>
      <c r="N491" s="142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  <c r="AC491" s="77"/>
      <c r="AD491" s="77"/>
      <c r="AE491" s="77"/>
      <c r="AF491" s="77"/>
      <c r="AG491" s="77"/>
      <c r="AH491" s="77"/>
      <c r="AI491" s="77"/>
      <c r="AJ491" s="77"/>
      <c r="AK491" s="77"/>
      <c r="AL491" s="77"/>
      <c r="AM491" s="77"/>
      <c r="AN491" s="77"/>
      <c r="AO491" s="77"/>
    </row>
    <row r="492" spans="1:41" s="143" customFormat="1" ht="16.5" customHeight="1">
      <c r="A492" s="144" t="s">
        <v>815</v>
      </c>
      <c r="B492" s="150" t="s">
        <v>653</v>
      </c>
      <c r="C492" s="143" t="s">
        <v>610</v>
      </c>
      <c r="D492" s="143" t="s">
        <v>518</v>
      </c>
      <c r="E492" s="149">
        <v>19.399999999999999</v>
      </c>
      <c r="F492" s="63">
        <v>255</v>
      </c>
      <c r="G492" s="153" t="s">
        <v>69</v>
      </c>
      <c r="H492" s="91">
        <v>1</v>
      </c>
      <c r="I492" s="64">
        <f>VLOOKUP(G492,Invulblad!$A$10:$H$31,7)*H492</f>
        <v>0</v>
      </c>
      <c r="J492" s="140">
        <f t="shared" si="23"/>
        <v>0</v>
      </c>
      <c r="K492" s="140">
        <f t="shared" si="22"/>
        <v>0</v>
      </c>
      <c r="L492" s="141">
        <f t="shared" si="24"/>
        <v>0</v>
      </c>
      <c r="M492" s="142"/>
      <c r="N492" s="142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  <c r="AD492" s="77"/>
      <c r="AE492" s="77"/>
      <c r="AF492" s="77"/>
      <c r="AG492" s="77"/>
      <c r="AH492" s="77"/>
      <c r="AI492" s="77"/>
      <c r="AJ492" s="77"/>
      <c r="AK492" s="77"/>
      <c r="AL492" s="77"/>
      <c r="AM492" s="77"/>
      <c r="AN492" s="77"/>
      <c r="AO492" s="77"/>
    </row>
    <row r="493" spans="1:41" s="143" customFormat="1" ht="16.5" customHeight="1">
      <c r="A493" s="144" t="s">
        <v>815</v>
      </c>
      <c r="B493" s="150" t="s">
        <v>654</v>
      </c>
      <c r="C493" s="143" t="s">
        <v>610</v>
      </c>
      <c r="D493" s="143" t="s">
        <v>518</v>
      </c>
      <c r="E493" s="149">
        <v>29.4</v>
      </c>
      <c r="F493" s="63">
        <v>255</v>
      </c>
      <c r="G493" s="153" t="s">
        <v>69</v>
      </c>
      <c r="H493" s="91">
        <v>1</v>
      </c>
      <c r="I493" s="64">
        <f>VLOOKUP(G493,Invulblad!$A$10:$H$31,7)*H493</f>
        <v>0</v>
      </c>
      <c r="J493" s="140">
        <f t="shared" si="23"/>
        <v>0</v>
      </c>
      <c r="K493" s="140">
        <f t="shared" si="22"/>
        <v>0</v>
      </c>
      <c r="L493" s="141">
        <f t="shared" si="24"/>
        <v>0</v>
      </c>
      <c r="M493" s="142"/>
      <c r="N493" s="142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  <c r="AD493" s="77"/>
      <c r="AE493" s="77"/>
      <c r="AF493" s="77"/>
      <c r="AG493" s="77"/>
      <c r="AH493" s="77"/>
      <c r="AI493" s="77"/>
      <c r="AJ493" s="77"/>
      <c r="AK493" s="77"/>
      <c r="AL493" s="77"/>
      <c r="AM493" s="77"/>
      <c r="AN493" s="77"/>
      <c r="AO493" s="77"/>
    </row>
    <row r="494" spans="1:41" s="143" customFormat="1" ht="16.5" customHeight="1">
      <c r="A494" s="144" t="s">
        <v>815</v>
      </c>
      <c r="B494" s="150" t="s">
        <v>655</v>
      </c>
      <c r="C494" s="143" t="s">
        <v>610</v>
      </c>
      <c r="D494" s="143" t="s">
        <v>518</v>
      </c>
      <c r="E494" s="149">
        <v>19.399999999999999</v>
      </c>
      <c r="F494" s="63">
        <v>255</v>
      </c>
      <c r="G494" s="153" t="s">
        <v>69</v>
      </c>
      <c r="H494" s="139">
        <v>1</v>
      </c>
      <c r="I494" s="64">
        <f>VLOOKUP(G494,Invulblad!$A$10:$H$31,7)*H494</f>
        <v>0</v>
      </c>
      <c r="J494" s="140">
        <f t="shared" si="23"/>
        <v>0</v>
      </c>
      <c r="K494" s="140">
        <f t="shared" si="22"/>
        <v>0</v>
      </c>
      <c r="L494" s="141">
        <f t="shared" si="24"/>
        <v>0</v>
      </c>
      <c r="M494" s="142"/>
      <c r="N494" s="142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  <c r="AD494" s="77"/>
      <c r="AE494" s="77"/>
      <c r="AF494" s="77"/>
      <c r="AG494" s="77"/>
      <c r="AH494" s="77"/>
      <c r="AI494" s="77"/>
      <c r="AJ494" s="77"/>
      <c r="AK494" s="77"/>
      <c r="AL494" s="77"/>
      <c r="AM494" s="77"/>
      <c r="AN494" s="77"/>
      <c r="AO494" s="77"/>
    </row>
    <row r="495" spans="1:41" s="143" customFormat="1" ht="16.5" customHeight="1">
      <c r="A495" s="144" t="s">
        <v>815</v>
      </c>
      <c r="B495" s="150" t="s">
        <v>656</v>
      </c>
      <c r="C495" s="143" t="s">
        <v>610</v>
      </c>
      <c r="D495" s="143" t="s">
        <v>518</v>
      </c>
      <c r="E495" s="149">
        <v>27.5</v>
      </c>
      <c r="F495" s="63">
        <v>255</v>
      </c>
      <c r="G495" s="153" t="s">
        <v>69</v>
      </c>
      <c r="H495" s="91">
        <v>1</v>
      </c>
      <c r="I495" s="64">
        <f>VLOOKUP(G495,Invulblad!$A$10:$H$31,7)*H495</f>
        <v>0</v>
      </c>
      <c r="J495" s="140">
        <f t="shared" si="23"/>
        <v>0</v>
      </c>
      <c r="K495" s="140">
        <f t="shared" si="22"/>
        <v>0</v>
      </c>
      <c r="L495" s="141">
        <f t="shared" si="24"/>
        <v>0</v>
      </c>
      <c r="M495" s="142"/>
      <c r="N495" s="142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  <c r="AD495" s="77"/>
      <c r="AE495" s="77"/>
      <c r="AF495" s="77"/>
      <c r="AG495" s="77"/>
      <c r="AH495" s="77"/>
      <c r="AI495" s="77"/>
      <c r="AJ495" s="77"/>
      <c r="AK495" s="77"/>
      <c r="AL495" s="77"/>
      <c r="AM495" s="77"/>
      <c r="AN495" s="77"/>
      <c r="AO495" s="77"/>
    </row>
    <row r="496" spans="1:41" s="143" customFormat="1" ht="16.5" customHeight="1">
      <c r="A496" s="144" t="s">
        <v>815</v>
      </c>
      <c r="B496" s="150" t="s">
        <v>657</v>
      </c>
      <c r="C496" s="143" t="s">
        <v>610</v>
      </c>
      <c r="D496" s="143" t="s">
        <v>518</v>
      </c>
      <c r="E496" s="149">
        <v>20.6</v>
      </c>
      <c r="F496" s="63">
        <v>255</v>
      </c>
      <c r="G496" s="153" t="s">
        <v>69</v>
      </c>
      <c r="H496" s="91">
        <v>1</v>
      </c>
      <c r="I496" s="64">
        <f>VLOOKUP(G496,Invulblad!$A$10:$H$31,7)*H496</f>
        <v>0</v>
      </c>
      <c r="J496" s="140">
        <f t="shared" si="23"/>
        <v>0</v>
      </c>
      <c r="K496" s="140">
        <f t="shared" si="22"/>
        <v>0</v>
      </c>
      <c r="L496" s="141">
        <f t="shared" si="24"/>
        <v>0</v>
      </c>
      <c r="M496" s="142"/>
      <c r="N496" s="142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  <c r="AC496" s="77"/>
      <c r="AD496" s="77"/>
      <c r="AE496" s="77"/>
      <c r="AF496" s="77"/>
      <c r="AG496" s="77"/>
      <c r="AH496" s="77"/>
      <c r="AI496" s="77"/>
      <c r="AJ496" s="77"/>
      <c r="AK496" s="77"/>
      <c r="AL496" s="77"/>
      <c r="AM496" s="77"/>
      <c r="AN496" s="77"/>
      <c r="AO496" s="77"/>
    </row>
    <row r="497" spans="1:41" s="143" customFormat="1" ht="16.5" customHeight="1">
      <c r="A497" s="144" t="s">
        <v>815</v>
      </c>
      <c r="B497" s="150" t="s">
        <v>658</v>
      </c>
      <c r="C497" s="143" t="s">
        <v>601</v>
      </c>
      <c r="D497" s="143" t="s">
        <v>518</v>
      </c>
      <c r="E497" s="149">
        <v>25.9</v>
      </c>
      <c r="F497" s="63">
        <v>52</v>
      </c>
      <c r="G497" s="153" t="s">
        <v>78</v>
      </c>
      <c r="H497" s="139">
        <v>1</v>
      </c>
      <c r="I497" s="64">
        <f>VLOOKUP(G497,Invulblad!$A$10:$H$31,7)*H497</f>
        <v>0</v>
      </c>
      <c r="J497" s="140">
        <f t="shared" si="23"/>
        <v>0</v>
      </c>
      <c r="K497" s="140">
        <f t="shared" si="22"/>
        <v>0</v>
      </c>
      <c r="L497" s="141">
        <f t="shared" si="24"/>
        <v>0</v>
      </c>
      <c r="M497" s="142"/>
      <c r="N497" s="142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  <c r="AD497" s="77"/>
      <c r="AE497" s="77"/>
      <c r="AF497" s="77"/>
      <c r="AG497" s="77"/>
      <c r="AH497" s="77"/>
      <c r="AI497" s="77"/>
      <c r="AJ497" s="77"/>
      <c r="AK497" s="77"/>
      <c r="AL497" s="77"/>
      <c r="AM497" s="77"/>
      <c r="AN497" s="77"/>
      <c r="AO497" s="77"/>
    </row>
    <row r="498" spans="1:41" s="143" customFormat="1" ht="16.5" customHeight="1">
      <c r="A498" s="144" t="s">
        <v>815</v>
      </c>
      <c r="B498" s="150" t="s">
        <v>659</v>
      </c>
      <c r="C498" s="143" t="s">
        <v>628</v>
      </c>
      <c r="D498" s="143" t="s">
        <v>518</v>
      </c>
      <c r="E498" s="149">
        <v>25.9</v>
      </c>
      <c r="F498" s="63">
        <v>255</v>
      </c>
      <c r="G498" s="153" t="s">
        <v>77</v>
      </c>
      <c r="H498" s="91">
        <v>1</v>
      </c>
      <c r="I498" s="64">
        <f>VLOOKUP(G498,Invulblad!$A$10:$H$31,7)*H498</f>
        <v>0</v>
      </c>
      <c r="J498" s="140">
        <f t="shared" si="23"/>
        <v>0</v>
      </c>
      <c r="K498" s="140">
        <f t="shared" si="22"/>
        <v>0</v>
      </c>
      <c r="L498" s="141">
        <f t="shared" si="24"/>
        <v>0</v>
      </c>
      <c r="M498" s="142"/>
      <c r="N498" s="142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  <c r="AD498" s="77"/>
      <c r="AE498" s="77"/>
      <c r="AF498" s="77"/>
      <c r="AG498" s="77"/>
      <c r="AH498" s="77"/>
      <c r="AI498" s="77"/>
      <c r="AJ498" s="77"/>
      <c r="AK498" s="77"/>
      <c r="AL498" s="77"/>
      <c r="AM498" s="77"/>
      <c r="AN498" s="77"/>
      <c r="AO498" s="77"/>
    </row>
    <row r="499" spans="1:41" s="143" customFormat="1" ht="16.5" customHeight="1">
      <c r="A499" s="144" t="s">
        <v>815</v>
      </c>
      <c r="B499" s="150" t="s">
        <v>660</v>
      </c>
      <c r="C499" s="143" t="s">
        <v>661</v>
      </c>
      <c r="D499" s="143" t="s">
        <v>518</v>
      </c>
      <c r="E499" s="149">
        <v>159.5</v>
      </c>
      <c r="F499" s="63">
        <v>255</v>
      </c>
      <c r="G499" s="153" t="s">
        <v>77</v>
      </c>
      <c r="H499" s="91">
        <v>1</v>
      </c>
      <c r="I499" s="64">
        <f>VLOOKUP(G499,Invulblad!$A$10:$H$31,7)*H499</f>
        <v>0</v>
      </c>
      <c r="J499" s="140">
        <f t="shared" si="23"/>
        <v>0</v>
      </c>
      <c r="K499" s="140">
        <f t="shared" si="22"/>
        <v>0</v>
      </c>
      <c r="L499" s="141">
        <f t="shared" si="24"/>
        <v>0</v>
      </c>
      <c r="M499" s="142"/>
      <c r="N499" s="142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  <c r="AD499" s="77"/>
      <c r="AE499" s="77"/>
      <c r="AF499" s="77"/>
      <c r="AG499" s="77"/>
      <c r="AH499" s="77"/>
      <c r="AI499" s="77"/>
      <c r="AJ499" s="77"/>
      <c r="AK499" s="77"/>
      <c r="AL499" s="77"/>
      <c r="AM499" s="77"/>
      <c r="AN499" s="77"/>
      <c r="AO499" s="77"/>
    </row>
    <row r="500" spans="1:41" s="143" customFormat="1" ht="16.5" customHeight="1">
      <c r="A500" s="144" t="s">
        <v>815</v>
      </c>
      <c r="B500" s="150" t="s">
        <v>662</v>
      </c>
      <c r="C500" s="143" t="s">
        <v>628</v>
      </c>
      <c r="D500" s="143" t="s">
        <v>518</v>
      </c>
      <c r="E500" s="149">
        <v>26</v>
      </c>
      <c r="F500" s="63">
        <v>255</v>
      </c>
      <c r="G500" s="153" t="s">
        <v>77</v>
      </c>
      <c r="H500" s="139">
        <v>1</v>
      </c>
      <c r="I500" s="64">
        <f>VLOOKUP(G500,Invulblad!$A$10:$H$31,7)*H500</f>
        <v>0</v>
      </c>
      <c r="J500" s="140">
        <f t="shared" si="23"/>
        <v>0</v>
      </c>
      <c r="K500" s="140">
        <f t="shared" si="22"/>
        <v>0</v>
      </c>
      <c r="L500" s="141">
        <f t="shared" si="24"/>
        <v>0</v>
      </c>
      <c r="M500" s="142"/>
      <c r="N500" s="142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  <c r="AD500" s="77"/>
      <c r="AE500" s="77"/>
      <c r="AF500" s="77"/>
      <c r="AG500" s="77"/>
      <c r="AH500" s="77"/>
      <c r="AI500" s="77"/>
      <c r="AJ500" s="77"/>
      <c r="AK500" s="77"/>
      <c r="AL500" s="77"/>
      <c r="AM500" s="77"/>
      <c r="AN500" s="77"/>
      <c r="AO500" s="77"/>
    </row>
    <row r="501" spans="1:41" s="143" customFormat="1" ht="16.5" customHeight="1">
      <c r="A501" s="144" t="s">
        <v>815</v>
      </c>
      <c r="B501" s="150" t="s">
        <v>663</v>
      </c>
      <c r="C501" s="143" t="s">
        <v>610</v>
      </c>
      <c r="D501" s="143" t="s">
        <v>518</v>
      </c>
      <c r="E501" s="149">
        <v>30</v>
      </c>
      <c r="F501" s="63">
        <v>255</v>
      </c>
      <c r="G501" s="153" t="s">
        <v>69</v>
      </c>
      <c r="H501" s="91">
        <v>1</v>
      </c>
      <c r="I501" s="64">
        <f>VLOOKUP(G501,Invulblad!$A$10:$H$31,7)*H501</f>
        <v>0</v>
      </c>
      <c r="J501" s="140">
        <f t="shared" si="23"/>
        <v>0</v>
      </c>
      <c r="K501" s="140">
        <f t="shared" si="22"/>
        <v>0</v>
      </c>
      <c r="L501" s="141">
        <f t="shared" si="24"/>
        <v>0</v>
      </c>
      <c r="M501" s="142"/>
      <c r="N501" s="142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  <c r="AC501" s="77"/>
      <c r="AD501" s="77"/>
      <c r="AE501" s="77"/>
      <c r="AF501" s="77"/>
      <c r="AG501" s="77"/>
      <c r="AH501" s="77"/>
      <c r="AI501" s="77"/>
      <c r="AJ501" s="77"/>
      <c r="AK501" s="77"/>
      <c r="AL501" s="77"/>
      <c r="AM501" s="77"/>
      <c r="AN501" s="77"/>
      <c r="AO501" s="77"/>
    </row>
    <row r="502" spans="1:41" s="143" customFormat="1" ht="16.5" customHeight="1">
      <c r="A502" s="144" t="s">
        <v>815</v>
      </c>
      <c r="B502" s="150" t="s">
        <v>664</v>
      </c>
      <c r="C502" s="143" t="s">
        <v>610</v>
      </c>
      <c r="D502" s="143" t="s">
        <v>518</v>
      </c>
      <c r="E502" s="149">
        <v>19.8</v>
      </c>
      <c r="F502" s="63">
        <v>255</v>
      </c>
      <c r="G502" s="153" t="s">
        <v>69</v>
      </c>
      <c r="H502" s="91">
        <v>1</v>
      </c>
      <c r="I502" s="64">
        <f>VLOOKUP(G502,Invulblad!$A$10:$H$31,7)*H502</f>
        <v>0</v>
      </c>
      <c r="J502" s="140">
        <f t="shared" si="23"/>
        <v>0</v>
      </c>
      <c r="K502" s="140">
        <f t="shared" si="22"/>
        <v>0</v>
      </c>
      <c r="L502" s="141">
        <f t="shared" si="24"/>
        <v>0</v>
      </c>
      <c r="M502" s="142"/>
      <c r="N502" s="142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  <c r="AD502" s="77"/>
      <c r="AE502" s="77"/>
      <c r="AF502" s="77"/>
      <c r="AG502" s="77"/>
      <c r="AH502" s="77"/>
      <c r="AI502" s="77"/>
      <c r="AJ502" s="77"/>
      <c r="AK502" s="77"/>
      <c r="AL502" s="77"/>
      <c r="AM502" s="77"/>
      <c r="AN502" s="77"/>
      <c r="AO502" s="77"/>
    </row>
    <row r="503" spans="1:41" s="143" customFormat="1" ht="16.5" customHeight="1">
      <c r="A503" s="144" t="s">
        <v>815</v>
      </c>
      <c r="B503" s="150" t="s">
        <v>665</v>
      </c>
      <c r="C503" s="143" t="s">
        <v>666</v>
      </c>
      <c r="D503" s="143" t="s">
        <v>518</v>
      </c>
      <c r="E503" s="149">
        <v>10.8</v>
      </c>
      <c r="F503" s="63">
        <v>255</v>
      </c>
      <c r="G503" s="153" t="s">
        <v>77</v>
      </c>
      <c r="H503" s="139">
        <v>1</v>
      </c>
      <c r="I503" s="64">
        <f>VLOOKUP(G503,Invulblad!$A$10:$H$31,7)*H503</f>
        <v>0</v>
      </c>
      <c r="J503" s="140">
        <f t="shared" si="23"/>
        <v>0</v>
      </c>
      <c r="K503" s="140">
        <f t="shared" si="22"/>
        <v>0</v>
      </c>
      <c r="L503" s="141">
        <f t="shared" si="24"/>
        <v>0</v>
      </c>
      <c r="M503" s="142"/>
      <c r="N503" s="142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  <c r="AD503" s="77"/>
      <c r="AE503" s="77"/>
      <c r="AF503" s="77"/>
      <c r="AG503" s="77"/>
      <c r="AH503" s="77"/>
      <c r="AI503" s="77"/>
      <c r="AJ503" s="77"/>
      <c r="AK503" s="77"/>
      <c r="AL503" s="77"/>
      <c r="AM503" s="77"/>
      <c r="AN503" s="77"/>
      <c r="AO503" s="77"/>
    </row>
    <row r="504" spans="1:41" s="143" customFormat="1" ht="16.5" customHeight="1">
      <c r="A504" s="144" t="s">
        <v>815</v>
      </c>
      <c r="B504" s="150" t="s">
        <v>667</v>
      </c>
      <c r="C504" s="143" t="s">
        <v>668</v>
      </c>
      <c r="D504" s="143" t="s">
        <v>518</v>
      </c>
      <c r="E504" s="149">
        <v>13.2</v>
      </c>
      <c r="F504" s="63">
        <v>52</v>
      </c>
      <c r="G504" s="153" t="s">
        <v>78</v>
      </c>
      <c r="H504" s="91">
        <v>1</v>
      </c>
      <c r="I504" s="64">
        <f>VLOOKUP(G504,Invulblad!$A$10:$H$31,7)*H504</f>
        <v>0</v>
      </c>
      <c r="J504" s="140">
        <f t="shared" si="23"/>
        <v>0</v>
      </c>
      <c r="K504" s="140">
        <f t="shared" si="22"/>
        <v>0</v>
      </c>
      <c r="L504" s="141">
        <f t="shared" si="24"/>
        <v>0</v>
      </c>
      <c r="M504" s="142"/>
      <c r="N504" s="142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  <c r="AD504" s="77"/>
      <c r="AE504" s="77"/>
      <c r="AF504" s="77"/>
      <c r="AG504" s="77"/>
      <c r="AH504" s="77"/>
      <c r="AI504" s="77"/>
      <c r="AJ504" s="77"/>
      <c r="AK504" s="77"/>
      <c r="AL504" s="77"/>
      <c r="AM504" s="77"/>
      <c r="AN504" s="77"/>
      <c r="AO504" s="77"/>
    </row>
    <row r="505" spans="1:41" s="143" customFormat="1" ht="16.5" customHeight="1">
      <c r="A505" s="144" t="s">
        <v>815</v>
      </c>
      <c r="B505" s="150" t="s">
        <v>669</v>
      </c>
      <c r="C505" s="143" t="s">
        <v>670</v>
      </c>
      <c r="D505" s="143" t="s">
        <v>518</v>
      </c>
      <c r="E505" s="149">
        <v>206</v>
      </c>
      <c r="F505" s="63">
        <v>255</v>
      </c>
      <c r="G505" s="153" t="s">
        <v>69</v>
      </c>
      <c r="H505" s="91">
        <v>1</v>
      </c>
      <c r="I505" s="64">
        <f>VLOOKUP(G505,Invulblad!$A$10:$H$31,7)*H505</f>
        <v>0</v>
      </c>
      <c r="J505" s="140">
        <f t="shared" si="23"/>
        <v>0</v>
      </c>
      <c r="K505" s="140">
        <f t="shared" si="22"/>
        <v>0</v>
      </c>
      <c r="L505" s="141">
        <f t="shared" si="24"/>
        <v>0</v>
      </c>
      <c r="M505" s="142"/>
      <c r="N505" s="142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  <c r="AD505" s="77"/>
      <c r="AE505" s="77"/>
      <c r="AF505" s="77"/>
      <c r="AG505" s="77"/>
      <c r="AH505" s="77"/>
      <c r="AI505" s="77"/>
      <c r="AJ505" s="77"/>
      <c r="AK505" s="77"/>
      <c r="AL505" s="77"/>
      <c r="AM505" s="77"/>
      <c r="AN505" s="77"/>
      <c r="AO505" s="77"/>
    </row>
    <row r="506" spans="1:41" s="143" customFormat="1" ht="16.5" customHeight="1">
      <c r="A506" s="144" t="s">
        <v>815</v>
      </c>
      <c r="B506" s="150" t="s">
        <v>671</v>
      </c>
      <c r="C506" s="143" t="s">
        <v>610</v>
      </c>
      <c r="D506" s="143" t="s">
        <v>518</v>
      </c>
      <c r="E506" s="149"/>
      <c r="F506" s="63">
        <v>255</v>
      </c>
      <c r="G506" s="153" t="s">
        <v>69</v>
      </c>
      <c r="H506" s="139">
        <v>1</v>
      </c>
      <c r="I506" s="64">
        <f>VLOOKUP(G506,Invulblad!$A$10:$H$31,7)*H506</f>
        <v>0</v>
      </c>
      <c r="J506" s="140">
        <f t="shared" si="23"/>
        <v>0</v>
      </c>
      <c r="K506" s="140">
        <f t="shared" si="22"/>
        <v>0</v>
      </c>
      <c r="L506" s="141">
        <f t="shared" si="24"/>
        <v>0</v>
      </c>
      <c r="M506" s="142"/>
      <c r="N506" s="142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  <c r="AD506" s="77"/>
      <c r="AE506" s="77"/>
      <c r="AF506" s="77"/>
      <c r="AG506" s="77"/>
      <c r="AH506" s="77"/>
      <c r="AI506" s="77"/>
      <c r="AJ506" s="77"/>
      <c r="AK506" s="77"/>
      <c r="AL506" s="77"/>
      <c r="AM506" s="77"/>
      <c r="AN506" s="77"/>
      <c r="AO506" s="77"/>
    </row>
    <row r="507" spans="1:41" s="143" customFormat="1" ht="16.5" customHeight="1">
      <c r="A507" s="144" t="s">
        <v>815</v>
      </c>
      <c r="B507" s="150" t="s">
        <v>672</v>
      </c>
      <c r="C507" s="143" t="s">
        <v>610</v>
      </c>
      <c r="D507" s="143" t="s">
        <v>518</v>
      </c>
      <c r="E507" s="149">
        <v>26</v>
      </c>
      <c r="F507" s="63">
        <v>255</v>
      </c>
      <c r="G507" s="153" t="s">
        <v>69</v>
      </c>
      <c r="H507" s="91">
        <v>1</v>
      </c>
      <c r="I507" s="64">
        <f>VLOOKUP(G507,Invulblad!$A$10:$H$31,7)*H507</f>
        <v>0</v>
      </c>
      <c r="J507" s="140">
        <f t="shared" si="23"/>
        <v>0</v>
      </c>
      <c r="K507" s="140">
        <f t="shared" si="22"/>
        <v>0</v>
      </c>
      <c r="L507" s="141">
        <f t="shared" si="24"/>
        <v>0</v>
      </c>
      <c r="M507" s="142"/>
      <c r="N507" s="142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  <c r="AD507" s="77"/>
      <c r="AE507" s="77"/>
      <c r="AF507" s="77"/>
      <c r="AG507" s="77"/>
      <c r="AH507" s="77"/>
      <c r="AI507" s="77"/>
      <c r="AJ507" s="77"/>
      <c r="AK507" s="77"/>
      <c r="AL507" s="77"/>
      <c r="AM507" s="77"/>
      <c r="AN507" s="77"/>
      <c r="AO507" s="77"/>
    </row>
    <row r="508" spans="1:41" s="143" customFormat="1" ht="16.5" customHeight="1">
      <c r="A508" s="144" t="s">
        <v>815</v>
      </c>
      <c r="B508" s="150" t="s">
        <v>673</v>
      </c>
      <c r="C508" s="143" t="s">
        <v>610</v>
      </c>
      <c r="D508" s="143" t="s">
        <v>518</v>
      </c>
      <c r="E508" s="149">
        <v>26</v>
      </c>
      <c r="F508" s="63">
        <v>255</v>
      </c>
      <c r="G508" s="153" t="s">
        <v>69</v>
      </c>
      <c r="H508" s="91">
        <v>1</v>
      </c>
      <c r="I508" s="64">
        <f>VLOOKUP(G508,Invulblad!$A$10:$H$31,7)*H508</f>
        <v>0</v>
      </c>
      <c r="J508" s="140">
        <f t="shared" si="23"/>
        <v>0</v>
      </c>
      <c r="K508" s="140">
        <f t="shared" si="22"/>
        <v>0</v>
      </c>
      <c r="L508" s="141">
        <f t="shared" si="24"/>
        <v>0</v>
      </c>
      <c r="M508" s="142"/>
      <c r="N508" s="142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  <c r="AD508" s="77"/>
      <c r="AE508" s="77"/>
      <c r="AF508" s="77"/>
      <c r="AG508" s="77"/>
      <c r="AH508" s="77"/>
      <c r="AI508" s="77"/>
      <c r="AJ508" s="77"/>
      <c r="AK508" s="77"/>
      <c r="AL508" s="77"/>
      <c r="AM508" s="77"/>
      <c r="AN508" s="77"/>
      <c r="AO508" s="77"/>
    </row>
    <row r="509" spans="1:41" s="143" customFormat="1" ht="16.5" customHeight="1">
      <c r="A509" s="144" t="s">
        <v>815</v>
      </c>
      <c r="B509" s="150" t="s">
        <v>674</v>
      </c>
      <c r="C509" s="143" t="s">
        <v>628</v>
      </c>
      <c r="D509" s="143" t="s">
        <v>518</v>
      </c>
      <c r="E509" s="149">
        <v>25.9</v>
      </c>
      <c r="F509" s="63">
        <v>255</v>
      </c>
      <c r="G509" s="153" t="s">
        <v>77</v>
      </c>
      <c r="H509" s="139">
        <v>1</v>
      </c>
      <c r="I509" s="64">
        <f>VLOOKUP(G509,Invulblad!$A$10:$H$31,7)*H509</f>
        <v>0</v>
      </c>
      <c r="J509" s="140">
        <f t="shared" si="23"/>
        <v>0</v>
      </c>
      <c r="K509" s="140">
        <f t="shared" ref="K509:K572" si="25">+$K$8</f>
        <v>0</v>
      </c>
      <c r="L509" s="141">
        <f t="shared" si="24"/>
        <v>0</v>
      </c>
      <c r="M509" s="142"/>
      <c r="N509" s="142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  <c r="AC509" s="77"/>
      <c r="AD509" s="77"/>
      <c r="AE509" s="77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</row>
    <row r="510" spans="1:41" s="143" customFormat="1" ht="16.5" customHeight="1">
      <c r="A510" s="144" t="s">
        <v>815</v>
      </c>
      <c r="B510" s="150" t="s">
        <v>675</v>
      </c>
      <c r="C510" s="143" t="s">
        <v>661</v>
      </c>
      <c r="D510" s="143" t="s">
        <v>518</v>
      </c>
      <c r="E510" s="149">
        <v>159.5</v>
      </c>
      <c r="F510" s="63">
        <v>255</v>
      </c>
      <c r="G510" s="153" t="s">
        <v>77</v>
      </c>
      <c r="H510" s="91">
        <v>1</v>
      </c>
      <c r="I510" s="64">
        <f>VLOOKUP(G510,Invulblad!$A$10:$H$31,7)*H510</f>
        <v>0</v>
      </c>
      <c r="J510" s="140">
        <f t="shared" si="23"/>
        <v>0</v>
      </c>
      <c r="K510" s="140">
        <f t="shared" si="25"/>
        <v>0</v>
      </c>
      <c r="L510" s="141">
        <f t="shared" si="24"/>
        <v>0</v>
      </c>
      <c r="M510" s="142"/>
      <c r="N510" s="142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7"/>
      <c r="AG510" s="77"/>
      <c r="AH510" s="77"/>
      <c r="AI510" s="77"/>
      <c r="AJ510" s="77"/>
      <c r="AK510" s="77"/>
      <c r="AL510" s="77"/>
      <c r="AM510" s="77"/>
      <c r="AN510" s="77"/>
      <c r="AO510" s="77"/>
    </row>
    <row r="511" spans="1:41" s="143" customFormat="1" ht="16.5" customHeight="1">
      <c r="A511" s="144" t="s">
        <v>815</v>
      </c>
      <c r="B511" s="150" t="s">
        <v>676</v>
      </c>
      <c r="C511" s="143" t="s">
        <v>628</v>
      </c>
      <c r="D511" s="143" t="s">
        <v>518</v>
      </c>
      <c r="E511" s="149">
        <v>25.9</v>
      </c>
      <c r="F511" s="63">
        <v>255</v>
      </c>
      <c r="G511" s="153" t="s">
        <v>77</v>
      </c>
      <c r="H511" s="91">
        <v>1</v>
      </c>
      <c r="I511" s="64">
        <f>VLOOKUP(G511,Invulblad!$A$10:$H$31,7)*H511</f>
        <v>0</v>
      </c>
      <c r="J511" s="140">
        <f t="shared" si="23"/>
        <v>0</v>
      </c>
      <c r="K511" s="140">
        <f t="shared" si="25"/>
        <v>0</v>
      </c>
      <c r="L511" s="141">
        <f t="shared" si="24"/>
        <v>0</v>
      </c>
      <c r="M511" s="142"/>
      <c r="N511" s="142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  <c r="AD511" s="77"/>
      <c r="AE511" s="77"/>
      <c r="AF511" s="77"/>
      <c r="AG511" s="77"/>
      <c r="AH511" s="77"/>
      <c r="AI511" s="77"/>
      <c r="AJ511" s="77"/>
      <c r="AK511" s="77"/>
      <c r="AL511" s="77"/>
      <c r="AM511" s="77"/>
      <c r="AN511" s="77"/>
      <c r="AO511" s="77"/>
    </row>
    <row r="512" spans="1:41" s="143" customFormat="1" ht="16.5" customHeight="1">
      <c r="A512" s="144" t="s">
        <v>815</v>
      </c>
      <c r="B512" s="150" t="s">
        <v>677</v>
      </c>
      <c r="C512" s="143" t="s">
        <v>504</v>
      </c>
      <c r="D512" s="143" t="s">
        <v>526</v>
      </c>
      <c r="E512" s="149">
        <v>16.899999999999999</v>
      </c>
      <c r="F512" s="63">
        <v>255</v>
      </c>
      <c r="G512" s="153" t="s">
        <v>72</v>
      </c>
      <c r="H512" s="139">
        <v>1</v>
      </c>
      <c r="I512" s="64">
        <f>VLOOKUP(G512,Invulblad!$A$10:$H$31,7)*H512</f>
        <v>0</v>
      </c>
      <c r="J512" s="140">
        <f t="shared" si="23"/>
        <v>0</v>
      </c>
      <c r="K512" s="140">
        <f t="shared" si="25"/>
        <v>0</v>
      </c>
      <c r="L512" s="141">
        <f t="shared" si="24"/>
        <v>0</v>
      </c>
      <c r="M512" s="142"/>
      <c r="N512" s="142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  <c r="AD512" s="77"/>
      <c r="AE512" s="77"/>
      <c r="AF512" s="77"/>
      <c r="AG512" s="77"/>
      <c r="AH512" s="77"/>
      <c r="AI512" s="77"/>
      <c r="AJ512" s="77"/>
      <c r="AK512" s="77"/>
      <c r="AL512" s="77"/>
      <c r="AM512" s="77"/>
      <c r="AN512" s="77"/>
      <c r="AO512" s="77"/>
    </row>
    <row r="513" spans="1:41" s="143" customFormat="1" ht="16.5" customHeight="1">
      <c r="A513" s="144" t="s">
        <v>815</v>
      </c>
      <c r="B513" s="150" t="s">
        <v>678</v>
      </c>
      <c r="C513" s="143" t="s">
        <v>507</v>
      </c>
      <c r="D513" s="143" t="s">
        <v>526</v>
      </c>
      <c r="E513" s="149">
        <v>3.2</v>
      </c>
      <c r="F513" s="63">
        <v>255</v>
      </c>
      <c r="G513" s="153" t="s">
        <v>74</v>
      </c>
      <c r="H513" s="91">
        <v>1</v>
      </c>
      <c r="I513" s="64">
        <f>VLOOKUP(G513,Invulblad!$A$10:$H$31,7)*H513</f>
        <v>0</v>
      </c>
      <c r="J513" s="140">
        <f t="shared" si="23"/>
        <v>0</v>
      </c>
      <c r="K513" s="140">
        <f t="shared" si="25"/>
        <v>0</v>
      </c>
      <c r="L513" s="141">
        <f t="shared" si="24"/>
        <v>0</v>
      </c>
      <c r="M513" s="142"/>
      <c r="N513" s="142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  <c r="AD513" s="77"/>
      <c r="AE513" s="77"/>
      <c r="AF513" s="77"/>
      <c r="AG513" s="77"/>
      <c r="AH513" s="77"/>
      <c r="AI513" s="77"/>
      <c r="AJ513" s="77"/>
      <c r="AK513" s="77"/>
      <c r="AL513" s="77"/>
      <c r="AM513" s="77"/>
      <c r="AN513" s="77"/>
      <c r="AO513" s="77"/>
    </row>
    <row r="514" spans="1:41" s="143" customFormat="1" ht="16.5" customHeight="1">
      <c r="A514" s="144" t="s">
        <v>815</v>
      </c>
      <c r="B514" s="150" t="s">
        <v>679</v>
      </c>
      <c r="C514" s="143" t="s">
        <v>507</v>
      </c>
      <c r="D514" s="143" t="s">
        <v>526</v>
      </c>
      <c r="E514" s="149">
        <v>3.7</v>
      </c>
      <c r="F514" s="63">
        <v>255</v>
      </c>
      <c r="G514" s="153" t="s">
        <v>74</v>
      </c>
      <c r="H514" s="91">
        <v>1</v>
      </c>
      <c r="I514" s="64">
        <f>VLOOKUP(G514,Invulblad!$A$10:$H$31,7)*H514</f>
        <v>0</v>
      </c>
      <c r="J514" s="140">
        <f t="shared" si="23"/>
        <v>0</v>
      </c>
      <c r="K514" s="140">
        <f t="shared" si="25"/>
        <v>0</v>
      </c>
      <c r="L514" s="141">
        <f t="shared" si="24"/>
        <v>0</v>
      </c>
      <c r="M514" s="142"/>
      <c r="N514" s="142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  <c r="AD514" s="77"/>
      <c r="AE514" s="77"/>
      <c r="AF514" s="77"/>
      <c r="AG514" s="77"/>
      <c r="AH514" s="77"/>
      <c r="AI514" s="77"/>
      <c r="AJ514" s="77"/>
      <c r="AK514" s="77"/>
      <c r="AL514" s="77"/>
      <c r="AM514" s="77"/>
      <c r="AN514" s="77"/>
      <c r="AO514" s="77"/>
    </row>
    <row r="515" spans="1:41" s="143" customFormat="1" ht="16.5" customHeight="1">
      <c r="A515" s="144" t="s">
        <v>815</v>
      </c>
      <c r="B515" s="150" t="s">
        <v>680</v>
      </c>
      <c r="C515" s="143" t="s">
        <v>512</v>
      </c>
      <c r="D515" s="143" t="s">
        <v>586</v>
      </c>
      <c r="E515" s="149"/>
      <c r="F515" s="63"/>
      <c r="G515" s="153" t="s">
        <v>811</v>
      </c>
      <c r="H515" s="139">
        <v>1</v>
      </c>
      <c r="I515" s="64">
        <f>VLOOKUP(G515,Invulblad!$A$10:$H$31,7)*H515</f>
        <v>0</v>
      </c>
      <c r="J515" s="140">
        <f t="shared" si="23"/>
        <v>0</v>
      </c>
      <c r="K515" s="140">
        <f t="shared" si="25"/>
        <v>0</v>
      </c>
      <c r="L515" s="141">
        <f t="shared" si="24"/>
        <v>0</v>
      </c>
      <c r="M515" s="142"/>
      <c r="N515" s="142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  <c r="AD515" s="77"/>
      <c r="AE515" s="77"/>
      <c r="AF515" s="77"/>
      <c r="AG515" s="77"/>
      <c r="AH515" s="77"/>
      <c r="AI515" s="77"/>
      <c r="AJ515" s="77"/>
      <c r="AK515" s="77"/>
      <c r="AL515" s="77"/>
      <c r="AM515" s="77"/>
      <c r="AN515" s="77"/>
      <c r="AO515" s="77"/>
    </row>
    <row r="516" spans="1:41" s="143" customFormat="1" ht="16.5" customHeight="1">
      <c r="A516" s="144" t="s">
        <v>815</v>
      </c>
      <c r="B516" s="150" t="s">
        <v>681</v>
      </c>
      <c r="C516" s="143" t="s">
        <v>514</v>
      </c>
      <c r="D516" s="143" t="s">
        <v>515</v>
      </c>
      <c r="E516" s="149"/>
      <c r="F516" s="63"/>
      <c r="G516" s="153" t="s">
        <v>811</v>
      </c>
      <c r="H516" s="91">
        <v>1</v>
      </c>
      <c r="I516" s="64">
        <f>VLOOKUP(G516,Invulblad!$A$10:$H$31,7)*H516</f>
        <v>0</v>
      </c>
      <c r="J516" s="140">
        <f t="shared" si="23"/>
        <v>0</v>
      </c>
      <c r="K516" s="140">
        <f t="shared" si="25"/>
        <v>0</v>
      </c>
      <c r="L516" s="141">
        <f t="shared" si="24"/>
        <v>0</v>
      </c>
      <c r="M516" s="142"/>
      <c r="N516" s="142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  <c r="AD516" s="77"/>
      <c r="AE516" s="77"/>
      <c r="AF516" s="77"/>
      <c r="AG516" s="77"/>
      <c r="AH516" s="77"/>
      <c r="AI516" s="77"/>
      <c r="AJ516" s="77"/>
      <c r="AK516" s="77"/>
      <c r="AL516" s="77"/>
      <c r="AM516" s="77"/>
      <c r="AN516" s="77"/>
      <c r="AO516" s="77"/>
    </row>
    <row r="517" spans="1:41" s="143" customFormat="1" ht="16.5" customHeight="1">
      <c r="A517" s="144" t="s">
        <v>815</v>
      </c>
      <c r="B517" s="150" t="s">
        <v>682</v>
      </c>
      <c r="C517" s="143" t="s">
        <v>520</v>
      </c>
      <c r="D517" s="143" t="s">
        <v>521</v>
      </c>
      <c r="E517" s="149">
        <v>10.6</v>
      </c>
      <c r="F517" s="63">
        <v>255</v>
      </c>
      <c r="G517" s="153" t="s">
        <v>82</v>
      </c>
      <c r="H517" s="91">
        <v>1</v>
      </c>
      <c r="I517" s="64">
        <f>VLOOKUP(G517,Invulblad!$A$10:$H$31,7)*H517</f>
        <v>0</v>
      </c>
      <c r="J517" s="140">
        <f t="shared" si="23"/>
        <v>0</v>
      </c>
      <c r="K517" s="140">
        <f t="shared" si="25"/>
        <v>0</v>
      </c>
      <c r="L517" s="141">
        <f t="shared" si="24"/>
        <v>0</v>
      </c>
      <c r="M517" s="142"/>
      <c r="N517" s="142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  <c r="AD517" s="77"/>
      <c r="AE517" s="77"/>
      <c r="AF517" s="77"/>
      <c r="AG517" s="77"/>
      <c r="AH517" s="77"/>
      <c r="AI517" s="77"/>
      <c r="AJ517" s="77"/>
      <c r="AK517" s="77"/>
      <c r="AL517" s="77"/>
      <c r="AM517" s="77"/>
      <c r="AN517" s="77"/>
      <c r="AO517" s="77"/>
    </row>
    <row r="518" spans="1:41" s="143" customFormat="1" ht="16.5" customHeight="1">
      <c r="A518" s="144" t="s">
        <v>815</v>
      </c>
      <c r="B518" s="150" t="s">
        <v>683</v>
      </c>
      <c r="C518" s="143" t="s">
        <v>523</v>
      </c>
      <c r="D518" s="143" t="s">
        <v>521</v>
      </c>
      <c r="E518" s="149">
        <v>10.7</v>
      </c>
      <c r="F518" s="63">
        <v>255</v>
      </c>
      <c r="G518" s="153" t="s">
        <v>82</v>
      </c>
      <c r="H518" s="139">
        <v>1</v>
      </c>
      <c r="I518" s="64">
        <f>VLOOKUP(G518,Invulblad!$A$10:$H$31,7)*H518</f>
        <v>0</v>
      </c>
      <c r="J518" s="140">
        <f t="shared" si="23"/>
        <v>0</v>
      </c>
      <c r="K518" s="140">
        <f t="shared" si="25"/>
        <v>0</v>
      </c>
      <c r="L518" s="141">
        <f t="shared" si="24"/>
        <v>0</v>
      </c>
      <c r="M518" s="142"/>
      <c r="N518" s="142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  <c r="AC518" s="77"/>
      <c r="AD518" s="77"/>
      <c r="AE518" s="77"/>
      <c r="AF518" s="77"/>
      <c r="AG518" s="77"/>
      <c r="AH518" s="77"/>
      <c r="AI518" s="77"/>
      <c r="AJ518" s="77"/>
      <c r="AK518" s="77"/>
      <c r="AL518" s="77"/>
      <c r="AM518" s="77"/>
      <c r="AN518" s="77"/>
      <c r="AO518" s="77"/>
    </row>
    <row r="519" spans="1:41" s="143" customFormat="1" ht="16.5" customHeight="1">
      <c r="A519" s="144" t="s">
        <v>815</v>
      </c>
      <c r="B519" s="150" t="s">
        <v>684</v>
      </c>
      <c r="C519" s="143" t="s">
        <v>525</v>
      </c>
      <c r="D519" s="143" t="s">
        <v>526</v>
      </c>
      <c r="E519" s="149"/>
      <c r="F519" s="63"/>
      <c r="G519" s="153" t="s">
        <v>811</v>
      </c>
      <c r="H519" s="91">
        <v>1</v>
      </c>
      <c r="I519" s="64">
        <f>VLOOKUP(G519,Invulblad!$A$10:$H$31,7)*H519</f>
        <v>0</v>
      </c>
      <c r="J519" s="140">
        <f t="shared" si="23"/>
        <v>0</v>
      </c>
      <c r="K519" s="140">
        <f t="shared" si="25"/>
        <v>0</v>
      </c>
      <c r="L519" s="141">
        <f t="shared" si="24"/>
        <v>0</v>
      </c>
      <c r="M519" s="142"/>
      <c r="N519" s="142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  <c r="AD519" s="77"/>
      <c r="AE519" s="77"/>
      <c r="AF519" s="77"/>
      <c r="AG519" s="77"/>
      <c r="AH519" s="77"/>
      <c r="AI519" s="77"/>
      <c r="AJ519" s="77"/>
      <c r="AK519" s="77"/>
      <c r="AL519" s="77"/>
      <c r="AM519" s="77"/>
      <c r="AN519" s="77"/>
      <c r="AO519" s="77"/>
    </row>
    <row r="520" spans="1:41" s="143" customFormat="1" ht="16.5" customHeight="1">
      <c r="A520" s="144" t="s">
        <v>815</v>
      </c>
      <c r="B520" s="150" t="s">
        <v>685</v>
      </c>
      <c r="C520" s="143" t="s">
        <v>528</v>
      </c>
      <c r="D520" s="143" t="s">
        <v>586</v>
      </c>
      <c r="E520" s="149"/>
      <c r="F520" s="63"/>
      <c r="G520" s="153" t="s">
        <v>811</v>
      </c>
      <c r="H520" s="91">
        <v>1</v>
      </c>
      <c r="I520" s="64">
        <f>VLOOKUP(G520,Invulblad!$A$10:$H$31,7)*H520</f>
        <v>0</v>
      </c>
      <c r="J520" s="140">
        <f t="shared" si="23"/>
        <v>0</v>
      </c>
      <c r="K520" s="140">
        <f t="shared" si="25"/>
        <v>0</v>
      </c>
      <c r="L520" s="141">
        <f t="shared" si="24"/>
        <v>0</v>
      </c>
      <c r="M520" s="142"/>
      <c r="N520" s="142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  <c r="AD520" s="77"/>
      <c r="AE520" s="77"/>
      <c r="AF520" s="77"/>
      <c r="AG520" s="77"/>
      <c r="AH520" s="77"/>
      <c r="AI520" s="77"/>
      <c r="AJ520" s="77"/>
      <c r="AK520" s="77"/>
      <c r="AL520" s="77"/>
      <c r="AM520" s="77"/>
      <c r="AN520" s="77"/>
      <c r="AO520" s="77"/>
    </row>
    <row r="521" spans="1:41" s="143" customFormat="1" ht="16.5" customHeight="1">
      <c r="A521" s="144" t="s">
        <v>815</v>
      </c>
      <c r="B521" s="150" t="s">
        <v>686</v>
      </c>
      <c r="C521" s="143" t="s">
        <v>530</v>
      </c>
      <c r="D521" s="143" t="s">
        <v>526</v>
      </c>
      <c r="E521" s="149">
        <v>201.4</v>
      </c>
      <c r="F521" s="63">
        <v>255</v>
      </c>
      <c r="G521" s="153" t="s">
        <v>72</v>
      </c>
      <c r="H521" s="139">
        <v>1</v>
      </c>
      <c r="I521" s="64">
        <f>VLOOKUP(G521,Invulblad!$A$10:$H$31,7)*H521</f>
        <v>0</v>
      </c>
      <c r="J521" s="140">
        <f t="shared" si="23"/>
        <v>0</v>
      </c>
      <c r="K521" s="140">
        <f t="shared" si="25"/>
        <v>0</v>
      </c>
      <c r="L521" s="141">
        <f t="shared" si="24"/>
        <v>0</v>
      </c>
      <c r="M521" s="142"/>
      <c r="N521" s="142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  <c r="AD521" s="77"/>
      <c r="AE521" s="77"/>
      <c r="AF521" s="77"/>
      <c r="AG521" s="77"/>
      <c r="AH521" s="77"/>
      <c r="AI521" s="77"/>
      <c r="AJ521" s="77"/>
      <c r="AK521" s="77"/>
      <c r="AL521" s="77"/>
      <c r="AM521" s="77"/>
      <c r="AN521" s="77"/>
      <c r="AO521" s="77"/>
    </row>
    <row r="522" spans="1:41" s="143" customFormat="1" ht="16.5" customHeight="1">
      <c r="A522" s="144" t="s">
        <v>815</v>
      </c>
      <c r="B522" s="150" t="s">
        <v>687</v>
      </c>
      <c r="C522" s="143" t="s">
        <v>593</v>
      </c>
      <c r="D522" s="143" t="s">
        <v>526</v>
      </c>
      <c r="E522" s="149"/>
      <c r="F522" s="63">
        <v>255</v>
      </c>
      <c r="G522" s="153" t="s">
        <v>72</v>
      </c>
      <c r="H522" s="91">
        <v>1</v>
      </c>
      <c r="I522" s="64">
        <f>VLOOKUP(G522,Invulblad!$A$10:$H$31,7)*H522</f>
        <v>0</v>
      </c>
      <c r="J522" s="140">
        <f t="shared" si="23"/>
        <v>0</v>
      </c>
      <c r="K522" s="140">
        <f t="shared" si="25"/>
        <v>0</v>
      </c>
      <c r="L522" s="141">
        <f t="shared" si="24"/>
        <v>0</v>
      </c>
      <c r="M522" s="142"/>
      <c r="N522" s="142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  <c r="AD522" s="77"/>
      <c r="AE522" s="77"/>
      <c r="AF522" s="77"/>
      <c r="AG522" s="77"/>
      <c r="AH522" s="77"/>
      <c r="AI522" s="77"/>
      <c r="AJ522" s="77"/>
      <c r="AK522" s="77"/>
      <c r="AL522" s="77"/>
      <c r="AM522" s="77"/>
      <c r="AN522" s="77"/>
      <c r="AO522" s="77"/>
    </row>
    <row r="523" spans="1:41" s="143" customFormat="1" ht="16.5" customHeight="1">
      <c r="A523" s="144" t="s">
        <v>815</v>
      </c>
      <c r="B523" s="150" t="s">
        <v>688</v>
      </c>
      <c r="C523" s="143" t="s">
        <v>603</v>
      </c>
      <c r="D523" s="143" t="s">
        <v>518</v>
      </c>
      <c r="E523" s="149">
        <v>26.8</v>
      </c>
      <c r="F523" s="63">
        <v>52</v>
      </c>
      <c r="G523" s="153" t="s">
        <v>76</v>
      </c>
      <c r="H523" s="91">
        <v>1</v>
      </c>
      <c r="I523" s="64">
        <f>VLOOKUP(G523,Invulblad!$A$10:$H$31,7)*H523</f>
        <v>0</v>
      </c>
      <c r="J523" s="140">
        <f t="shared" si="23"/>
        <v>0</v>
      </c>
      <c r="K523" s="140">
        <f t="shared" si="25"/>
        <v>0</v>
      </c>
      <c r="L523" s="141">
        <f t="shared" si="24"/>
        <v>0</v>
      </c>
      <c r="M523" s="142"/>
      <c r="N523" s="142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  <c r="AD523" s="77"/>
      <c r="AE523" s="77"/>
      <c r="AF523" s="77"/>
      <c r="AG523" s="77"/>
      <c r="AH523" s="77"/>
      <c r="AI523" s="77"/>
      <c r="AJ523" s="77"/>
      <c r="AK523" s="77"/>
      <c r="AL523" s="77"/>
      <c r="AM523" s="77"/>
      <c r="AN523" s="77"/>
      <c r="AO523" s="77"/>
    </row>
    <row r="524" spans="1:41" s="143" customFormat="1" ht="16.5" customHeight="1">
      <c r="A524" s="144" t="s">
        <v>815</v>
      </c>
      <c r="B524" s="150" t="s">
        <v>689</v>
      </c>
      <c r="C524" s="143" t="s">
        <v>595</v>
      </c>
      <c r="D524" s="143" t="s">
        <v>518</v>
      </c>
      <c r="E524" s="149">
        <v>13.2</v>
      </c>
      <c r="F524" s="63">
        <v>255</v>
      </c>
      <c r="G524" s="153" t="s">
        <v>77</v>
      </c>
      <c r="H524" s="139">
        <v>1</v>
      </c>
      <c r="I524" s="64">
        <f>VLOOKUP(G524,Invulblad!$A$10:$H$31,7)*H524</f>
        <v>0</v>
      </c>
      <c r="J524" s="140">
        <f t="shared" si="23"/>
        <v>0</v>
      </c>
      <c r="K524" s="140">
        <f t="shared" si="25"/>
        <v>0</v>
      </c>
      <c r="L524" s="141">
        <f t="shared" si="24"/>
        <v>0</v>
      </c>
      <c r="M524" s="142"/>
      <c r="N524" s="142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  <c r="AD524" s="77"/>
      <c r="AE524" s="77"/>
      <c r="AF524" s="77"/>
      <c r="AG524" s="77"/>
      <c r="AH524" s="77"/>
      <c r="AI524" s="77"/>
      <c r="AJ524" s="77"/>
      <c r="AK524" s="77"/>
      <c r="AL524" s="77"/>
      <c r="AM524" s="77"/>
      <c r="AN524" s="77"/>
      <c r="AO524" s="77"/>
    </row>
    <row r="525" spans="1:41" s="143" customFormat="1" ht="16.5" customHeight="1">
      <c r="A525" s="144" t="s">
        <v>815</v>
      </c>
      <c r="B525" s="150" t="s">
        <v>690</v>
      </c>
      <c r="C525" s="143" t="s">
        <v>595</v>
      </c>
      <c r="D525" s="143" t="s">
        <v>518</v>
      </c>
      <c r="E525" s="149">
        <v>13.2</v>
      </c>
      <c r="F525" s="63">
        <v>255</v>
      </c>
      <c r="G525" s="153" t="s">
        <v>77</v>
      </c>
      <c r="H525" s="91">
        <v>1</v>
      </c>
      <c r="I525" s="64">
        <f>VLOOKUP(G525,Invulblad!$A$10:$H$31,7)*H525</f>
        <v>0</v>
      </c>
      <c r="J525" s="140">
        <f t="shared" si="23"/>
        <v>0</v>
      </c>
      <c r="K525" s="140">
        <f t="shared" si="25"/>
        <v>0</v>
      </c>
      <c r="L525" s="141">
        <f t="shared" si="24"/>
        <v>0</v>
      </c>
      <c r="M525" s="142"/>
      <c r="N525" s="142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  <c r="AD525" s="77"/>
      <c r="AE525" s="77"/>
      <c r="AF525" s="77"/>
      <c r="AG525" s="77"/>
      <c r="AH525" s="77"/>
      <c r="AI525" s="77"/>
      <c r="AJ525" s="77"/>
      <c r="AK525" s="77"/>
      <c r="AL525" s="77"/>
      <c r="AM525" s="77"/>
      <c r="AN525" s="77"/>
      <c r="AO525" s="77"/>
    </row>
    <row r="526" spans="1:41" s="143" customFormat="1" ht="16.5" customHeight="1">
      <c r="A526" s="144" t="s">
        <v>815</v>
      </c>
      <c r="B526" s="150" t="s">
        <v>691</v>
      </c>
      <c r="C526" s="143" t="s">
        <v>599</v>
      </c>
      <c r="D526" s="143" t="s">
        <v>518</v>
      </c>
      <c r="E526" s="149">
        <v>26.8</v>
      </c>
      <c r="F526" s="63">
        <v>52</v>
      </c>
      <c r="G526" s="153" t="s">
        <v>78</v>
      </c>
      <c r="H526" s="91">
        <v>1</v>
      </c>
      <c r="I526" s="64">
        <f>VLOOKUP(G526,Invulblad!$A$10:$H$31,7)*H526</f>
        <v>0</v>
      </c>
      <c r="J526" s="140">
        <f t="shared" si="23"/>
        <v>0</v>
      </c>
      <c r="K526" s="140">
        <f t="shared" si="25"/>
        <v>0</v>
      </c>
      <c r="L526" s="141">
        <f t="shared" si="24"/>
        <v>0</v>
      </c>
      <c r="M526" s="142"/>
      <c r="N526" s="142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  <c r="AC526" s="77"/>
      <c r="AD526" s="77"/>
      <c r="AE526" s="77"/>
      <c r="AF526" s="77"/>
      <c r="AG526" s="77"/>
      <c r="AH526" s="77"/>
      <c r="AI526" s="77"/>
      <c r="AJ526" s="77"/>
      <c r="AK526" s="77"/>
      <c r="AL526" s="77"/>
      <c r="AM526" s="77"/>
      <c r="AN526" s="77"/>
      <c r="AO526" s="77"/>
    </row>
    <row r="527" spans="1:41" s="143" customFormat="1" ht="16.5" customHeight="1">
      <c r="A527" s="144" t="s">
        <v>815</v>
      </c>
      <c r="B527" s="150" t="s">
        <v>692</v>
      </c>
      <c r="C527" s="143" t="s">
        <v>647</v>
      </c>
      <c r="D527" s="143" t="s">
        <v>518</v>
      </c>
      <c r="E527" s="149">
        <v>25.7</v>
      </c>
      <c r="F527" s="63">
        <v>52</v>
      </c>
      <c r="G527" s="153" t="s">
        <v>78</v>
      </c>
      <c r="H527" s="139">
        <v>1</v>
      </c>
      <c r="I527" s="64">
        <f>VLOOKUP(G527,Invulblad!$A$10:$H$31,7)*H527</f>
        <v>0</v>
      </c>
      <c r="J527" s="140">
        <f t="shared" si="23"/>
        <v>0</v>
      </c>
      <c r="K527" s="140">
        <f t="shared" si="25"/>
        <v>0</v>
      </c>
      <c r="L527" s="141">
        <f t="shared" si="24"/>
        <v>0</v>
      </c>
      <c r="M527" s="142"/>
      <c r="N527" s="142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  <c r="AC527" s="77"/>
      <c r="AD527" s="77"/>
      <c r="AE527" s="77"/>
      <c r="AF527" s="77"/>
      <c r="AG527" s="77"/>
      <c r="AH527" s="77"/>
      <c r="AI527" s="77"/>
      <c r="AJ527" s="77"/>
      <c r="AK527" s="77"/>
      <c r="AL527" s="77"/>
      <c r="AM527" s="77"/>
      <c r="AN527" s="77"/>
      <c r="AO527" s="77"/>
    </row>
    <row r="528" spans="1:41" s="143" customFormat="1" ht="16.5" customHeight="1">
      <c r="A528" s="144" t="s">
        <v>815</v>
      </c>
      <c r="B528" s="150" t="s">
        <v>693</v>
      </c>
      <c r="C528" s="143" t="s">
        <v>605</v>
      </c>
      <c r="D528" s="143" t="s">
        <v>586</v>
      </c>
      <c r="E528" s="149"/>
      <c r="F528" s="63"/>
      <c r="G528" s="153" t="s">
        <v>811</v>
      </c>
      <c r="H528" s="91">
        <v>1</v>
      </c>
      <c r="I528" s="64">
        <f>VLOOKUP(G528,Invulblad!$A$10:$H$31,7)*H528</f>
        <v>0</v>
      </c>
      <c r="J528" s="140">
        <f t="shared" si="23"/>
        <v>0</v>
      </c>
      <c r="K528" s="140">
        <f t="shared" si="25"/>
        <v>0</v>
      </c>
      <c r="L528" s="141">
        <f t="shared" si="24"/>
        <v>0</v>
      </c>
      <c r="M528" s="142"/>
      <c r="N528" s="142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  <c r="AC528" s="77"/>
      <c r="AD528" s="77"/>
      <c r="AE528" s="77"/>
      <c r="AF528" s="77"/>
      <c r="AG528" s="77"/>
      <c r="AH528" s="77"/>
      <c r="AI528" s="77"/>
      <c r="AJ528" s="77"/>
      <c r="AK528" s="77"/>
      <c r="AL528" s="77"/>
      <c r="AM528" s="77"/>
      <c r="AN528" s="77"/>
      <c r="AO528" s="77"/>
    </row>
    <row r="529" spans="1:41" s="143" customFormat="1" ht="16.5" customHeight="1">
      <c r="A529" s="144" t="s">
        <v>815</v>
      </c>
      <c r="B529" s="150" t="s">
        <v>694</v>
      </c>
      <c r="C529" s="143" t="s">
        <v>668</v>
      </c>
      <c r="D529" s="143" t="s">
        <v>518</v>
      </c>
      <c r="E529" s="149">
        <v>12.4</v>
      </c>
      <c r="F529" s="63">
        <v>52</v>
      </c>
      <c r="G529" s="153" t="s">
        <v>78</v>
      </c>
      <c r="H529" s="91">
        <v>1</v>
      </c>
      <c r="I529" s="64">
        <f>VLOOKUP(G529,Invulblad!$A$10:$H$31,7)*H529</f>
        <v>0</v>
      </c>
      <c r="J529" s="140">
        <f t="shared" si="23"/>
        <v>0</v>
      </c>
      <c r="K529" s="140">
        <f t="shared" si="25"/>
        <v>0</v>
      </c>
      <c r="L529" s="141">
        <f t="shared" si="24"/>
        <v>0</v>
      </c>
      <c r="M529" s="142"/>
      <c r="N529" s="142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  <c r="AC529" s="77"/>
      <c r="AD529" s="77"/>
      <c r="AE529" s="77"/>
      <c r="AF529" s="77"/>
      <c r="AG529" s="77"/>
      <c r="AH529" s="77"/>
      <c r="AI529" s="77"/>
      <c r="AJ529" s="77"/>
      <c r="AK529" s="77"/>
      <c r="AL529" s="77"/>
      <c r="AM529" s="77"/>
      <c r="AN529" s="77"/>
      <c r="AO529" s="77"/>
    </row>
    <row r="530" spans="1:41" s="143" customFormat="1" ht="16.5" customHeight="1">
      <c r="A530" s="144" t="s">
        <v>815</v>
      </c>
      <c r="B530" s="150" t="s">
        <v>695</v>
      </c>
      <c r="C530" s="143" t="s">
        <v>610</v>
      </c>
      <c r="D530" s="143" t="s">
        <v>518</v>
      </c>
      <c r="E530" s="149">
        <v>20.6</v>
      </c>
      <c r="F530" s="63">
        <v>255</v>
      </c>
      <c r="G530" s="153" t="s">
        <v>69</v>
      </c>
      <c r="H530" s="139">
        <v>1</v>
      </c>
      <c r="I530" s="64">
        <f>VLOOKUP(G530,Invulblad!$A$10:$H$31,7)*H530</f>
        <v>0</v>
      </c>
      <c r="J530" s="140">
        <f t="shared" si="23"/>
        <v>0</v>
      </c>
      <c r="K530" s="140">
        <f t="shared" si="25"/>
        <v>0</v>
      </c>
      <c r="L530" s="141">
        <f t="shared" si="24"/>
        <v>0</v>
      </c>
      <c r="M530" s="142"/>
      <c r="N530" s="142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  <c r="AC530" s="77"/>
      <c r="AD530" s="77"/>
      <c r="AE530" s="77"/>
      <c r="AF530" s="77"/>
      <c r="AG530" s="77"/>
      <c r="AH530" s="77"/>
      <c r="AI530" s="77"/>
      <c r="AJ530" s="77"/>
      <c r="AK530" s="77"/>
      <c r="AL530" s="77"/>
      <c r="AM530" s="77"/>
      <c r="AN530" s="77"/>
      <c r="AO530" s="77"/>
    </row>
    <row r="531" spans="1:41" s="143" customFormat="1" ht="16.5" customHeight="1">
      <c r="A531" s="144" t="s">
        <v>815</v>
      </c>
      <c r="B531" s="150" t="s">
        <v>696</v>
      </c>
      <c r="C531" s="143" t="s">
        <v>610</v>
      </c>
      <c r="D531" s="143" t="s">
        <v>518</v>
      </c>
      <c r="E531" s="149">
        <v>27.5</v>
      </c>
      <c r="F531" s="63">
        <v>255</v>
      </c>
      <c r="G531" s="153" t="s">
        <v>69</v>
      </c>
      <c r="H531" s="91">
        <v>1</v>
      </c>
      <c r="I531" s="64">
        <f>VLOOKUP(G531,Invulblad!$A$10:$H$31,7)*H531</f>
        <v>0</v>
      </c>
      <c r="J531" s="140">
        <f t="shared" si="23"/>
        <v>0</v>
      </c>
      <c r="K531" s="140">
        <f t="shared" si="25"/>
        <v>0</v>
      </c>
      <c r="L531" s="141">
        <f t="shared" si="24"/>
        <v>0</v>
      </c>
      <c r="M531" s="142"/>
      <c r="N531" s="142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  <c r="AC531" s="77"/>
      <c r="AD531" s="77"/>
      <c r="AE531" s="77"/>
      <c r="AF531" s="77"/>
      <c r="AG531" s="77"/>
      <c r="AH531" s="77"/>
      <c r="AI531" s="77"/>
      <c r="AJ531" s="77"/>
      <c r="AK531" s="77"/>
      <c r="AL531" s="77"/>
      <c r="AM531" s="77"/>
      <c r="AN531" s="77"/>
      <c r="AO531" s="77"/>
    </row>
    <row r="532" spans="1:41" s="143" customFormat="1" ht="16.5" customHeight="1">
      <c r="A532" s="144" t="s">
        <v>815</v>
      </c>
      <c r="B532" s="150" t="s">
        <v>697</v>
      </c>
      <c r="C532" s="143" t="s">
        <v>610</v>
      </c>
      <c r="D532" s="143" t="s">
        <v>518</v>
      </c>
      <c r="E532" s="149">
        <v>19.399999999999999</v>
      </c>
      <c r="F532" s="63">
        <v>255</v>
      </c>
      <c r="G532" s="153" t="s">
        <v>69</v>
      </c>
      <c r="H532" s="91">
        <v>1</v>
      </c>
      <c r="I532" s="64">
        <f>VLOOKUP(G532,Invulblad!$A$10:$H$31,7)*H532</f>
        <v>0</v>
      </c>
      <c r="J532" s="140">
        <f t="shared" si="23"/>
        <v>0</v>
      </c>
      <c r="K532" s="140">
        <f t="shared" si="25"/>
        <v>0</v>
      </c>
      <c r="L532" s="141">
        <f t="shared" si="24"/>
        <v>0</v>
      </c>
      <c r="M532" s="142"/>
      <c r="N532" s="142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  <c r="AC532" s="77"/>
      <c r="AD532" s="77"/>
      <c r="AE532" s="77"/>
      <c r="AF532" s="77"/>
      <c r="AG532" s="77"/>
      <c r="AH532" s="77"/>
      <c r="AI532" s="77"/>
      <c r="AJ532" s="77"/>
      <c r="AK532" s="77"/>
      <c r="AL532" s="77"/>
      <c r="AM532" s="77"/>
      <c r="AN532" s="77"/>
      <c r="AO532" s="77"/>
    </row>
    <row r="533" spans="1:41" s="143" customFormat="1" ht="16.5" customHeight="1">
      <c r="A533" s="144" t="s">
        <v>815</v>
      </c>
      <c r="B533" s="150" t="s">
        <v>698</v>
      </c>
      <c r="C533" s="143" t="s">
        <v>610</v>
      </c>
      <c r="D533" s="143" t="s">
        <v>518</v>
      </c>
      <c r="E533" s="149">
        <v>29.4</v>
      </c>
      <c r="F533" s="63">
        <v>255</v>
      </c>
      <c r="G533" s="153" t="s">
        <v>69</v>
      </c>
      <c r="H533" s="139">
        <v>1</v>
      </c>
      <c r="I533" s="64">
        <f>VLOOKUP(G533,Invulblad!$A$10:$H$31,7)*H533</f>
        <v>0</v>
      </c>
      <c r="J533" s="140">
        <f t="shared" si="23"/>
        <v>0</v>
      </c>
      <c r="K533" s="140">
        <f t="shared" si="25"/>
        <v>0</v>
      </c>
      <c r="L533" s="141">
        <f t="shared" si="24"/>
        <v>0</v>
      </c>
      <c r="M533" s="142"/>
      <c r="N533" s="142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  <c r="AC533" s="77"/>
      <c r="AD533" s="77"/>
      <c r="AE533" s="77"/>
      <c r="AF533" s="77"/>
      <c r="AG533" s="77"/>
      <c r="AH533" s="77"/>
      <c r="AI533" s="77"/>
      <c r="AJ533" s="77"/>
      <c r="AK533" s="77"/>
      <c r="AL533" s="77"/>
      <c r="AM533" s="77"/>
      <c r="AN533" s="77"/>
      <c r="AO533" s="77"/>
    </row>
    <row r="534" spans="1:41" s="143" customFormat="1" ht="16.5" customHeight="1">
      <c r="A534" s="144" t="s">
        <v>815</v>
      </c>
      <c r="B534" s="150" t="s">
        <v>699</v>
      </c>
      <c r="C534" s="143" t="s">
        <v>610</v>
      </c>
      <c r="D534" s="143" t="s">
        <v>518</v>
      </c>
      <c r="E534" s="149">
        <v>19.399999999999999</v>
      </c>
      <c r="F534" s="63">
        <v>255</v>
      </c>
      <c r="G534" s="153" t="s">
        <v>69</v>
      </c>
      <c r="H534" s="91">
        <v>1</v>
      </c>
      <c r="I534" s="64">
        <f>VLOOKUP(G534,Invulblad!$A$10:$H$31,7)*H534</f>
        <v>0</v>
      </c>
      <c r="J534" s="140">
        <f t="shared" si="23"/>
        <v>0</v>
      </c>
      <c r="K534" s="140">
        <f t="shared" si="25"/>
        <v>0</v>
      </c>
      <c r="L534" s="141">
        <f t="shared" si="24"/>
        <v>0</v>
      </c>
      <c r="M534" s="142"/>
      <c r="N534" s="142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  <c r="AC534" s="77"/>
      <c r="AD534" s="77"/>
      <c r="AE534" s="77"/>
      <c r="AF534" s="77"/>
      <c r="AG534" s="77"/>
      <c r="AH534" s="77"/>
      <c r="AI534" s="77"/>
      <c r="AJ534" s="77"/>
      <c r="AK534" s="77"/>
      <c r="AL534" s="77"/>
      <c r="AM534" s="77"/>
      <c r="AN534" s="77"/>
      <c r="AO534" s="77"/>
    </row>
    <row r="535" spans="1:41" s="143" customFormat="1" ht="16.5" customHeight="1">
      <c r="A535" s="144" t="s">
        <v>815</v>
      </c>
      <c r="B535" s="150" t="s">
        <v>700</v>
      </c>
      <c r="C535" s="143" t="s">
        <v>610</v>
      </c>
      <c r="D535" s="143" t="s">
        <v>518</v>
      </c>
      <c r="E535" s="149">
        <v>27.5</v>
      </c>
      <c r="F535" s="63">
        <v>255</v>
      </c>
      <c r="G535" s="153" t="s">
        <v>69</v>
      </c>
      <c r="H535" s="91">
        <v>1</v>
      </c>
      <c r="I535" s="64">
        <f>VLOOKUP(G535,Invulblad!$A$10:$H$31,7)*H535</f>
        <v>0</v>
      </c>
      <c r="J535" s="140">
        <f t="shared" si="23"/>
        <v>0</v>
      </c>
      <c r="K535" s="140">
        <f t="shared" si="25"/>
        <v>0</v>
      </c>
      <c r="L535" s="141">
        <f t="shared" si="24"/>
        <v>0</v>
      </c>
      <c r="M535" s="142"/>
      <c r="N535" s="142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  <c r="AC535" s="77"/>
      <c r="AD535" s="77"/>
      <c r="AE535" s="77"/>
      <c r="AF535" s="77"/>
      <c r="AG535" s="77"/>
      <c r="AH535" s="77"/>
      <c r="AI535" s="77"/>
      <c r="AJ535" s="77"/>
      <c r="AK535" s="77"/>
      <c r="AL535" s="77"/>
      <c r="AM535" s="77"/>
      <c r="AN535" s="77"/>
      <c r="AO535" s="77"/>
    </row>
    <row r="536" spans="1:41" s="143" customFormat="1" ht="16.5" customHeight="1">
      <c r="A536" s="144" t="s">
        <v>815</v>
      </c>
      <c r="B536" s="150" t="s">
        <v>701</v>
      </c>
      <c r="C536" s="143" t="s">
        <v>610</v>
      </c>
      <c r="D536" s="143" t="s">
        <v>518</v>
      </c>
      <c r="E536" s="149">
        <v>20.6</v>
      </c>
      <c r="F536" s="63">
        <v>255</v>
      </c>
      <c r="G536" s="153" t="s">
        <v>69</v>
      </c>
      <c r="H536" s="139">
        <v>1</v>
      </c>
      <c r="I536" s="64">
        <f>VLOOKUP(G536,Invulblad!$A$10:$H$31,7)*H536</f>
        <v>0</v>
      </c>
      <c r="J536" s="140">
        <f t="shared" si="23"/>
        <v>0</v>
      </c>
      <c r="K536" s="140">
        <f t="shared" si="25"/>
        <v>0</v>
      </c>
      <c r="L536" s="141">
        <f t="shared" si="24"/>
        <v>0</v>
      </c>
      <c r="M536" s="142"/>
      <c r="N536" s="142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  <c r="AC536" s="77"/>
      <c r="AD536" s="77"/>
      <c r="AE536" s="77"/>
      <c r="AF536" s="77"/>
      <c r="AG536" s="77"/>
      <c r="AH536" s="77"/>
      <c r="AI536" s="77"/>
      <c r="AJ536" s="77"/>
      <c r="AK536" s="77"/>
      <c r="AL536" s="77"/>
      <c r="AM536" s="77"/>
      <c r="AN536" s="77"/>
      <c r="AO536" s="77"/>
    </row>
    <row r="537" spans="1:41" s="143" customFormat="1" ht="16.5" customHeight="1">
      <c r="A537" s="144" t="s">
        <v>815</v>
      </c>
      <c r="B537" s="150" t="s">
        <v>702</v>
      </c>
      <c r="C537" s="143" t="s">
        <v>601</v>
      </c>
      <c r="D537" s="143" t="s">
        <v>518</v>
      </c>
      <c r="E537" s="149">
        <v>25.9</v>
      </c>
      <c r="F537" s="63">
        <v>52</v>
      </c>
      <c r="G537" s="153" t="s">
        <v>78</v>
      </c>
      <c r="H537" s="91">
        <v>1</v>
      </c>
      <c r="I537" s="64">
        <f>VLOOKUP(G537,Invulblad!$A$10:$H$31,7)*H537</f>
        <v>0</v>
      </c>
      <c r="J537" s="140">
        <f t="shared" si="23"/>
        <v>0</v>
      </c>
      <c r="K537" s="140">
        <f t="shared" si="25"/>
        <v>0</v>
      </c>
      <c r="L537" s="141">
        <f t="shared" si="24"/>
        <v>0</v>
      </c>
      <c r="M537" s="142"/>
      <c r="N537" s="142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  <c r="AC537" s="77"/>
      <c r="AD537" s="77"/>
      <c r="AE537" s="77"/>
      <c r="AF537" s="77"/>
      <c r="AG537" s="77"/>
      <c r="AH537" s="77"/>
      <c r="AI537" s="77"/>
      <c r="AJ537" s="77"/>
      <c r="AK537" s="77"/>
      <c r="AL537" s="77"/>
      <c r="AM537" s="77"/>
      <c r="AN537" s="77"/>
      <c r="AO537" s="77"/>
    </row>
    <row r="538" spans="1:41" s="143" customFormat="1" ht="16.5" customHeight="1">
      <c r="A538" s="144" t="s">
        <v>815</v>
      </c>
      <c r="B538" s="150" t="s">
        <v>703</v>
      </c>
      <c r="C538" s="143" t="s">
        <v>628</v>
      </c>
      <c r="D538" s="143" t="s">
        <v>518</v>
      </c>
      <c r="E538" s="149">
        <v>25.9</v>
      </c>
      <c r="F538" s="63">
        <v>255</v>
      </c>
      <c r="G538" s="153" t="s">
        <v>77</v>
      </c>
      <c r="H538" s="91">
        <v>1</v>
      </c>
      <c r="I538" s="64">
        <f>VLOOKUP(G538,Invulblad!$A$10:$H$31,7)*H538</f>
        <v>0</v>
      </c>
      <c r="J538" s="140">
        <f t="shared" si="23"/>
        <v>0</v>
      </c>
      <c r="K538" s="140">
        <f t="shared" si="25"/>
        <v>0</v>
      </c>
      <c r="L538" s="141">
        <f t="shared" si="24"/>
        <v>0</v>
      </c>
      <c r="M538" s="142"/>
      <c r="N538" s="142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  <c r="AC538" s="77"/>
      <c r="AD538" s="77"/>
      <c r="AE538" s="77"/>
      <c r="AF538" s="77"/>
      <c r="AG538" s="77"/>
      <c r="AH538" s="77"/>
      <c r="AI538" s="77"/>
      <c r="AJ538" s="77"/>
      <c r="AK538" s="77"/>
      <c r="AL538" s="77"/>
      <c r="AM538" s="77"/>
      <c r="AN538" s="77"/>
      <c r="AO538" s="77"/>
    </row>
    <row r="539" spans="1:41" s="143" customFormat="1" ht="16.5" customHeight="1">
      <c r="A539" s="144" t="s">
        <v>815</v>
      </c>
      <c r="B539" s="150" t="s">
        <v>704</v>
      </c>
      <c r="C539" s="143" t="s">
        <v>661</v>
      </c>
      <c r="D539" s="143" t="s">
        <v>518</v>
      </c>
      <c r="E539" s="149">
        <v>159.5</v>
      </c>
      <c r="F539" s="63">
        <v>255</v>
      </c>
      <c r="G539" s="153" t="s">
        <v>77</v>
      </c>
      <c r="H539" s="139">
        <v>1</v>
      </c>
      <c r="I539" s="64">
        <f>VLOOKUP(G539,Invulblad!$A$10:$H$31,7)*H539</f>
        <v>0</v>
      </c>
      <c r="J539" s="140">
        <f t="shared" si="23"/>
        <v>0</v>
      </c>
      <c r="K539" s="140">
        <f t="shared" si="25"/>
        <v>0</v>
      </c>
      <c r="L539" s="141">
        <f t="shared" si="24"/>
        <v>0</v>
      </c>
      <c r="M539" s="142"/>
      <c r="N539" s="142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  <c r="AC539" s="77"/>
      <c r="AD539" s="77"/>
      <c r="AE539" s="77"/>
      <c r="AF539" s="77"/>
      <c r="AG539" s="77"/>
      <c r="AH539" s="77"/>
      <c r="AI539" s="77"/>
      <c r="AJ539" s="77"/>
      <c r="AK539" s="77"/>
      <c r="AL539" s="77"/>
      <c r="AM539" s="77"/>
      <c r="AN539" s="77"/>
      <c r="AO539" s="77"/>
    </row>
    <row r="540" spans="1:41" s="143" customFormat="1" ht="16.5" customHeight="1">
      <c r="A540" s="144" t="s">
        <v>815</v>
      </c>
      <c r="B540" s="150" t="s">
        <v>705</v>
      </c>
      <c r="C540" s="143" t="s">
        <v>628</v>
      </c>
      <c r="D540" s="143" t="s">
        <v>518</v>
      </c>
      <c r="E540" s="149">
        <v>26</v>
      </c>
      <c r="F540" s="63">
        <v>255</v>
      </c>
      <c r="G540" s="153" t="s">
        <v>77</v>
      </c>
      <c r="H540" s="91">
        <v>1</v>
      </c>
      <c r="I540" s="64">
        <f>VLOOKUP(G540,Invulblad!$A$10:$H$31,7)*H540</f>
        <v>0</v>
      </c>
      <c r="J540" s="140">
        <f t="shared" si="23"/>
        <v>0</v>
      </c>
      <c r="K540" s="140">
        <f t="shared" si="25"/>
        <v>0</v>
      </c>
      <c r="L540" s="141">
        <f t="shared" si="24"/>
        <v>0</v>
      </c>
      <c r="M540" s="142"/>
      <c r="N540" s="142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  <c r="AC540" s="77"/>
      <c r="AD540" s="77"/>
      <c r="AE540" s="77"/>
      <c r="AF540" s="77"/>
      <c r="AG540" s="77"/>
      <c r="AH540" s="77"/>
      <c r="AI540" s="77"/>
      <c r="AJ540" s="77"/>
      <c r="AK540" s="77"/>
      <c r="AL540" s="77"/>
      <c r="AM540" s="77"/>
      <c r="AN540" s="77"/>
      <c r="AO540" s="77"/>
    </row>
    <row r="541" spans="1:41" s="143" customFormat="1" ht="16.5" customHeight="1">
      <c r="A541" s="144" t="s">
        <v>815</v>
      </c>
      <c r="B541" s="150" t="s">
        <v>706</v>
      </c>
      <c r="C541" s="143" t="s">
        <v>610</v>
      </c>
      <c r="D541" s="143" t="s">
        <v>518</v>
      </c>
      <c r="E541" s="149">
        <v>30</v>
      </c>
      <c r="F541" s="63">
        <v>255</v>
      </c>
      <c r="G541" s="153" t="s">
        <v>69</v>
      </c>
      <c r="H541" s="91">
        <v>1</v>
      </c>
      <c r="I541" s="64">
        <f>VLOOKUP(G541,Invulblad!$A$10:$H$31,7)*H541</f>
        <v>0</v>
      </c>
      <c r="J541" s="140">
        <f t="shared" si="23"/>
        <v>0</v>
      </c>
      <c r="K541" s="140">
        <f t="shared" si="25"/>
        <v>0</v>
      </c>
      <c r="L541" s="141">
        <f t="shared" si="24"/>
        <v>0</v>
      </c>
      <c r="M541" s="142"/>
      <c r="N541" s="142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  <c r="AD541" s="77"/>
      <c r="AE541" s="77"/>
      <c r="AF541" s="77"/>
      <c r="AG541" s="77"/>
      <c r="AH541" s="77"/>
      <c r="AI541" s="77"/>
      <c r="AJ541" s="77"/>
      <c r="AK541" s="77"/>
      <c r="AL541" s="77"/>
      <c r="AM541" s="77"/>
      <c r="AN541" s="77"/>
      <c r="AO541" s="77"/>
    </row>
    <row r="542" spans="1:41" s="143" customFormat="1" ht="16.5" customHeight="1">
      <c r="A542" s="144" t="s">
        <v>815</v>
      </c>
      <c r="B542" s="150" t="s">
        <v>707</v>
      </c>
      <c r="C542" s="143" t="s">
        <v>610</v>
      </c>
      <c r="D542" s="143" t="s">
        <v>518</v>
      </c>
      <c r="E542" s="149">
        <v>19.8</v>
      </c>
      <c r="F542" s="63">
        <v>255</v>
      </c>
      <c r="G542" s="153" t="s">
        <v>69</v>
      </c>
      <c r="H542" s="139">
        <v>1</v>
      </c>
      <c r="I542" s="64">
        <f>VLOOKUP(G542,Invulblad!$A$10:$H$31,7)*H542</f>
        <v>0</v>
      </c>
      <c r="J542" s="140">
        <f t="shared" si="23"/>
        <v>0</v>
      </c>
      <c r="K542" s="140">
        <f t="shared" si="25"/>
        <v>0</v>
      </c>
      <c r="L542" s="141">
        <f t="shared" si="24"/>
        <v>0</v>
      </c>
      <c r="M542" s="142"/>
      <c r="N542" s="142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  <c r="AC542" s="77"/>
      <c r="AD542" s="77"/>
      <c r="AE542" s="77"/>
      <c r="AF542" s="77"/>
      <c r="AG542" s="77"/>
      <c r="AH542" s="77"/>
      <c r="AI542" s="77"/>
      <c r="AJ542" s="77"/>
      <c r="AK542" s="77"/>
      <c r="AL542" s="77"/>
      <c r="AM542" s="77"/>
      <c r="AN542" s="77"/>
      <c r="AO542" s="77"/>
    </row>
    <row r="543" spans="1:41" s="143" customFormat="1" ht="16.5" customHeight="1">
      <c r="A543" s="144" t="s">
        <v>815</v>
      </c>
      <c r="B543" s="150" t="s">
        <v>708</v>
      </c>
      <c r="C543" s="143" t="s">
        <v>666</v>
      </c>
      <c r="D543" s="143" t="s">
        <v>518</v>
      </c>
      <c r="E543" s="149">
        <v>10.8</v>
      </c>
      <c r="F543" s="63">
        <v>255</v>
      </c>
      <c r="G543" s="153" t="s">
        <v>77</v>
      </c>
      <c r="H543" s="91">
        <v>1</v>
      </c>
      <c r="I543" s="64">
        <f>VLOOKUP(G543,Invulblad!$A$10:$H$31,7)*H543</f>
        <v>0</v>
      </c>
      <c r="J543" s="140">
        <f t="shared" si="23"/>
        <v>0</v>
      </c>
      <c r="K543" s="140">
        <f t="shared" si="25"/>
        <v>0</v>
      </c>
      <c r="L543" s="141">
        <f t="shared" si="24"/>
        <v>0</v>
      </c>
      <c r="M543" s="142"/>
      <c r="N543" s="142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  <c r="AD543" s="77"/>
      <c r="AE543" s="77"/>
      <c r="AF543" s="77"/>
      <c r="AG543" s="77"/>
      <c r="AH543" s="77"/>
      <c r="AI543" s="77"/>
      <c r="AJ543" s="77"/>
      <c r="AK543" s="77"/>
      <c r="AL543" s="77"/>
      <c r="AM543" s="77"/>
      <c r="AN543" s="77"/>
      <c r="AO543" s="77"/>
    </row>
    <row r="544" spans="1:41" s="143" customFormat="1" ht="16.5" customHeight="1">
      <c r="A544" s="144" t="s">
        <v>815</v>
      </c>
      <c r="B544" s="150" t="s">
        <v>709</v>
      </c>
      <c r="C544" s="143" t="s">
        <v>668</v>
      </c>
      <c r="D544" s="143" t="s">
        <v>518</v>
      </c>
      <c r="E544" s="149">
        <v>13.2</v>
      </c>
      <c r="F544" s="63">
        <v>52</v>
      </c>
      <c r="G544" s="153" t="s">
        <v>78</v>
      </c>
      <c r="H544" s="91">
        <v>1</v>
      </c>
      <c r="I544" s="64">
        <f>VLOOKUP(G544,Invulblad!$A$10:$H$31,7)*H544</f>
        <v>0</v>
      </c>
      <c r="J544" s="140">
        <f t="shared" si="23"/>
        <v>0</v>
      </c>
      <c r="K544" s="140">
        <f t="shared" si="25"/>
        <v>0</v>
      </c>
      <c r="L544" s="141">
        <f t="shared" si="24"/>
        <v>0</v>
      </c>
      <c r="M544" s="142"/>
      <c r="N544" s="142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  <c r="AC544" s="77"/>
      <c r="AD544" s="77"/>
      <c r="AE544" s="77"/>
      <c r="AF544" s="77"/>
      <c r="AG544" s="77"/>
      <c r="AH544" s="77"/>
      <c r="AI544" s="77"/>
      <c r="AJ544" s="77"/>
      <c r="AK544" s="77"/>
      <c r="AL544" s="77"/>
      <c r="AM544" s="77"/>
      <c r="AN544" s="77"/>
      <c r="AO544" s="77"/>
    </row>
    <row r="545" spans="1:41" s="143" customFormat="1" ht="16.5" customHeight="1">
      <c r="A545" s="144" t="s">
        <v>815</v>
      </c>
      <c r="B545" s="150" t="s">
        <v>710</v>
      </c>
      <c r="C545" s="143" t="s">
        <v>670</v>
      </c>
      <c r="D545" s="143" t="s">
        <v>518</v>
      </c>
      <c r="E545" s="149">
        <v>206</v>
      </c>
      <c r="F545" s="63">
        <v>255</v>
      </c>
      <c r="G545" s="153" t="s">
        <v>69</v>
      </c>
      <c r="H545" s="139">
        <v>1</v>
      </c>
      <c r="I545" s="64">
        <f>VLOOKUP(G545,Invulblad!$A$10:$H$31,7)*H545</f>
        <v>0</v>
      </c>
      <c r="J545" s="140">
        <f t="shared" si="23"/>
        <v>0</v>
      </c>
      <c r="K545" s="140">
        <f t="shared" si="25"/>
        <v>0</v>
      </c>
      <c r="L545" s="141">
        <f t="shared" si="24"/>
        <v>0</v>
      </c>
      <c r="M545" s="142"/>
      <c r="N545" s="142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  <c r="AC545" s="77"/>
      <c r="AD545" s="77"/>
      <c r="AE545" s="77"/>
      <c r="AF545" s="77"/>
      <c r="AG545" s="77"/>
      <c r="AH545" s="77"/>
      <c r="AI545" s="77"/>
      <c r="AJ545" s="77"/>
      <c r="AK545" s="77"/>
      <c r="AL545" s="77"/>
      <c r="AM545" s="77"/>
      <c r="AN545" s="77"/>
      <c r="AO545" s="77"/>
    </row>
    <row r="546" spans="1:41" s="143" customFormat="1" ht="16.5" customHeight="1">
      <c r="A546" s="144" t="s">
        <v>815</v>
      </c>
      <c r="B546" s="150" t="s">
        <v>711</v>
      </c>
      <c r="C546" s="143" t="s">
        <v>610</v>
      </c>
      <c r="D546" s="143" t="s">
        <v>518</v>
      </c>
      <c r="E546" s="149"/>
      <c r="F546" s="63">
        <v>255</v>
      </c>
      <c r="G546" s="153" t="s">
        <v>69</v>
      </c>
      <c r="H546" s="91">
        <v>1</v>
      </c>
      <c r="I546" s="64">
        <f>VLOOKUP(G546,Invulblad!$A$10:$H$31,7)*H546</f>
        <v>0</v>
      </c>
      <c r="J546" s="140">
        <f t="shared" si="23"/>
        <v>0</v>
      </c>
      <c r="K546" s="140">
        <f t="shared" si="25"/>
        <v>0</v>
      </c>
      <c r="L546" s="141">
        <f t="shared" si="24"/>
        <v>0</v>
      </c>
      <c r="M546" s="142"/>
      <c r="N546" s="142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  <c r="AC546" s="77"/>
      <c r="AD546" s="77"/>
      <c r="AE546" s="77"/>
      <c r="AF546" s="77"/>
      <c r="AG546" s="77"/>
      <c r="AH546" s="77"/>
      <c r="AI546" s="77"/>
      <c r="AJ546" s="77"/>
      <c r="AK546" s="77"/>
      <c r="AL546" s="77"/>
      <c r="AM546" s="77"/>
      <c r="AN546" s="77"/>
      <c r="AO546" s="77"/>
    </row>
    <row r="547" spans="1:41" s="143" customFormat="1" ht="16.5" customHeight="1">
      <c r="A547" s="144" t="s">
        <v>815</v>
      </c>
      <c r="B547" s="150" t="s">
        <v>712</v>
      </c>
      <c r="C547" s="143" t="s">
        <v>610</v>
      </c>
      <c r="D547" s="143" t="s">
        <v>518</v>
      </c>
      <c r="E547" s="149">
        <v>26</v>
      </c>
      <c r="F547" s="63">
        <v>255</v>
      </c>
      <c r="G547" s="153" t="s">
        <v>69</v>
      </c>
      <c r="H547" s="91">
        <v>1</v>
      </c>
      <c r="I547" s="64">
        <f>VLOOKUP(G547,Invulblad!$A$10:$H$31,7)*H547</f>
        <v>0</v>
      </c>
      <c r="J547" s="140">
        <f t="shared" si="23"/>
        <v>0</v>
      </c>
      <c r="K547" s="140">
        <f t="shared" si="25"/>
        <v>0</v>
      </c>
      <c r="L547" s="141">
        <f t="shared" si="24"/>
        <v>0</v>
      </c>
      <c r="M547" s="142"/>
      <c r="N547" s="142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  <c r="AC547" s="77"/>
      <c r="AD547" s="77"/>
      <c r="AE547" s="77"/>
      <c r="AF547" s="77"/>
      <c r="AG547" s="77"/>
      <c r="AH547" s="77"/>
      <c r="AI547" s="77"/>
      <c r="AJ547" s="77"/>
      <c r="AK547" s="77"/>
      <c r="AL547" s="77"/>
      <c r="AM547" s="77"/>
      <c r="AN547" s="77"/>
      <c r="AO547" s="77"/>
    </row>
    <row r="548" spans="1:41" s="143" customFormat="1" ht="16.5" customHeight="1">
      <c r="A548" s="144" t="s">
        <v>815</v>
      </c>
      <c r="B548" s="150" t="s">
        <v>713</v>
      </c>
      <c r="C548" s="143" t="s">
        <v>610</v>
      </c>
      <c r="D548" s="143" t="s">
        <v>518</v>
      </c>
      <c r="E548" s="149">
        <v>26</v>
      </c>
      <c r="F548" s="63">
        <v>255</v>
      </c>
      <c r="G548" s="153" t="s">
        <v>69</v>
      </c>
      <c r="H548" s="139">
        <v>1</v>
      </c>
      <c r="I548" s="64">
        <f>VLOOKUP(G548,Invulblad!$A$10:$H$31,7)*H548</f>
        <v>0</v>
      </c>
      <c r="J548" s="140">
        <f t="shared" si="23"/>
        <v>0</v>
      </c>
      <c r="K548" s="140">
        <f t="shared" si="25"/>
        <v>0</v>
      </c>
      <c r="L548" s="141">
        <f t="shared" si="24"/>
        <v>0</v>
      </c>
      <c r="M548" s="142"/>
      <c r="N548" s="142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  <c r="AC548" s="77"/>
      <c r="AD548" s="77"/>
      <c r="AE548" s="77"/>
      <c r="AF548" s="77"/>
      <c r="AG548" s="77"/>
      <c r="AH548" s="77"/>
      <c r="AI548" s="77"/>
      <c r="AJ548" s="77"/>
      <c r="AK548" s="77"/>
      <c r="AL548" s="77"/>
      <c r="AM548" s="77"/>
      <c r="AN548" s="77"/>
      <c r="AO548" s="77"/>
    </row>
    <row r="549" spans="1:41" s="143" customFormat="1" ht="16.5" customHeight="1">
      <c r="A549" s="144" t="s">
        <v>815</v>
      </c>
      <c r="B549" s="150" t="s">
        <v>714</v>
      </c>
      <c r="C549" s="143" t="s">
        <v>628</v>
      </c>
      <c r="D549" s="143" t="s">
        <v>518</v>
      </c>
      <c r="E549" s="149">
        <v>25.9</v>
      </c>
      <c r="F549" s="63">
        <v>255</v>
      </c>
      <c r="G549" s="153" t="s">
        <v>77</v>
      </c>
      <c r="H549" s="91">
        <v>1</v>
      </c>
      <c r="I549" s="64">
        <f>VLOOKUP(G549,Invulblad!$A$10:$H$31,7)*H549</f>
        <v>0</v>
      </c>
      <c r="J549" s="140">
        <f t="shared" si="23"/>
        <v>0</v>
      </c>
      <c r="K549" s="140">
        <f t="shared" si="25"/>
        <v>0</v>
      </c>
      <c r="L549" s="141">
        <f t="shared" si="24"/>
        <v>0</v>
      </c>
      <c r="M549" s="142"/>
      <c r="N549" s="142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  <c r="AC549" s="77"/>
      <c r="AD549" s="77"/>
      <c r="AE549" s="77"/>
      <c r="AF549" s="77"/>
      <c r="AG549" s="77"/>
      <c r="AH549" s="77"/>
      <c r="AI549" s="77"/>
      <c r="AJ549" s="77"/>
      <c r="AK549" s="77"/>
      <c r="AL549" s="77"/>
      <c r="AM549" s="77"/>
      <c r="AN549" s="77"/>
      <c r="AO549" s="77"/>
    </row>
    <row r="550" spans="1:41" s="143" customFormat="1" ht="16.5" customHeight="1">
      <c r="A550" s="144" t="s">
        <v>815</v>
      </c>
      <c r="B550" s="150" t="s">
        <v>715</v>
      </c>
      <c r="C550" s="143" t="s">
        <v>661</v>
      </c>
      <c r="D550" s="143" t="s">
        <v>518</v>
      </c>
      <c r="E550" s="149">
        <v>159.5</v>
      </c>
      <c r="F550" s="63">
        <v>255</v>
      </c>
      <c r="G550" s="153" t="s">
        <v>77</v>
      </c>
      <c r="H550" s="91">
        <v>1</v>
      </c>
      <c r="I550" s="64">
        <f>VLOOKUP(G550,Invulblad!$A$10:$H$31,7)*H550</f>
        <v>0</v>
      </c>
      <c r="J550" s="140">
        <f t="shared" si="23"/>
        <v>0</v>
      </c>
      <c r="K550" s="140">
        <f t="shared" si="25"/>
        <v>0</v>
      </c>
      <c r="L550" s="141">
        <f t="shared" si="24"/>
        <v>0</v>
      </c>
      <c r="M550" s="142"/>
      <c r="N550" s="142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  <c r="AC550" s="77"/>
      <c r="AD550" s="77"/>
      <c r="AE550" s="77"/>
      <c r="AF550" s="77"/>
      <c r="AG550" s="77"/>
      <c r="AH550" s="77"/>
      <c r="AI550" s="77"/>
      <c r="AJ550" s="77"/>
      <c r="AK550" s="77"/>
      <c r="AL550" s="77"/>
      <c r="AM550" s="77"/>
      <c r="AN550" s="77"/>
      <c r="AO550" s="77"/>
    </row>
    <row r="551" spans="1:41" s="143" customFormat="1" ht="16.5" customHeight="1">
      <c r="A551" s="144" t="s">
        <v>815</v>
      </c>
      <c r="B551" s="150" t="s">
        <v>716</v>
      </c>
      <c r="C551" s="143" t="s">
        <v>628</v>
      </c>
      <c r="D551" s="143" t="s">
        <v>518</v>
      </c>
      <c r="E551" s="149">
        <v>25.9</v>
      </c>
      <c r="F551" s="63">
        <v>255</v>
      </c>
      <c r="G551" s="153" t="s">
        <v>77</v>
      </c>
      <c r="H551" s="139">
        <v>1</v>
      </c>
      <c r="I551" s="64">
        <f>VLOOKUP(G551,Invulblad!$A$10:$H$31,7)*H551</f>
        <v>0</v>
      </c>
      <c r="J551" s="140">
        <f t="shared" si="23"/>
        <v>0</v>
      </c>
      <c r="K551" s="140">
        <f t="shared" si="25"/>
        <v>0</v>
      </c>
      <c r="L551" s="141">
        <f t="shared" si="24"/>
        <v>0</v>
      </c>
      <c r="M551" s="142"/>
      <c r="N551" s="142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  <c r="AC551" s="77"/>
      <c r="AD551" s="77"/>
      <c r="AE551" s="77"/>
      <c r="AF551" s="77"/>
      <c r="AG551" s="77"/>
      <c r="AH551" s="77"/>
      <c r="AI551" s="77"/>
      <c r="AJ551" s="77"/>
      <c r="AK551" s="77"/>
      <c r="AL551" s="77"/>
      <c r="AM551" s="77"/>
      <c r="AN551" s="77"/>
      <c r="AO551" s="77"/>
    </row>
    <row r="552" spans="1:41" s="143" customFormat="1" ht="16.5" customHeight="1">
      <c r="A552" s="144" t="s">
        <v>815</v>
      </c>
      <c r="B552" s="150" t="s">
        <v>717</v>
      </c>
      <c r="C552" s="143" t="s">
        <v>504</v>
      </c>
      <c r="D552" s="143" t="s">
        <v>526</v>
      </c>
      <c r="E552" s="149">
        <v>16.899999999999999</v>
      </c>
      <c r="F552" s="63">
        <v>255</v>
      </c>
      <c r="G552" s="153" t="s">
        <v>72</v>
      </c>
      <c r="H552" s="91">
        <v>1</v>
      </c>
      <c r="I552" s="64">
        <f>VLOOKUP(G552,Invulblad!$A$10:$H$31,7)*H552</f>
        <v>0</v>
      </c>
      <c r="J552" s="140">
        <f t="shared" si="23"/>
        <v>0</v>
      </c>
      <c r="K552" s="140">
        <f t="shared" si="25"/>
        <v>0</v>
      </c>
      <c r="L552" s="141">
        <f t="shared" si="24"/>
        <v>0</v>
      </c>
      <c r="M552" s="142"/>
      <c r="N552" s="142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77"/>
      <c r="AG552" s="77"/>
      <c r="AH552" s="77"/>
      <c r="AI552" s="77"/>
      <c r="AJ552" s="77"/>
      <c r="AK552" s="77"/>
      <c r="AL552" s="77"/>
      <c r="AM552" s="77"/>
      <c r="AN552" s="77"/>
      <c r="AO552" s="77"/>
    </row>
    <row r="553" spans="1:41" s="143" customFormat="1" ht="16.5" customHeight="1">
      <c r="A553" s="144" t="s">
        <v>815</v>
      </c>
      <c r="B553" s="150" t="s">
        <v>718</v>
      </c>
      <c r="C553" s="143" t="s">
        <v>507</v>
      </c>
      <c r="D553" s="143" t="s">
        <v>526</v>
      </c>
      <c r="E553" s="149">
        <v>3.2</v>
      </c>
      <c r="F553" s="63">
        <v>255</v>
      </c>
      <c r="G553" s="153" t="s">
        <v>74</v>
      </c>
      <c r="H553" s="91">
        <v>1</v>
      </c>
      <c r="I553" s="64">
        <f>VLOOKUP(G553,Invulblad!$A$10:$H$31,7)*H553</f>
        <v>0</v>
      </c>
      <c r="J553" s="140">
        <f t="shared" si="23"/>
        <v>0</v>
      </c>
      <c r="K553" s="140">
        <f t="shared" si="25"/>
        <v>0</v>
      </c>
      <c r="L553" s="141">
        <f t="shared" si="24"/>
        <v>0</v>
      </c>
      <c r="M553" s="142"/>
      <c r="N553" s="142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  <c r="AC553" s="77"/>
      <c r="AD553" s="77"/>
      <c r="AE553" s="77"/>
      <c r="AF553" s="77"/>
      <c r="AG553" s="77"/>
      <c r="AH553" s="77"/>
      <c r="AI553" s="77"/>
      <c r="AJ553" s="77"/>
      <c r="AK553" s="77"/>
      <c r="AL553" s="77"/>
      <c r="AM553" s="77"/>
      <c r="AN553" s="77"/>
      <c r="AO553" s="77"/>
    </row>
    <row r="554" spans="1:41" s="143" customFormat="1" ht="16.5" customHeight="1">
      <c r="A554" s="144" t="s">
        <v>815</v>
      </c>
      <c r="B554" s="150" t="s">
        <v>719</v>
      </c>
      <c r="C554" s="143" t="s">
        <v>507</v>
      </c>
      <c r="D554" s="143" t="s">
        <v>526</v>
      </c>
      <c r="E554" s="149">
        <v>3.7</v>
      </c>
      <c r="F554" s="63">
        <v>255</v>
      </c>
      <c r="G554" s="153" t="s">
        <v>74</v>
      </c>
      <c r="H554" s="139">
        <v>1</v>
      </c>
      <c r="I554" s="64">
        <f>VLOOKUP(G554,Invulblad!$A$10:$H$31,7)*H554</f>
        <v>0</v>
      </c>
      <c r="J554" s="140">
        <f t="shared" si="23"/>
        <v>0</v>
      </c>
      <c r="K554" s="140">
        <f t="shared" si="25"/>
        <v>0</v>
      </c>
      <c r="L554" s="141">
        <f t="shared" si="24"/>
        <v>0</v>
      </c>
      <c r="M554" s="142"/>
      <c r="N554" s="142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  <c r="AC554" s="77"/>
      <c r="AD554" s="77"/>
      <c r="AE554" s="77"/>
      <c r="AF554" s="77"/>
      <c r="AG554" s="77"/>
      <c r="AH554" s="77"/>
      <c r="AI554" s="77"/>
      <c r="AJ554" s="77"/>
      <c r="AK554" s="77"/>
      <c r="AL554" s="77"/>
      <c r="AM554" s="77"/>
      <c r="AN554" s="77"/>
      <c r="AO554" s="77"/>
    </row>
    <row r="555" spans="1:41" s="143" customFormat="1" ht="16.5" customHeight="1">
      <c r="A555" s="144" t="s">
        <v>815</v>
      </c>
      <c r="B555" s="150" t="s">
        <v>720</v>
      </c>
      <c r="C555" s="143" t="s">
        <v>512</v>
      </c>
      <c r="D555" s="143" t="s">
        <v>586</v>
      </c>
      <c r="E555" s="149"/>
      <c r="F555" s="63"/>
      <c r="G555" s="153" t="s">
        <v>811</v>
      </c>
      <c r="H555" s="91">
        <v>1</v>
      </c>
      <c r="I555" s="64">
        <f>VLOOKUP(G555,Invulblad!$A$10:$H$31,7)*H555</f>
        <v>0</v>
      </c>
      <c r="J555" s="140">
        <f t="shared" ref="J555:J618" si="26">+I555*E555</f>
        <v>0</v>
      </c>
      <c r="K555" s="140">
        <f t="shared" si="25"/>
        <v>0</v>
      </c>
      <c r="L555" s="141">
        <f t="shared" ref="L555:L618" si="27">+K555*J555</f>
        <v>0</v>
      </c>
      <c r="M555" s="142"/>
      <c r="N555" s="142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  <c r="AD555" s="77"/>
      <c r="AE555" s="77"/>
      <c r="AF555" s="77"/>
      <c r="AG555" s="77"/>
      <c r="AH555" s="77"/>
      <c r="AI555" s="77"/>
      <c r="AJ555" s="77"/>
      <c r="AK555" s="77"/>
      <c r="AL555" s="77"/>
      <c r="AM555" s="77"/>
      <c r="AN555" s="77"/>
      <c r="AO555" s="77"/>
    </row>
    <row r="556" spans="1:41" s="143" customFormat="1" ht="16.5" customHeight="1">
      <c r="A556" s="144" t="s">
        <v>815</v>
      </c>
      <c r="B556" s="150" t="s">
        <v>721</v>
      </c>
      <c r="C556" s="143" t="s">
        <v>514</v>
      </c>
      <c r="D556" s="143" t="s">
        <v>515</v>
      </c>
      <c r="E556" s="149"/>
      <c r="F556" s="63"/>
      <c r="G556" s="153" t="s">
        <v>811</v>
      </c>
      <c r="H556" s="91">
        <v>1</v>
      </c>
      <c r="I556" s="64">
        <f>VLOOKUP(G556,Invulblad!$A$10:$H$31,7)*H556</f>
        <v>0</v>
      </c>
      <c r="J556" s="140">
        <f t="shared" si="26"/>
        <v>0</v>
      </c>
      <c r="K556" s="140">
        <f t="shared" si="25"/>
        <v>0</v>
      </c>
      <c r="L556" s="141">
        <f t="shared" si="27"/>
        <v>0</v>
      </c>
      <c r="M556" s="142"/>
      <c r="N556" s="142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  <c r="AC556" s="77"/>
      <c r="AD556" s="77"/>
      <c r="AE556" s="77"/>
      <c r="AF556" s="77"/>
      <c r="AG556" s="77"/>
      <c r="AH556" s="77"/>
      <c r="AI556" s="77"/>
      <c r="AJ556" s="77"/>
      <c r="AK556" s="77"/>
      <c r="AL556" s="77"/>
      <c r="AM556" s="77"/>
      <c r="AN556" s="77"/>
      <c r="AO556" s="77"/>
    </row>
    <row r="557" spans="1:41" s="143" customFormat="1" ht="16.5" customHeight="1">
      <c r="A557" s="144" t="s">
        <v>815</v>
      </c>
      <c r="B557" s="150" t="s">
        <v>722</v>
      </c>
      <c r="C557" s="143" t="s">
        <v>520</v>
      </c>
      <c r="D557" s="143" t="s">
        <v>521</v>
      </c>
      <c r="E557" s="149">
        <v>10.6</v>
      </c>
      <c r="F557" s="63">
        <v>255</v>
      </c>
      <c r="G557" s="153" t="s">
        <v>82</v>
      </c>
      <c r="H557" s="139">
        <v>1</v>
      </c>
      <c r="I557" s="64">
        <f>VLOOKUP(G557,Invulblad!$A$10:$H$31,7)*H557</f>
        <v>0</v>
      </c>
      <c r="J557" s="140">
        <f t="shared" si="26"/>
        <v>0</v>
      </c>
      <c r="K557" s="140">
        <f t="shared" si="25"/>
        <v>0</v>
      </c>
      <c r="L557" s="141">
        <f t="shared" si="27"/>
        <v>0</v>
      </c>
      <c r="M557" s="142"/>
      <c r="N557" s="142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  <c r="AC557" s="77"/>
      <c r="AD557" s="77"/>
      <c r="AE557" s="77"/>
      <c r="AF557" s="77"/>
      <c r="AG557" s="77"/>
      <c r="AH557" s="77"/>
      <c r="AI557" s="77"/>
      <c r="AJ557" s="77"/>
      <c r="AK557" s="77"/>
      <c r="AL557" s="77"/>
      <c r="AM557" s="77"/>
      <c r="AN557" s="77"/>
      <c r="AO557" s="77"/>
    </row>
    <row r="558" spans="1:41" s="143" customFormat="1" ht="16.5" customHeight="1">
      <c r="A558" s="144" t="s">
        <v>815</v>
      </c>
      <c r="B558" s="150" t="s">
        <v>723</v>
      </c>
      <c r="C558" s="143" t="s">
        <v>523</v>
      </c>
      <c r="D558" s="143" t="s">
        <v>521</v>
      </c>
      <c r="E558" s="149">
        <v>7</v>
      </c>
      <c r="F558" s="63">
        <v>255</v>
      </c>
      <c r="G558" s="153" t="s">
        <v>82</v>
      </c>
      <c r="H558" s="91">
        <v>1</v>
      </c>
      <c r="I558" s="64">
        <f>VLOOKUP(G558,Invulblad!$A$10:$H$31,7)*H558</f>
        <v>0</v>
      </c>
      <c r="J558" s="140">
        <f t="shared" si="26"/>
        <v>0</v>
      </c>
      <c r="K558" s="140">
        <f t="shared" si="25"/>
        <v>0</v>
      </c>
      <c r="L558" s="141">
        <f t="shared" si="27"/>
        <v>0</v>
      </c>
      <c r="M558" s="142"/>
      <c r="N558" s="142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  <c r="AC558" s="77"/>
      <c r="AD558" s="77"/>
      <c r="AE558" s="77"/>
      <c r="AF558" s="77"/>
      <c r="AG558" s="77"/>
      <c r="AH558" s="77"/>
      <c r="AI558" s="77"/>
      <c r="AJ558" s="77"/>
      <c r="AK558" s="77"/>
      <c r="AL558" s="77"/>
      <c r="AM558" s="77"/>
      <c r="AN558" s="77"/>
      <c r="AO558" s="77"/>
    </row>
    <row r="559" spans="1:41" s="143" customFormat="1" ht="16.5" customHeight="1">
      <c r="A559" s="144" t="s">
        <v>815</v>
      </c>
      <c r="B559" s="150" t="s">
        <v>724</v>
      </c>
      <c r="C559" s="143" t="s">
        <v>525</v>
      </c>
      <c r="D559" s="143" t="s">
        <v>526</v>
      </c>
      <c r="E559" s="149"/>
      <c r="F559" s="63"/>
      <c r="G559" s="153" t="s">
        <v>811</v>
      </c>
      <c r="H559" s="91">
        <v>1</v>
      </c>
      <c r="I559" s="64">
        <f>VLOOKUP(G559,Invulblad!$A$10:$H$31,7)*H559</f>
        <v>0</v>
      </c>
      <c r="J559" s="140">
        <f t="shared" si="26"/>
        <v>0</v>
      </c>
      <c r="K559" s="140">
        <f t="shared" si="25"/>
        <v>0</v>
      </c>
      <c r="L559" s="141">
        <f t="shared" si="27"/>
        <v>0</v>
      </c>
      <c r="M559" s="142"/>
      <c r="N559" s="142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  <c r="AC559" s="77"/>
      <c r="AD559" s="77"/>
      <c r="AE559" s="77"/>
      <c r="AF559" s="77"/>
      <c r="AG559" s="77"/>
      <c r="AH559" s="77"/>
      <c r="AI559" s="77"/>
      <c r="AJ559" s="77"/>
      <c r="AK559" s="77"/>
      <c r="AL559" s="77"/>
      <c r="AM559" s="77"/>
      <c r="AN559" s="77"/>
      <c r="AO559" s="77"/>
    </row>
    <row r="560" spans="1:41" s="143" customFormat="1" ht="16.5" customHeight="1">
      <c r="A560" s="144" t="s">
        <v>815</v>
      </c>
      <c r="B560" s="150" t="s">
        <v>725</v>
      </c>
      <c r="C560" s="143" t="s">
        <v>528</v>
      </c>
      <c r="D560" s="143" t="s">
        <v>586</v>
      </c>
      <c r="E560" s="149"/>
      <c r="F560" s="63"/>
      <c r="G560" s="153" t="s">
        <v>811</v>
      </c>
      <c r="H560" s="139">
        <v>1</v>
      </c>
      <c r="I560" s="64">
        <f>VLOOKUP(G560,Invulblad!$A$10:$H$31,7)*H560</f>
        <v>0</v>
      </c>
      <c r="J560" s="140">
        <f t="shared" si="26"/>
        <v>0</v>
      </c>
      <c r="K560" s="140">
        <f t="shared" si="25"/>
        <v>0</v>
      </c>
      <c r="L560" s="141">
        <f t="shared" si="27"/>
        <v>0</v>
      </c>
      <c r="M560" s="142"/>
      <c r="N560" s="142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  <c r="AC560" s="77"/>
      <c r="AD560" s="77"/>
      <c r="AE560" s="77"/>
      <c r="AF560" s="77"/>
      <c r="AG560" s="77"/>
      <c r="AH560" s="77"/>
      <c r="AI560" s="77"/>
      <c r="AJ560" s="77"/>
      <c r="AK560" s="77"/>
      <c r="AL560" s="77"/>
      <c r="AM560" s="77"/>
      <c r="AN560" s="77"/>
      <c r="AO560" s="77"/>
    </row>
    <row r="561" spans="1:41" s="143" customFormat="1" ht="16.5" customHeight="1">
      <c r="A561" s="144" t="s">
        <v>815</v>
      </c>
      <c r="B561" s="150" t="s">
        <v>726</v>
      </c>
      <c r="C561" s="143" t="s">
        <v>530</v>
      </c>
      <c r="D561" s="143" t="s">
        <v>526</v>
      </c>
      <c r="E561" s="149">
        <v>217.2</v>
      </c>
      <c r="F561" s="63">
        <v>255</v>
      </c>
      <c r="G561" s="153" t="s">
        <v>72</v>
      </c>
      <c r="H561" s="91">
        <v>1</v>
      </c>
      <c r="I561" s="64">
        <f>VLOOKUP(G561,Invulblad!$A$10:$H$31,7)*H561</f>
        <v>0</v>
      </c>
      <c r="J561" s="140">
        <f t="shared" si="26"/>
        <v>0</v>
      </c>
      <c r="K561" s="140">
        <f t="shared" si="25"/>
        <v>0</v>
      </c>
      <c r="L561" s="141">
        <f t="shared" si="27"/>
        <v>0</v>
      </c>
      <c r="M561" s="142"/>
      <c r="N561" s="142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  <c r="AC561" s="77"/>
      <c r="AD561" s="77"/>
      <c r="AE561" s="77"/>
      <c r="AF561" s="77"/>
      <c r="AG561" s="77"/>
      <c r="AH561" s="77"/>
      <c r="AI561" s="77"/>
      <c r="AJ561" s="77"/>
      <c r="AK561" s="77"/>
      <c r="AL561" s="77"/>
      <c r="AM561" s="77"/>
      <c r="AN561" s="77"/>
      <c r="AO561" s="77"/>
    </row>
    <row r="562" spans="1:41" s="143" customFormat="1" ht="16.5" customHeight="1">
      <c r="A562" s="144" t="s">
        <v>815</v>
      </c>
      <c r="B562" s="150" t="s">
        <v>727</v>
      </c>
      <c r="C562" s="143" t="s">
        <v>593</v>
      </c>
      <c r="D562" s="143" t="s">
        <v>526</v>
      </c>
      <c r="E562" s="149"/>
      <c r="F562" s="63">
        <v>255</v>
      </c>
      <c r="G562" s="153" t="s">
        <v>72</v>
      </c>
      <c r="H562" s="91">
        <v>1</v>
      </c>
      <c r="I562" s="64">
        <f>VLOOKUP(G562,Invulblad!$A$10:$H$31,7)*H562</f>
        <v>0</v>
      </c>
      <c r="J562" s="140">
        <f t="shared" si="26"/>
        <v>0</v>
      </c>
      <c r="K562" s="140">
        <f t="shared" si="25"/>
        <v>0</v>
      </c>
      <c r="L562" s="141">
        <f t="shared" si="27"/>
        <v>0</v>
      </c>
      <c r="M562" s="142"/>
      <c r="N562" s="142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  <c r="AC562" s="77"/>
      <c r="AD562" s="77"/>
      <c r="AE562" s="77"/>
      <c r="AF562" s="77"/>
      <c r="AG562" s="77"/>
      <c r="AH562" s="77"/>
      <c r="AI562" s="77"/>
      <c r="AJ562" s="77"/>
      <c r="AK562" s="77"/>
      <c r="AL562" s="77"/>
      <c r="AM562" s="77"/>
      <c r="AN562" s="77"/>
      <c r="AO562" s="77"/>
    </row>
    <row r="563" spans="1:41" s="143" customFormat="1" ht="16.5" customHeight="1">
      <c r="A563" s="144" t="s">
        <v>815</v>
      </c>
      <c r="B563" s="150" t="s">
        <v>728</v>
      </c>
      <c r="C563" s="143" t="s">
        <v>603</v>
      </c>
      <c r="D563" s="143" t="s">
        <v>518</v>
      </c>
      <c r="E563" s="149">
        <v>26.8</v>
      </c>
      <c r="F563" s="63">
        <v>52</v>
      </c>
      <c r="G563" s="153" t="s">
        <v>76</v>
      </c>
      <c r="H563" s="139">
        <v>1</v>
      </c>
      <c r="I563" s="64">
        <f>VLOOKUP(G563,Invulblad!$A$10:$H$31,7)*H563</f>
        <v>0</v>
      </c>
      <c r="J563" s="140">
        <f t="shared" si="26"/>
        <v>0</v>
      </c>
      <c r="K563" s="140">
        <f t="shared" si="25"/>
        <v>0</v>
      </c>
      <c r="L563" s="141">
        <f t="shared" si="27"/>
        <v>0</v>
      </c>
      <c r="M563" s="142"/>
      <c r="N563" s="142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  <c r="AD563" s="77"/>
      <c r="AE563" s="77"/>
      <c r="AF563" s="77"/>
      <c r="AG563" s="77"/>
      <c r="AH563" s="77"/>
      <c r="AI563" s="77"/>
      <c r="AJ563" s="77"/>
      <c r="AK563" s="77"/>
      <c r="AL563" s="77"/>
      <c r="AM563" s="77"/>
      <c r="AN563" s="77"/>
      <c r="AO563" s="77"/>
    </row>
    <row r="564" spans="1:41" s="143" customFormat="1" ht="16.5" customHeight="1">
      <c r="A564" s="144" t="s">
        <v>815</v>
      </c>
      <c r="B564" s="150" t="s">
        <v>729</v>
      </c>
      <c r="C564" s="143" t="s">
        <v>595</v>
      </c>
      <c r="D564" s="143" t="s">
        <v>518</v>
      </c>
      <c r="E564" s="149">
        <v>13.2</v>
      </c>
      <c r="F564" s="63">
        <v>255</v>
      </c>
      <c r="G564" s="153" t="s">
        <v>77</v>
      </c>
      <c r="H564" s="91">
        <v>1</v>
      </c>
      <c r="I564" s="64">
        <f>VLOOKUP(G564,Invulblad!$A$10:$H$31,7)*H564</f>
        <v>0</v>
      </c>
      <c r="J564" s="140">
        <f t="shared" si="26"/>
        <v>0</v>
      </c>
      <c r="K564" s="140">
        <f t="shared" si="25"/>
        <v>0</v>
      </c>
      <c r="L564" s="141">
        <f t="shared" si="27"/>
        <v>0</v>
      </c>
      <c r="M564" s="142"/>
      <c r="N564" s="142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  <c r="AC564" s="77"/>
      <c r="AD564" s="77"/>
      <c r="AE564" s="77"/>
      <c r="AF564" s="77"/>
      <c r="AG564" s="77"/>
      <c r="AH564" s="77"/>
      <c r="AI564" s="77"/>
      <c r="AJ564" s="77"/>
      <c r="AK564" s="77"/>
      <c r="AL564" s="77"/>
      <c r="AM564" s="77"/>
      <c r="AN564" s="77"/>
      <c r="AO564" s="77"/>
    </row>
    <row r="565" spans="1:41" s="143" customFormat="1" ht="16.5" customHeight="1">
      <c r="A565" s="144" t="s">
        <v>815</v>
      </c>
      <c r="B565" s="150" t="s">
        <v>730</v>
      </c>
      <c r="C565" s="143" t="s">
        <v>595</v>
      </c>
      <c r="D565" s="143" t="s">
        <v>518</v>
      </c>
      <c r="E565" s="149">
        <v>13.2</v>
      </c>
      <c r="F565" s="63">
        <v>255</v>
      </c>
      <c r="G565" s="153" t="s">
        <v>77</v>
      </c>
      <c r="H565" s="91">
        <v>1</v>
      </c>
      <c r="I565" s="64">
        <f>VLOOKUP(G565,Invulblad!$A$10:$H$31,7)*H565</f>
        <v>0</v>
      </c>
      <c r="J565" s="140">
        <f t="shared" si="26"/>
        <v>0</v>
      </c>
      <c r="K565" s="140">
        <f t="shared" si="25"/>
        <v>0</v>
      </c>
      <c r="L565" s="141">
        <f t="shared" si="27"/>
        <v>0</v>
      </c>
      <c r="M565" s="142"/>
      <c r="N565" s="142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  <c r="AC565" s="77"/>
      <c r="AD565" s="77"/>
      <c r="AE565" s="77"/>
      <c r="AF565" s="77"/>
      <c r="AG565" s="77"/>
      <c r="AH565" s="77"/>
      <c r="AI565" s="77"/>
      <c r="AJ565" s="77"/>
      <c r="AK565" s="77"/>
      <c r="AL565" s="77"/>
      <c r="AM565" s="77"/>
      <c r="AN565" s="77"/>
      <c r="AO565" s="77"/>
    </row>
    <row r="566" spans="1:41" s="143" customFormat="1" ht="16.5" customHeight="1">
      <c r="A566" s="144" t="s">
        <v>815</v>
      </c>
      <c r="B566" s="150" t="s">
        <v>731</v>
      </c>
      <c r="C566" s="143" t="s">
        <v>599</v>
      </c>
      <c r="D566" s="143" t="s">
        <v>518</v>
      </c>
      <c r="E566" s="149">
        <v>26.8</v>
      </c>
      <c r="F566" s="63">
        <v>52</v>
      </c>
      <c r="G566" s="153" t="s">
        <v>78</v>
      </c>
      <c r="H566" s="139">
        <v>1</v>
      </c>
      <c r="I566" s="64">
        <f>VLOOKUP(G566,Invulblad!$A$10:$H$31,7)*H566</f>
        <v>0</v>
      </c>
      <c r="J566" s="140">
        <f t="shared" si="26"/>
        <v>0</v>
      </c>
      <c r="K566" s="140">
        <f t="shared" si="25"/>
        <v>0</v>
      </c>
      <c r="L566" s="141">
        <f t="shared" si="27"/>
        <v>0</v>
      </c>
      <c r="M566" s="142"/>
      <c r="N566" s="142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  <c r="AC566" s="77"/>
      <c r="AD566" s="77"/>
      <c r="AE566" s="77"/>
      <c r="AF566" s="77"/>
      <c r="AG566" s="77"/>
      <c r="AH566" s="77"/>
      <c r="AI566" s="77"/>
      <c r="AJ566" s="77"/>
      <c r="AK566" s="77"/>
      <c r="AL566" s="77"/>
      <c r="AM566" s="77"/>
      <c r="AN566" s="77"/>
      <c r="AO566" s="77"/>
    </row>
    <row r="567" spans="1:41" s="143" customFormat="1" ht="16.5" customHeight="1">
      <c r="A567" s="144" t="s">
        <v>815</v>
      </c>
      <c r="B567" s="150" t="s">
        <v>732</v>
      </c>
      <c r="C567" s="143" t="s">
        <v>733</v>
      </c>
      <c r="D567" s="143" t="s">
        <v>518</v>
      </c>
      <c r="E567" s="149">
        <v>25.7</v>
      </c>
      <c r="F567" s="63">
        <v>52</v>
      </c>
      <c r="G567" s="153" t="s">
        <v>78</v>
      </c>
      <c r="H567" s="91">
        <v>1</v>
      </c>
      <c r="I567" s="64">
        <f>VLOOKUP(G567,Invulblad!$A$10:$H$31,7)*H567</f>
        <v>0</v>
      </c>
      <c r="J567" s="140">
        <f t="shared" si="26"/>
        <v>0</v>
      </c>
      <c r="K567" s="140">
        <f t="shared" si="25"/>
        <v>0</v>
      </c>
      <c r="L567" s="141">
        <f t="shared" si="27"/>
        <v>0</v>
      </c>
      <c r="M567" s="142"/>
      <c r="N567" s="142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  <c r="AC567" s="77"/>
      <c r="AD567" s="77"/>
      <c r="AE567" s="77"/>
      <c r="AF567" s="77"/>
      <c r="AG567" s="77"/>
      <c r="AH567" s="77"/>
      <c r="AI567" s="77"/>
      <c r="AJ567" s="77"/>
      <c r="AK567" s="77"/>
      <c r="AL567" s="77"/>
      <c r="AM567" s="77"/>
      <c r="AN567" s="77"/>
      <c r="AO567" s="77"/>
    </row>
    <row r="568" spans="1:41" s="143" customFormat="1" ht="16.5" customHeight="1">
      <c r="A568" s="144" t="s">
        <v>815</v>
      </c>
      <c r="B568" s="150" t="s">
        <v>734</v>
      </c>
      <c r="C568" s="143" t="s">
        <v>605</v>
      </c>
      <c r="D568" s="143" t="s">
        <v>586</v>
      </c>
      <c r="E568" s="149"/>
      <c r="F568" s="63"/>
      <c r="G568" s="153" t="s">
        <v>811</v>
      </c>
      <c r="H568" s="91">
        <v>1</v>
      </c>
      <c r="I568" s="64">
        <f>VLOOKUP(G568,Invulblad!$A$10:$H$31,7)*H568</f>
        <v>0</v>
      </c>
      <c r="J568" s="140">
        <f t="shared" si="26"/>
        <v>0</v>
      </c>
      <c r="K568" s="140">
        <f t="shared" si="25"/>
        <v>0</v>
      </c>
      <c r="L568" s="141">
        <f t="shared" si="27"/>
        <v>0</v>
      </c>
      <c r="M568" s="142"/>
      <c r="N568" s="142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  <c r="AC568" s="77"/>
      <c r="AD568" s="77"/>
      <c r="AE568" s="77"/>
      <c r="AF568" s="77"/>
      <c r="AG568" s="77"/>
      <c r="AH568" s="77"/>
      <c r="AI568" s="77"/>
      <c r="AJ568" s="77"/>
      <c r="AK568" s="77"/>
      <c r="AL568" s="77"/>
      <c r="AM568" s="77"/>
      <c r="AN568" s="77"/>
      <c r="AO568" s="77"/>
    </row>
    <row r="569" spans="1:41" s="143" customFormat="1" ht="16.5" customHeight="1">
      <c r="A569" s="144" t="s">
        <v>815</v>
      </c>
      <c r="B569" s="150" t="s">
        <v>735</v>
      </c>
      <c r="C569" s="143" t="s">
        <v>736</v>
      </c>
      <c r="D569" s="143" t="s">
        <v>518</v>
      </c>
      <c r="E569" s="149">
        <v>12.4</v>
      </c>
      <c r="F569" s="63">
        <v>52</v>
      </c>
      <c r="G569" s="153" t="s">
        <v>78</v>
      </c>
      <c r="H569" s="139">
        <v>1</v>
      </c>
      <c r="I569" s="64">
        <f>VLOOKUP(G569,Invulblad!$A$10:$H$31,7)*H569</f>
        <v>0</v>
      </c>
      <c r="J569" s="140">
        <f t="shared" si="26"/>
        <v>0</v>
      </c>
      <c r="K569" s="140">
        <f t="shared" si="25"/>
        <v>0</v>
      </c>
      <c r="L569" s="141">
        <f t="shared" si="27"/>
        <v>0</v>
      </c>
      <c r="M569" s="142"/>
      <c r="N569" s="142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  <c r="AC569" s="77"/>
      <c r="AD569" s="77"/>
      <c r="AE569" s="77"/>
      <c r="AF569" s="77"/>
      <c r="AG569" s="77"/>
      <c r="AH569" s="77"/>
      <c r="AI569" s="77"/>
      <c r="AJ569" s="77"/>
      <c r="AK569" s="77"/>
      <c r="AL569" s="77"/>
      <c r="AM569" s="77"/>
      <c r="AN569" s="77"/>
      <c r="AO569" s="77"/>
    </row>
    <row r="570" spans="1:41" s="143" customFormat="1" ht="16.5" customHeight="1">
      <c r="A570" s="144" t="s">
        <v>815</v>
      </c>
      <c r="B570" s="150" t="s">
        <v>737</v>
      </c>
      <c r="C570" s="143" t="s">
        <v>610</v>
      </c>
      <c r="D570" s="143" t="s">
        <v>518</v>
      </c>
      <c r="E570" s="149">
        <v>18.5</v>
      </c>
      <c r="F570" s="63">
        <v>255</v>
      </c>
      <c r="G570" s="153" t="s">
        <v>69</v>
      </c>
      <c r="H570" s="91">
        <v>1</v>
      </c>
      <c r="I570" s="64">
        <f>VLOOKUP(G570,Invulblad!$A$10:$H$31,7)*H570</f>
        <v>0</v>
      </c>
      <c r="J570" s="140">
        <f t="shared" si="26"/>
        <v>0</v>
      </c>
      <c r="K570" s="140">
        <f t="shared" si="25"/>
        <v>0</v>
      </c>
      <c r="L570" s="141">
        <f t="shared" si="27"/>
        <v>0</v>
      </c>
      <c r="M570" s="142"/>
      <c r="N570" s="142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  <c r="AC570" s="77"/>
      <c r="AD570" s="77"/>
      <c r="AE570" s="77"/>
      <c r="AF570" s="77"/>
      <c r="AG570" s="77"/>
      <c r="AH570" s="77"/>
      <c r="AI570" s="77"/>
      <c r="AJ570" s="77"/>
      <c r="AK570" s="77"/>
      <c r="AL570" s="77"/>
      <c r="AM570" s="77"/>
      <c r="AN570" s="77"/>
      <c r="AO570" s="77"/>
    </row>
    <row r="571" spans="1:41" s="143" customFormat="1" ht="16.5" customHeight="1">
      <c r="A571" s="144" t="s">
        <v>815</v>
      </c>
      <c r="B571" s="150" t="s">
        <v>738</v>
      </c>
      <c r="C571" s="143" t="s">
        <v>610</v>
      </c>
      <c r="D571" s="143" t="s">
        <v>518</v>
      </c>
      <c r="E571" s="149">
        <v>7.5</v>
      </c>
      <c r="F571" s="63">
        <v>255</v>
      </c>
      <c r="G571" s="153" t="s">
        <v>69</v>
      </c>
      <c r="H571" s="91">
        <v>1</v>
      </c>
      <c r="I571" s="64">
        <f>VLOOKUP(G571,Invulblad!$A$10:$H$31,7)*H571</f>
        <v>0</v>
      </c>
      <c r="J571" s="140">
        <f t="shared" si="26"/>
        <v>0</v>
      </c>
      <c r="K571" s="140">
        <f t="shared" si="25"/>
        <v>0</v>
      </c>
      <c r="L571" s="141">
        <f t="shared" si="27"/>
        <v>0</v>
      </c>
      <c r="M571" s="142"/>
      <c r="N571" s="142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  <c r="AC571" s="77"/>
      <c r="AD571" s="77"/>
      <c r="AE571" s="77"/>
      <c r="AF571" s="77"/>
      <c r="AG571" s="77"/>
      <c r="AH571" s="77"/>
      <c r="AI571" s="77"/>
      <c r="AJ571" s="77"/>
      <c r="AK571" s="77"/>
      <c r="AL571" s="77"/>
      <c r="AM571" s="77"/>
      <c r="AN571" s="77"/>
      <c r="AO571" s="77"/>
    </row>
    <row r="572" spans="1:41" s="143" customFormat="1" ht="16.5" customHeight="1">
      <c r="A572" s="144" t="s">
        <v>815</v>
      </c>
      <c r="B572" s="150" t="s">
        <v>739</v>
      </c>
      <c r="C572" s="143" t="s">
        <v>670</v>
      </c>
      <c r="D572" s="143" t="s">
        <v>518</v>
      </c>
      <c r="E572" s="149">
        <v>154.4</v>
      </c>
      <c r="F572" s="63">
        <v>255</v>
      </c>
      <c r="G572" s="153" t="s">
        <v>69</v>
      </c>
      <c r="H572" s="139">
        <v>1</v>
      </c>
      <c r="I572" s="64">
        <f>VLOOKUP(G572,Invulblad!$A$10:$H$31,7)*H572</f>
        <v>0</v>
      </c>
      <c r="J572" s="140">
        <f t="shared" si="26"/>
        <v>0</v>
      </c>
      <c r="K572" s="140">
        <f t="shared" si="25"/>
        <v>0</v>
      </c>
      <c r="L572" s="141">
        <f t="shared" si="27"/>
        <v>0</v>
      </c>
      <c r="M572" s="142"/>
      <c r="N572" s="142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  <c r="AC572" s="77"/>
      <c r="AD572" s="77"/>
      <c r="AE572" s="77"/>
      <c r="AF572" s="77"/>
      <c r="AG572" s="77"/>
      <c r="AH572" s="77"/>
      <c r="AI572" s="77"/>
      <c r="AJ572" s="77"/>
      <c r="AK572" s="77"/>
      <c r="AL572" s="77"/>
      <c r="AM572" s="77"/>
      <c r="AN572" s="77"/>
      <c r="AO572" s="77"/>
    </row>
    <row r="573" spans="1:41" s="143" customFormat="1" ht="16.5" customHeight="1">
      <c r="A573" s="144" t="s">
        <v>815</v>
      </c>
      <c r="B573" s="150" t="s">
        <v>740</v>
      </c>
      <c r="C573" s="143" t="s">
        <v>610</v>
      </c>
      <c r="D573" s="143" t="s">
        <v>518</v>
      </c>
      <c r="E573" s="149">
        <v>4.4000000000000004</v>
      </c>
      <c r="F573" s="63">
        <v>255</v>
      </c>
      <c r="G573" s="153" t="s">
        <v>69</v>
      </c>
      <c r="H573" s="91">
        <v>1</v>
      </c>
      <c r="I573" s="64">
        <f>VLOOKUP(G573,Invulblad!$A$10:$H$31,7)*H573</f>
        <v>0</v>
      </c>
      <c r="J573" s="140">
        <f t="shared" si="26"/>
        <v>0</v>
      </c>
      <c r="K573" s="140">
        <f t="shared" ref="K573:K635" si="28">+$K$8</f>
        <v>0</v>
      </c>
      <c r="L573" s="141">
        <f t="shared" si="27"/>
        <v>0</v>
      </c>
      <c r="M573" s="142"/>
      <c r="N573" s="142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  <c r="AC573" s="77"/>
      <c r="AD573" s="77"/>
      <c r="AE573" s="77"/>
      <c r="AF573" s="77"/>
      <c r="AG573" s="77"/>
      <c r="AH573" s="77"/>
      <c r="AI573" s="77"/>
      <c r="AJ573" s="77"/>
      <c r="AK573" s="77"/>
      <c r="AL573" s="77"/>
      <c r="AM573" s="77"/>
      <c r="AN573" s="77"/>
      <c r="AO573" s="77"/>
    </row>
    <row r="574" spans="1:41" s="143" customFormat="1" ht="16.5" customHeight="1">
      <c r="A574" s="144" t="s">
        <v>815</v>
      </c>
      <c r="B574" s="150" t="s">
        <v>741</v>
      </c>
      <c r="C574" s="143" t="s">
        <v>610</v>
      </c>
      <c r="D574" s="143" t="s">
        <v>518</v>
      </c>
      <c r="E574" s="149">
        <v>20.6</v>
      </c>
      <c r="F574" s="63">
        <v>255</v>
      </c>
      <c r="G574" s="153" t="s">
        <v>69</v>
      </c>
      <c r="H574" s="91">
        <v>1</v>
      </c>
      <c r="I574" s="64">
        <f>VLOOKUP(G574,Invulblad!$A$10:$H$31,7)*H574</f>
        <v>0</v>
      </c>
      <c r="J574" s="140">
        <f t="shared" si="26"/>
        <v>0</v>
      </c>
      <c r="K574" s="140">
        <f t="shared" si="28"/>
        <v>0</v>
      </c>
      <c r="L574" s="141">
        <f t="shared" si="27"/>
        <v>0</v>
      </c>
      <c r="M574" s="142"/>
      <c r="N574" s="142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  <c r="AC574" s="77"/>
      <c r="AD574" s="77"/>
      <c r="AE574" s="77"/>
      <c r="AF574" s="77"/>
      <c r="AG574" s="77"/>
      <c r="AH574" s="77"/>
      <c r="AI574" s="77"/>
      <c r="AJ574" s="77"/>
      <c r="AK574" s="77"/>
      <c r="AL574" s="77"/>
      <c r="AM574" s="77"/>
      <c r="AN574" s="77"/>
      <c r="AO574" s="77"/>
    </row>
    <row r="575" spans="1:41" s="143" customFormat="1" ht="16.5" customHeight="1">
      <c r="A575" s="144" t="s">
        <v>815</v>
      </c>
      <c r="B575" s="150" t="s">
        <v>742</v>
      </c>
      <c r="C575" s="143" t="s">
        <v>736</v>
      </c>
      <c r="D575" s="143" t="s">
        <v>561</v>
      </c>
      <c r="E575" s="149">
        <v>25.9</v>
      </c>
      <c r="F575" s="63">
        <v>52</v>
      </c>
      <c r="G575" s="153" t="s">
        <v>78</v>
      </c>
      <c r="H575" s="139">
        <v>1</v>
      </c>
      <c r="I575" s="64">
        <f>VLOOKUP(G575,Invulblad!$A$10:$H$31,7)*H575</f>
        <v>0</v>
      </c>
      <c r="J575" s="140">
        <f t="shared" si="26"/>
        <v>0</v>
      </c>
      <c r="K575" s="140">
        <f t="shared" si="28"/>
        <v>0</v>
      </c>
      <c r="L575" s="141">
        <f t="shared" si="27"/>
        <v>0</v>
      </c>
      <c r="M575" s="142"/>
      <c r="N575" s="142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  <c r="AC575" s="77"/>
      <c r="AD575" s="77"/>
      <c r="AE575" s="77"/>
      <c r="AF575" s="77"/>
      <c r="AG575" s="77"/>
      <c r="AH575" s="77"/>
      <c r="AI575" s="77"/>
      <c r="AJ575" s="77"/>
      <c r="AK575" s="77"/>
      <c r="AL575" s="77"/>
      <c r="AM575" s="77"/>
      <c r="AN575" s="77"/>
      <c r="AO575" s="77"/>
    </row>
    <row r="576" spans="1:41" s="143" customFormat="1" ht="16.5" customHeight="1">
      <c r="A576" s="144" t="s">
        <v>815</v>
      </c>
      <c r="B576" s="150" t="s">
        <v>743</v>
      </c>
      <c r="C576" s="143" t="s">
        <v>628</v>
      </c>
      <c r="D576" s="143" t="s">
        <v>518</v>
      </c>
      <c r="E576" s="149">
        <v>25.9</v>
      </c>
      <c r="F576" s="63">
        <v>255</v>
      </c>
      <c r="G576" s="153" t="s">
        <v>77</v>
      </c>
      <c r="H576" s="91">
        <v>1</v>
      </c>
      <c r="I576" s="64">
        <f>VLOOKUP(G576,Invulblad!$A$10:$H$31,7)*H576</f>
        <v>0</v>
      </c>
      <c r="J576" s="140">
        <f t="shared" si="26"/>
        <v>0</v>
      </c>
      <c r="K576" s="140">
        <f t="shared" si="28"/>
        <v>0</v>
      </c>
      <c r="L576" s="141">
        <f t="shared" si="27"/>
        <v>0</v>
      </c>
      <c r="M576" s="142"/>
      <c r="N576" s="142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  <c r="AC576" s="77"/>
      <c r="AD576" s="77"/>
      <c r="AE576" s="77"/>
      <c r="AF576" s="77"/>
      <c r="AG576" s="77"/>
      <c r="AH576" s="77"/>
      <c r="AI576" s="77"/>
      <c r="AJ576" s="77"/>
      <c r="AK576" s="77"/>
      <c r="AL576" s="77"/>
      <c r="AM576" s="77"/>
      <c r="AN576" s="77"/>
      <c r="AO576" s="77"/>
    </row>
    <row r="577" spans="1:41" s="143" customFormat="1" ht="16.5" customHeight="1">
      <c r="A577" s="144" t="s">
        <v>815</v>
      </c>
      <c r="B577" s="150" t="s">
        <v>744</v>
      </c>
      <c r="C577" s="143" t="s">
        <v>601</v>
      </c>
      <c r="D577" s="143" t="s">
        <v>518</v>
      </c>
      <c r="E577" s="149">
        <v>159.5</v>
      </c>
      <c r="F577" s="63">
        <v>52</v>
      </c>
      <c r="G577" s="153" t="s">
        <v>78</v>
      </c>
      <c r="H577" s="91">
        <v>1</v>
      </c>
      <c r="I577" s="64">
        <f>VLOOKUP(G577,Invulblad!$A$10:$H$31,7)*H577</f>
        <v>0</v>
      </c>
      <c r="J577" s="140">
        <f t="shared" si="26"/>
        <v>0</v>
      </c>
      <c r="K577" s="140">
        <f t="shared" si="28"/>
        <v>0</v>
      </c>
      <c r="L577" s="141">
        <f t="shared" si="27"/>
        <v>0</v>
      </c>
      <c r="M577" s="142"/>
      <c r="N577" s="142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  <c r="AC577" s="77"/>
      <c r="AD577" s="77"/>
      <c r="AE577" s="77"/>
      <c r="AF577" s="77"/>
      <c r="AG577" s="77"/>
      <c r="AH577" s="77"/>
      <c r="AI577" s="77"/>
      <c r="AJ577" s="77"/>
      <c r="AK577" s="77"/>
      <c r="AL577" s="77"/>
      <c r="AM577" s="77"/>
      <c r="AN577" s="77"/>
      <c r="AO577" s="77"/>
    </row>
    <row r="578" spans="1:41" s="143" customFormat="1" ht="16.5" customHeight="1">
      <c r="A578" s="144" t="s">
        <v>815</v>
      </c>
      <c r="B578" s="150" t="s">
        <v>745</v>
      </c>
      <c r="C578" s="143" t="s">
        <v>628</v>
      </c>
      <c r="D578" s="143" t="s">
        <v>518</v>
      </c>
      <c r="E578" s="149">
        <v>25.9</v>
      </c>
      <c r="F578" s="63">
        <v>255</v>
      </c>
      <c r="G578" s="153" t="s">
        <v>77</v>
      </c>
      <c r="H578" s="139">
        <v>1</v>
      </c>
      <c r="I578" s="64">
        <f>VLOOKUP(G578,Invulblad!$A$10:$H$31,7)*H578</f>
        <v>0</v>
      </c>
      <c r="J578" s="140">
        <f t="shared" si="26"/>
        <v>0</v>
      </c>
      <c r="K578" s="140">
        <f t="shared" si="28"/>
        <v>0</v>
      </c>
      <c r="L578" s="141">
        <f t="shared" si="27"/>
        <v>0</v>
      </c>
      <c r="M578" s="142"/>
      <c r="N578" s="142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  <c r="AC578" s="77"/>
      <c r="AD578" s="77"/>
      <c r="AE578" s="77"/>
      <c r="AF578" s="77"/>
      <c r="AG578" s="77"/>
      <c r="AH578" s="77"/>
      <c r="AI578" s="77"/>
      <c r="AJ578" s="77"/>
      <c r="AK578" s="77"/>
      <c r="AL578" s="77"/>
      <c r="AM578" s="77"/>
      <c r="AN578" s="77"/>
      <c r="AO578" s="77"/>
    </row>
    <row r="579" spans="1:41" s="143" customFormat="1" ht="16.5" customHeight="1">
      <c r="A579" s="144" t="s">
        <v>815</v>
      </c>
      <c r="B579" s="150" t="s">
        <v>746</v>
      </c>
      <c r="C579" s="143" t="s">
        <v>610</v>
      </c>
      <c r="D579" s="143" t="s">
        <v>518</v>
      </c>
      <c r="E579" s="149">
        <v>15.2</v>
      </c>
      <c r="F579" s="63">
        <v>255</v>
      </c>
      <c r="G579" s="153" t="s">
        <v>69</v>
      </c>
      <c r="H579" s="91">
        <v>1</v>
      </c>
      <c r="I579" s="64">
        <f>VLOOKUP(G579,Invulblad!$A$10:$H$31,7)*H579</f>
        <v>0</v>
      </c>
      <c r="J579" s="140">
        <f t="shared" si="26"/>
        <v>0</v>
      </c>
      <c r="K579" s="140">
        <f t="shared" si="28"/>
        <v>0</v>
      </c>
      <c r="L579" s="141">
        <f t="shared" si="27"/>
        <v>0</v>
      </c>
      <c r="M579" s="142"/>
      <c r="N579" s="142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  <c r="AC579" s="77"/>
      <c r="AD579" s="77"/>
      <c r="AE579" s="77"/>
      <c r="AF579" s="77"/>
      <c r="AG579" s="77"/>
      <c r="AH579" s="77"/>
      <c r="AI579" s="77"/>
      <c r="AJ579" s="77"/>
      <c r="AK579" s="77"/>
      <c r="AL579" s="77"/>
      <c r="AM579" s="77"/>
      <c r="AN579" s="77"/>
      <c r="AO579" s="77"/>
    </row>
    <row r="580" spans="1:41" s="143" customFormat="1" ht="16.5" customHeight="1">
      <c r="A580" s="144" t="s">
        <v>815</v>
      </c>
      <c r="B580" s="150" t="s">
        <v>747</v>
      </c>
      <c r="C580" s="143" t="s">
        <v>610</v>
      </c>
      <c r="D580" s="143" t="s">
        <v>518</v>
      </c>
      <c r="E580" s="149">
        <v>13.4</v>
      </c>
      <c r="F580" s="63">
        <v>255</v>
      </c>
      <c r="G580" s="153" t="s">
        <v>69</v>
      </c>
      <c r="H580" s="91">
        <v>1</v>
      </c>
      <c r="I580" s="64">
        <f>VLOOKUP(G580,Invulblad!$A$10:$H$31,7)*H580</f>
        <v>0</v>
      </c>
      <c r="J580" s="140">
        <f t="shared" si="26"/>
        <v>0</v>
      </c>
      <c r="K580" s="140">
        <f t="shared" si="28"/>
        <v>0</v>
      </c>
      <c r="L580" s="141">
        <f t="shared" si="27"/>
        <v>0</v>
      </c>
      <c r="M580" s="142"/>
      <c r="N580" s="142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  <c r="AC580" s="77"/>
      <c r="AD580" s="77"/>
      <c r="AE580" s="77"/>
      <c r="AF580" s="77"/>
      <c r="AG580" s="77"/>
      <c r="AH580" s="77"/>
      <c r="AI580" s="77"/>
      <c r="AJ580" s="77"/>
      <c r="AK580" s="77"/>
      <c r="AL580" s="77"/>
      <c r="AM580" s="77"/>
      <c r="AN580" s="77"/>
      <c r="AO580" s="77"/>
    </row>
    <row r="581" spans="1:41" s="143" customFormat="1" ht="16.5" customHeight="1">
      <c r="A581" s="144" t="s">
        <v>815</v>
      </c>
      <c r="B581" s="150" t="s">
        <v>748</v>
      </c>
      <c r="C581" s="143" t="s">
        <v>610</v>
      </c>
      <c r="D581" s="143" t="s">
        <v>518</v>
      </c>
      <c r="E581" s="149"/>
      <c r="F581" s="63">
        <v>255</v>
      </c>
      <c r="G581" s="153" t="s">
        <v>69</v>
      </c>
      <c r="H581" s="139">
        <v>1</v>
      </c>
      <c r="I581" s="64">
        <f>VLOOKUP(G581,Invulblad!$A$10:$H$31,7)*H581</f>
        <v>0</v>
      </c>
      <c r="J581" s="140">
        <f t="shared" si="26"/>
        <v>0</v>
      </c>
      <c r="K581" s="140">
        <f t="shared" si="28"/>
        <v>0</v>
      </c>
      <c r="L581" s="141">
        <f t="shared" si="27"/>
        <v>0</v>
      </c>
      <c r="M581" s="142"/>
      <c r="N581" s="142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  <c r="AC581" s="77"/>
      <c r="AD581" s="77"/>
      <c r="AE581" s="77"/>
      <c r="AF581" s="77"/>
      <c r="AG581" s="77"/>
      <c r="AH581" s="77"/>
      <c r="AI581" s="77"/>
      <c r="AJ581" s="77"/>
      <c r="AK581" s="77"/>
      <c r="AL581" s="77"/>
      <c r="AM581" s="77"/>
      <c r="AN581" s="77"/>
      <c r="AO581" s="77"/>
    </row>
    <row r="582" spans="1:41" s="143" customFormat="1" ht="16.5" customHeight="1">
      <c r="A582" s="144" t="s">
        <v>815</v>
      </c>
      <c r="B582" s="150" t="s">
        <v>749</v>
      </c>
      <c r="C582" s="143" t="s">
        <v>666</v>
      </c>
      <c r="D582" s="143" t="s">
        <v>518</v>
      </c>
      <c r="E582" s="149">
        <v>10.6</v>
      </c>
      <c r="F582" s="63">
        <v>255</v>
      </c>
      <c r="G582" s="153" t="s">
        <v>77</v>
      </c>
      <c r="H582" s="91">
        <v>1</v>
      </c>
      <c r="I582" s="64">
        <f>VLOOKUP(G582,Invulblad!$A$10:$H$31,7)*H582</f>
        <v>0</v>
      </c>
      <c r="J582" s="140">
        <f t="shared" si="26"/>
        <v>0</v>
      </c>
      <c r="K582" s="140">
        <f t="shared" si="28"/>
        <v>0</v>
      </c>
      <c r="L582" s="141">
        <f t="shared" si="27"/>
        <v>0</v>
      </c>
      <c r="M582" s="142"/>
      <c r="N582" s="142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  <c r="AC582" s="77"/>
      <c r="AD582" s="77"/>
      <c r="AE582" s="77"/>
      <c r="AF582" s="77"/>
      <c r="AG582" s="77"/>
      <c r="AH582" s="77"/>
      <c r="AI582" s="77"/>
      <c r="AJ582" s="77"/>
      <c r="AK582" s="77"/>
      <c r="AL582" s="77"/>
      <c r="AM582" s="77"/>
      <c r="AN582" s="77"/>
      <c r="AO582" s="77"/>
    </row>
    <row r="583" spans="1:41" s="143" customFormat="1" ht="16.5" customHeight="1">
      <c r="A583" s="144" t="s">
        <v>815</v>
      </c>
      <c r="B583" s="150" t="s">
        <v>750</v>
      </c>
      <c r="C583" s="143" t="s">
        <v>736</v>
      </c>
      <c r="D583" s="143" t="s">
        <v>518</v>
      </c>
      <c r="E583" s="149">
        <v>13.2</v>
      </c>
      <c r="F583" s="63">
        <v>52</v>
      </c>
      <c r="G583" s="153" t="s">
        <v>78</v>
      </c>
      <c r="H583" s="91">
        <v>1</v>
      </c>
      <c r="I583" s="64">
        <f>VLOOKUP(G583,Invulblad!$A$10:$H$31,7)*H583</f>
        <v>0</v>
      </c>
      <c r="J583" s="140">
        <f t="shared" si="26"/>
        <v>0</v>
      </c>
      <c r="K583" s="140">
        <f t="shared" si="28"/>
        <v>0</v>
      </c>
      <c r="L583" s="141">
        <f t="shared" si="27"/>
        <v>0</v>
      </c>
      <c r="M583" s="142"/>
      <c r="N583" s="142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  <c r="AC583" s="77"/>
      <c r="AD583" s="77"/>
      <c r="AE583" s="77"/>
      <c r="AF583" s="77"/>
      <c r="AG583" s="77"/>
      <c r="AH583" s="77"/>
      <c r="AI583" s="77"/>
      <c r="AJ583" s="77"/>
      <c r="AK583" s="77"/>
      <c r="AL583" s="77"/>
      <c r="AM583" s="77"/>
      <c r="AN583" s="77"/>
      <c r="AO583" s="77"/>
    </row>
    <row r="584" spans="1:41" s="143" customFormat="1" ht="16.5" customHeight="1">
      <c r="A584" s="144" t="s">
        <v>815</v>
      </c>
      <c r="B584" s="150" t="s">
        <v>751</v>
      </c>
      <c r="C584" s="143" t="s">
        <v>670</v>
      </c>
      <c r="D584" s="143" t="s">
        <v>518</v>
      </c>
      <c r="E584" s="149">
        <v>165.8</v>
      </c>
      <c r="F584" s="63">
        <v>255</v>
      </c>
      <c r="G584" s="153" t="s">
        <v>69</v>
      </c>
      <c r="H584" s="139">
        <v>1</v>
      </c>
      <c r="I584" s="64">
        <f>VLOOKUP(G584,Invulblad!$A$10:$H$31,7)*H584</f>
        <v>0</v>
      </c>
      <c r="J584" s="140">
        <f t="shared" si="26"/>
        <v>0</v>
      </c>
      <c r="K584" s="140">
        <f t="shared" si="28"/>
        <v>0</v>
      </c>
      <c r="L584" s="141">
        <f t="shared" si="27"/>
        <v>0</v>
      </c>
      <c r="M584" s="142"/>
      <c r="N584" s="142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  <c r="AC584" s="77"/>
      <c r="AD584" s="77"/>
      <c r="AE584" s="77"/>
      <c r="AF584" s="77"/>
      <c r="AG584" s="77"/>
      <c r="AH584" s="77"/>
      <c r="AI584" s="77"/>
      <c r="AJ584" s="77"/>
      <c r="AK584" s="77"/>
      <c r="AL584" s="77"/>
      <c r="AM584" s="77"/>
      <c r="AN584" s="77"/>
      <c r="AO584" s="77"/>
    </row>
    <row r="585" spans="1:41" s="143" customFormat="1" ht="16.5" customHeight="1">
      <c r="A585" s="144" t="s">
        <v>815</v>
      </c>
      <c r="B585" s="150" t="s">
        <v>752</v>
      </c>
      <c r="C585" s="143" t="s">
        <v>610</v>
      </c>
      <c r="D585" s="143" t="s">
        <v>518</v>
      </c>
      <c r="E585" s="149">
        <v>5.2</v>
      </c>
      <c r="F585" s="63">
        <v>255</v>
      </c>
      <c r="G585" s="153" t="s">
        <v>69</v>
      </c>
      <c r="H585" s="91">
        <v>1</v>
      </c>
      <c r="I585" s="64">
        <f>VLOOKUP(G585,Invulblad!$A$10:$H$31,7)*H585</f>
        <v>0</v>
      </c>
      <c r="J585" s="140">
        <f t="shared" si="26"/>
        <v>0</v>
      </c>
      <c r="K585" s="140">
        <f t="shared" si="28"/>
        <v>0</v>
      </c>
      <c r="L585" s="141">
        <f t="shared" si="27"/>
        <v>0</v>
      </c>
      <c r="M585" s="142"/>
      <c r="N585" s="142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  <c r="AC585" s="77"/>
      <c r="AD585" s="77"/>
      <c r="AE585" s="77"/>
      <c r="AF585" s="77"/>
      <c r="AG585" s="77"/>
      <c r="AH585" s="77"/>
      <c r="AI585" s="77"/>
      <c r="AJ585" s="77"/>
      <c r="AK585" s="77"/>
      <c r="AL585" s="77"/>
      <c r="AM585" s="77"/>
      <c r="AN585" s="77"/>
      <c r="AO585" s="77"/>
    </row>
    <row r="586" spans="1:41" s="143" customFormat="1" ht="16.5" customHeight="1">
      <c r="A586" s="144" t="s">
        <v>815</v>
      </c>
      <c r="B586" s="150" t="s">
        <v>753</v>
      </c>
      <c r="C586" s="143" t="s">
        <v>610</v>
      </c>
      <c r="D586" s="143" t="s">
        <v>518</v>
      </c>
      <c r="E586" s="149">
        <v>4.9000000000000004</v>
      </c>
      <c r="F586" s="63">
        <v>255</v>
      </c>
      <c r="G586" s="153" t="s">
        <v>69</v>
      </c>
      <c r="H586" s="91">
        <v>1</v>
      </c>
      <c r="I586" s="64">
        <f>VLOOKUP(G586,Invulblad!$A$10:$H$31,7)*H586</f>
        <v>0</v>
      </c>
      <c r="J586" s="140">
        <f t="shared" si="26"/>
        <v>0</v>
      </c>
      <c r="K586" s="140">
        <f t="shared" si="28"/>
        <v>0</v>
      </c>
      <c r="L586" s="141">
        <f t="shared" si="27"/>
        <v>0</v>
      </c>
      <c r="M586" s="142"/>
      <c r="N586" s="142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  <c r="AC586" s="77"/>
      <c r="AD586" s="77"/>
      <c r="AE586" s="77"/>
      <c r="AF586" s="77"/>
      <c r="AG586" s="77"/>
      <c r="AH586" s="77"/>
      <c r="AI586" s="77"/>
      <c r="AJ586" s="77"/>
      <c r="AK586" s="77"/>
      <c r="AL586" s="77"/>
      <c r="AM586" s="77"/>
      <c r="AN586" s="77"/>
      <c r="AO586" s="77"/>
    </row>
    <row r="587" spans="1:41" s="143" customFormat="1" ht="16.5" customHeight="1">
      <c r="A587" s="144" t="s">
        <v>815</v>
      </c>
      <c r="B587" s="150" t="s">
        <v>754</v>
      </c>
      <c r="C587" s="143" t="s">
        <v>610</v>
      </c>
      <c r="D587" s="143" t="s">
        <v>518</v>
      </c>
      <c r="E587" s="149">
        <v>11</v>
      </c>
      <c r="F587" s="63">
        <v>255</v>
      </c>
      <c r="G587" s="153" t="s">
        <v>69</v>
      </c>
      <c r="H587" s="139">
        <v>1</v>
      </c>
      <c r="I587" s="64">
        <f>VLOOKUP(G587,Invulblad!$A$10:$H$31,7)*H587</f>
        <v>0</v>
      </c>
      <c r="J587" s="140">
        <f t="shared" si="26"/>
        <v>0</v>
      </c>
      <c r="K587" s="140">
        <f t="shared" si="28"/>
        <v>0</v>
      </c>
      <c r="L587" s="141">
        <f t="shared" si="27"/>
        <v>0</v>
      </c>
      <c r="M587" s="142"/>
      <c r="N587" s="142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  <c r="AC587" s="77"/>
      <c r="AD587" s="77"/>
      <c r="AE587" s="77"/>
      <c r="AF587" s="77"/>
      <c r="AG587" s="77"/>
      <c r="AH587" s="77"/>
      <c r="AI587" s="77"/>
      <c r="AJ587" s="77"/>
      <c r="AK587" s="77"/>
      <c r="AL587" s="77"/>
      <c r="AM587" s="77"/>
      <c r="AN587" s="77"/>
      <c r="AO587" s="77"/>
    </row>
    <row r="588" spans="1:41" s="143" customFormat="1" ht="16.5" customHeight="1">
      <c r="A588" s="144" t="s">
        <v>815</v>
      </c>
      <c r="B588" s="150" t="s">
        <v>755</v>
      </c>
      <c r="C588" s="143" t="s">
        <v>610</v>
      </c>
      <c r="D588" s="143" t="s">
        <v>518</v>
      </c>
      <c r="E588" s="149">
        <v>14.3</v>
      </c>
      <c r="F588" s="63">
        <v>255</v>
      </c>
      <c r="G588" s="153" t="s">
        <v>69</v>
      </c>
      <c r="H588" s="91">
        <v>1</v>
      </c>
      <c r="I588" s="64">
        <f>VLOOKUP(G588,Invulblad!$A$10:$H$31,7)*H588</f>
        <v>0</v>
      </c>
      <c r="J588" s="140">
        <f t="shared" si="26"/>
        <v>0</v>
      </c>
      <c r="K588" s="140">
        <f t="shared" si="28"/>
        <v>0</v>
      </c>
      <c r="L588" s="141">
        <f t="shared" si="27"/>
        <v>0</v>
      </c>
      <c r="M588" s="142"/>
      <c r="N588" s="142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  <c r="AC588" s="77"/>
      <c r="AD588" s="77"/>
      <c r="AE588" s="77"/>
      <c r="AF588" s="77"/>
      <c r="AG588" s="77"/>
      <c r="AH588" s="77"/>
      <c r="AI588" s="77"/>
      <c r="AJ588" s="77"/>
      <c r="AK588" s="77"/>
      <c r="AL588" s="77"/>
      <c r="AM588" s="77"/>
      <c r="AN588" s="77"/>
      <c r="AO588" s="77"/>
    </row>
    <row r="589" spans="1:41" s="143" customFormat="1" ht="16.5" customHeight="1">
      <c r="A589" s="144" t="s">
        <v>815</v>
      </c>
      <c r="B589" s="150" t="s">
        <v>756</v>
      </c>
      <c r="C589" s="143" t="s">
        <v>610</v>
      </c>
      <c r="D589" s="143" t="s">
        <v>518</v>
      </c>
      <c r="E589" s="149">
        <v>26</v>
      </c>
      <c r="F589" s="63">
        <v>255</v>
      </c>
      <c r="G589" s="153" t="s">
        <v>69</v>
      </c>
      <c r="H589" s="91">
        <v>1</v>
      </c>
      <c r="I589" s="64">
        <f>VLOOKUP(G589,Invulblad!$A$10:$H$31,7)*H589</f>
        <v>0</v>
      </c>
      <c r="J589" s="140">
        <f t="shared" si="26"/>
        <v>0</v>
      </c>
      <c r="K589" s="140">
        <f t="shared" si="28"/>
        <v>0</v>
      </c>
      <c r="L589" s="141">
        <f t="shared" si="27"/>
        <v>0</v>
      </c>
      <c r="M589" s="142"/>
      <c r="N589" s="142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  <c r="AC589" s="77"/>
      <c r="AD589" s="77"/>
      <c r="AE589" s="77"/>
      <c r="AF589" s="77"/>
      <c r="AG589" s="77"/>
      <c r="AH589" s="77"/>
      <c r="AI589" s="77"/>
      <c r="AJ589" s="77"/>
      <c r="AK589" s="77"/>
      <c r="AL589" s="77"/>
      <c r="AM589" s="77"/>
      <c r="AN589" s="77"/>
      <c r="AO589" s="77"/>
    </row>
    <row r="590" spans="1:41" s="143" customFormat="1" ht="16.5" customHeight="1">
      <c r="A590" s="144" t="s">
        <v>815</v>
      </c>
      <c r="B590" s="150" t="s">
        <v>757</v>
      </c>
      <c r="C590" s="143" t="s">
        <v>610</v>
      </c>
      <c r="D590" s="143" t="s">
        <v>518</v>
      </c>
      <c r="E590" s="149">
        <v>26</v>
      </c>
      <c r="F590" s="63">
        <v>255</v>
      </c>
      <c r="G590" s="153" t="s">
        <v>69</v>
      </c>
      <c r="H590" s="139">
        <v>1</v>
      </c>
      <c r="I590" s="64">
        <f>VLOOKUP(G590,Invulblad!$A$10:$H$31,7)*H590</f>
        <v>0</v>
      </c>
      <c r="J590" s="140">
        <f t="shared" si="26"/>
        <v>0</v>
      </c>
      <c r="K590" s="140">
        <f t="shared" si="28"/>
        <v>0</v>
      </c>
      <c r="L590" s="141">
        <f t="shared" si="27"/>
        <v>0</v>
      </c>
      <c r="M590" s="142"/>
      <c r="N590" s="142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  <c r="AC590" s="77"/>
      <c r="AD590" s="77"/>
      <c r="AE590" s="77"/>
      <c r="AF590" s="77"/>
      <c r="AG590" s="77"/>
      <c r="AH590" s="77"/>
      <c r="AI590" s="77"/>
      <c r="AJ590" s="77"/>
      <c r="AK590" s="77"/>
      <c r="AL590" s="77"/>
      <c r="AM590" s="77"/>
      <c r="AN590" s="77"/>
      <c r="AO590" s="77"/>
    </row>
    <row r="591" spans="1:41" s="143" customFormat="1" ht="16.5" customHeight="1">
      <c r="A591" s="144" t="s">
        <v>815</v>
      </c>
      <c r="B591" s="150" t="s">
        <v>758</v>
      </c>
      <c r="C591" s="143" t="s">
        <v>628</v>
      </c>
      <c r="D591" s="143" t="s">
        <v>518</v>
      </c>
      <c r="E591" s="149">
        <v>25.9</v>
      </c>
      <c r="F591" s="63">
        <v>255</v>
      </c>
      <c r="G591" s="153" t="s">
        <v>77</v>
      </c>
      <c r="H591" s="91">
        <v>1</v>
      </c>
      <c r="I591" s="64">
        <f>VLOOKUP(G591,Invulblad!$A$10:$H$31,7)*H591</f>
        <v>0</v>
      </c>
      <c r="J591" s="140">
        <f t="shared" si="26"/>
        <v>0</v>
      </c>
      <c r="K591" s="140">
        <f t="shared" si="28"/>
        <v>0</v>
      </c>
      <c r="L591" s="141">
        <f t="shared" si="27"/>
        <v>0</v>
      </c>
      <c r="M591" s="142"/>
      <c r="N591" s="142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  <c r="AC591" s="77"/>
      <c r="AD591" s="77"/>
      <c r="AE591" s="77"/>
      <c r="AF591" s="77"/>
      <c r="AG591" s="77"/>
      <c r="AH591" s="77"/>
      <c r="AI591" s="77"/>
      <c r="AJ591" s="77"/>
      <c r="AK591" s="77"/>
      <c r="AL591" s="77"/>
      <c r="AM591" s="77"/>
      <c r="AN591" s="77"/>
      <c r="AO591" s="77"/>
    </row>
    <row r="592" spans="1:41" s="143" customFormat="1" ht="16.5" customHeight="1">
      <c r="A592" s="144" t="s">
        <v>815</v>
      </c>
      <c r="B592" s="150" t="s">
        <v>759</v>
      </c>
      <c r="C592" s="143" t="s">
        <v>760</v>
      </c>
      <c r="D592" s="143" t="s">
        <v>518</v>
      </c>
      <c r="E592" s="149">
        <v>25.9</v>
      </c>
      <c r="F592" s="63">
        <v>255</v>
      </c>
      <c r="G592" s="153" t="s">
        <v>77</v>
      </c>
      <c r="H592" s="91">
        <v>1</v>
      </c>
      <c r="I592" s="64">
        <f>VLOOKUP(G592,Invulblad!$A$10:$H$31,7)*H592</f>
        <v>0</v>
      </c>
      <c r="J592" s="140">
        <f t="shared" si="26"/>
        <v>0</v>
      </c>
      <c r="K592" s="140">
        <f t="shared" si="28"/>
        <v>0</v>
      </c>
      <c r="L592" s="141">
        <f t="shared" si="27"/>
        <v>0</v>
      </c>
      <c r="M592" s="142"/>
      <c r="N592" s="142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  <c r="AC592" s="77"/>
      <c r="AD592" s="77"/>
      <c r="AE592" s="77"/>
      <c r="AF592" s="77"/>
      <c r="AG592" s="77"/>
      <c r="AH592" s="77"/>
      <c r="AI592" s="77"/>
      <c r="AJ592" s="77"/>
      <c r="AK592" s="77"/>
      <c r="AL592" s="77"/>
      <c r="AM592" s="77"/>
      <c r="AN592" s="77"/>
      <c r="AO592" s="77"/>
    </row>
    <row r="593" spans="1:41" s="143" customFormat="1" ht="16.5" customHeight="1">
      <c r="A593" s="144" t="s">
        <v>815</v>
      </c>
      <c r="B593" s="150" t="s">
        <v>761</v>
      </c>
      <c r="C593" s="143" t="s">
        <v>601</v>
      </c>
      <c r="D593" s="143" t="s">
        <v>518</v>
      </c>
      <c r="E593" s="149">
        <v>132.80000000000001</v>
      </c>
      <c r="F593" s="63">
        <v>52</v>
      </c>
      <c r="G593" s="153" t="s">
        <v>78</v>
      </c>
      <c r="H593" s="139">
        <v>1</v>
      </c>
      <c r="I593" s="64">
        <f>VLOOKUP(G593,Invulblad!$A$10:$H$31,7)*H593</f>
        <v>0</v>
      </c>
      <c r="J593" s="140">
        <f t="shared" si="26"/>
        <v>0</v>
      </c>
      <c r="K593" s="140">
        <f t="shared" si="28"/>
        <v>0</v>
      </c>
      <c r="L593" s="141">
        <f t="shared" si="27"/>
        <v>0</v>
      </c>
      <c r="M593" s="142"/>
      <c r="N593" s="142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  <c r="AC593" s="77"/>
      <c r="AD593" s="77"/>
      <c r="AE593" s="77"/>
      <c r="AF593" s="77"/>
      <c r="AG593" s="77"/>
      <c r="AH593" s="77"/>
      <c r="AI593" s="77"/>
      <c r="AJ593" s="77"/>
      <c r="AK593" s="77"/>
      <c r="AL593" s="77"/>
      <c r="AM593" s="77"/>
      <c r="AN593" s="77"/>
      <c r="AO593" s="77"/>
    </row>
    <row r="594" spans="1:41" s="143" customFormat="1" ht="16.5" customHeight="1">
      <c r="A594" s="144" t="s">
        <v>815</v>
      </c>
      <c r="B594" s="150" t="s">
        <v>762</v>
      </c>
      <c r="C594" s="143" t="s">
        <v>628</v>
      </c>
      <c r="D594" s="143" t="s">
        <v>518</v>
      </c>
      <c r="E594" s="149">
        <v>25.9</v>
      </c>
      <c r="F594" s="63">
        <v>255</v>
      </c>
      <c r="G594" s="153" t="s">
        <v>77</v>
      </c>
      <c r="H594" s="91">
        <v>1</v>
      </c>
      <c r="I594" s="64">
        <f>VLOOKUP(G594,Invulblad!$A$10:$H$31,7)*H594</f>
        <v>0</v>
      </c>
      <c r="J594" s="140">
        <f t="shared" si="26"/>
        <v>0</v>
      </c>
      <c r="K594" s="140">
        <f t="shared" si="28"/>
        <v>0</v>
      </c>
      <c r="L594" s="141">
        <f t="shared" si="27"/>
        <v>0</v>
      </c>
      <c r="M594" s="142"/>
      <c r="N594" s="142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  <c r="AC594" s="77"/>
      <c r="AD594" s="77"/>
      <c r="AE594" s="77"/>
      <c r="AF594" s="77"/>
      <c r="AG594" s="77"/>
      <c r="AH594" s="77"/>
      <c r="AI594" s="77"/>
      <c r="AJ594" s="77"/>
      <c r="AK594" s="77"/>
      <c r="AL594" s="77"/>
      <c r="AM594" s="77"/>
      <c r="AN594" s="77"/>
      <c r="AO594" s="77"/>
    </row>
    <row r="595" spans="1:41" s="143" customFormat="1" ht="16.5" customHeight="1">
      <c r="A595" s="144" t="s">
        <v>815</v>
      </c>
      <c r="B595" s="150" t="s">
        <v>763</v>
      </c>
      <c r="C595" s="143" t="s">
        <v>504</v>
      </c>
      <c r="D595" s="143" t="s">
        <v>526</v>
      </c>
      <c r="E595" s="149">
        <v>16.899999999999999</v>
      </c>
      <c r="F595" s="63">
        <v>255</v>
      </c>
      <c r="G595" s="153" t="s">
        <v>72</v>
      </c>
      <c r="H595" s="91">
        <v>1</v>
      </c>
      <c r="I595" s="64">
        <f>VLOOKUP(G595,Invulblad!$A$10:$H$31,7)*H595</f>
        <v>0</v>
      </c>
      <c r="J595" s="140">
        <f t="shared" si="26"/>
        <v>0</v>
      </c>
      <c r="K595" s="140">
        <f t="shared" si="28"/>
        <v>0</v>
      </c>
      <c r="L595" s="141">
        <f t="shared" si="27"/>
        <v>0</v>
      </c>
      <c r="M595" s="142"/>
      <c r="N595" s="142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  <c r="AC595" s="77"/>
      <c r="AD595" s="77"/>
      <c r="AE595" s="77"/>
      <c r="AF595" s="77"/>
      <c r="AG595" s="77"/>
      <c r="AH595" s="77"/>
      <c r="AI595" s="77"/>
      <c r="AJ595" s="77"/>
      <c r="AK595" s="77"/>
      <c r="AL595" s="77"/>
      <c r="AM595" s="77"/>
      <c r="AN595" s="77"/>
      <c r="AO595" s="77"/>
    </row>
    <row r="596" spans="1:41" s="143" customFormat="1" ht="16.5" customHeight="1">
      <c r="A596" s="144" t="s">
        <v>815</v>
      </c>
      <c r="B596" s="150" t="s">
        <v>764</v>
      </c>
      <c r="C596" s="143" t="s">
        <v>507</v>
      </c>
      <c r="D596" s="143" t="s">
        <v>526</v>
      </c>
      <c r="E596" s="149">
        <v>3.2</v>
      </c>
      <c r="F596" s="63">
        <v>255</v>
      </c>
      <c r="G596" s="153" t="s">
        <v>74</v>
      </c>
      <c r="H596" s="139">
        <v>1</v>
      </c>
      <c r="I596" s="64">
        <f>VLOOKUP(G596,Invulblad!$A$10:$H$31,7)*H596</f>
        <v>0</v>
      </c>
      <c r="J596" s="140">
        <f t="shared" si="26"/>
        <v>0</v>
      </c>
      <c r="K596" s="140">
        <f t="shared" si="28"/>
        <v>0</v>
      </c>
      <c r="L596" s="141">
        <f t="shared" si="27"/>
        <v>0</v>
      </c>
      <c r="M596" s="142"/>
      <c r="N596" s="142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  <c r="AF596" s="77"/>
      <c r="AG596" s="77"/>
      <c r="AH596" s="77"/>
      <c r="AI596" s="77"/>
      <c r="AJ596" s="77"/>
      <c r="AK596" s="77"/>
      <c r="AL596" s="77"/>
      <c r="AM596" s="77"/>
      <c r="AN596" s="77"/>
      <c r="AO596" s="77"/>
    </row>
    <row r="597" spans="1:41" s="143" customFormat="1" ht="16.5" customHeight="1">
      <c r="A597" s="144" t="s">
        <v>815</v>
      </c>
      <c r="B597" s="150" t="s">
        <v>765</v>
      </c>
      <c r="C597" s="143" t="s">
        <v>507</v>
      </c>
      <c r="D597" s="143" t="s">
        <v>526</v>
      </c>
      <c r="E597" s="149">
        <v>3.7</v>
      </c>
      <c r="F597" s="63">
        <v>255</v>
      </c>
      <c r="G597" s="153" t="s">
        <v>74</v>
      </c>
      <c r="H597" s="91">
        <v>1</v>
      </c>
      <c r="I597" s="64">
        <f>VLOOKUP(G597,Invulblad!$A$10:$H$31,7)*H597</f>
        <v>0</v>
      </c>
      <c r="J597" s="140">
        <f t="shared" si="26"/>
        <v>0</v>
      </c>
      <c r="K597" s="140">
        <f t="shared" si="28"/>
        <v>0</v>
      </c>
      <c r="L597" s="141">
        <f t="shared" si="27"/>
        <v>0</v>
      </c>
      <c r="M597" s="142"/>
      <c r="N597" s="142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  <c r="AC597" s="77"/>
      <c r="AD597" s="77"/>
      <c r="AE597" s="77"/>
      <c r="AF597" s="77"/>
      <c r="AG597" s="77"/>
      <c r="AH597" s="77"/>
      <c r="AI597" s="77"/>
      <c r="AJ597" s="77"/>
      <c r="AK597" s="77"/>
      <c r="AL597" s="77"/>
      <c r="AM597" s="77"/>
      <c r="AN597" s="77"/>
      <c r="AO597" s="77"/>
    </row>
    <row r="598" spans="1:41" s="143" customFormat="1" ht="16.5" customHeight="1">
      <c r="A598" s="144" t="s">
        <v>815</v>
      </c>
      <c r="B598" s="150" t="s">
        <v>766</v>
      </c>
      <c r="C598" s="143" t="s">
        <v>512</v>
      </c>
      <c r="D598" s="143" t="s">
        <v>586</v>
      </c>
      <c r="E598" s="149"/>
      <c r="F598" s="63"/>
      <c r="G598" s="153" t="s">
        <v>811</v>
      </c>
      <c r="H598" s="91">
        <v>1</v>
      </c>
      <c r="I598" s="64">
        <f>VLOOKUP(G598,Invulblad!$A$10:$H$31,7)*H598</f>
        <v>0</v>
      </c>
      <c r="J598" s="140">
        <f t="shared" si="26"/>
        <v>0</v>
      </c>
      <c r="K598" s="140">
        <f t="shared" si="28"/>
        <v>0</v>
      </c>
      <c r="L598" s="141">
        <f t="shared" si="27"/>
        <v>0</v>
      </c>
      <c r="M598" s="142"/>
      <c r="N598" s="142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  <c r="AD598" s="77"/>
      <c r="AE598" s="77"/>
      <c r="AF598" s="77"/>
      <c r="AG598" s="77"/>
      <c r="AH598" s="77"/>
      <c r="AI598" s="77"/>
      <c r="AJ598" s="77"/>
      <c r="AK598" s="77"/>
      <c r="AL598" s="77"/>
      <c r="AM598" s="77"/>
      <c r="AN598" s="77"/>
      <c r="AO598" s="77"/>
    </row>
    <row r="599" spans="1:41" s="143" customFormat="1" ht="16.5" customHeight="1">
      <c r="A599" s="144" t="s">
        <v>815</v>
      </c>
      <c r="B599" s="150" t="s">
        <v>767</v>
      </c>
      <c r="C599" s="143" t="s">
        <v>514</v>
      </c>
      <c r="D599" s="143" t="s">
        <v>515</v>
      </c>
      <c r="E599" s="149"/>
      <c r="F599" s="63"/>
      <c r="G599" s="153" t="s">
        <v>811</v>
      </c>
      <c r="H599" s="139">
        <v>1</v>
      </c>
      <c r="I599" s="64">
        <f>VLOOKUP(G599,Invulblad!$A$10:$H$31,7)*H599</f>
        <v>0</v>
      </c>
      <c r="J599" s="140">
        <f t="shared" si="26"/>
        <v>0</v>
      </c>
      <c r="K599" s="140">
        <f t="shared" si="28"/>
        <v>0</v>
      </c>
      <c r="L599" s="141">
        <f t="shared" si="27"/>
        <v>0</v>
      </c>
      <c r="M599" s="142"/>
      <c r="N599" s="142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  <c r="AC599" s="77"/>
      <c r="AD599" s="77"/>
      <c r="AE599" s="77"/>
      <c r="AF599" s="77"/>
      <c r="AG599" s="77"/>
      <c r="AH599" s="77"/>
      <c r="AI599" s="77"/>
      <c r="AJ599" s="77"/>
      <c r="AK599" s="77"/>
      <c r="AL599" s="77"/>
      <c r="AM599" s="77"/>
      <c r="AN599" s="77"/>
      <c r="AO599" s="77"/>
    </row>
    <row r="600" spans="1:41" s="143" customFormat="1" ht="16.5" customHeight="1">
      <c r="A600" s="144" t="s">
        <v>815</v>
      </c>
      <c r="B600" s="150" t="s">
        <v>768</v>
      </c>
      <c r="C600" s="143" t="s">
        <v>520</v>
      </c>
      <c r="D600" s="143" t="s">
        <v>521</v>
      </c>
      <c r="E600" s="149">
        <v>10.6</v>
      </c>
      <c r="F600" s="63">
        <v>255</v>
      </c>
      <c r="G600" s="153" t="s">
        <v>82</v>
      </c>
      <c r="H600" s="91">
        <v>1</v>
      </c>
      <c r="I600" s="64">
        <f>VLOOKUP(G600,Invulblad!$A$10:$H$31,7)*H600</f>
        <v>0</v>
      </c>
      <c r="J600" s="140">
        <f t="shared" si="26"/>
        <v>0</v>
      </c>
      <c r="K600" s="140">
        <f t="shared" si="28"/>
        <v>0</v>
      </c>
      <c r="L600" s="141">
        <f t="shared" si="27"/>
        <v>0</v>
      </c>
      <c r="M600" s="142"/>
      <c r="N600" s="142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  <c r="AC600" s="77"/>
      <c r="AD600" s="77"/>
      <c r="AE600" s="77"/>
      <c r="AF600" s="77"/>
      <c r="AG600" s="77"/>
      <c r="AH600" s="77"/>
      <c r="AI600" s="77"/>
      <c r="AJ600" s="77"/>
      <c r="AK600" s="77"/>
      <c r="AL600" s="77"/>
      <c r="AM600" s="77"/>
      <c r="AN600" s="77"/>
      <c r="AO600" s="77"/>
    </row>
    <row r="601" spans="1:41" s="143" customFormat="1" ht="16.5" customHeight="1">
      <c r="A601" s="144" t="s">
        <v>815</v>
      </c>
      <c r="B601" s="150" t="s">
        <v>769</v>
      </c>
      <c r="C601" s="143" t="s">
        <v>523</v>
      </c>
      <c r="D601" s="143" t="s">
        <v>521</v>
      </c>
      <c r="E601" s="149">
        <v>7</v>
      </c>
      <c r="F601" s="63">
        <v>255</v>
      </c>
      <c r="G601" s="153" t="s">
        <v>82</v>
      </c>
      <c r="H601" s="91">
        <v>1</v>
      </c>
      <c r="I601" s="64">
        <f>VLOOKUP(G601,Invulblad!$A$10:$H$31,7)*H601</f>
        <v>0</v>
      </c>
      <c r="J601" s="140">
        <f t="shared" si="26"/>
        <v>0</v>
      </c>
      <c r="K601" s="140">
        <f t="shared" si="28"/>
        <v>0</v>
      </c>
      <c r="L601" s="141">
        <f t="shared" si="27"/>
        <v>0</v>
      </c>
      <c r="M601" s="142"/>
      <c r="N601" s="142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  <c r="AC601" s="77"/>
      <c r="AD601" s="77"/>
      <c r="AE601" s="77"/>
      <c r="AF601" s="77"/>
      <c r="AG601" s="77"/>
      <c r="AH601" s="77"/>
      <c r="AI601" s="77"/>
      <c r="AJ601" s="77"/>
      <c r="AK601" s="77"/>
      <c r="AL601" s="77"/>
      <c r="AM601" s="77"/>
      <c r="AN601" s="77"/>
      <c r="AO601" s="77"/>
    </row>
    <row r="602" spans="1:41" s="143" customFormat="1" ht="16.5" customHeight="1">
      <c r="A602" s="144" t="s">
        <v>815</v>
      </c>
      <c r="B602" s="150" t="s">
        <v>770</v>
      </c>
      <c r="C602" s="143" t="s">
        <v>525</v>
      </c>
      <c r="D602" s="143" t="s">
        <v>526</v>
      </c>
      <c r="E602" s="149"/>
      <c r="F602" s="63"/>
      <c r="G602" s="153" t="s">
        <v>811</v>
      </c>
      <c r="H602" s="139">
        <v>1</v>
      </c>
      <c r="I602" s="64">
        <f>VLOOKUP(G602,Invulblad!$A$10:$H$31,7)*H602</f>
        <v>0</v>
      </c>
      <c r="J602" s="140">
        <f t="shared" si="26"/>
        <v>0</v>
      </c>
      <c r="K602" s="140">
        <f t="shared" si="28"/>
        <v>0</v>
      </c>
      <c r="L602" s="141">
        <f t="shared" si="27"/>
        <v>0</v>
      </c>
      <c r="M602" s="142"/>
      <c r="N602" s="142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  <c r="AC602" s="77"/>
      <c r="AD602" s="77"/>
      <c r="AE602" s="77"/>
      <c r="AF602" s="77"/>
      <c r="AG602" s="77"/>
      <c r="AH602" s="77"/>
      <c r="AI602" s="77"/>
      <c r="AJ602" s="77"/>
      <c r="AK602" s="77"/>
      <c r="AL602" s="77"/>
      <c r="AM602" s="77"/>
      <c r="AN602" s="77"/>
      <c r="AO602" s="77"/>
    </row>
    <row r="603" spans="1:41" s="143" customFormat="1" ht="16.5" customHeight="1">
      <c r="A603" s="144" t="s">
        <v>815</v>
      </c>
      <c r="B603" s="150" t="s">
        <v>771</v>
      </c>
      <c r="C603" s="143" t="s">
        <v>528</v>
      </c>
      <c r="D603" s="143" t="s">
        <v>586</v>
      </c>
      <c r="E603" s="149"/>
      <c r="F603" s="63"/>
      <c r="G603" s="153" t="s">
        <v>811</v>
      </c>
      <c r="H603" s="91">
        <v>1</v>
      </c>
      <c r="I603" s="64">
        <f>VLOOKUP(G603,Invulblad!$A$10:$H$31,7)*H603</f>
        <v>0</v>
      </c>
      <c r="J603" s="140">
        <f t="shared" si="26"/>
        <v>0</v>
      </c>
      <c r="K603" s="140">
        <f t="shared" si="28"/>
        <v>0</v>
      </c>
      <c r="L603" s="141">
        <f t="shared" si="27"/>
        <v>0</v>
      </c>
      <c r="M603" s="142"/>
      <c r="N603" s="142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  <c r="AC603" s="77"/>
      <c r="AD603" s="77"/>
      <c r="AE603" s="77"/>
      <c r="AF603" s="77"/>
      <c r="AG603" s="77"/>
      <c r="AH603" s="77"/>
      <c r="AI603" s="77"/>
      <c r="AJ603" s="77"/>
      <c r="AK603" s="77"/>
      <c r="AL603" s="77"/>
      <c r="AM603" s="77"/>
      <c r="AN603" s="77"/>
      <c r="AO603" s="77"/>
    </row>
    <row r="604" spans="1:41" s="143" customFormat="1" ht="16.5" customHeight="1">
      <c r="A604" s="144" t="s">
        <v>815</v>
      </c>
      <c r="B604" s="150" t="s">
        <v>772</v>
      </c>
      <c r="C604" s="143" t="s">
        <v>530</v>
      </c>
      <c r="D604" s="143" t="s">
        <v>526</v>
      </c>
      <c r="E604" s="149">
        <v>159.4</v>
      </c>
      <c r="F604" s="63">
        <v>255</v>
      </c>
      <c r="G604" s="153" t="s">
        <v>72</v>
      </c>
      <c r="H604" s="91">
        <v>1</v>
      </c>
      <c r="I604" s="64">
        <f>VLOOKUP(G604,Invulblad!$A$10:$H$31,7)*H604</f>
        <v>0</v>
      </c>
      <c r="J604" s="140">
        <f t="shared" si="26"/>
        <v>0</v>
      </c>
      <c r="K604" s="140">
        <f t="shared" si="28"/>
        <v>0</v>
      </c>
      <c r="L604" s="141">
        <f t="shared" si="27"/>
        <v>0</v>
      </c>
      <c r="M604" s="142"/>
      <c r="N604" s="142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  <c r="AC604" s="77"/>
      <c r="AD604" s="77"/>
      <c r="AE604" s="77"/>
      <c r="AF604" s="77"/>
      <c r="AG604" s="77"/>
      <c r="AH604" s="77"/>
      <c r="AI604" s="77"/>
      <c r="AJ604" s="77"/>
      <c r="AK604" s="77"/>
      <c r="AL604" s="77"/>
      <c r="AM604" s="77"/>
      <c r="AN604" s="77"/>
      <c r="AO604" s="77"/>
    </row>
    <row r="605" spans="1:41" s="143" customFormat="1" ht="16.5" customHeight="1">
      <c r="A605" s="144" t="s">
        <v>815</v>
      </c>
      <c r="B605" s="150" t="s">
        <v>773</v>
      </c>
      <c r="C605" s="143" t="s">
        <v>593</v>
      </c>
      <c r="D605" s="143" t="s">
        <v>526</v>
      </c>
      <c r="E605" s="149"/>
      <c r="F605" s="63">
        <v>255</v>
      </c>
      <c r="G605" s="153" t="s">
        <v>72</v>
      </c>
      <c r="H605" s="139">
        <v>1</v>
      </c>
      <c r="I605" s="64">
        <f>VLOOKUP(G605,Invulblad!$A$10:$H$31,7)*H605</f>
        <v>0</v>
      </c>
      <c r="J605" s="140">
        <f t="shared" si="26"/>
        <v>0</v>
      </c>
      <c r="K605" s="140">
        <f t="shared" si="28"/>
        <v>0</v>
      </c>
      <c r="L605" s="141">
        <f t="shared" si="27"/>
        <v>0</v>
      </c>
      <c r="M605" s="142"/>
      <c r="N605" s="142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  <c r="AC605" s="77"/>
      <c r="AD605" s="77"/>
      <c r="AE605" s="77"/>
      <c r="AF605" s="77"/>
      <c r="AG605" s="77"/>
      <c r="AH605" s="77"/>
      <c r="AI605" s="77"/>
      <c r="AJ605" s="77"/>
      <c r="AK605" s="77"/>
      <c r="AL605" s="77"/>
      <c r="AM605" s="77"/>
      <c r="AN605" s="77"/>
      <c r="AO605" s="77"/>
    </row>
    <row r="606" spans="1:41" s="143" customFormat="1" ht="16.5" customHeight="1">
      <c r="A606" s="144" t="s">
        <v>815</v>
      </c>
      <c r="B606" s="150" t="s">
        <v>774</v>
      </c>
      <c r="C606" s="143" t="s">
        <v>603</v>
      </c>
      <c r="D606" s="143" t="s">
        <v>518</v>
      </c>
      <c r="E606" s="149">
        <v>26.8</v>
      </c>
      <c r="F606" s="63">
        <v>52</v>
      </c>
      <c r="G606" s="153" t="s">
        <v>76</v>
      </c>
      <c r="H606" s="91">
        <v>1</v>
      </c>
      <c r="I606" s="64">
        <f>VLOOKUP(G606,Invulblad!$A$10:$H$31,7)*H606</f>
        <v>0</v>
      </c>
      <c r="J606" s="140">
        <f t="shared" si="26"/>
        <v>0</v>
      </c>
      <c r="K606" s="140">
        <f t="shared" si="28"/>
        <v>0</v>
      </c>
      <c r="L606" s="141">
        <f t="shared" si="27"/>
        <v>0</v>
      </c>
      <c r="M606" s="142"/>
      <c r="N606" s="142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  <c r="AC606" s="77"/>
      <c r="AD606" s="77"/>
      <c r="AE606" s="77"/>
      <c r="AF606" s="77"/>
      <c r="AG606" s="77"/>
      <c r="AH606" s="77"/>
      <c r="AI606" s="77"/>
      <c r="AJ606" s="77"/>
      <c r="AK606" s="77"/>
      <c r="AL606" s="77"/>
      <c r="AM606" s="77"/>
      <c r="AN606" s="77"/>
      <c r="AO606" s="77"/>
    </row>
    <row r="607" spans="1:41" s="143" customFormat="1" ht="16.5" customHeight="1">
      <c r="A607" s="144" t="s">
        <v>815</v>
      </c>
      <c r="B607" s="150" t="s">
        <v>775</v>
      </c>
      <c r="C607" s="143" t="s">
        <v>595</v>
      </c>
      <c r="D607" s="143" t="s">
        <v>518</v>
      </c>
      <c r="E607" s="149">
        <v>13.2</v>
      </c>
      <c r="F607" s="63">
        <v>255</v>
      </c>
      <c r="G607" s="153" t="s">
        <v>77</v>
      </c>
      <c r="H607" s="91">
        <v>1</v>
      </c>
      <c r="I607" s="64">
        <f>VLOOKUP(G607,Invulblad!$A$10:$H$31,7)*H607</f>
        <v>0</v>
      </c>
      <c r="J607" s="140">
        <f t="shared" si="26"/>
        <v>0</v>
      </c>
      <c r="K607" s="140">
        <f t="shared" si="28"/>
        <v>0</v>
      </c>
      <c r="L607" s="141">
        <f t="shared" si="27"/>
        <v>0</v>
      </c>
      <c r="M607" s="142"/>
      <c r="N607" s="142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  <c r="AC607" s="77"/>
      <c r="AD607" s="77"/>
      <c r="AE607" s="77"/>
      <c r="AF607" s="77"/>
      <c r="AG607" s="77"/>
      <c r="AH607" s="77"/>
      <c r="AI607" s="77"/>
      <c r="AJ607" s="77"/>
      <c r="AK607" s="77"/>
      <c r="AL607" s="77"/>
      <c r="AM607" s="77"/>
      <c r="AN607" s="77"/>
      <c r="AO607" s="77"/>
    </row>
    <row r="608" spans="1:41" s="143" customFormat="1" ht="16.5" customHeight="1">
      <c r="A608" s="144" t="s">
        <v>815</v>
      </c>
      <c r="B608" s="150" t="s">
        <v>776</v>
      </c>
      <c r="C608" s="143" t="s">
        <v>777</v>
      </c>
      <c r="D608" s="143" t="s">
        <v>518</v>
      </c>
      <c r="E608" s="149">
        <v>13.2</v>
      </c>
      <c r="F608" s="63">
        <v>52</v>
      </c>
      <c r="G608" s="153" t="s">
        <v>78</v>
      </c>
      <c r="H608" s="139">
        <v>1</v>
      </c>
      <c r="I608" s="64">
        <f>VLOOKUP(G608,Invulblad!$A$10:$H$31,7)*H608</f>
        <v>0</v>
      </c>
      <c r="J608" s="140">
        <f t="shared" si="26"/>
        <v>0</v>
      </c>
      <c r="K608" s="140">
        <f t="shared" si="28"/>
        <v>0</v>
      </c>
      <c r="L608" s="141">
        <f t="shared" si="27"/>
        <v>0</v>
      </c>
      <c r="M608" s="142"/>
      <c r="N608" s="142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  <c r="AC608" s="77"/>
      <c r="AD608" s="77"/>
      <c r="AE608" s="77"/>
      <c r="AF608" s="77"/>
      <c r="AG608" s="77"/>
      <c r="AH608" s="77"/>
      <c r="AI608" s="77"/>
      <c r="AJ608" s="77"/>
      <c r="AK608" s="77"/>
      <c r="AL608" s="77"/>
      <c r="AM608" s="77"/>
      <c r="AN608" s="77"/>
      <c r="AO608" s="77"/>
    </row>
    <row r="609" spans="1:41" s="143" customFormat="1" ht="16.5" customHeight="1">
      <c r="A609" s="144" t="s">
        <v>815</v>
      </c>
      <c r="B609" s="150" t="s">
        <v>778</v>
      </c>
      <c r="C609" s="143" t="s">
        <v>599</v>
      </c>
      <c r="D609" s="143" t="s">
        <v>518</v>
      </c>
      <c r="E609" s="149">
        <v>26.8</v>
      </c>
      <c r="F609" s="63">
        <v>52</v>
      </c>
      <c r="G609" s="153" t="s">
        <v>78</v>
      </c>
      <c r="H609" s="91">
        <v>1</v>
      </c>
      <c r="I609" s="64">
        <f>VLOOKUP(G609,Invulblad!$A$10:$H$31,7)*H609</f>
        <v>0</v>
      </c>
      <c r="J609" s="140">
        <f t="shared" si="26"/>
        <v>0</v>
      </c>
      <c r="K609" s="140">
        <f t="shared" si="28"/>
        <v>0</v>
      </c>
      <c r="L609" s="141">
        <f t="shared" si="27"/>
        <v>0</v>
      </c>
      <c r="M609" s="142"/>
      <c r="N609" s="142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  <c r="AC609" s="77"/>
      <c r="AD609" s="77"/>
      <c r="AE609" s="77"/>
      <c r="AF609" s="77"/>
      <c r="AG609" s="77"/>
      <c r="AH609" s="77"/>
      <c r="AI609" s="77"/>
      <c r="AJ609" s="77"/>
      <c r="AK609" s="77"/>
      <c r="AL609" s="77"/>
      <c r="AM609" s="77"/>
      <c r="AN609" s="77"/>
      <c r="AO609" s="77"/>
    </row>
    <row r="610" spans="1:41" s="143" customFormat="1" ht="16.5" customHeight="1">
      <c r="A610" s="144" t="s">
        <v>815</v>
      </c>
      <c r="B610" s="150" t="s">
        <v>779</v>
      </c>
      <c r="C610" s="143" t="s">
        <v>733</v>
      </c>
      <c r="D610" s="143" t="s">
        <v>518</v>
      </c>
      <c r="E610" s="149">
        <v>25.7</v>
      </c>
      <c r="F610" s="63">
        <v>52</v>
      </c>
      <c r="G610" s="153" t="s">
        <v>78</v>
      </c>
      <c r="H610" s="91">
        <v>1</v>
      </c>
      <c r="I610" s="64">
        <f>VLOOKUP(G610,Invulblad!$A$10:$H$31,7)*H610</f>
        <v>0</v>
      </c>
      <c r="J610" s="140">
        <f t="shared" si="26"/>
        <v>0</v>
      </c>
      <c r="K610" s="140">
        <f t="shared" si="28"/>
        <v>0</v>
      </c>
      <c r="L610" s="141">
        <f t="shared" si="27"/>
        <v>0</v>
      </c>
      <c r="M610" s="142"/>
      <c r="N610" s="142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  <c r="AC610" s="77"/>
      <c r="AD610" s="77"/>
      <c r="AE610" s="77"/>
      <c r="AF610" s="77"/>
      <c r="AG610" s="77"/>
      <c r="AH610" s="77"/>
      <c r="AI610" s="77"/>
      <c r="AJ610" s="77"/>
      <c r="AK610" s="77"/>
      <c r="AL610" s="77"/>
      <c r="AM610" s="77"/>
      <c r="AN610" s="77"/>
      <c r="AO610" s="77"/>
    </row>
    <row r="611" spans="1:41" s="143" customFormat="1" ht="16.5" customHeight="1">
      <c r="A611" s="144" t="s">
        <v>815</v>
      </c>
      <c r="B611" s="150" t="s">
        <v>780</v>
      </c>
      <c r="C611" s="143" t="s">
        <v>605</v>
      </c>
      <c r="D611" s="143" t="s">
        <v>586</v>
      </c>
      <c r="E611" s="149"/>
      <c r="F611" s="63"/>
      <c r="G611" s="153" t="s">
        <v>811</v>
      </c>
      <c r="H611" s="139">
        <v>1</v>
      </c>
      <c r="I611" s="64">
        <f>VLOOKUP(G611,Invulblad!$A$10:$H$31,7)*H611</f>
        <v>0</v>
      </c>
      <c r="J611" s="140">
        <f t="shared" si="26"/>
        <v>0</v>
      </c>
      <c r="K611" s="140">
        <f t="shared" si="28"/>
        <v>0</v>
      </c>
      <c r="L611" s="141">
        <f t="shared" si="27"/>
        <v>0</v>
      </c>
      <c r="M611" s="142"/>
      <c r="N611" s="142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  <c r="AC611" s="77"/>
      <c r="AD611" s="77"/>
      <c r="AE611" s="77"/>
      <c r="AF611" s="77"/>
      <c r="AG611" s="77"/>
      <c r="AH611" s="77"/>
      <c r="AI611" s="77"/>
      <c r="AJ611" s="77"/>
      <c r="AK611" s="77"/>
      <c r="AL611" s="77"/>
      <c r="AM611" s="77"/>
      <c r="AN611" s="77"/>
      <c r="AO611" s="77"/>
    </row>
    <row r="612" spans="1:41" s="143" customFormat="1" ht="16.5" customHeight="1">
      <c r="A612" s="144" t="s">
        <v>815</v>
      </c>
      <c r="B612" s="150" t="s">
        <v>781</v>
      </c>
      <c r="C612" s="143" t="s">
        <v>666</v>
      </c>
      <c r="D612" s="143" t="s">
        <v>518</v>
      </c>
      <c r="E612" s="149">
        <v>12.4</v>
      </c>
      <c r="F612" s="63">
        <v>255</v>
      </c>
      <c r="G612" s="153" t="s">
        <v>77</v>
      </c>
      <c r="H612" s="91">
        <v>1</v>
      </c>
      <c r="I612" s="64">
        <f>VLOOKUP(G612,Invulblad!$A$10:$H$31,7)*H612</f>
        <v>0</v>
      </c>
      <c r="J612" s="140">
        <f t="shared" si="26"/>
        <v>0</v>
      </c>
      <c r="K612" s="140">
        <f t="shared" si="28"/>
        <v>0</v>
      </c>
      <c r="L612" s="141">
        <f t="shared" si="27"/>
        <v>0</v>
      </c>
      <c r="M612" s="142"/>
      <c r="N612" s="142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  <c r="AC612" s="77"/>
      <c r="AD612" s="77"/>
      <c r="AE612" s="77"/>
      <c r="AF612" s="77"/>
      <c r="AG612" s="77"/>
      <c r="AH612" s="77"/>
      <c r="AI612" s="77"/>
      <c r="AJ612" s="77"/>
      <c r="AK612" s="77"/>
      <c r="AL612" s="77"/>
      <c r="AM612" s="77"/>
      <c r="AN612" s="77"/>
      <c r="AO612" s="77"/>
    </row>
    <row r="613" spans="1:41" s="143" customFormat="1" ht="16.5" customHeight="1">
      <c r="A613" s="144" t="s">
        <v>815</v>
      </c>
      <c r="B613" s="150" t="s">
        <v>782</v>
      </c>
      <c r="C613" s="143" t="s">
        <v>610</v>
      </c>
      <c r="D613" s="143" t="s">
        <v>518</v>
      </c>
      <c r="E613" s="149">
        <v>18</v>
      </c>
      <c r="F613" s="63">
        <v>255</v>
      </c>
      <c r="G613" s="153" t="s">
        <v>69</v>
      </c>
      <c r="H613" s="91">
        <v>1</v>
      </c>
      <c r="I613" s="64">
        <f>VLOOKUP(G613,Invulblad!$A$10:$H$31,7)*H613</f>
        <v>0</v>
      </c>
      <c r="J613" s="140">
        <f t="shared" si="26"/>
        <v>0</v>
      </c>
      <c r="K613" s="140">
        <f t="shared" si="28"/>
        <v>0</v>
      </c>
      <c r="L613" s="141">
        <f t="shared" si="27"/>
        <v>0</v>
      </c>
      <c r="M613" s="142"/>
      <c r="N613" s="142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  <c r="AC613" s="77"/>
      <c r="AD613" s="77"/>
      <c r="AE613" s="77"/>
      <c r="AF613" s="77"/>
      <c r="AG613" s="77"/>
      <c r="AH613" s="77"/>
      <c r="AI613" s="77"/>
      <c r="AJ613" s="77"/>
      <c r="AK613" s="77"/>
      <c r="AL613" s="77"/>
      <c r="AM613" s="77"/>
      <c r="AN613" s="77"/>
      <c r="AO613" s="77"/>
    </row>
    <row r="614" spans="1:41" s="143" customFormat="1" ht="16.5" customHeight="1">
      <c r="A614" s="144" t="s">
        <v>815</v>
      </c>
      <c r="B614" s="150" t="s">
        <v>783</v>
      </c>
      <c r="C614" s="143" t="s">
        <v>610</v>
      </c>
      <c r="D614" s="143" t="s">
        <v>518</v>
      </c>
      <c r="E614" s="149">
        <v>7.5</v>
      </c>
      <c r="F614" s="63">
        <v>255</v>
      </c>
      <c r="G614" s="153" t="s">
        <v>69</v>
      </c>
      <c r="H614" s="139">
        <v>1</v>
      </c>
      <c r="I614" s="64">
        <f>VLOOKUP(G614,Invulblad!$A$10:$H$31,7)*H614</f>
        <v>0</v>
      </c>
      <c r="J614" s="140">
        <f t="shared" si="26"/>
        <v>0</v>
      </c>
      <c r="K614" s="140">
        <f t="shared" si="28"/>
        <v>0</v>
      </c>
      <c r="L614" s="141">
        <f t="shared" si="27"/>
        <v>0</v>
      </c>
      <c r="M614" s="142"/>
      <c r="N614" s="142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  <c r="AC614" s="77"/>
      <c r="AD614" s="77"/>
      <c r="AE614" s="77"/>
      <c r="AF614" s="77"/>
      <c r="AG614" s="77"/>
      <c r="AH614" s="77"/>
      <c r="AI614" s="77"/>
      <c r="AJ614" s="77"/>
      <c r="AK614" s="77"/>
      <c r="AL614" s="77"/>
      <c r="AM614" s="77"/>
      <c r="AN614" s="77"/>
      <c r="AO614" s="77"/>
    </row>
    <row r="615" spans="1:41" s="143" customFormat="1" ht="16.5" customHeight="1">
      <c r="A615" s="144" t="s">
        <v>815</v>
      </c>
      <c r="B615" s="150" t="s">
        <v>784</v>
      </c>
      <c r="C615" s="143" t="s">
        <v>670</v>
      </c>
      <c r="D615" s="143" t="s">
        <v>518</v>
      </c>
      <c r="E615" s="149">
        <v>153.9</v>
      </c>
      <c r="F615" s="63">
        <v>255</v>
      </c>
      <c r="G615" s="153" t="s">
        <v>69</v>
      </c>
      <c r="H615" s="91">
        <v>1</v>
      </c>
      <c r="I615" s="64">
        <f>VLOOKUP(G615,Invulblad!$A$10:$H$31,7)*H615</f>
        <v>0</v>
      </c>
      <c r="J615" s="140">
        <f t="shared" si="26"/>
        <v>0</v>
      </c>
      <c r="K615" s="140">
        <f t="shared" si="28"/>
        <v>0</v>
      </c>
      <c r="L615" s="141">
        <f t="shared" si="27"/>
        <v>0</v>
      </c>
      <c r="M615" s="142"/>
      <c r="N615" s="142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  <c r="AC615" s="77"/>
      <c r="AD615" s="77"/>
      <c r="AE615" s="77"/>
      <c r="AF615" s="77"/>
      <c r="AG615" s="77"/>
      <c r="AH615" s="77"/>
      <c r="AI615" s="77"/>
      <c r="AJ615" s="77"/>
      <c r="AK615" s="77"/>
      <c r="AL615" s="77"/>
      <c r="AM615" s="77"/>
      <c r="AN615" s="77"/>
      <c r="AO615" s="77"/>
    </row>
    <row r="616" spans="1:41" s="143" customFormat="1" ht="16.5" customHeight="1">
      <c r="A616" s="144" t="s">
        <v>815</v>
      </c>
      <c r="B616" s="150" t="s">
        <v>785</v>
      </c>
      <c r="C616" s="143" t="s">
        <v>610</v>
      </c>
      <c r="D616" s="143" t="s">
        <v>518</v>
      </c>
      <c r="E616" s="149">
        <v>4.4000000000000004</v>
      </c>
      <c r="F616" s="63">
        <v>255</v>
      </c>
      <c r="G616" s="153" t="s">
        <v>69</v>
      </c>
      <c r="H616" s="91">
        <v>1</v>
      </c>
      <c r="I616" s="64">
        <f>VLOOKUP(G616,Invulblad!$A$10:$H$31,7)*H616</f>
        <v>0</v>
      </c>
      <c r="J616" s="140">
        <f t="shared" si="26"/>
        <v>0</v>
      </c>
      <c r="K616" s="140">
        <f t="shared" si="28"/>
        <v>0</v>
      </c>
      <c r="L616" s="141">
        <f t="shared" si="27"/>
        <v>0</v>
      </c>
      <c r="M616" s="142"/>
      <c r="N616" s="142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  <c r="AC616" s="77"/>
      <c r="AD616" s="77"/>
      <c r="AE616" s="77"/>
      <c r="AF616" s="77"/>
      <c r="AG616" s="77"/>
      <c r="AH616" s="77"/>
      <c r="AI616" s="77"/>
      <c r="AJ616" s="77"/>
      <c r="AK616" s="77"/>
      <c r="AL616" s="77"/>
      <c r="AM616" s="77"/>
      <c r="AN616" s="77"/>
      <c r="AO616" s="77"/>
    </row>
    <row r="617" spans="1:41" s="143" customFormat="1" ht="16.5" customHeight="1">
      <c r="A617" s="144" t="s">
        <v>815</v>
      </c>
      <c r="B617" s="150" t="s">
        <v>786</v>
      </c>
      <c r="C617" s="143" t="s">
        <v>610</v>
      </c>
      <c r="D617" s="143" t="s">
        <v>518</v>
      </c>
      <c r="E617" s="149">
        <v>20.2</v>
      </c>
      <c r="F617" s="63">
        <v>255</v>
      </c>
      <c r="G617" s="153" t="s">
        <v>69</v>
      </c>
      <c r="H617" s="139">
        <v>1</v>
      </c>
      <c r="I617" s="64">
        <f>VLOOKUP(G617,Invulblad!$A$10:$H$31,7)*H617</f>
        <v>0</v>
      </c>
      <c r="J617" s="140">
        <f t="shared" si="26"/>
        <v>0</v>
      </c>
      <c r="K617" s="140">
        <f t="shared" si="28"/>
        <v>0</v>
      </c>
      <c r="L617" s="141">
        <f t="shared" si="27"/>
        <v>0</v>
      </c>
      <c r="M617" s="142"/>
      <c r="N617" s="142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  <c r="AC617" s="77"/>
      <c r="AD617" s="77"/>
      <c r="AE617" s="77"/>
      <c r="AF617" s="77"/>
      <c r="AG617" s="77"/>
      <c r="AH617" s="77"/>
      <c r="AI617" s="77"/>
      <c r="AJ617" s="77"/>
      <c r="AK617" s="77"/>
      <c r="AL617" s="77"/>
      <c r="AM617" s="77"/>
      <c r="AN617" s="77"/>
      <c r="AO617" s="77"/>
    </row>
    <row r="618" spans="1:41" s="143" customFormat="1" ht="16.5" customHeight="1">
      <c r="A618" s="144" t="s">
        <v>815</v>
      </c>
      <c r="B618" s="150" t="s">
        <v>787</v>
      </c>
      <c r="C618" s="143" t="s">
        <v>788</v>
      </c>
      <c r="D618" s="143" t="s">
        <v>518</v>
      </c>
      <c r="E618" s="149">
        <v>25.9</v>
      </c>
      <c r="F618" s="63">
        <v>255</v>
      </c>
      <c r="G618" s="153" t="s">
        <v>77</v>
      </c>
      <c r="H618" s="91">
        <v>1</v>
      </c>
      <c r="I618" s="64">
        <f>VLOOKUP(G618,Invulblad!$A$10:$H$31,7)*H618</f>
        <v>0</v>
      </c>
      <c r="J618" s="140">
        <f t="shared" si="26"/>
        <v>0</v>
      </c>
      <c r="K618" s="140">
        <f t="shared" si="28"/>
        <v>0</v>
      </c>
      <c r="L618" s="141">
        <f t="shared" si="27"/>
        <v>0</v>
      </c>
      <c r="M618" s="142"/>
      <c r="N618" s="142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  <c r="AC618" s="77"/>
      <c r="AD618" s="77"/>
      <c r="AE618" s="77"/>
      <c r="AF618" s="77"/>
      <c r="AG618" s="77"/>
      <c r="AH618" s="77"/>
      <c r="AI618" s="77"/>
      <c r="AJ618" s="77"/>
      <c r="AK618" s="77"/>
      <c r="AL618" s="77"/>
      <c r="AM618" s="77"/>
      <c r="AN618" s="77"/>
      <c r="AO618" s="77"/>
    </row>
    <row r="619" spans="1:41" s="143" customFormat="1" ht="16.5" customHeight="1">
      <c r="A619" s="144" t="s">
        <v>815</v>
      </c>
      <c r="B619" s="150" t="s">
        <v>789</v>
      </c>
      <c r="C619" s="143" t="s">
        <v>628</v>
      </c>
      <c r="D619" s="143" t="s">
        <v>518</v>
      </c>
      <c r="E619" s="149">
        <v>25.9</v>
      </c>
      <c r="F619" s="63">
        <v>255</v>
      </c>
      <c r="G619" s="153" t="s">
        <v>77</v>
      </c>
      <c r="H619" s="91">
        <v>1</v>
      </c>
      <c r="I619" s="64">
        <f>VLOOKUP(G619,Invulblad!$A$10:$H$31,7)*H619</f>
        <v>0</v>
      </c>
      <c r="J619" s="140">
        <f t="shared" ref="J619:J635" si="29">+I619*E619</f>
        <v>0</v>
      </c>
      <c r="K619" s="140">
        <f t="shared" si="28"/>
        <v>0</v>
      </c>
      <c r="L619" s="141">
        <f t="shared" ref="L619:L635" si="30">+K619*J619</f>
        <v>0</v>
      </c>
      <c r="M619" s="142"/>
      <c r="N619" s="142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  <c r="AE619" s="77"/>
      <c r="AF619" s="77"/>
      <c r="AG619" s="77"/>
      <c r="AH619" s="77"/>
      <c r="AI619" s="77"/>
      <c r="AJ619" s="77"/>
      <c r="AK619" s="77"/>
      <c r="AL619" s="77"/>
      <c r="AM619" s="77"/>
      <c r="AN619" s="77"/>
      <c r="AO619" s="77"/>
    </row>
    <row r="620" spans="1:41" s="143" customFormat="1" ht="16.5" customHeight="1">
      <c r="A620" s="144" t="s">
        <v>815</v>
      </c>
      <c r="B620" s="150" t="s">
        <v>790</v>
      </c>
      <c r="C620" s="143" t="s">
        <v>601</v>
      </c>
      <c r="D620" s="143" t="s">
        <v>518</v>
      </c>
      <c r="E620" s="149">
        <v>159.5</v>
      </c>
      <c r="F620" s="63">
        <v>52</v>
      </c>
      <c r="G620" s="153" t="s">
        <v>78</v>
      </c>
      <c r="H620" s="139">
        <v>1</v>
      </c>
      <c r="I620" s="64">
        <f>VLOOKUP(G620,Invulblad!$A$10:$H$31,7)*H620</f>
        <v>0</v>
      </c>
      <c r="J620" s="140">
        <f t="shared" si="29"/>
        <v>0</v>
      </c>
      <c r="K620" s="140">
        <f t="shared" si="28"/>
        <v>0</v>
      </c>
      <c r="L620" s="141">
        <f t="shared" si="30"/>
        <v>0</v>
      </c>
      <c r="M620" s="142"/>
      <c r="N620" s="142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  <c r="AC620" s="77"/>
      <c r="AD620" s="77"/>
      <c r="AE620" s="77"/>
      <c r="AF620" s="77"/>
      <c r="AG620" s="77"/>
      <c r="AH620" s="77"/>
      <c r="AI620" s="77"/>
      <c r="AJ620" s="77"/>
      <c r="AK620" s="77"/>
      <c r="AL620" s="77"/>
      <c r="AM620" s="77"/>
      <c r="AN620" s="77"/>
      <c r="AO620" s="77"/>
    </row>
    <row r="621" spans="1:41" s="143" customFormat="1" ht="16.5" customHeight="1">
      <c r="A621" s="144" t="s">
        <v>815</v>
      </c>
      <c r="B621" s="150" t="s">
        <v>791</v>
      </c>
      <c r="C621" s="143" t="s">
        <v>628</v>
      </c>
      <c r="D621" s="143" t="s">
        <v>518</v>
      </c>
      <c r="E621" s="149">
        <v>25.9</v>
      </c>
      <c r="F621" s="63">
        <v>255</v>
      </c>
      <c r="G621" s="153" t="s">
        <v>77</v>
      </c>
      <c r="H621" s="91">
        <v>1</v>
      </c>
      <c r="I621" s="64">
        <f>VLOOKUP(G621,Invulblad!$A$10:$H$31,7)*H621</f>
        <v>0</v>
      </c>
      <c r="J621" s="140">
        <f t="shared" si="29"/>
        <v>0</v>
      </c>
      <c r="K621" s="140">
        <f t="shared" si="28"/>
        <v>0</v>
      </c>
      <c r="L621" s="141">
        <f t="shared" si="30"/>
        <v>0</v>
      </c>
      <c r="M621" s="142"/>
      <c r="N621" s="142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  <c r="AE621" s="77"/>
      <c r="AF621" s="77"/>
      <c r="AG621" s="77"/>
      <c r="AH621" s="77"/>
      <c r="AI621" s="77"/>
      <c r="AJ621" s="77"/>
      <c r="AK621" s="77"/>
      <c r="AL621" s="77"/>
      <c r="AM621" s="77"/>
      <c r="AN621" s="77"/>
      <c r="AO621" s="77"/>
    </row>
    <row r="622" spans="1:41" s="143" customFormat="1" ht="16.5" customHeight="1">
      <c r="A622" s="144" t="s">
        <v>815</v>
      </c>
      <c r="B622" s="150" t="s">
        <v>792</v>
      </c>
      <c r="C622" s="143" t="s">
        <v>610</v>
      </c>
      <c r="D622" s="143" t="s">
        <v>518</v>
      </c>
      <c r="E622" s="149">
        <v>25.9</v>
      </c>
      <c r="F622" s="63">
        <v>255</v>
      </c>
      <c r="G622" s="153" t="s">
        <v>69</v>
      </c>
      <c r="H622" s="91">
        <v>1</v>
      </c>
      <c r="I622" s="64">
        <f>VLOOKUP(G622,Invulblad!$A$10:$H$31,7)*H622</f>
        <v>0</v>
      </c>
      <c r="J622" s="140">
        <f t="shared" si="29"/>
        <v>0</v>
      </c>
      <c r="K622" s="140">
        <f t="shared" si="28"/>
        <v>0</v>
      </c>
      <c r="L622" s="141">
        <f t="shared" si="30"/>
        <v>0</v>
      </c>
      <c r="M622" s="142"/>
      <c r="N622" s="142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  <c r="AC622" s="77"/>
      <c r="AD622" s="77"/>
      <c r="AE622" s="77"/>
      <c r="AF622" s="77"/>
      <c r="AG622" s="77"/>
      <c r="AH622" s="77"/>
      <c r="AI622" s="77"/>
      <c r="AJ622" s="77"/>
      <c r="AK622" s="77"/>
      <c r="AL622" s="77"/>
      <c r="AM622" s="77"/>
      <c r="AN622" s="77"/>
      <c r="AO622" s="77"/>
    </row>
    <row r="623" spans="1:41" s="143" customFormat="1" ht="16.5" customHeight="1">
      <c r="A623" s="144" t="s">
        <v>815</v>
      </c>
      <c r="B623" s="150" t="s">
        <v>793</v>
      </c>
      <c r="C623" s="143" t="s">
        <v>610</v>
      </c>
      <c r="D623" s="143" t="s">
        <v>518</v>
      </c>
      <c r="E623" s="149">
        <v>22.2</v>
      </c>
      <c r="F623" s="63">
        <v>255</v>
      </c>
      <c r="G623" s="153" t="s">
        <v>69</v>
      </c>
      <c r="H623" s="139">
        <v>1</v>
      </c>
      <c r="I623" s="64">
        <f>VLOOKUP(G623,Invulblad!$A$10:$H$31,7)*H623</f>
        <v>0</v>
      </c>
      <c r="J623" s="140">
        <f t="shared" si="29"/>
        <v>0</v>
      </c>
      <c r="K623" s="140">
        <f t="shared" si="28"/>
        <v>0</v>
      </c>
      <c r="L623" s="141">
        <f t="shared" si="30"/>
        <v>0</v>
      </c>
      <c r="M623" s="142"/>
      <c r="N623" s="142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  <c r="AE623" s="77"/>
      <c r="AF623" s="77"/>
      <c r="AG623" s="77"/>
      <c r="AH623" s="77"/>
      <c r="AI623" s="77"/>
      <c r="AJ623" s="77"/>
      <c r="AK623" s="77"/>
      <c r="AL623" s="77"/>
      <c r="AM623" s="77"/>
      <c r="AN623" s="77"/>
      <c r="AO623" s="77"/>
    </row>
    <row r="624" spans="1:41" s="143" customFormat="1" ht="16.5" customHeight="1">
      <c r="A624" s="144" t="s">
        <v>815</v>
      </c>
      <c r="B624" s="150" t="s">
        <v>794</v>
      </c>
      <c r="C624" s="143" t="s">
        <v>795</v>
      </c>
      <c r="D624" s="143" t="s">
        <v>518</v>
      </c>
      <c r="E624" s="149">
        <v>6.6</v>
      </c>
      <c r="F624" s="63">
        <v>255</v>
      </c>
      <c r="G624" s="153" t="s">
        <v>69</v>
      </c>
      <c r="H624" s="91">
        <v>1</v>
      </c>
      <c r="I624" s="64">
        <f>VLOOKUP(G624,Invulblad!$A$10:$H$31,7)*H624</f>
        <v>0</v>
      </c>
      <c r="J624" s="140">
        <f t="shared" si="29"/>
        <v>0</v>
      </c>
      <c r="K624" s="140">
        <f t="shared" si="28"/>
        <v>0</v>
      </c>
      <c r="L624" s="141">
        <f t="shared" si="30"/>
        <v>0</v>
      </c>
      <c r="M624" s="142"/>
      <c r="N624" s="142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  <c r="AC624" s="77"/>
      <c r="AD624" s="77"/>
      <c r="AE624" s="77"/>
      <c r="AF624" s="77"/>
      <c r="AG624" s="77"/>
      <c r="AH624" s="77"/>
      <c r="AI624" s="77"/>
      <c r="AJ624" s="77"/>
      <c r="AK624" s="77"/>
      <c r="AL624" s="77"/>
      <c r="AM624" s="77"/>
      <c r="AN624" s="77"/>
      <c r="AO624" s="77"/>
    </row>
    <row r="625" spans="1:41" s="143" customFormat="1" ht="16.5" customHeight="1">
      <c r="A625" s="144" t="s">
        <v>815</v>
      </c>
      <c r="B625" s="150" t="s">
        <v>796</v>
      </c>
      <c r="C625" s="143" t="s">
        <v>670</v>
      </c>
      <c r="D625" s="143" t="s">
        <v>518</v>
      </c>
      <c r="E625" s="149">
        <v>131.5</v>
      </c>
      <c r="F625" s="63">
        <v>255</v>
      </c>
      <c r="G625" s="153" t="s">
        <v>69</v>
      </c>
      <c r="H625" s="91">
        <v>1</v>
      </c>
      <c r="I625" s="64">
        <f>VLOOKUP(G625,Invulblad!$A$10:$H$31,7)*H625</f>
        <v>0</v>
      </c>
      <c r="J625" s="140">
        <f t="shared" si="29"/>
        <v>0</v>
      </c>
      <c r="K625" s="140">
        <f t="shared" si="28"/>
        <v>0</v>
      </c>
      <c r="L625" s="141">
        <f t="shared" si="30"/>
        <v>0</v>
      </c>
      <c r="M625" s="142"/>
      <c r="N625" s="142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  <c r="AD625" s="77"/>
      <c r="AE625" s="77"/>
      <c r="AF625" s="77"/>
      <c r="AG625" s="77"/>
      <c r="AH625" s="77"/>
      <c r="AI625" s="77"/>
      <c r="AJ625" s="77"/>
      <c r="AK625" s="77"/>
      <c r="AL625" s="77"/>
      <c r="AM625" s="77"/>
      <c r="AN625" s="77"/>
      <c r="AO625" s="77"/>
    </row>
    <row r="626" spans="1:41" s="143" customFormat="1" ht="16.5" customHeight="1">
      <c r="A626" s="144" t="s">
        <v>815</v>
      </c>
      <c r="B626" s="150" t="s">
        <v>797</v>
      </c>
      <c r="C626" s="143" t="s">
        <v>610</v>
      </c>
      <c r="D626" s="143" t="s">
        <v>518</v>
      </c>
      <c r="E626" s="149">
        <v>4.5999999999999996</v>
      </c>
      <c r="F626" s="63">
        <v>255</v>
      </c>
      <c r="G626" s="153" t="s">
        <v>69</v>
      </c>
      <c r="H626" s="139">
        <v>1</v>
      </c>
      <c r="I626" s="64">
        <f>VLOOKUP(G626,Invulblad!$A$10:$H$31,7)*H626</f>
        <v>0</v>
      </c>
      <c r="J626" s="140">
        <f t="shared" si="29"/>
        <v>0</v>
      </c>
      <c r="K626" s="140">
        <f t="shared" si="28"/>
        <v>0</v>
      </c>
      <c r="L626" s="141">
        <f t="shared" si="30"/>
        <v>0</v>
      </c>
      <c r="M626" s="142"/>
      <c r="N626" s="142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  <c r="AC626" s="77"/>
      <c r="AD626" s="77"/>
      <c r="AE626" s="77"/>
      <c r="AF626" s="77"/>
      <c r="AG626" s="77"/>
      <c r="AH626" s="77"/>
      <c r="AI626" s="77"/>
      <c r="AJ626" s="77"/>
      <c r="AK626" s="77"/>
      <c r="AL626" s="77"/>
      <c r="AM626" s="77"/>
      <c r="AN626" s="77"/>
      <c r="AO626" s="77"/>
    </row>
    <row r="627" spans="1:41" s="143" customFormat="1" ht="16.5" customHeight="1">
      <c r="A627" s="144" t="s">
        <v>815</v>
      </c>
      <c r="B627" s="150" t="s">
        <v>798</v>
      </c>
      <c r="C627" s="143" t="s">
        <v>610</v>
      </c>
      <c r="D627" s="143" t="s">
        <v>518</v>
      </c>
      <c r="E627" s="149">
        <v>17.7</v>
      </c>
      <c r="F627" s="63">
        <v>255</v>
      </c>
      <c r="G627" s="153" t="s">
        <v>69</v>
      </c>
      <c r="H627" s="91">
        <v>1</v>
      </c>
      <c r="I627" s="64">
        <f>VLOOKUP(G627,Invulblad!$A$10:$H$31,7)*H627</f>
        <v>0</v>
      </c>
      <c r="J627" s="140">
        <f t="shared" si="29"/>
        <v>0</v>
      </c>
      <c r="K627" s="140">
        <f t="shared" si="28"/>
        <v>0</v>
      </c>
      <c r="L627" s="141">
        <f t="shared" si="30"/>
        <v>0</v>
      </c>
      <c r="M627" s="142"/>
      <c r="N627" s="142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  <c r="AC627" s="77"/>
      <c r="AD627" s="77"/>
      <c r="AE627" s="77"/>
      <c r="AF627" s="77"/>
      <c r="AG627" s="77"/>
      <c r="AH627" s="77"/>
      <c r="AI627" s="77"/>
      <c r="AJ627" s="77"/>
      <c r="AK627" s="77"/>
      <c r="AL627" s="77"/>
      <c r="AM627" s="77"/>
      <c r="AN627" s="77"/>
      <c r="AO627" s="77"/>
    </row>
    <row r="628" spans="1:41" s="143" customFormat="1" ht="16.5" customHeight="1">
      <c r="A628" s="144" t="s">
        <v>815</v>
      </c>
      <c r="B628" s="150" t="s">
        <v>799</v>
      </c>
      <c r="C628" s="143" t="s">
        <v>628</v>
      </c>
      <c r="D628" s="143" t="s">
        <v>518</v>
      </c>
      <c r="E628" s="149">
        <v>26</v>
      </c>
      <c r="F628" s="63">
        <v>255</v>
      </c>
      <c r="G628" s="153" t="s">
        <v>77</v>
      </c>
      <c r="H628" s="91">
        <v>1</v>
      </c>
      <c r="I628" s="64">
        <f>VLOOKUP(G628,Invulblad!$A$10:$H$31,7)*H628</f>
        <v>0</v>
      </c>
      <c r="J628" s="140">
        <f t="shared" si="29"/>
        <v>0</v>
      </c>
      <c r="K628" s="140">
        <f t="shared" si="28"/>
        <v>0</v>
      </c>
      <c r="L628" s="141">
        <f t="shared" si="30"/>
        <v>0</v>
      </c>
      <c r="M628" s="142"/>
      <c r="N628" s="142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  <c r="AC628" s="77"/>
      <c r="AD628" s="77"/>
      <c r="AE628" s="77"/>
      <c r="AF628" s="77"/>
      <c r="AG628" s="77"/>
      <c r="AH628" s="77"/>
      <c r="AI628" s="77"/>
      <c r="AJ628" s="77"/>
      <c r="AK628" s="77"/>
      <c r="AL628" s="77"/>
      <c r="AM628" s="77"/>
      <c r="AN628" s="77"/>
      <c r="AO628" s="77"/>
    </row>
    <row r="629" spans="1:41" s="143" customFormat="1" ht="16.5" customHeight="1">
      <c r="A629" s="144" t="s">
        <v>815</v>
      </c>
      <c r="B629" s="150" t="s">
        <v>800</v>
      </c>
      <c r="C629" s="143" t="s">
        <v>601</v>
      </c>
      <c r="D629" s="143" t="s">
        <v>518</v>
      </c>
      <c r="E629" s="149">
        <v>132.80000000000001</v>
      </c>
      <c r="F629" s="63">
        <v>52</v>
      </c>
      <c r="G629" s="153" t="s">
        <v>78</v>
      </c>
      <c r="H629" s="139">
        <v>1</v>
      </c>
      <c r="I629" s="64">
        <f>VLOOKUP(G629,Invulblad!$A$10:$H$31,7)*H629</f>
        <v>0</v>
      </c>
      <c r="J629" s="140">
        <f t="shared" si="29"/>
        <v>0</v>
      </c>
      <c r="K629" s="140">
        <f t="shared" si="28"/>
        <v>0</v>
      </c>
      <c r="L629" s="141">
        <f t="shared" si="30"/>
        <v>0</v>
      </c>
      <c r="M629" s="142"/>
      <c r="N629" s="142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  <c r="AC629" s="77"/>
      <c r="AD629" s="77"/>
      <c r="AE629" s="77"/>
      <c r="AF629" s="77"/>
      <c r="AG629" s="77"/>
      <c r="AH629" s="77"/>
      <c r="AI629" s="77"/>
      <c r="AJ629" s="77"/>
      <c r="AK629" s="77"/>
      <c r="AL629" s="77"/>
      <c r="AM629" s="77"/>
      <c r="AN629" s="77"/>
      <c r="AO629" s="77"/>
    </row>
    <row r="630" spans="1:41" s="143" customFormat="1" ht="16.5" customHeight="1">
      <c r="A630" s="144" t="s">
        <v>815</v>
      </c>
      <c r="B630" s="150" t="s">
        <v>801</v>
      </c>
      <c r="C630" s="143" t="s">
        <v>628</v>
      </c>
      <c r="D630" s="143" t="s">
        <v>518</v>
      </c>
      <c r="E630" s="149">
        <v>25.9</v>
      </c>
      <c r="F630" s="63">
        <v>255</v>
      </c>
      <c r="G630" s="153" t="s">
        <v>77</v>
      </c>
      <c r="H630" s="91">
        <v>1</v>
      </c>
      <c r="I630" s="64">
        <f>VLOOKUP(G630,Invulblad!$A$10:$H$31,7)*H630</f>
        <v>0</v>
      </c>
      <c r="J630" s="140">
        <f t="shared" si="29"/>
        <v>0</v>
      </c>
      <c r="K630" s="140">
        <f t="shared" si="28"/>
        <v>0</v>
      </c>
      <c r="L630" s="141">
        <f t="shared" si="30"/>
        <v>0</v>
      </c>
      <c r="M630" s="142"/>
      <c r="N630" s="142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  <c r="AC630" s="77"/>
      <c r="AD630" s="77"/>
      <c r="AE630" s="77"/>
      <c r="AF630" s="77"/>
      <c r="AG630" s="77"/>
      <c r="AH630" s="77"/>
      <c r="AI630" s="77"/>
      <c r="AJ630" s="77"/>
      <c r="AK630" s="77"/>
      <c r="AL630" s="77"/>
      <c r="AM630" s="77"/>
      <c r="AN630" s="77"/>
      <c r="AO630" s="77"/>
    </row>
    <row r="631" spans="1:41" s="143" customFormat="1" ht="16.5" customHeight="1">
      <c r="A631" s="144" t="s">
        <v>815</v>
      </c>
      <c r="B631" s="150" t="s">
        <v>802</v>
      </c>
      <c r="C631" s="143" t="s">
        <v>803</v>
      </c>
      <c r="D631" s="143" t="s">
        <v>804</v>
      </c>
      <c r="E631" s="149"/>
      <c r="F631" s="63"/>
      <c r="G631" s="153" t="s">
        <v>811</v>
      </c>
      <c r="H631" s="91">
        <v>1</v>
      </c>
      <c r="I631" s="64">
        <f>VLOOKUP(G631,Invulblad!$A$10:$H$31,7)*H631</f>
        <v>0</v>
      </c>
      <c r="J631" s="140">
        <f t="shared" si="29"/>
        <v>0</v>
      </c>
      <c r="K631" s="140">
        <f t="shared" si="28"/>
        <v>0</v>
      </c>
      <c r="L631" s="141">
        <f t="shared" si="30"/>
        <v>0</v>
      </c>
      <c r="M631" s="142"/>
      <c r="N631" s="142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  <c r="AD631" s="77"/>
      <c r="AE631" s="77"/>
      <c r="AF631" s="77"/>
      <c r="AG631" s="77"/>
      <c r="AH631" s="77"/>
      <c r="AI631" s="77"/>
      <c r="AJ631" s="77"/>
      <c r="AK631" s="77"/>
      <c r="AL631" s="77"/>
      <c r="AM631" s="77"/>
      <c r="AN631" s="77"/>
      <c r="AO631" s="77"/>
    </row>
    <row r="632" spans="1:41" s="143" customFormat="1" ht="16.5" customHeight="1">
      <c r="A632" s="144" t="s">
        <v>815</v>
      </c>
      <c r="B632" s="150" t="s">
        <v>805</v>
      </c>
      <c r="C632" s="143" t="s">
        <v>806</v>
      </c>
      <c r="D632" s="143" t="s">
        <v>804</v>
      </c>
      <c r="E632" s="149">
        <v>33.700000000000003</v>
      </c>
      <c r="F632" s="63">
        <v>255</v>
      </c>
      <c r="G632" s="153" t="s">
        <v>72</v>
      </c>
      <c r="H632" s="139">
        <v>1</v>
      </c>
      <c r="I632" s="64">
        <f>VLOOKUP(G632,Invulblad!$A$10:$H$31,7)*H632</f>
        <v>0</v>
      </c>
      <c r="J632" s="140">
        <f t="shared" si="29"/>
        <v>0</v>
      </c>
      <c r="K632" s="140">
        <f t="shared" si="28"/>
        <v>0</v>
      </c>
      <c r="L632" s="141">
        <f t="shared" si="30"/>
        <v>0</v>
      </c>
      <c r="M632" s="142"/>
      <c r="N632" s="142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  <c r="AC632" s="77"/>
      <c r="AD632" s="77"/>
      <c r="AE632" s="77"/>
      <c r="AF632" s="77"/>
      <c r="AG632" s="77"/>
      <c r="AH632" s="77"/>
      <c r="AI632" s="77"/>
      <c r="AJ632" s="77"/>
      <c r="AK632" s="77"/>
      <c r="AL632" s="77"/>
      <c r="AM632" s="77"/>
      <c r="AN632" s="77"/>
      <c r="AO632" s="77"/>
    </row>
    <row r="633" spans="1:41" s="143" customFormat="1" ht="16.5" customHeight="1">
      <c r="A633" s="144" t="s">
        <v>815</v>
      </c>
      <c r="B633" s="150" t="s">
        <v>807</v>
      </c>
      <c r="C633" s="143" t="s">
        <v>507</v>
      </c>
      <c r="D633" s="143" t="s">
        <v>526</v>
      </c>
      <c r="E633" s="149">
        <v>3.2</v>
      </c>
      <c r="F633" s="63">
        <v>255</v>
      </c>
      <c r="G633" s="153" t="s">
        <v>74</v>
      </c>
      <c r="H633" s="91">
        <v>1</v>
      </c>
      <c r="I633" s="64">
        <f>VLOOKUP(G633,Invulblad!$A$10:$H$31,7)*H633</f>
        <v>0</v>
      </c>
      <c r="J633" s="140">
        <f t="shared" si="29"/>
        <v>0</v>
      </c>
      <c r="K633" s="140">
        <f t="shared" si="28"/>
        <v>0</v>
      </c>
      <c r="L633" s="141">
        <f t="shared" si="30"/>
        <v>0</v>
      </c>
      <c r="M633" s="142"/>
      <c r="N633" s="142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  <c r="AC633" s="77"/>
      <c r="AD633" s="77"/>
      <c r="AE633" s="77"/>
      <c r="AF633" s="77"/>
      <c r="AG633" s="77"/>
      <c r="AH633" s="77"/>
      <c r="AI633" s="77"/>
      <c r="AJ633" s="77"/>
      <c r="AK633" s="77"/>
      <c r="AL633" s="77"/>
      <c r="AM633" s="77"/>
      <c r="AN633" s="77"/>
      <c r="AO633" s="77"/>
    </row>
    <row r="634" spans="1:41" s="143" customFormat="1" ht="16.5" customHeight="1">
      <c r="A634" s="144" t="s">
        <v>815</v>
      </c>
      <c r="B634" s="150" t="s">
        <v>808</v>
      </c>
      <c r="C634" s="143" t="s">
        <v>809</v>
      </c>
      <c r="D634" s="143" t="s">
        <v>526</v>
      </c>
      <c r="E634" s="149"/>
      <c r="F634" s="63"/>
      <c r="G634" s="153" t="s">
        <v>811</v>
      </c>
      <c r="H634" s="91">
        <v>1</v>
      </c>
      <c r="I634" s="64">
        <f>VLOOKUP(G634,Invulblad!$A$10:$H$31,7)*H634</f>
        <v>0</v>
      </c>
      <c r="J634" s="140">
        <f t="shared" si="29"/>
        <v>0</v>
      </c>
      <c r="K634" s="140">
        <f t="shared" si="28"/>
        <v>0</v>
      </c>
      <c r="L634" s="141">
        <f t="shared" si="30"/>
        <v>0</v>
      </c>
      <c r="M634" s="142"/>
      <c r="N634" s="142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  <c r="AC634" s="77"/>
      <c r="AD634" s="77"/>
      <c r="AE634" s="77"/>
      <c r="AF634" s="77"/>
      <c r="AG634" s="77"/>
      <c r="AH634" s="77"/>
      <c r="AI634" s="77"/>
      <c r="AJ634" s="77"/>
      <c r="AK634" s="77"/>
      <c r="AL634" s="77"/>
      <c r="AM634" s="77"/>
      <c r="AN634" s="77"/>
      <c r="AO634" s="77"/>
    </row>
    <row r="635" spans="1:41" s="143" customFormat="1" ht="16.5" customHeight="1">
      <c r="A635" s="144" t="s">
        <v>815</v>
      </c>
      <c r="B635" s="150" t="s">
        <v>810</v>
      </c>
      <c r="C635" s="143" t="s">
        <v>512</v>
      </c>
      <c r="E635" s="149"/>
      <c r="F635" s="63"/>
      <c r="G635" s="153" t="s">
        <v>811</v>
      </c>
      <c r="H635" s="91">
        <v>1</v>
      </c>
      <c r="I635" s="64">
        <f>VLOOKUP(G635,Invulblad!$A$10:$H$31,7)*H635</f>
        <v>0</v>
      </c>
      <c r="J635" s="64">
        <f t="shared" si="29"/>
        <v>0</v>
      </c>
      <c r="K635" s="64">
        <f t="shared" si="28"/>
        <v>0</v>
      </c>
      <c r="L635" s="68">
        <f t="shared" si="30"/>
        <v>0</v>
      </c>
      <c r="M635" s="2"/>
      <c r="N635" s="2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  <c r="AC635" s="77"/>
      <c r="AD635" s="77"/>
      <c r="AE635" s="77"/>
      <c r="AF635" s="77"/>
      <c r="AG635" s="77"/>
      <c r="AH635" s="77"/>
      <c r="AI635" s="77"/>
      <c r="AJ635" s="77"/>
      <c r="AK635" s="77"/>
      <c r="AL635" s="77"/>
      <c r="AM635" s="77"/>
      <c r="AN635" s="77"/>
      <c r="AO635" s="77"/>
    </row>
  </sheetData>
  <autoFilter ref="A10:N635" xr:uid="{00000000-0009-0000-0000-000001000000}"/>
  <mergeCells count="5">
    <mergeCell ref="F8:I8"/>
    <mergeCell ref="M8:N8"/>
    <mergeCell ref="I4:N5"/>
    <mergeCell ref="H4:H5"/>
    <mergeCell ref="C5:C6"/>
  </mergeCells>
  <pageMargins left="0.7" right="0.7" top="0.75" bottom="0.75" header="0.3" footer="0.3"/>
  <pageSetup paperSize="9" orientation="portrait" r:id="rId1"/>
  <ignoredErrors>
    <ignoredError sqref="B11:B17 B123:B130 B160:B167 B264:B2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57"/>
  <sheetViews>
    <sheetView topLeftCell="A11" workbookViewId="0">
      <selection activeCell="I30" sqref="I30"/>
    </sheetView>
  </sheetViews>
  <sheetFormatPr defaultRowHeight="14.4"/>
  <cols>
    <col min="1" max="1" width="26.88671875" customWidth="1"/>
    <col min="2" max="2" width="15.6640625" customWidth="1"/>
    <col min="3" max="3" width="15.44140625" bestFit="1" customWidth="1"/>
    <col min="4" max="4" width="11.6640625" customWidth="1"/>
    <col min="5" max="5" width="16.88671875" customWidth="1"/>
    <col min="6" max="6" width="15.6640625" customWidth="1"/>
    <col min="7" max="7" width="2" customWidth="1"/>
    <col min="8" max="8" width="16.21875" customWidth="1"/>
    <col min="9" max="9" width="16.88671875" bestFit="1" customWidth="1"/>
    <col min="10" max="10" width="13.109375" customWidth="1"/>
    <col min="11" max="11" width="16" bestFit="1" customWidth="1"/>
    <col min="12" max="12" width="13.109375" customWidth="1"/>
    <col min="13" max="13" width="16.5546875" bestFit="1" customWidth="1"/>
    <col min="14" max="14" width="13.109375" customWidth="1"/>
    <col min="15" max="16" width="16.5546875" bestFit="1" customWidth="1"/>
    <col min="17" max="19" width="13.109375" customWidth="1"/>
    <col min="20" max="20" width="14.88671875" bestFit="1" customWidth="1"/>
    <col min="21" max="21" width="15.6640625" customWidth="1"/>
    <col min="22" max="22" width="16.44140625" customWidth="1"/>
  </cols>
  <sheetData>
    <row r="1" spans="1:26" ht="16.2">
      <c r="A1" s="44" t="s">
        <v>33</v>
      </c>
      <c r="B1" s="44"/>
    </row>
    <row r="3" spans="1:26" ht="16.2">
      <c r="A3" s="12" t="s">
        <v>1</v>
      </c>
      <c r="B3" s="12"/>
      <c r="C3" s="12" t="s">
        <v>844</v>
      </c>
      <c r="D3" s="11"/>
      <c r="I3" s="12"/>
    </row>
    <row r="4" spans="1:26" ht="16.2">
      <c r="A4" s="12" t="s">
        <v>845</v>
      </c>
      <c r="B4" s="12"/>
      <c r="C4" s="115" t="s">
        <v>846</v>
      </c>
      <c r="D4" s="11"/>
      <c r="I4" s="14"/>
    </row>
    <row r="5" spans="1:26" ht="16.2">
      <c r="A5" s="12" t="s">
        <v>2</v>
      </c>
      <c r="B5" s="12"/>
      <c r="C5" s="165"/>
      <c r="D5" s="125"/>
      <c r="E5" s="125"/>
      <c r="I5" s="14"/>
    </row>
    <row r="6" spans="1:26" ht="15.75" customHeight="1">
      <c r="A6" s="12"/>
      <c r="B6" s="12"/>
      <c r="C6" s="165"/>
      <c r="D6" s="125"/>
      <c r="E6" s="125"/>
    </row>
    <row r="9" spans="1:26">
      <c r="A9" s="172" t="s">
        <v>60</v>
      </c>
      <c r="B9" s="172"/>
      <c r="C9" s="172"/>
      <c r="D9" s="172"/>
      <c r="E9" s="172"/>
      <c r="F9" s="172"/>
      <c r="H9" s="172" t="s">
        <v>35</v>
      </c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</row>
    <row r="11" spans="1:26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60" customHeight="1">
      <c r="A12" s="97" t="s">
        <v>62</v>
      </c>
      <c r="B12" s="110" t="s">
        <v>65</v>
      </c>
      <c r="C12" s="26" t="s">
        <v>11</v>
      </c>
      <c r="D12" s="26" t="s">
        <v>34</v>
      </c>
      <c r="E12" s="26" t="s">
        <v>14</v>
      </c>
      <c r="F12" s="26" t="s">
        <v>36</v>
      </c>
      <c r="G12" s="46"/>
      <c r="H12" s="26" t="s">
        <v>38</v>
      </c>
      <c r="I12" s="26" t="s">
        <v>39</v>
      </c>
      <c r="J12" s="26" t="s">
        <v>40</v>
      </c>
      <c r="K12" s="26" t="s">
        <v>41</v>
      </c>
      <c r="L12" s="26" t="s">
        <v>42</v>
      </c>
      <c r="M12" s="26" t="s">
        <v>15</v>
      </c>
      <c r="N12" s="26" t="s">
        <v>43</v>
      </c>
      <c r="O12" s="26" t="s">
        <v>37</v>
      </c>
      <c r="P12" s="26" t="s">
        <v>16</v>
      </c>
      <c r="Q12" s="110" t="s">
        <v>64</v>
      </c>
      <c r="R12" s="26" t="s">
        <v>17</v>
      </c>
      <c r="S12" s="26" t="s">
        <v>18</v>
      </c>
      <c r="T12" s="26" t="s">
        <v>19</v>
      </c>
      <c r="U12" s="26" t="s">
        <v>20</v>
      </c>
      <c r="V12" s="26" t="s">
        <v>21</v>
      </c>
      <c r="W12" s="27"/>
      <c r="X12" s="27"/>
      <c r="Y12" s="27"/>
      <c r="Z12" s="24"/>
    </row>
    <row r="13" spans="1:26">
      <c r="A13" s="28"/>
      <c r="B13" s="29"/>
      <c r="C13" s="29">
        <v>1</v>
      </c>
      <c r="D13" s="45">
        <v>255</v>
      </c>
      <c r="E13" s="29">
        <v>2</v>
      </c>
      <c r="F13" s="45"/>
      <c r="G13" s="45"/>
      <c r="H13" s="29"/>
      <c r="I13" s="29">
        <v>3</v>
      </c>
      <c r="J13" s="29"/>
      <c r="K13" s="29">
        <v>4</v>
      </c>
      <c r="L13" s="29"/>
      <c r="M13" s="29">
        <v>5</v>
      </c>
      <c r="N13" s="29"/>
      <c r="O13" s="29">
        <v>6</v>
      </c>
      <c r="P13" s="29"/>
      <c r="Q13" s="29"/>
      <c r="R13" s="45">
        <v>255</v>
      </c>
      <c r="S13" s="29">
        <v>7</v>
      </c>
      <c r="T13" s="29"/>
      <c r="U13" s="29">
        <v>8</v>
      </c>
      <c r="V13" s="30"/>
      <c r="W13" s="28"/>
      <c r="X13" s="28"/>
      <c r="Y13" s="28"/>
      <c r="Z13" s="31"/>
    </row>
    <row r="14" spans="1:26">
      <c r="A14" s="101" t="s">
        <v>812</v>
      </c>
      <c r="B14" s="65">
        <f>SUMIF('Ruimtestaat en calculatie'!$A$11:$A$649,$A14,'Ruimtestaat en calculatie'!$E$11:$E$649)</f>
        <v>5157</v>
      </c>
      <c r="C14" s="65">
        <f>SUMIF('Ruimtestaat en calculatie'!$A$11:$A$649,$A14,'Ruimtestaat en calculatie'!$J$11:$J$649)</f>
        <v>0</v>
      </c>
      <c r="D14" s="65">
        <f>+C14/$D$13</f>
        <v>0</v>
      </c>
      <c r="E14" s="34"/>
      <c r="F14" s="51">
        <f t="shared" ref="F14:F17" si="0">+E14*C14</f>
        <v>0</v>
      </c>
      <c r="G14" s="47"/>
      <c r="H14" s="52" t="e">
        <f>+I14/F14</f>
        <v>#DIV/0!</v>
      </c>
      <c r="I14" s="126">
        <f>+F14-K14-M14-O14-T14</f>
        <v>0</v>
      </c>
      <c r="J14" s="52" t="e">
        <f>+K14/F$14</f>
        <v>#DIV/0!</v>
      </c>
      <c r="K14" s="34"/>
      <c r="L14" s="52" t="e">
        <f>+M14/F14</f>
        <v>#DIV/0!</v>
      </c>
      <c r="M14" s="34"/>
      <c r="N14" s="52" t="e">
        <f>+O14/F14</f>
        <v>#DIV/0!</v>
      </c>
      <c r="O14" s="34"/>
      <c r="P14" s="35">
        <f>+O14+M14+K14</f>
        <v>0</v>
      </c>
      <c r="Q14" s="65">
        <f>+U14*D14</f>
        <v>0</v>
      </c>
      <c r="R14" s="65">
        <f>+Q14*$R$13</f>
        <v>0</v>
      </c>
      <c r="S14" s="34"/>
      <c r="T14" s="35">
        <f>+S14*R14</f>
        <v>0</v>
      </c>
      <c r="U14" s="111"/>
      <c r="V14" s="35">
        <f>+K14+M14+O14+T14+I14</f>
        <v>0</v>
      </c>
      <c r="W14" s="24"/>
      <c r="X14" s="24"/>
      <c r="Y14" s="24"/>
      <c r="Z14" s="24"/>
    </row>
    <row r="15" spans="1:26">
      <c r="A15" s="101" t="s">
        <v>814</v>
      </c>
      <c r="B15" s="65">
        <f>SUMIF('Ruimtestaat en calculatie'!$A$11:$A$649,$A15,'Ruimtestaat en calculatie'!$E$11:$E$649)</f>
        <v>1512.7999999999997</v>
      </c>
      <c r="C15" s="65">
        <f>SUMIF('Ruimtestaat en calculatie'!$A$11:$A$649,$A15,'Ruimtestaat en calculatie'!$J$11:$J$649)</f>
        <v>0</v>
      </c>
      <c r="D15" s="65">
        <f>+C15/$D$13</f>
        <v>0</v>
      </c>
      <c r="E15" s="34"/>
      <c r="F15" s="51">
        <f t="shared" si="0"/>
        <v>0</v>
      </c>
      <c r="G15" s="47"/>
      <c r="H15" s="52" t="e">
        <f t="shared" ref="H15:H17" si="1">+I15/F15</f>
        <v>#DIV/0!</v>
      </c>
      <c r="I15" s="126">
        <f t="shared" ref="I15:I17" si="2">+F15-K15-M15-O15-T15</f>
        <v>0</v>
      </c>
      <c r="J15" s="52" t="e">
        <f t="shared" ref="J15:J17" si="3">+K15/F15</f>
        <v>#DIV/0!</v>
      </c>
      <c r="K15" s="34"/>
      <c r="L15" s="52" t="e">
        <f t="shared" ref="L15:L17" si="4">+M15/F15</f>
        <v>#DIV/0!</v>
      </c>
      <c r="M15" s="34"/>
      <c r="N15" s="52" t="e">
        <f t="shared" ref="N15:N17" si="5">+O15/F15</f>
        <v>#DIV/0!</v>
      </c>
      <c r="O15" s="34"/>
      <c r="P15" s="35">
        <f t="shared" ref="P15:P17" si="6">+O15+M15+K15</f>
        <v>0</v>
      </c>
      <c r="Q15" s="65">
        <f t="shared" ref="Q15:Q17" si="7">+U15*D15</f>
        <v>0</v>
      </c>
      <c r="R15" s="65">
        <f>+Q15*$R$13</f>
        <v>0</v>
      </c>
      <c r="S15" s="34"/>
      <c r="T15" s="35">
        <f t="shared" ref="T15:T17" si="8">+S15*R15</f>
        <v>0</v>
      </c>
      <c r="U15" s="111"/>
      <c r="V15" s="35">
        <f t="shared" ref="V15:V17" si="9">+K15+M15+O15+T15+I15</f>
        <v>0</v>
      </c>
      <c r="W15" s="24"/>
      <c r="X15" s="24"/>
      <c r="Y15" s="24"/>
      <c r="Z15" s="24"/>
    </row>
    <row r="16" spans="1:26">
      <c r="A16" s="101" t="s">
        <v>813</v>
      </c>
      <c r="B16" s="65">
        <f>SUMIF('Ruimtestaat en calculatie'!$A$11:$A$649,$A16,'Ruimtestaat en calculatie'!$E$11:$E$649)</f>
        <v>2668.3</v>
      </c>
      <c r="C16" s="65">
        <f>SUMIF('Ruimtestaat en calculatie'!$A$11:$A$649,$A16,'Ruimtestaat en calculatie'!$J$11:$J$649)</f>
        <v>0</v>
      </c>
      <c r="D16" s="65">
        <f>+C16/$D$13</f>
        <v>0</v>
      </c>
      <c r="E16" s="34"/>
      <c r="F16" s="51">
        <f t="shared" si="0"/>
        <v>0</v>
      </c>
      <c r="G16" s="47"/>
      <c r="H16" s="52" t="e">
        <f>+I16/F16</f>
        <v>#DIV/0!</v>
      </c>
      <c r="I16" s="126">
        <f t="shared" si="2"/>
        <v>0</v>
      </c>
      <c r="J16" s="52" t="e">
        <f t="shared" si="3"/>
        <v>#DIV/0!</v>
      </c>
      <c r="K16" s="34"/>
      <c r="L16" s="52" t="e">
        <f t="shared" si="4"/>
        <v>#DIV/0!</v>
      </c>
      <c r="M16" s="34"/>
      <c r="N16" s="52" t="e">
        <f t="shared" si="5"/>
        <v>#DIV/0!</v>
      </c>
      <c r="O16" s="34"/>
      <c r="P16" s="35">
        <f>+O16+M16+K16</f>
        <v>0</v>
      </c>
      <c r="Q16" s="65">
        <f t="shared" si="7"/>
        <v>0</v>
      </c>
      <c r="R16" s="65">
        <f>+Q16*$R$13</f>
        <v>0</v>
      </c>
      <c r="S16" s="34"/>
      <c r="T16" s="35">
        <f t="shared" si="8"/>
        <v>0</v>
      </c>
      <c r="U16" s="111"/>
      <c r="V16" s="35">
        <f>+K16+M16+O16+T16+I16</f>
        <v>0</v>
      </c>
      <c r="W16" s="24"/>
      <c r="X16" s="24"/>
      <c r="Y16" s="24"/>
      <c r="Z16" s="24"/>
    </row>
    <row r="17" spans="1:26">
      <c r="A17" s="101" t="s">
        <v>815</v>
      </c>
      <c r="B17" s="65">
        <f>SUMIF('Ruimtestaat en calculatie'!$A$11:$A$649,$A17,'Ruimtestaat en calculatie'!$E$11:$E$649)</f>
        <v>7288.4999999999918</v>
      </c>
      <c r="C17" s="65">
        <f>SUMIF('Ruimtestaat en calculatie'!$A$11:$A$649,$A17,'Ruimtestaat en calculatie'!$J$11:$J$649)</f>
        <v>0</v>
      </c>
      <c r="D17" s="65">
        <f>+C17/$D$13</f>
        <v>0</v>
      </c>
      <c r="E17" s="34"/>
      <c r="F17" s="51">
        <f t="shared" si="0"/>
        <v>0</v>
      </c>
      <c r="G17" s="47"/>
      <c r="H17" s="52" t="e">
        <f t="shared" si="1"/>
        <v>#DIV/0!</v>
      </c>
      <c r="I17" s="126">
        <f t="shared" si="2"/>
        <v>0</v>
      </c>
      <c r="J17" s="52" t="e">
        <f t="shared" si="3"/>
        <v>#DIV/0!</v>
      </c>
      <c r="K17" s="34"/>
      <c r="L17" s="52" t="e">
        <f t="shared" si="4"/>
        <v>#DIV/0!</v>
      </c>
      <c r="M17" s="34"/>
      <c r="N17" s="52" t="e">
        <f t="shared" si="5"/>
        <v>#DIV/0!</v>
      </c>
      <c r="O17" s="34"/>
      <c r="P17" s="35">
        <f t="shared" si="6"/>
        <v>0</v>
      </c>
      <c r="Q17" s="65">
        <f t="shared" si="7"/>
        <v>0</v>
      </c>
      <c r="R17" s="65">
        <f>+Q17*$R$13</f>
        <v>0</v>
      </c>
      <c r="S17" s="34"/>
      <c r="T17" s="35">
        <f t="shared" si="8"/>
        <v>0</v>
      </c>
      <c r="U17" s="111"/>
      <c r="V17" s="35">
        <f t="shared" si="9"/>
        <v>0</v>
      </c>
      <c r="W17" s="24"/>
      <c r="X17" s="24"/>
      <c r="Y17" s="24"/>
      <c r="Z17" s="24"/>
    </row>
    <row r="18" spans="1:26" ht="15.6" customHeight="1">
      <c r="A18" s="32"/>
      <c r="B18" s="32"/>
      <c r="C18" s="32"/>
      <c r="D18" s="33"/>
      <c r="E18" s="34"/>
      <c r="F18" s="33"/>
      <c r="G18" s="47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3"/>
      <c r="S18" s="34"/>
      <c r="T18" s="35"/>
      <c r="U18" s="36"/>
      <c r="V18" s="35"/>
      <c r="W18" s="24"/>
      <c r="X18" s="24"/>
      <c r="Y18" s="24"/>
      <c r="Z18" s="24"/>
    </row>
    <row r="19" spans="1:26">
      <c r="A19" s="37" t="s">
        <v>22</v>
      </c>
      <c r="B19" s="113">
        <f>SUM(B14:B18)</f>
        <v>16626.599999999991</v>
      </c>
      <c r="C19" s="66">
        <f>SUM(C14:C18)</f>
        <v>0</v>
      </c>
      <c r="D19" s="67">
        <f>SUM(D14:D18)</f>
        <v>0</v>
      </c>
      <c r="E19" s="39"/>
      <c r="F19" s="55">
        <f>SUM(F14:F18)</f>
        <v>0</v>
      </c>
      <c r="G19" s="48"/>
      <c r="H19" s="54"/>
      <c r="I19" s="40">
        <f>SUM(I14:I18)</f>
        <v>0</v>
      </c>
      <c r="J19" s="54"/>
      <c r="K19" s="40">
        <f>SUM(K14:K18)</f>
        <v>0</v>
      </c>
      <c r="L19" s="54"/>
      <c r="M19" s="41">
        <f>SUM(M14:M18)</f>
        <v>0</v>
      </c>
      <c r="N19" s="54"/>
      <c r="O19" s="41">
        <f>SUM(O14:O18)</f>
        <v>0</v>
      </c>
      <c r="P19" s="41">
        <f>SUM(P14:P18)</f>
        <v>0</v>
      </c>
      <c r="Q19" s="54"/>
      <c r="R19" s="38">
        <f>SUM(R14:R18)</f>
        <v>0</v>
      </c>
      <c r="S19" s="54"/>
      <c r="T19" s="41">
        <f>SUM(T14:T18)</f>
        <v>0</v>
      </c>
      <c r="U19" s="53" t="e">
        <f>+R19/C19</f>
        <v>#DIV/0!</v>
      </c>
      <c r="V19" s="157">
        <f>SUM(V14:V18)</f>
        <v>0</v>
      </c>
      <c r="W19" s="42"/>
      <c r="X19" s="42"/>
      <c r="Y19" s="42"/>
      <c r="Z19" s="42"/>
    </row>
    <row r="20" spans="1:2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>
      <c r="A21" s="34"/>
      <c r="B21" s="24" t="s">
        <v>23</v>
      </c>
      <c r="C21" s="24"/>
      <c r="D21" s="24"/>
      <c r="E21" s="24"/>
      <c r="F21" s="24"/>
      <c r="G21" s="24"/>
      <c r="H21" s="24"/>
      <c r="I21" s="98"/>
      <c r="J21" s="99"/>
      <c r="K21" s="98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>
      <c r="A23" s="50" t="s">
        <v>24</v>
      </c>
      <c r="B23" s="25" t="s">
        <v>45</v>
      </c>
      <c r="C23" s="2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>
      <c r="A24" s="49" t="s">
        <v>25</v>
      </c>
      <c r="B24" s="112" t="s">
        <v>67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>
      <c r="A25" s="174" t="s">
        <v>26</v>
      </c>
      <c r="B25" s="112" t="s">
        <v>39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>
      <c r="A26" s="49" t="s">
        <v>27</v>
      </c>
      <c r="B26" s="112" t="s">
        <v>898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>
      <c r="A27" s="49" t="s">
        <v>28</v>
      </c>
      <c r="B27" s="112" t="s">
        <v>899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>
      <c r="A28" s="49" t="s">
        <v>29</v>
      </c>
      <c r="B28" s="112" t="s">
        <v>900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>
      <c r="A29" s="49" t="s">
        <v>30</v>
      </c>
      <c r="B29" s="112" t="s">
        <v>18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>
      <c r="A30" s="175" t="s">
        <v>901</v>
      </c>
      <c r="B30" s="112" t="s">
        <v>902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>
      <c r="A32" s="24" t="s">
        <v>31</v>
      </c>
      <c r="B32" s="24" t="s">
        <v>32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>
      <c r="A33" s="43"/>
      <c r="B33" s="112" t="s">
        <v>68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/>
      <c r="B34" s="100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/>
      <c r="B35" s="99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42" spans="1:26">
      <c r="A42" s="59"/>
      <c r="B42" s="59"/>
      <c r="C42" s="57"/>
      <c r="D42" s="57"/>
    </row>
    <row r="43" spans="1:26">
      <c r="A43" s="56"/>
      <c r="B43" s="56"/>
      <c r="C43" s="57"/>
      <c r="D43" s="57"/>
    </row>
    <row r="44" spans="1:26">
      <c r="A44" s="59"/>
      <c r="B44" s="59"/>
      <c r="C44" s="57"/>
      <c r="D44" s="57"/>
    </row>
    <row r="45" spans="1:26">
      <c r="A45" s="59"/>
      <c r="B45" s="59"/>
      <c r="C45" s="57"/>
      <c r="D45" s="57"/>
    </row>
    <row r="46" spans="1:26">
      <c r="A46" s="56"/>
      <c r="B46" s="56"/>
      <c r="C46" s="62"/>
      <c r="D46" s="57"/>
    </row>
    <row r="47" spans="1:26">
      <c r="A47" s="60"/>
      <c r="B47" s="60"/>
      <c r="C47" s="60"/>
      <c r="D47" s="57"/>
    </row>
    <row r="48" spans="1:26" ht="15" customHeight="1">
      <c r="A48" s="173"/>
      <c r="B48" s="173"/>
      <c r="C48" s="173"/>
      <c r="D48" s="58"/>
    </row>
    <row r="49" spans="1:4">
      <c r="A49" s="173"/>
      <c r="B49" s="173"/>
      <c r="C49" s="173"/>
      <c r="D49" s="58"/>
    </row>
    <row r="50" spans="1:4">
      <c r="A50" s="173"/>
      <c r="B50" s="173"/>
      <c r="C50" s="173"/>
      <c r="D50" s="58"/>
    </row>
    <row r="51" spans="1:4">
      <c r="A51" s="173"/>
      <c r="B51" s="173"/>
      <c r="C51" s="173"/>
      <c r="D51" s="58"/>
    </row>
    <row r="52" spans="1:4">
      <c r="A52" s="173"/>
      <c r="B52" s="173"/>
      <c r="C52" s="173"/>
      <c r="D52" s="58"/>
    </row>
    <row r="53" spans="1:4" ht="15" customHeight="1">
      <c r="A53" s="173"/>
      <c r="B53" s="173"/>
      <c r="C53" s="173"/>
      <c r="D53" s="58"/>
    </row>
    <row r="54" spans="1:4">
      <c r="A54" s="173"/>
      <c r="B54" s="173"/>
      <c r="C54" s="173"/>
      <c r="D54" s="58"/>
    </row>
    <row r="55" spans="1:4">
      <c r="A55" s="173"/>
      <c r="B55" s="173"/>
      <c r="C55" s="173"/>
      <c r="D55" s="58"/>
    </row>
    <row r="56" spans="1:4">
      <c r="A56" s="173"/>
      <c r="B56" s="173"/>
      <c r="C56" s="173"/>
      <c r="D56" s="61"/>
    </row>
    <row r="57" spans="1:4">
      <c r="A57" s="56"/>
      <c r="B57" s="56"/>
      <c r="C57" s="57"/>
      <c r="D57" s="57"/>
    </row>
  </sheetData>
  <mergeCells count="12">
    <mergeCell ref="A56:C56"/>
    <mergeCell ref="A48:C48"/>
    <mergeCell ref="A49:C49"/>
    <mergeCell ref="A50:C50"/>
    <mergeCell ref="A51:C51"/>
    <mergeCell ref="A52:C52"/>
    <mergeCell ref="A53:C53"/>
    <mergeCell ref="H9:V9"/>
    <mergeCell ref="A9:F9"/>
    <mergeCell ref="A54:C54"/>
    <mergeCell ref="A55:C55"/>
    <mergeCell ref="C5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Invulblad</vt:lpstr>
      <vt:lpstr>Ruimtestaat en calculatie</vt:lpstr>
      <vt:lpstr>Totalen</vt:lpstr>
    </vt:vector>
  </TitlesOfParts>
  <Company>Seiso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Rinke Romeijn</dc:creator>
  <cp:lastModifiedBy>Roel Dijkstra</cp:lastModifiedBy>
  <cp:lastPrinted>2015-03-18T14:56:46Z</cp:lastPrinted>
  <dcterms:created xsi:type="dcterms:W3CDTF">2015-02-12T13:10:09Z</dcterms:created>
  <dcterms:modified xsi:type="dcterms:W3CDTF">2022-05-02T14:58:19Z</dcterms:modified>
</cp:coreProperties>
</file>