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printscanbvnl-my.sharepoint.com/personal/frank_printscan_nl/Documents/Trajecten 2021/Meerkring/Aanbesteding/"/>
    </mc:Choice>
  </mc:AlternateContent>
  <xr:revisionPtr revIDLastSave="680" documentId="13_ncr:1_{08A0A585-D6DB-45B5-B0FC-BF62228AB017}" xr6:coauthVersionLast="47" xr6:coauthVersionMax="47" xr10:uidLastSave="{942B12A5-41B4-43ED-8CAA-1FA10BCDB218}"/>
  <bookViews>
    <workbookView xWindow="-110" yWindow="-110" windowWidth="22780" windowHeight="14660" xr2:uid="{00000000-000D-0000-FFFF-FFFF00000000}"/>
  </bookViews>
  <sheets>
    <sheet name="Huur" sheetId="4" r:id="rId1"/>
    <sheet name="Verlenging 4x 1 kwartaal" sheetId="1" r:id="rId2"/>
  </sheets>
  <definedNames>
    <definedName name="_xlnm.Print_Area" localSheetId="0">Huur!$A$1:$E$95</definedName>
    <definedName name="_xlnm.Print_Area" localSheetId="1">'Verlenging 4x 1 kwartaal'!$A$1:$E$95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78" i="1" l="1"/>
  <c r="E63" i="1"/>
  <c r="E65" i="1"/>
  <c r="E67" i="1"/>
  <c r="E69" i="1"/>
  <c r="E71" i="1"/>
  <c r="E73" i="1"/>
  <c r="E61" i="1"/>
  <c r="E57" i="1"/>
  <c r="E58" i="1" s="1"/>
  <c r="E42" i="1"/>
  <c r="E44" i="1"/>
  <c r="E46" i="1"/>
  <c r="E48" i="1"/>
  <c r="E50" i="1"/>
  <c r="E52" i="1"/>
  <c r="E40" i="1"/>
  <c r="E36" i="1"/>
  <c r="E37" i="1" s="1"/>
  <c r="E78" i="4"/>
  <c r="E79" i="4" s="1"/>
  <c r="E36" i="4"/>
  <c r="E37" i="4" s="1"/>
  <c r="E5" i="1"/>
  <c r="E7" i="1"/>
  <c r="E9" i="1"/>
  <c r="E11" i="1"/>
  <c r="E13" i="1"/>
  <c r="E15" i="1"/>
  <c r="E17" i="1"/>
  <c r="E19" i="1"/>
  <c r="E21" i="1"/>
  <c r="E23" i="1"/>
  <c r="E25" i="1"/>
  <c r="E27" i="1"/>
  <c r="E29" i="1"/>
  <c r="E31" i="1"/>
  <c r="E3" i="1"/>
  <c r="C89" i="4"/>
  <c r="D84" i="4"/>
  <c r="E84" i="4" s="1"/>
  <c r="D83" i="4"/>
  <c r="D85" i="4" s="1"/>
  <c r="E73" i="4"/>
  <c r="E71" i="4"/>
  <c r="E69" i="4"/>
  <c r="E67" i="4"/>
  <c r="E65" i="4"/>
  <c r="E63" i="4"/>
  <c r="E61" i="4"/>
  <c r="E75" i="4" s="1"/>
  <c r="E57" i="4"/>
  <c r="E58" i="4" s="1"/>
  <c r="E52" i="4"/>
  <c r="E50" i="4"/>
  <c r="E48" i="4"/>
  <c r="E46" i="4"/>
  <c r="E44" i="4"/>
  <c r="E54" i="4" s="1"/>
  <c r="E42" i="4"/>
  <c r="E40" i="4"/>
  <c r="E31" i="4"/>
  <c r="E29" i="4"/>
  <c r="E27" i="4"/>
  <c r="E25" i="4"/>
  <c r="E23" i="4"/>
  <c r="E21" i="4"/>
  <c r="E19" i="4"/>
  <c r="E17" i="4"/>
  <c r="E15" i="4"/>
  <c r="E13" i="4"/>
  <c r="E11" i="4"/>
  <c r="E9" i="4"/>
  <c r="E7" i="4"/>
  <c r="E5" i="4"/>
  <c r="E3" i="4"/>
  <c r="E33" i="4" l="1"/>
  <c r="B94" i="4" s="1"/>
  <c r="B97" i="4" s="1"/>
  <c r="E33" i="1"/>
  <c r="E54" i="1"/>
  <c r="E83" i="4"/>
  <c r="E85" i="4" s="1"/>
  <c r="E75" i="1"/>
  <c r="E79" i="1"/>
  <c r="B91" i="1" l="1"/>
  <c r="C91" i="1" s="1"/>
  <c r="C97" i="4" s="1"/>
  <c r="D97" i="4" s="1"/>
  <c r="D83" i="1"/>
  <c r="E83" i="1" s="1"/>
  <c r="D84" i="1" l="1"/>
  <c r="E84" i="1" s="1"/>
  <c r="D85" i="1" l="1"/>
  <c r="E85" i="1"/>
</calcChain>
</file>

<file path=xl/sharedStrings.xml><?xml version="1.0" encoding="utf-8"?>
<sst xmlns="http://schemas.openxmlformats.org/spreadsheetml/2006/main" count="170" uniqueCount="59">
  <si>
    <t>Model</t>
  </si>
  <si>
    <t xml:space="preserve">Aantal </t>
  </si>
  <si>
    <t>Totalen</t>
  </si>
  <si>
    <t>Geprognotiseerd aantal</t>
  </si>
  <si>
    <t>Afdrukprijs</t>
  </si>
  <si>
    <t>Maandbedrag</t>
  </si>
  <si>
    <t>Zwart/wit</t>
  </si>
  <si>
    <t>Kleur</t>
  </si>
  <si>
    <t>Projectprijs éénmalig</t>
  </si>
  <si>
    <t>Projectprijs</t>
  </si>
  <si>
    <t>ONDERHOUD</t>
  </si>
  <si>
    <t>PROJECTPRIJS</t>
  </si>
  <si>
    <t>Let op! Graag een realistisch bedrag voor de volledige installatie, implementatie en projectmanagement afgeven.</t>
  </si>
  <si>
    <t>Afdrukken  mfp per maand</t>
  </si>
  <si>
    <t>TOTAAL INSCHRIJVING</t>
  </si>
  <si>
    <t>Aantal</t>
  </si>
  <si>
    <t xml:space="preserve">Onderhoud per jaar </t>
  </si>
  <si>
    <t>Totale beoordelingsprijs</t>
  </si>
  <si>
    <t>Handtekening inschrijver</t>
  </si>
  <si>
    <t>Naam inschrijver:</t>
  </si>
  <si>
    <t>Naam organisatie:</t>
  </si>
  <si>
    <t>Interne finisher</t>
  </si>
  <si>
    <t xml:space="preserve">Externe finisher </t>
  </si>
  <si>
    <t>Booklet finisher</t>
  </si>
  <si>
    <t>Huurprijs unit/ mnd bij 60 mnd</t>
  </si>
  <si>
    <t>Huurbedrag over 60 mnd</t>
  </si>
  <si>
    <t>Totaal 60 maanden</t>
  </si>
  <si>
    <t>Huurprijs unit/ mnd bij 3 mnd</t>
  </si>
  <si>
    <t>Totaal 3 maanden</t>
  </si>
  <si>
    <t>Totaal over 3 maanden</t>
  </si>
  <si>
    <t>Totaal verlenging 4x 1 kwartaal</t>
  </si>
  <si>
    <t>HARDWARE vervanging per 1-4-2022</t>
  </si>
  <si>
    <t>Type 2: Kleur MFP A3/A4 (45 ppm)</t>
  </si>
  <si>
    <t>Type 3: Kleur MFP A3/A4 (30 ppm)</t>
  </si>
  <si>
    <t>HARDWARE vervanging per 1-10-2022</t>
  </si>
  <si>
    <t>Type 1: Kleur MFP A3/A4 (60 ppm) 4 lades waarvan minimaal 1x hoge cap.</t>
  </si>
  <si>
    <t>Type 5: Kleur MFP A4 (30 ppm)</t>
  </si>
  <si>
    <t>Type 6: Kleur printer A4 (30 ppm)</t>
  </si>
  <si>
    <t>Huurprijs unit/ mnd bij 66 mnd</t>
  </si>
  <si>
    <t>Huurbedrag over 66 mnd</t>
  </si>
  <si>
    <t>2/4 gaats perforatie t.b.v. Booklet finisher</t>
  </si>
  <si>
    <t>HARDWARE vervanging per 1-05-2024</t>
  </si>
  <si>
    <t>2x interne hogecapaciteitslade A4 ipv 2x lade 500 vel (meerprijs)</t>
  </si>
  <si>
    <t>Type 2 Kleur MFP A3/A4 (45 ppm)</t>
  </si>
  <si>
    <t>Type 4: Kleur MFP A3/A4 (25 ppm)</t>
  </si>
  <si>
    <t>Totaal 66 maanden</t>
  </si>
  <si>
    <t>Huurprijs unit/ mnd bij 41 mnd</t>
  </si>
  <si>
    <t>Huurbedrag over 41 mnd</t>
  </si>
  <si>
    <t>Totaal 41 maanden</t>
  </si>
  <si>
    <t>Totaal over 66 maanden</t>
  </si>
  <si>
    <t>Projectprijs bij 66 mnd per maand</t>
  </si>
  <si>
    <t xml:space="preserve">TOTAAL INSCHRIJVING </t>
  </si>
  <si>
    <t xml:space="preserve">Totaal </t>
  </si>
  <si>
    <t>Totaal inschrijving</t>
  </si>
  <si>
    <t>Huurbedrag over 3 mnd</t>
  </si>
  <si>
    <t>Totaal inschrijving per kwartaal</t>
  </si>
  <si>
    <t>Optioneel Print- en scanmanagement oplossing SaaS</t>
  </si>
  <si>
    <t>Huurbedrag mnd</t>
  </si>
  <si>
    <t>Prijs per multifunctional voor SaaS ontsluiting voor alle gebruikers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</si>
</sst>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164" formatCode="&quot;€&quot;\ #,##0.00"/>
    <numFmt numFmtId="165" formatCode="&quot;€&quot;\ #,##0.00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19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indexed="10"/>
      <name val="Calibri"/>
      <family val="2"/>
    </font>
    <font>
      <b/>
      <sz val="9"/>
      <name val="Calibri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  <font>
      <b/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i/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lightUp"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6969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60">
    <xf numFmtId="0" fontId="0" fillId="0" borderId="0" xfId="0"/>
    <xf numFmtId="0" fontId="2" fillId="0" borderId="0" xfId="0" applyFont="1" applyProtection="1"/>
    <xf numFmtId="0" fontId="3" fillId="0" borderId="0" xfId="0" applyFont="1" applyProtection="1"/>
    <xf numFmtId="0" fontId="4" fillId="2" borderId="1" xfId="0" applyFont="1" applyFill="1" applyBorder="1" applyAlignment="1" applyProtection="1">
      <alignment horizontal="center"/>
    </xf>
    <xf numFmtId="164" fontId="3" fillId="5" borderId="1" xfId="0" applyNumberFormat="1" applyFont="1" applyFill="1" applyBorder="1" applyAlignment="1" applyProtection="1">
      <alignment horizontal="center"/>
    </xf>
    <xf numFmtId="0" fontId="3" fillId="3" borderId="1" xfId="0" applyFont="1" applyFill="1" applyBorder="1" applyAlignment="1" applyProtection="1">
      <alignment horizontal="center"/>
    </xf>
    <xf numFmtId="164" fontId="3" fillId="3" borderId="1" xfId="0" applyNumberFormat="1" applyFont="1" applyFill="1" applyBorder="1" applyAlignment="1" applyProtection="1">
      <alignment horizontal="center"/>
    </xf>
    <xf numFmtId="164" fontId="6" fillId="4" borderId="1" xfId="0" applyNumberFormat="1" applyFont="1" applyFill="1" applyBorder="1" applyAlignment="1" applyProtection="1">
      <alignment horizontal="center"/>
    </xf>
    <xf numFmtId="0" fontId="7" fillId="2" borderId="1" xfId="0" applyFont="1" applyFill="1" applyBorder="1" applyProtection="1"/>
    <xf numFmtId="0" fontId="3" fillId="0" borderId="1" xfId="0" applyFont="1" applyBorder="1" applyProtection="1"/>
    <xf numFmtId="164" fontId="3" fillId="0" borderId="1" xfId="0" applyNumberFormat="1" applyFont="1" applyFill="1" applyBorder="1" applyAlignment="1" applyProtection="1">
      <alignment horizontal="center"/>
    </xf>
    <xf numFmtId="0" fontId="3" fillId="5" borderId="1" xfId="0" applyFont="1" applyFill="1" applyBorder="1" applyProtection="1"/>
    <xf numFmtId="0" fontId="4" fillId="0" borderId="0" xfId="0" applyFont="1" applyAlignment="1" applyProtection="1">
      <alignment horizontal="right"/>
    </xf>
    <xf numFmtId="0" fontId="3" fillId="0" borderId="1" xfId="0" applyFont="1" applyFill="1" applyBorder="1" applyProtection="1"/>
    <xf numFmtId="0" fontId="3" fillId="0" borderId="0" xfId="0" applyFont="1" applyBorder="1" applyProtection="1"/>
    <xf numFmtId="164" fontId="3" fillId="0" borderId="0" xfId="0" applyNumberFormat="1" applyFont="1" applyProtection="1"/>
    <xf numFmtId="0" fontId="8" fillId="0" borderId="0" xfId="0" applyFont="1" applyBorder="1" applyProtection="1"/>
    <xf numFmtId="0" fontId="7" fillId="2" borderId="1" xfId="0" applyFont="1" applyFill="1" applyBorder="1" applyAlignment="1" applyProtection="1">
      <alignment horizontal="center"/>
    </xf>
    <xf numFmtId="164" fontId="6" fillId="6" borderId="1" xfId="0" applyNumberFormat="1" applyFont="1" applyFill="1" applyBorder="1" applyAlignment="1" applyProtection="1">
      <alignment horizontal="center"/>
      <protection locked="0"/>
    </xf>
    <xf numFmtId="164" fontId="3" fillId="6" borderId="1" xfId="0" applyNumberFormat="1" applyFont="1" applyFill="1" applyBorder="1" applyAlignment="1" applyProtection="1">
      <alignment horizontal="center"/>
      <protection locked="0"/>
    </xf>
    <xf numFmtId="0" fontId="5" fillId="5" borderId="1" xfId="0" applyFont="1" applyFill="1" applyBorder="1" applyProtection="1"/>
    <xf numFmtId="3" fontId="5" fillId="0" borderId="1" xfId="0" applyNumberFormat="1" applyFont="1" applyBorder="1" applyAlignment="1" applyProtection="1">
      <alignment horizontal="center"/>
    </xf>
    <xf numFmtId="3" fontId="5" fillId="5" borderId="1" xfId="0" applyNumberFormat="1" applyFont="1" applyFill="1" applyBorder="1" applyAlignment="1" applyProtection="1">
      <alignment horizontal="center"/>
    </xf>
    <xf numFmtId="0" fontId="3" fillId="0" borderId="0" xfId="0" applyFont="1" applyProtection="1">
      <protection locked="0"/>
    </xf>
    <xf numFmtId="0" fontId="5" fillId="0" borderId="0" xfId="0" applyFont="1" applyBorder="1" applyAlignment="1" applyProtection="1">
      <alignment horizontal="right"/>
    </xf>
    <xf numFmtId="0" fontId="4" fillId="2" borderId="1" xfId="0" applyFont="1" applyFill="1" applyBorder="1" applyAlignment="1" applyProtection="1">
      <alignment horizontal="left"/>
    </xf>
    <xf numFmtId="165" fontId="3" fillId="6" borderId="1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Protection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7" fillId="8" borderId="1" xfId="0" applyFont="1" applyFill="1" applyBorder="1"/>
    <xf numFmtId="0" fontId="11" fillId="8" borderId="1" xfId="0" applyFont="1" applyFill="1" applyBorder="1" applyAlignment="1">
      <alignment horizontal="center"/>
    </xf>
    <xf numFmtId="0" fontId="7" fillId="8" borderId="1" xfId="0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8" fontId="8" fillId="6" borderId="1" xfId="0" applyNumberFormat="1" applyFont="1" applyFill="1" applyBorder="1" applyAlignment="1">
      <alignment horizontal="center"/>
    </xf>
    <xf numFmtId="8" fontId="3" fillId="0" borderId="1" xfId="0" applyNumberFormat="1" applyFont="1" applyBorder="1" applyAlignment="1">
      <alignment horizontal="center"/>
    </xf>
    <xf numFmtId="0" fontId="12" fillId="0" borderId="0" xfId="0" applyFont="1"/>
    <xf numFmtId="8" fontId="10" fillId="7" borderId="1" xfId="0" applyNumberFormat="1" applyFont="1" applyFill="1" applyBorder="1" applyAlignment="1">
      <alignment horizontal="center"/>
    </xf>
    <xf numFmtId="0" fontId="7" fillId="2" borderId="2" xfId="0" applyFont="1" applyFill="1" applyBorder="1" applyAlignment="1" applyProtection="1">
      <alignment horizontal="center"/>
    </xf>
    <xf numFmtId="8" fontId="10" fillId="7" borderId="2" xfId="0" applyNumberFormat="1" applyFont="1" applyFill="1" applyBorder="1" applyAlignment="1" applyProtection="1">
      <alignment horizontal="center"/>
    </xf>
    <xf numFmtId="0" fontId="3" fillId="0" borderId="4" xfId="0" applyFont="1" applyBorder="1" applyProtection="1"/>
    <xf numFmtId="0" fontId="3" fillId="0" borderId="5" xfId="0" applyFont="1" applyBorder="1" applyProtection="1"/>
    <xf numFmtId="0" fontId="3" fillId="0" borderId="6" xfId="0" applyFont="1" applyBorder="1" applyProtection="1"/>
    <xf numFmtId="0" fontId="3" fillId="0" borderId="7" xfId="0" applyFont="1" applyBorder="1" applyProtection="1"/>
    <xf numFmtId="0" fontId="5" fillId="0" borderId="6" xfId="0" applyFont="1" applyBorder="1" applyAlignment="1" applyProtection="1">
      <alignment horizontal="left"/>
    </xf>
    <xf numFmtId="0" fontId="5" fillId="0" borderId="8" xfId="0" applyFont="1" applyBorder="1" applyProtection="1"/>
    <xf numFmtId="0" fontId="3" fillId="0" borderId="9" xfId="0" applyFont="1" applyBorder="1" applyProtection="1"/>
    <xf numFmtId="0" fontId="5" fillId="0" borderId="10" xfId="0" applyFont="1" applyBorder="1" applyProtection="1"/>
    <xf numFmtId="0" fontId="3" fillId="0" borderId="11" xfId="0" applyFont="1" applyBorder="1" applyProtection="1"/>
    <xf numFmtId="1" fontId="5" fillId="3" borderId="3" xfId="0" applyNumberFormat="1" applyFont="1" applyFill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1" fontId="5" fillId="5" borderId="2" xfId="0" applyNumberFormat="1" applyFont="1" applyFill="1" applyBorder="1" applyAlignment="1" applyProtection="1">
      <alignment horizontal="center"/>
    </xf>
    <xf numFmtId="1" fontId="5" fillId="3" borderId="2" xfId="0" applyNumberFormat="1" applyFont="1" applyFill="1" applyBorder="1" applyAlignment="1" applyProtection="1">
      <alignment horizontal="center"/>
    </xf>
    <xf numFmtId="1" fontId="5" fillId="3" borderId="3" xfId="0" applyNumberFormat="1" applyFont="1" applyFill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4" fillId="2" borderId="2" xfId="0" applyFont="1" applyFill="1" applyBorder="1" applyAlignment="1" applyProtection="1">
      <alignment horizontal="center" wrapText="1"/>
    </xf>
    <xf numFmtId="0" fontId="0" fillId="0" borderId="3" xfId="0" applyBorder="1" applyAlignment="1" applyProtection="1">
      <alignment horizontal="center" wrapText="1"/>
    </xf>
    <xf numFmtId="0" fontId="4" fillId="2" borderId="3" xfId="0" applyFont="1" applyFill="1" applyBorder="1" applyAlignment="1" applyProtection="1">
      <alignment horizontal="center" wrapText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colors>
    <mruColors>
      <color rgb="FF99CCFF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FAFC1-CF30-48D2-A1EE-26B915F1ED28}">
  <sheetPr>
    <pageSetUpPr fitToPage="1"/>
  </sheetPr>
  <dimension ref="A1:F98"/>
  <sheetViews>
    <sheetView tabSelected="1" showWhiteSpace="0" view="pageLayout" zoomScaleNormal="100" workbookViewId="0">
      <selection activeCell="A78" sqref="A78"/>
    </sheetView>
  </sheetViews>
  <sheetFormatPr defaultColWidth="9.1796875" defaultRowHeight="12" x14ac:dyDescent="0.3"/>
  <cols>
    <col min="1" max="1" width="52" style="2" customWidth="1"/>
    <col min="2" max="2" width="18.1796875" style="2" bestFit="1" customWidth="1"/>
    <col min="3" max="3" width="23.1796875" style="2" customWidth="1"/>
    <col min="4" max="4" width="25.54296875" style="2" bestFit="1" customWidth="1"/>
    <col min="5" max="5" width="18.81640625" style="2" bestFit="1" customWidth="1"/>
    <col min="6" max="6" width="23.1796875" style="2" bestFit="1" customWidth="1"/>
    <col min="7" max="7" width="18.81640625" style="2" bestFit="1" customWidth="1"/>
    <col min="8" max="8" width="14.7265625" style="2" bestFit="1" customWidth="1"/>
    <col min="9" max="16384" width="9.1796875" style="2"/>
  </cols>
  <sheetData>
    <row r="1" spans="1:5" x14ac:dyDescent="0.3">
      <c r="A1" s="1" t="s">
        <v>31</v>
      </c>
    </row>
    <row r="2" spans="1:5" ht="14.5" x14ac:dyDescent="0.35">
      <c r="A2" s="25" t="s">
        <v>0</v>
      </c>
      <c r="B2" s="57" t="s">
        <v>1</v>
      </c>
      <c r="C2" s="58"/>
      <c r="D2" s="3" t="s">
        <v>38</v>
      </c>
      <c r="E2" s="3" t="s">
        <v>39</v>
      </c>
    </row>
    <row r="3" spans="1:5" ht="12" customHeight="1" x14ac:dyDescent="0.35">
      <c r="A3" s="20" t="s">
        <v>35</v>
      </c>
      <c r="B3" s="53">
        <v>4</v>
      </c>
      <c r="C3" s="56"/>
      <c r="D3" s="19">
        <v>0</v>
      </c>
      <c r="E3" s="4">
        <f>(B3*D3)*66</f>
        <v>0</v>
      </c>
    </row>
    <row r="4" spans="1:5" ht="7.5" customHeight="1" x14ac:dyDescent="0.3">
      <c r="A4" s="5"/>
      <c r="B4" s="54"/>
      <c r="C4" s="55"/>
      <c r="D4" s="6"/>
      <c r="E4" s="6"/>
    </row>
    <row r="5" spans="1:5" ht="12" customHeight="1" x14ac:dyDescent="0.35">
      <c r="A5" s="11" t="s">
        <v>21</v>
      </c>
      <c r="B5" s="53">
        <v>2</v>
      </c>
      <c r="C5" s="56"/>
      <c r="D5" s="19">
        <v>0</v>
      </c>
      <c r="E5" s="4">
        <f t="shared" ref="E5" si="0">(B5*D5)*66</f>
        <v>0</v>
      </c>
    </row>
    <row r="6" spans="1:5" ht="7.5" customHeight="1" x14ac:dyDescent="0.3">
      <c r="A6" s="5"/>
      <c r="B6" s="54"/>
      <c r="C6" s="55"/>
      <c r="D6" s="6"/>
      <c r="E6" s="6"/>
    </row>
    <row r="7" spans="1:5" ht="12" customHeight="1" x14ac:dyDescent="0.35">
      <c r="A7" s="11" t="s">
        <v>23</v>
      </c>
      <c r="B7" s="53">
        <v>2</v>
      </c>
      <c r="C7" s="56"/>
      <c r="D7" s="19">
        <v>0</v>
      </c>
      <c r="E7" s="4">
        <f t="shared" ref="E7" si="1">(B7*D7)*66</f>
        <v>0</v>
      </c>
    </row>
    <row r="8" spans="1:5" ht="7.5" customHeight="1" x14ac:dyDescent="0.3">
      <c r="A8" s="5"/>
      <c r="B8" s="54"/>
      <c r="C8" s="55"/>
      <c r="D8" s="6"/>
      <c r="E8" s="6"/>
    </row>
    <row r="9" spans="1:5" ht="12" customHeight="1" x14ac:dyDescent="0.35">
      <c r="A9" s="20" t="s">
        <v>32</v>
      </c>
      <c r="B9" s="53">
        <v>4</v>
      </c>
      <c r="C9" s="56"/>
      <c r="D9" s="19">
        <v>0</v>
      </c>
      <c r="E9" s="4">
        <f t="shared" ref="E9" si="2">(B9*D9)*66</f>
        <v>0</v>
      </c>
    </row>
    <row r="10" spans="1:5" ht="7.5" customHeight="1" x14ac:dyDescent="0.3">
      <c r="A10" s="5"/>
      <c r="B10" s="54"/>
      <c r="C10" s="55"/>
      <c r="D10" s="6"/>
      <c r="E10" s="6"/>
    </row>
    <row r="11" spans="1:5" ht="12" customHeight="1" x14ac:dyDescent="0.35">
      <c r="A11" s="11" t="s">
        <v>21</v>
      </c>
      <c r="B11" s="53">
        <v>1</v>
      </c>
      <c r="C11" s="56"/>
      <c r="D11" s="19">
        <v>0</v>
      </c>
      <c r="E11" s="4">
        <f t="shared" ref="E11" si="3">(B11*D11)*66</f>
        <v>0</v>
      </c>
    </row>
    <row r="12" spans="1:5" ht="7.5" customHeight="1" x14ac:dyDescent="0.3">
      <c r="A12" s="5"/>
      <c r="B12" s="54"/>
      <c r="C12" s="55"/>
      <c r="D12" s="6"/>
      <c r="E12" s="6"/>
    </row>
    <row r="13" spans="1:5" ht="12" customHeight="1" x14ac:dyDescent="0.35">
      <c r="A13" s="11" t="s">
        <v>22</v>
      </c>
      <c r="B13" s="53">
        <v>1</v>
      </c>
      <c r="C13" s="56"/>
      <c r="D13" s="19">
        <v>0</v>
      </c>
      <c r="E13" s="4">
        <f t="shared" ref="E13" si="4">(B13*D13)*66</f>
        <v>0</v>
      </c>
    </row>
    <row r="14" spans="1:5" ht="7.5" customHeight="1" x14ac:dyDescent="0.3">
      <c r="A14" s="5"/>
      <c r="B14" s="54"/>
      <c r="C14" s="55"/>
      <c r="D14" s="6"/>
      <c r="E14" s="6"/>
    </row>
    <row r="15" spans="1:5" ht="12" customHeight="1" x14ac:dyDescent="0.35">
      <c r="A15" s="11" t="s">
        <v>23</v>
      </c>
      <c r="B15" s="53">
        <v>1</v>
      </c>
      <c r="C15" s="56"/>
      <c r="D15" s="19">
        <v>0</v>
      </c>
      <c r="E15" s="4">
        <f t="shared" ref="E15" si="5">(B15*D15)*66</f>
        <v>0</v>
      </c>
    </row>
    <row r="16" spans="1:5" ht="7.5" customHeight="1" x14ac:dyDescent="0.3">
      <c r="A16" s="5"/>
      <c r="B16" s="54"/>
      <c r="C16" s="55"/>
      <c r="D16" s="6"/>
      <c r="E16" s="6"/>
    </row>
    <row r="17" spans="1:5" ht="12" customHeight="1" x14ac:dyDescent="0.35">
      <c r="A17" s="11" t="s">
        <v>40</v>
      </c>
      <c r="B17" s="53">
        <v>1</v>
      </c>
      <c r="C17" s="56"/>
      <c r="D17" s="19">
        <v>0</v>
      </c>
      <c r="E17" s="4">
        <f t="shared" ref="E17" si="6">(B17*D17)*66</f>
        <v>0</v>
      </c>
    </row>
    <row r="18" spans="1:5" ht="7.5" customHeight="1" x14ac:dyDescent="0.3">
      <c r="A18" s="5"/>
      <c r="B18" s="54"/>
      <c r="C18" s="55"/>
      <c r="D18" s="6"/>
      <c r="E18" s="6"/>
    </row>
    <row r="19" spans="1:5" ht="12" customHeight="1" x14ac:dyDescent="0.35">
      <c r="A19" s="11" t="s">
        <v>42</v>
      </c>
      <c r="B19" s="53">
        <v>1</v>
      </c>
      <c r="C19" s="56"/>
      <c r="D19" s="19">
        <v>0</v>
      </c>
      <c r="E19" s="4">
        <f t="shared" ref="E19" si="7">(B19*D19)*66</f>
        <v>0</v>
      </c>
    </row>
    <row r="20" spans="1:5" ht="7.5" customHeight="1" x14ac:dyDescent="0.3">
      <c r="A20" s="5"/>
      <c r="B20" s="54"/>
      <c r="C20" s="55"/>
      <c r="D20" s="6"/>
      <c r="E20" s="6"/>
    </row>
    <row r="21" spans="1:5" ht="12" customHeight="1" x14ac:dyDescent="0.35">
      <c r="A21" s="20" t="s">
        <v>33</v>
      </c>
      <c r="B21" s="53">
        <v>5</v>
      </c>
      <c r="C21" s="56"/>
      <c r="D21" s="19">
        <v>0</v>
      </c>
      <c r="E21" s="4">
        <f t="shared" ref="E21" si="8">(B21*D21)*66</f>
        <v>0</v>
      </c>
    </row>
    <row r="22" spans="1:5" ht="7.5" customHeight="1" x14ac:dyDescent="0.3">
      <c r="A22" s="5"/>
      <c r="B22" s="54"/>
      <c r="C22" s="55"/>
      <c r="D22" s="6"/>
      <c r="E22" s="6"/>
    </row>
    <row r="23" spans="1:5" ht="12" customHeight="1" x14ac:dyDescent="0.35">
      <c r="A23" s="11" t="s">
        <v>21</v>
      </c>
      <c r="B23" s="53">
        <v>4</v>
      </c>
      <c r="C23" s="56"/>
      <c r="D23" s="19">
        <v>0</v>
      </c>
      <c r="E23" s="4">
        <f t="shared" ref="E23" si="9">(B23*D23)*66</f>
        <v>0</v>
      </c>
    </row>
    <row r="24" spans="1:5" ht="7.5" customHeight="1" x14ac:dyDescent="0.3">
      <c r="A24" s="5"/>
      <c r="B24" s="54"/>
      <c r="C24" s="55"/>
      <c r="D24" s="6"/>
      <c r="E24" s="6"/>
    </row>
    <row r="25" spans="1:5" ht="12" customHeight="1" x14ac:dyDescent="0.35">
      <c r="A25" s="20" t="s">
        <v>44</v>
      </c>
      <c r="B25" s="53">
        <v>2</v>
      </c>
      <c r="C25" s="56"/>
      <c r="D25" s="19">
        <v>0</v>
      </c>
      <c r="E25" s="4">
        <f t="shared" ref="E25" si="10">(B25*D25)*66</f>
        <v>0</v>
      </c>
    </row>
    <row r="26" spans="1:5" ht="7.5" customHeight="1" x14ac:dyDescent="0.3">
      <c r="A26" s="5"/>
      <c r="B26" s="54"/>
      <c r="C26" s="55"/>
      <c r="D26" s="6"/>
      <c r="E26" s="6"/>
    </row>
    <row r="27" spans="1:5" ht="12" customHeight="1" x14ac:dyDescent="0.35">
      <c r="A27" s="11" t="s">
        <v>21</v>
      </c>
      <c r="B27" s="53">
        <v>2</v>
      </c>
      <c r="C27" s="56"/>
      <c r="D27" s="19">
        <v>0</v>
      </c>
      <c r="E27" s="4">
        <f t="shared" ref="E27" si="11">(B27*D27)*66</f>
        <v>0</v>
      </c>
    </row>
    <row r="28" spans="1:5" ht="7.5" customHeight="1" x14ac:dyDescent="0.3">
      <c r="A28" s="5"/>
      <c r="B28" s="54"/>
      <c r="C28" s="55"/>
      <c r="D28" s="6"/>
      <c r="E28" s="6"/>
    </row>
    <row r="29" spans="1:5" ht="12" customHeight="1" x14ac:dyDescent="0.35">
      <c r="A29" s="20" t="s">
        <v>36</v>
      </c>
      <c r="B29" s="53">
        <v>2</v>
      </c>
      <c r="C29" s="56"/>
      <c r="D29" s="19">
        <v>0</v>
      </c>
      <c r="E29" s="4">
        <f t="shared" ref="E29" si="12">(B29*D29)*66</f>
        <v>0</v>
      </c>
    </row>
    <row r="30" spans="1:5" ht="7.5" customHeight="1" x14ac:dyDescent="0.3">
      <c r="A30" s="5"/>
      <c r="B30" s="54"/>
      <c r="C30" s="55"/>
      <c r="D30" s="6"/>
      <c r="E30" s="6"/>
    </row>
    <row r="31" spans="1:5" ht="12" customHeight="1" x14ac:dyDescent="0.35">
      <c r="A31" s="20" t="s">
        <v>37</v>
      </c>
      <c r="B31" s="53">
        <v>3</v>
      </c>
      <c r="C31" s="56"/>
      <c r="D31" s="19">
        <v>0</v>
      </c>
      <c r="E31" s="4">
        <f t="shared" ref="E31" si="13">(B31*D31)*66</f>
        <v>0</v>
      </c>
    </row>
    <row r="32" spans="1:5" ht="7.5" customHeight="1" x14ac:dyDescent="0.3">
      <c r="A32" s="5"/>
      <c r="B32" s="54"/>
      <c r="C32" s="55"/>
      <c r="D32" s="6"/>
      <c r="E32" s="6"/>
    </row>
    <row r="33" spans="1:6" x14ac:dyDescent="0.3">
      <c r="C33" s="24" t="s">
        <v>2</v>
      </c>
      <c r="E33" s="7">
        <f>SUM(E3:E31)</f>
        <v>0</v>
      </c>
      <c r="F33" s="15"/>
    </row>
    <row r="34" spans="1:6" x14ac:dyDescent="0.3">
      <c r="A34" s="28" t="s">
        <v>56</v>
      </c>
      <c r="B34" s="29"/>
      <c r="C34" s="30"/>
      <c r="D34" s="30"/>
      <c r="E34" s="29"/>
    </row>
    <row r="35" spans="1:6" x14ac:dyDescent="0.3">
      <c r="A35" s="31"/>
      <c r="B35" s="32" t="s">
        <v>15</v>
      </c>
      <c r="C35" s="33" t="s">
        <v>57</v>
      </c>
      <c r="D35" s="33" t="s">
        <v>16</v>
      </c>
      <c r="E35" s="32" t="s">
        <v>45</v>
      </c>
    </row>
    <row r="36" spans="1:6" x14ac:dyDescent="0.3">
      <c r="A36" s="34" t="s">
        <v>58</v>
      </c>
      <c r="B36" s="35">
        <v>17</v>
      </c>
      <c r="C36" s="36">
        <v>0</v>
      </c>
      <c r="D36" s="36">
        <v>0</v>
      </c>
      <c r="E36" s="37">
        <f>((B36*C36)*66)+(D36*5.5)</f>
        <v>0</v>
      </c>
    </row>
    <row r="37" spans="1:6" x14ac:dyDescent="0.3">
      <c r="A37" s="38"/>
      <c r="B37" s="29"/>
      <c r="C37" s="30"/>
      <c r="D37" s="30" t="s">
        <v>2</v>
      </c>
      <c r="E37" s="39">
        <f>SUM(E36:E36)</f>
        <v>0</v>
      </c>
    </row>
    <row r="38" spans="1:6" x14ac:dyDescent="0.3">
      <c r="A38" s="1" t="s">
        <v>34</v>
      </c>
      <c r="F38" s="15"/>
    </row>
    <row r="39" spans="1:6" x14ac:dyDescent="0.3">
      <c r="A39" s="25" t="s">
        <v>0</v>
      </c>
      <c r="B39" s="57" t="s">
        <v>1</v>
      </c>
      <c r="C39" s="59"/>
      <c r="D39" s="3" t="s">
        <v>24</v>
      </c>
      <c r="E39" s="3" t="s">
        <v>25</v>
      </c>
    </row>
    <row r="40" spans="1:6" ht="12" customHeight="1" x14ac:dyDescent="0.35">
      <c r="A40" s="20" t="s">
        <v>35</v>
      </c>
      <c r="B40" s="53">
        <v>5</v>
      </c>
      <c r="C40" s="56"/>
      <c r="D40" s="19">
        <v>0</v>
      </c>
      <c r="E40" s="4">
        <f t="shared" ref="E40" si="14">(B40*D40)*60</f>
        <v>0</v>
      </c>
    </row>
    <row r="41" spans="1:6" ht="7.5" customHeight="1" x14ac:dyDescent="0.3">
      <c r="A41" s="5"/>
      <c r="B41" s="54"/>
      <c r="C41" s="55"/>
      <c r="D41" s="6"/>
      <c r="E41" s="6"/>
    </row>
    <row r="42" spans="1:6" ht="12" customHeight="1" x14ac:dyDescent="0.35">
      <c r="A42" s="11" t="s">
        <v>21</v>
      </c>
      <c r="B42" s="53">
        <v>3</v>
      </c>
      <c r="C42" s="56"/>
      <c r="D42" s="19">
        <v>0</v>
      </c>
      <c r="E42" s="4">
        <f t="shared" ref="E42" si="15">(B42*D42)*60</f>
        <v>0</v>
      </c>
    </row>
    <row r="43" spans="1:6" ht="7.5" customHeight="1" x14ac:dyDescent="0.3">
      <c r="A43" s="5"/>
      <c r="B43" s="54"/>
      <c r="C43" s="55"/>
      <c r="D43" s="6"/>
      <c r="E43" s="6"/>
    </row>
    <row r="44" spans="1:6" ht="12" customHeight="1" x14ac:dyDescent="0.35">
      <c r="A44" s="11" t="s">
        <v>23</v>
      </c>
      <c r="B44" s="53">
        <v>2</v>
      </c>
      <c r="C44" s="56"/>
      <c r="D44" s="19">
        <v>0</v>
      </c>
      <c r="E44" s="4">
        <f t="shared" ref="E44" si="16">(B44*D44)*60</f>
        <v>0</v>
      </c>
    </row>
    <row r="45" spans="1:6" ht="7.5" customHeight="1" x14ac:dyDescent="0.3">
      <c r="A45" s="5"/>
      <c r="B45" s="54"/>
      <c r="C45" s="55"/>
      <c r="D45" s="6"/>
      <c r="E45" s="6"/>
    </row>
    <row r="46" spans="1:6" ht="12" customHeight="1" x14ac:dyDescent="0.35">
      <c r="A46" s="20" t="s">
        <v>32</v>
      </c>
      <c r="B46" s="53">
        <v>6</v>
      </c>
      <c r="C46" s="56"/>
      <c r="D46" s="19">
        <v>0</v>
      </c>
      <c r="E46" s="4">
        <f t="shared" ref="E46" si="17">(B46*D46)*60</f>
        <v>0</v>
      </c>
    </row>
    <row r="47" spans="1:6" ht="7.5" customHeight="1" x14ac:dyDescent="0.3">
      <c r="A47" s="5"/>
      <c r="B47" s="54"/>
      <c r="C47" s="55"/>
      <c r="D47" s="6"/>
      <c r="E47" s="6"/>
    </row>
    <row r="48" spans="1:6" ht="12" customHeight="1" x14ac:dyDescent="0.35">
      <c r="A48" s="11" t="s">
        <v>21</v>
      </c>
      <c r="B48" s="53">
        <v>5</v>
      </c>
      <c r="C48" s="56"/>
      <c r="D48" s="19">
        <v>0</v>
      </c>
      <c r="E48" s="4">
        <f t="shared" ref="E48" si="18">(B48*D48)*60</f>
        <v>0</v>
      </c>
    </row>
    <row r="49" spans="1:5" ht="7.5" customHeight="1" x14ac:dyDescent="0.3">
      <c r="A49" s="5"/>
      <c r="B49" s="54"/>
      <c r="C49" s="55"/>
      <c r="D49" s="6"/>
      <c r="E49" s="6"/>
    </row>
    <row r="50" spans="1:5" ht="12" customHeight="1" x14ac:dyDescent="0.35">
      <c r="A50" s="20" t="s">
        <v>33</v>
      </c>
      <c r="B50" s="53">
        <v>4</v>
      </c>
      <c r="C50" s="56"/>
      <c r="D50" s="19">
        <v>0</v>
      </c>
      <c r="E50" s="4">
        <f t="shared" ref="E50" si="19">(B50*D50)*60</f>
        <v>0</v>
      </c>
    </row>
    <row r="51" spans="1:5" ht="7.5" customHeight="1" x14ac:dyDescent="0.3">
      <c r="A51" s="5"/>
      <c r="B51" s="54"/>
      <c r="C51" s="55"/>
      <c r="D51" s="6"/>
      <c r="E51" s="6"/>
    </row>
    <row r="52" spans="1:5" ht="12" customHeight="1" x14ac:dyDescent="0.35">
      <c r="A52" s="11" t="s">
        <v>21</v>
      </c>
      <c r="B52" s="53">
        <v>4</v>
      </c>
      <c r="C52" s="56"/>
      <c r="D52" s="19">
        <v>0</v>
      </c>
      <c r="E52" s="4">
        <f t="shared" ref="E52" si="20">(B52*D52)*60</f>
        <v>0</v>
      </c>
    </row>
    <row r="53" spans="1:5" ht="7.5" customHeight="1" x14ac:dyDescent="0.3">
      <c r="A53" s="5"/>
      <c r="B53" s="54"/>
      <c r="C53" s="55"/>
      <c r="D53" s="6"/>
      <c r="E53" s="6"/>
    </row>
    <row r="54" spans="1:5" x14ac:dyDescent="0.3">
      <c r="C54" s="24" t="s">
        <v>2</v>
      </c>
      <c r="E54" s="7">
        <f>SUM(E40:E53)</f>
        <v>0</v>
      </c>
    </row>
    <row r="55" spans="1:5" x14ac:dyDescent="0.3">
      <c r="A55" s="28" t="s">
        <v>56</v>
      </c>
      <c r="B55" s="29"/>
      <c r="C55" s="30"/>
      <c r="D55" s="30"/>
      <c r="E55" s="29"/>
    </row>
    <row r="56" spans="1:5" x14ac:dyDescent="0.3">
      <c r="A56" s="31"/>
      <c r="B56" s="32" t="s">
        <v>15</v>
      </c>
      <c r="C56" s="33" t="s">
        <v>57</v>
      </c>
      <c r="D56" s="33" t="s">
        <v>16</v>
      </c>
      <c r="E56" s="32" t="s">
        <v>26</v>
      </c>
    </row>
    <row r="57" spans="1:5" x14ac:dyDescent="0.3">
      <c r="A57" s="34" t="s">
        <v>58</v>
      </c>
      <c r="B57" s="35">
        <v>15</v>
      </c>
      <c r="C57" s="36">
        <v>0</v>
      </c>
      <c r="D57" s="36">
        <v>0</v>
      </c>
      <c r="E57" s="37">
        <f>((B57*C57)*60)+(D57*5)</f>
        <v>0</v>
      </c>
    </row>
    <row r="58" spans="1:5" x14ac:dyDescent="0.3">
      <c r="A58" s="38"/>
      <c r="B58" s="29"/>
      <c r="C58" s="30"/>
      <c r="D58" s="30" t="s">
        <v>2</v>
      </c>
      <c r="E58" s="39">
        <f>SUM(E57:E57)</f>
        <v>0</v>
      </c>
    </row>
    <row r="59" spans="1:5" x14ac:dyDescent="0.3">
      <c r="A59" s="1" t="s">
        <v>41</v>
      </c>
    </row>
    <row r="60" spans="1:5" x14ac:dyDescent="0.3">
      <c r="A60" s="25" t="s">
        <v>0</v>
      </c>
      <c r="B60" s="57" t="s">
        <v>1</v>
      </c>
      <c r="C60" s="59"/>
      <c r="D60" s="3" t="s">
        <v>46</v>
      </c>
      <c r="E60" s="3" t="s">
        <v>47</v>
      </c>
    </row>
    <row r="61" spans="1:5" ht="12" customHeight="1" x14ac:dyDescent="0.35">
      <c r="A61" s="20" t="s">
        <v>43</v>
      </c>
      <c r="B61" s="53">
        <v>2</v>
      </c>
      <c r="C61" s="56"/>
      <c r="D61" s="19">
        <v>0</v>
      </c>
      <c r="E61" s="4">
        <f>(B61*D61)*41</f>
        <v>0</v>
      </c>
    </row>
    <row r="62" spans="1:5" ht="7.5" customHeight="1" x14ac:dyDescent="0.3">
      <c r="A62" s="5"/>
      <c r="B62" s="54"/>
      <c r="C62" s="55"/>
      <c r="D62" s="6"/>
      <c r="E62" s="6"/>
    </row>
    <row r="63" spans="1:5" ht="12" customHeight="1" x14ac:dyDescent="0.35">
      <c r="A63" s="11" t="s">
        <v>21</v>
      </c>
      <c r="B63" s="53">
        <v>1</v>
      </c>
      <c r="C63" s="56"/>
      <c r="D63" s="19">
        <v>0</v>
      </c>
      <c r="E63" s="4">
        <f t="shared" ref="E63" si="21">(B63*D63)*41</f>
        <v>0</v>
      </c>
    </row>
    <row r="64" spans="1:5" ht="7.5" customHeight="1" x14ac:dyDescent="0.3">
      <c r="A64" s="5"/>
      <c r="B64" s="54"/>
      <c r="C64" s="55"/>
      <c r="D64" s="6"/>
      <c r="E64" s="6"/>
    </row>
    <row r="65" spans="1:5" ht="12" customHeight="1" x14ac:dyDescent="0.35">
      <c r="A65" s="11" t="s">
        <v>42</v>
      </c>
      <c r="B65" s="53">
        <v>1</v>
      </c>
      <c r="C65" s="56"/>
      <c r="D65" s="19">
        <v>0</v>
      </c>
      <c r="E65" s="4">
        <f t="shared" ref="E65" si="22">(B65*D65)*41</f>
        <v>0</v>
      </c>
    </row>
    <row r="66" spans="1:5" ht="7.5" customHeight="1" x14ac:dyDescent="0.3">
      <c r="A66" s="5"/>
      <c r="B66" s="54"/>
      <c r="C66" s="55"/>
      <c r="D66" s="6"/>
      <c r="E66" s="6"/>
    </row>
    <row r="67" spans="1:5" ht="12" customHeight="1" x14ac:dyDescent="0.35">
      <c r="A67" s="20" t="s">
        <v>33</v>
      </c>
      <c r="B67" s="53">
        <v>4</v>
      </c>
      <c r="C67" s="56"/>
      <c r="D67" s="19">
        <v>0</v>
      </c>
      <c r="E67" s="4">
        <f t="shared" ref="E67" si="23">(B67*D67)*41</f>
        <v>0</v>
      </c>
    </row>
    <row r="68" spans="1:5" ht="7.5" customHeight="1" x14ac:dyDescent="0.3">
      <c r="A68" s="5"/>
      <c r="B68" s="54"/>
      <c r="C68" s="55"/>
      <c r="D68" s="6"/>
      <c r="E68" s="6"/>
    </row>
    <row r="69" spans="1:5" ht="12" customHeight="1" x14ac:dyDescent="0.35">
      <c r="A69" s="11" t="s">
        <v>23</v>
      </c>
      <c r="B69" s="53">
        <v>1</v>
      </c>
      <c r="C69" s="56"/>
      <c r="D69" s="19">
        <v>0</v>
      </c>
      <c r="E69" s="4">
        <f t="shared" ref="E69" si="24">(B69*D69)*41</f>
        <v>0</v>
      </c>
    </row>
    <row r="70" spans="1:5" ht="7.5" customHeight="1" x14ac:dyDescent="0.3">
      <c r="A70" s="5"/>
      <c r="B70" s="54"/>
      <c r="C70" s="55"/>
      <c r="D70" s="6"/>
      <c r="E70" s="6"/>
    </row>
    <row r="71" spans="1:5" ht="12" customHeight="1" x14ac:dyDescent="0.35">
      <c r="A71" s="11" t="s">
        <v>42</v>
      </c>
      <c r="B71" s="53">
        <v>2</v>
      </c>
      <c r="C71" s="56"/>
      <c r="D71" s="19">
        <v>0</v>
      </c>
      <c r="E71" s="4">
        <f t="shared" ref="E71" si="25">(B71*D71)*41</f>
        <v>0</v>
      </c>
    </row>
    <row r="72" spans="1:5" ht="7.5" customHeight="1" x14ac:dyDescent="0.3">
      <c r="A72" s="5"/>
      <c r="B72" s="54"/>
      <c r="C72" s="55"/>
      <c r="D72" s="6"/>
      <c r="E72" s="6"/>
    </row>
    <row r="73" spans="1:5" ht="12" customHeight="1" x14ac:dyDescent="0.35">
      <c r="A73" s="20"/>
      <c r="B73" s="53"/>
      <c r="C73" s="56"/>
      <c r="D73" s="19">
        <v>0</v>
      </c>
      <c r="E73" s="4">
        <f t="shared" ref="E73" si="26">(B73*D73)*41</f>
        <v>0</v>
      </c>
    </row>
    <row r="74" spans="1:5" ht="7.5" customHeight="1" x14ac:dyDescent="0.3">
      <c r="A74" s="5"/>
      <c r="B74" s="54"/>
      <c r="C74" s="55"/>
      <c r="D74" s="6"/>
      <c r="E74" s="6"/>
    </row>
    <row r="75" spans="1:5" x14ac:dyDescent="0.3">
      <c r="C75" s="24" t="s">
        <v>2</v>
      </c>
      <c r="E75" s="7">
        <f>SUM(E61:E70)</f>
        <v>0</v>
      </c>
    </row>
    <row r="76" spans="1:5" x14ac:dyDescent="0.3">
      <c r="A76" s="28" t="s">
        <v>56</v>
      </c>
      <c r="B76" s="29"/>
      <c r="C76" s="30"/>
      <c r="D76" s="30"/>
      <c r="E76" s="29"/>
    </row>
    <row r="77" spans="1:5" x14ac:dyDescent="0.3">
      <c r="A77" s="31"/>
      <c r="B77" s="32" t="s">
        <v>15</v>
      </c>
      <c r="C77" s="33" t="s">
        <v>57</v>
      </c>
      <c r="D77" s="33" t="s">
        <v>16</v>
      </c>
      <c r="E77" s="32" t="s">
        <v>48</v>
      </c>
    </row>
    <row r="78" spans="1:5" x14ac:dyDescent="0.3">
      <c r="A78" s="34" t="s">
        <v>58</v>
      </c>
      <c r="B78" s="35">
        <v>6</v>
      </c>
      <c r="C78" s="36">
        <v>0</v>
      </c>
      <c r="D78" s="36">
        <v>0</v>
      </c>
      <c r="E78" s="37">
        <f>((B78*C78)*41)+(D78*4.41666)</f>
        <v>0</v>
      </c>
    </row>
    <row r="79" spans="1:5" x14ac:dyDescent="0.3">
      <c r="A79" s="38"/>
      <c r="B79" s="29"/>
      <c r="C79" s="30"/>
      <c r="D79" s="30" t="s">
        <v>2</v>
      </c>
      <c r="E79" s="39">
        <f>SUM(E78:E78)</f>
        <v>0</v>
      </c>
    </row>
    <row r="81" spans="1:5" x14ac:dyDescent="0.3">
      <c r="A81" s="1" t="s">
        <v>10</v>
      </c>
    </row>
    <row r="82" spans="1:5" x14ac:dyDescent="0.3">
      <c r="A82" s="8" t="s">
        <v>13</v>
      </c>
      <c r="B82" s="3" t="s">
        <v>3</v>
      </c>
      <c r="C82" s="3" t="s">
        <v>4</v>
      </c>
      <c r="D82" s="3" t="s">
        <v>5</v>
      </c>
      <c r="E82" s="3" t="s">
        <v>49</v>
      </c>
    </row>
    <row r="83" spans="1:5" x14ac:dyDescent="0.3">
      <c r="A83" s="9" t="s">
        <v>6</v>
      </c>
      <c r="B83" s="21">
        <v>300000</v>
      </c>
      <c r="C83" s="26">
        <v>0</v>
      </c>
      <c r="D83" s="10">
        <f>B83*C83</f>
        <v>0</v>
      </c>
      <c r="E83" s="10">
        <f>D83*66</f>
        <v>0</v>
      </c>
    </row>
    <row r="84" spans="1:5" x14ac:dyDescent="0.3">
      <c r="A84" s="11" t="s">
        <v>7</v>
      </c>
      <c r="B84" s="22">
        <v>150000</v>
      </c>
      <c r="C84" s="26">
        <v>0</v>
      </c>
      <c r="D84" s="4">
        <f>B84*C84</f>
        <v>0</v>
      </c>
      <c r="E84" s="4">
        <f>D84*66</f>
        <v>0</v>
      </c>
    </row>
    <row r="85" spans="1:5" x14ac:dyDescent="0.3">
      <c r="C85" s="12" t="s">
        <v>2</v>
      </c>
      <c r="D85" s="7">
        <f>SUM(D83:D84)</f>
        <v>0</v>
      </c>
      <c r="E85" s="7">
        <f>SUM(E83:E84)</f>
        <v>0</v>
      </c>
    </row>
    <row r="86" spans="1:5" x14ac:dyDescent="0.3">
      <c r="C86" s="12"/>
      <c r="D86" s="12"/>
    </row>
    <row r="87" spans="1:5" ht="12.5" thickBot="1" x14ac:dyDescent="0.35">
      <c r="A87" s="1" t="s">
        <v>11</v>
      </c>
      <c r="C87" s="12"/>
      <c r="D87" s="12"/>
    </row>
    <row r="88" spans="1:5" x14ac:dyDescent="0.3">
      <c r="A88" s="8" t="s">
        <v>9</v>
      </c>
      <c r="B88" s="17" t="s">
        <v>8</v>
      </c>
      <c r="C88" s="40" t="s">
        <v>50</v>
      </c>
      <c r="D88" s="42"/>
      <c r="E88" s="43"/>
    </row>
    <row r="89" spans="1:5" x14ac:dyDescent="0.3">
      <c r="A89" s="13" t="s">
        <v>9</v>
      </c>
      <c r="B89" s="18">
        <v>0</v>
      </c>
      <c r="C89" s="41">
        <f>B89/66</f>
        <v>0</v>
      </c>
      <c r="D89" s="44"/>
      <c r="E89" s="45"/>
    </row>
    <row r="90" spans="1:5" x14ac:dyDescent="0.3">
      <c r="A90" s="27" t="s">
        <v>12</v>
      </c>
      <c r="D90" s="44"/>
      <c r="E90" s="45"/>
    </row>
    <row r="91" spans="1:5" x14ac:dyDescent="0.3">
      <c r="B91" s="14"/>
      <c r="C91" s="14"/>
      <c r="D91" s="44"/>
      <c r="E91" s="45"/>
    </row>
    <row r="92" spans="1:5" x14ac:dyDescent="0.3">
      <c r="A92" s="16"/>
      <c r="B92" s="15"/>
      <c r="D92" s="46" t="s">
        <v>18</v>
      </c>
      <c r="E92" s="45"/>
    </row>
    <row r="93" spans="1:5" x14ac:dyDescent="0.3">
      <c r="A93" s="1" t="s">
        <v>51</v>
      </c>
      <c r="B93" s="3" t="s">
        <v>52</v>
      </c>
      <c r="D93" s="47" t="s">
        <v>19</v>
      </c>
      <c r="E93" s="48"/>
    </row>
    <row r="94" spans="1:5" ht="12.5" thickBot="1" x14ac:dyDescent="0.35">
      <c r="A94" s="1"/>
      <c r="B94" s="7">
        <f>(E33++E37+E54+E58+E75+E79+E85+B89)</f>
        <v>0</v>
      </c>
      <c r="D94" s="49" t="s">
        <v>20</v>
      </c>
      <c r="E94" s="50"/>
    </row>
    <row r="96" spans="1:5" x14ac:dyDescent="0.3">
      <c r="A96" s="1" t="s">
        <v>14</v>
      </c>
      <c r="B96" s="3" t="s">
        <v>53</v>
      </c>
      <c r="C96" s="3" t="s">
        <v>30</v>
      </c>
      <c r="D96" s="3" t="s">
        <v>17</v>
      </c>
    </row>
    <row r="97" spans="1:4" x14ac:dyDescent="0.3">
      <c r="A97" s="1"/>
      <c r="B97" s="7">
        <f>B94</f>
        <v>0</v>
      </c>
      <c r="C97" s="7">
        <f>'Verlenging 4x 1 kwartaal'!C91</f>
        <v>0</v>
      </c>
      <c r="D97" s="7">
        <f>B97+C97</f>
        <v>0</v>
      </c>
    </row>
    <row r="98" spans="1:4" x14ac:dyDescent="0.3">
      <c r="B98" s="23"/>
    </row>
  </sheetData>
  <mergeCells count="3">
    <mergeCell ref="B2:C2"/>
    <mergeCell ref="B39:C39"/>
    <mergeCell ref="B60:C60"/>
  </mergeCells>
  <printOptions horizontalCentered="1"/>
  <pageMargins left="0.70866141732283472" right="0.70866141732283472" top="0.53281250000000002" bottom="0.74803149606299213" header="0.31496062992125984" footer="0.31496062992125984"/>
  <pageSetup paperSize="9" scale="50" orientation="landscape" r:id="rId1"/>
  <headerFooter>
    <oddHeader>&amp;LPrijzenblad Meerkring</oddHeader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4"/>
  <sheetViews>
    <sheetView showWhiteSpace="0" view="pageLayout" zoomScaleNormal="100" workbookViewId="0">
      <selection activeCell="C37" sqref="C37"/>
    </sheetView>
  </sheetViews>
  <sheetFormatPr defaultColWidth="9.1796875" defaultRowHeight="12" x14ac:dyDescent="0.3"/>
  <cols>
    <col min="1" max="1" width="52" style="2" customWidth="1"/>
    <col min="2" max="2" width="21.81640625" style="2" customWidth="1"/>
    <col min="3" max="3" width="26" style="2" customWidth="1"/>
    <col min="4" max="4" width="25.54296875" style="2" bestFit="1" customWidth="1"/>
    <col min="5" max="5" width="18.81640625" style="2" bestFit="1" customWidth="1"/>
    <col min="6" max="6" width="23.1796875" style="2" bestFit="1" customWidth="1"/>
    <col min="7" max="7" width="18.81640625" style="2" bestFit="1" customWidth="1"/>
    <col min="8" max="8" width="14.7265625" style="2" bestFit="1" customWidth="1"/>
    <col min="9" max="16384" width="9.1796875" style="2"/>
  </cols>
  <sheetData>
    <row r="1" spans="1:5" x14ac:dyDescent="0.3">
      <c r="A1" s="1"/>
    </row>
    <row r="2" spans="1:5" ht="14.5" x14ac:dyDescent="0.35">
      <c r="A2" s="25" t="s">
        <v>0</v>
      </c>
      <c r="B2" s="57" t="s">
        <v>1</v>
      </c>
      <c r="C2" s="58"/>
      <c r="D2" s="3" t="s">
        <v>27</v>
      </c>
      <c r="E2" s="3" t="s">
        <v>54</v>
      </c>
    </row>
    <row r="3" spans="1:5" ht="12" customHeight="1" x14ac:dyDescent="0.35">
      <c r="A3" s="20" t="s">
        <v>35</v>
      </c>
      <c r="B3" s="53">
        <v>4</v>
      </c>
      <c r="C3" s="52"/>
      <c r="D3" s="19">
        <v>0</v>
      </c>
      <c r="E3" s="4">
        <f>(B3*D3)*3</f>
        <v>0</v>
      </c>
    </row>
    <row r="4" spans="1:5" ht="7.5" customHeight="1" x14ac:dyDescent="0.3">
      <c r="A4" s="5"/>
      <c r="B4" s="54"/>
      <c r="C4" s="51"/>
      <c r="D4" s="6"/>
      <c r="E4" s="6"/>
    </row>
    <row r="5" spans="1:5" ht="12" customHeight="1" x14ac:dyDescent="0.35">
      <c r="A5" s="11" t="s">
        <v>21</v>
      </c>
      <c r="B5" s="53">
        <v>2</v>
      </c>
      <c r="C5" s="52"/>
      <c r="D5" s="19">
        <v>0</v>
      </c>
      <c r="E5" s="4">
        <f t="shared" ref="E5" si="0">(B5*D5)*3</f>
        <v>0</v>
      </c>
    </row>
    <row r="6" spans="1:5" ht="7.5" customHeight="1" x14ac:dyDescent="0.3">
      <c r="A6" s="5"/>
      <c r="B6" s="54"/>
      <c r="C6" s="51"/>
      <c r="D6" s="6"/>
      <c r="E6" s="6"/>
    </row>
    <row r="7" spans="1:5" ht="12" customHeight="1" x14ac:dyDescent="0.35">
      <c r="A7" s="11" t="s">
        <v>23</v>
      </c>
      <c r="B7" s="53">
        <v>2</v>
      </c>
      <c r="C7" s="52"/>
      <c r="D7" s="19">
        <v>0</v>
      </c>
      <c r="E7" s="4">
        <f t="shared" ref="E7" si="1">(B7*D7)*3</f>
        <v>0</v>
      </c>
    </row>
    <row r="8" spans="1:5" ht="7.5" customHeight="1" x14ac:dyDescent="0.3">
      <c r="A8" s="5"/>
      <c r="B8" s="54"/>
      <c r="C8" s="51"/>
      <c r="D8" s="6"/>
      <c r="E8" s="6"/>
    </row>
    <row r="9" spans="1:5" ht="12" customHeight="1" x14ac:dyDescent="0.35">
      <c r="A9" s="20" t="s">
        <v>32</v>
      </c>
      <c r="B9" s="53">
        <v>4</v>
      </c>
      <c r="C9" s="52"/>
      <c r="D9" s="19">
        <v>0</v>
      </c>
      <c r="E9" s="4">
        <f t="shared" ref="E9" si="2">(B9*D9)*3</f>
        <v>0</v>
      </c>
    </row>
    <row r="10" spans="1:5" ht="7.5" customHeight="1" x14ac:dyDescent="0.3">
      <c r="A10" s="5"/>
      <c r="B10" s="54"/>
      <c r="C10" s="51"/>
      <c r="D10" s="6"/>
      <c r="E10" s="6"/>
    </row>
    <row r="11" spans="1:5" ht="12" customHeight="1" x14ac:dyDescent="0.35">
      <c r="A11" s="11" t="s">
        <v>21</v>
      </c>
      <c r="B11" s="53">
        <v>1</v>
      </c>
      <c r="C11" s="52"/>
      <c r="D11" s="19">
        <v>0</v>
      </c>
      <c r="E11" s="4">
        <f t="shared" ref="E11" si="3">(B11*D11)*3</f>
        <v>0</v>
      </c>
    </row>
    <row r="12" spans="1:5" ht="7.5" customHeight="1" x14ac:dyDescent="0.3">
      <c r="A12" s="5"/>
      <c r="B12" s="54"/>
      <c r="C12" s="51"/>
      <c r="D12" s="6"/>
      <c r="E12" s="6"/>
    </row>
    <row r="13" spans="1:5" ht="12" customHeight="1" x14ac:dyDescent="0.35">
      <c r="A13" s="11" t="s">
        <v>22</v>
      </c>
      <c r="B13" s="53">
        <v>1</v>
      </c>
      <c r="C13" s="52"/>
      <c r="D13" s="19">
        <v>0</v>
      </c>
      <c r="E13" s="4">
        <f t="shared" ref="E13" si="4">(B13*D13)*3</f>
        <v>0</v>
      </c>
    </row>
    <row r="14" spans="1:5" ht="7.5" customHeight="1" x14ac:dyDescent="0.3">
      <c r="A14" s="5"/>
      <c r="B14" s="54"/>
      <c r="C14" s="51"/>
      <c r="D14" s="6"/>
      <c r="E14" s="6"/>
    </row>
    <row r="15" spans="1:5" ht="12" customHeight="1" x14ac:dyDescent="0.35">
      <c r="A15" s="11" t="s">
        <v>23</v>
      </c>
      <c r="B15" s="53">
        <v>1</v>
      </c>
      <c r="C15" s="56"/>
      <c r="D15" s="19">
        <v>0</v>
      </c>
      <c r="E15" s="4">
        <f t="shared" ref="E15" si="5">(B15*D15)*3</f>
        <v>0</v>
      </c>
    </row>
    <row r="16" spans="1:5" ht="7.5" customHeight="1" x14ac:dyDescent="0.3">
      <c r="A16" s="5"/>
      <c r="B16" s="54"/>
      <c r="C16" s="55"/>
      <c r="D16" s="6"/>
      <c r="E16" s="6"/>
    </row>
    <row r="17" spans="1:5" ht="12" customHeight="1" x14ac:dyDescent="0.35">
      <c r="A17" s="11" t="s">
        <v>40</v>
      </c>
      <c r="B17" s="53">
        <v>1</v>
      </c>
      <c r="C17" s="56"/>
      <c r="D17" s="19">
        <v>0</v>
      </c>
      <c r="E17" s="4">
        <f t="shared" ref="E17" si="6">(B17*D17)*3</f>
        <v>0</v>
      </c>
    </row>
    <row r="18" spans="1:5" ht="7.5" customHeight="1" x14ac:dyDescent="0.3">
      <c r="A18" s="5"/>
      <c r="B18" s="54"/>
      <c r="C18" s="55"/>
      <c r="D18" s="6"/>
      <c r="E18" s="6"/>
    </row>
    <row r="19" spans="1:5" ht="12" customHeight="1" x14ac:dyDescent="0.35">
      <c r="A19" s="11" t="s">
        <v>42</v>
      </c>
      <c r="B19" s="53">
        <v>1</v>
      </c>
      <c r="C19" s="56"/>
      <c r="D19" s="19">
        <v>0</v>
      </c>
      <c r="E19" s="4">
        <f t="shared" ref="E19" si="7">(B19*D19)*3</f>
        <v>0</v>
      </c>
    </row>
    <row r="20" spans="1:5" ht="7.5" customHeight="1" x14ac:dyDescent="0.3">
      <c r="A20" s="5"/>
      <c r="B20" s="54"/>
      <c r="C20" s="55"/>
      <c r="D20" s="6"/>
      <c r="E20" s="6"/>
    </row>
    <row r="21" spans="1:5" ht="12" customHeight="1" x14ac:dyDescent="0.35">
      <c r="A21" s="20" t="s">
        <v>33</v>
      </c>
      <c r="B21" s="53">
        <v>5</v>
      </c>
      <c r="C21" s="56"/>
      <c r="D21" s="19">
        <v>0</v>
      </c>
      <c r="E21" s="4">
        <f t="shared" ref="E21" si="8">(B21*D21)*3</f>
        <v>0</v>
      </c>
    </row>
    <row r="22" spans="1:5" ht="7.5" customHeight="1" x14ac:dyDescent="0.3">
      <c r="A22" s="5"/>
      <c r="B22" s="54"/>
      <c r="C22" s="55"/>
      <c r="D22" s="6"/>
      <c r="E22" s="6"/>
    </row>
    <row r="23" spans="1:5" ht="12" customHeight="1" x14ac:dyDescent="0.35">
      <c r="A23" s="11" t="s">
        <v>21</v>
      </c>
      <c r="B23" s="53">
        <v>4</v>
      </c>
      <c r="C23" s="56"/>
      <c r="D23" s="19">
        <v>0</v>
      </c>
      <c r="E23" s="4">
        <f t="shared" ref="E23" si="9">(B23*D23)*3</f>
        <v>0</v>
      </c>
    </row>
    <row r="24" spans="1:5" ht="7.5" customHeight="1" x14ac:dyDescent="0.3">
      <c r="A24" s="5"/>
      <c r="B24" s="54"/>
      <c r="C24" s="55"/>
      <c r="D24" s="6"/>
      <c r="E24" s="6"/>
    </row>
    <row r="25" spans="1:5" ht="12" customHeight="1" x14ac:dyDescent="0.35">
      <c r="A25" s="20" t="s">
        <v>44</v>
      </c>
      <c r="B25" s="53">
        <v>2</v>
      </c>
      <c r="C25" s="56"/>
      <c r="D25" s="19">
        <v>0</v>
      </c>
      <c r="E25" s="4">
        <f t="shared" ref="E25" si="10">(B25*D25)*3</f>
        <v>0</v>
      </c>
    </row>
    <row r="26" spans="1:5" ht="7.5" customHeight="1" x14ac:dyDescent="0.3">
      <c r="A26" s="5"/>
      <c r="B26" s="54"/>
      <c r="C26" s="55"/>
      <c r="D26" s="6"/>
      <c r="E26" s="6"/>
    </row>
    <row r="27" spans="1:5" ht="12" customHeight="1" x14ac:dyDescent="0.35">
      <c r="A27" s="11" t="s">
        <v>21</v>
      </c>
      <c r="B27" s="53">
        <v>2</v>
      </c>
      <c r="C27" s="56"/>
      <c r="D27" s="19">
        <v>0</v>
      </c>
      <c r="E27" s="4">
        <f t="shared" ref="E27" si="11">(B27*D27)*3</f>
        <v>0</v>
      </c>
    </row>
    <row r="28" spans="1:5" ht="7.5" customHeight="1" x14ac:dyDescent="0.3">
      <c r="A28" s="5"/>
      <c r="B28" s="54"/>
      <c r="C28" s="55"/>
      <c r="D28" s="6"/>
      <c r="E28" s="6"/>
    </row>
    <row r="29" spans="1:5" ht="12" customHeight="1" x14ac:dyDescent="0.35">
      <c r="A29" s="20" t="s">
        <v>36</v>
      </c>
      <c r="B29" s="53">
        <v>2</v>
      </c>
      <c r="C29" s="56"/>
      <c r="D29" s="19">
        <v>0</v>
      </c>
      <c r="E29" s="4">
        <f t="shared" ref="E29" si="12">(B29*D29)*3</f>
        <v>0</v>
      </c>
    </row>
    <row r="30" spans="1:5" ht="7.5" customHeight="1" x14ac:dyDescent="0.3">
      <c r="A30" s="5"/>
      <c r="B30" s="54"/>
      <c r="C30" s="55"/>
      <c r="D30" s="6"/>
      <c r="E30" s="6"/>
    </row>
    <row r="31" spans="1:5" ht="12" customHeight="1" x14ac:dyDescent="0.35">
      <c r="A31" s="20" t="s">
        <v>37</v>
      </c>
      <c r="B31" s="53">
        <v>3</v>
      </c>
      <c r="C31" s="56"/>
      <c r="D31" s="19">
        <v>0</v>
      </c>
      <c r="E31" s="4">
        <f t="shared" ref="E31" si="13">(B31*D31)*3</f>
        <v>0</v>
      </c>
    </row>
    <row r="32" spans="1:5" ht="7.5" customHeight="1" x14ac:dyDescent="0.3">
      <c r="A32" s="5"/>
      <c r="B32" s="54"/>
      <c r="C32" s="55"/>
      <c r="D32" s="6"/>
      <c r="E32" s="6"/>
    </row>
    <row r="33" spans="1:6" x14ac:dyDescent="0.3">
      <c r="C33" s="24" t="s">
        <v>2</v>
      </c>
      <c r="E33" s="7">
        <f>SUM(E3:E31)</f>
        <v>0</v>
      </c>
      <c r="F33" s="15"/>
    </row>
    <row r="34" spans="1:6" x14ac:dyDescent="0.3">
      <c r="A34" s="28" t="s">
        <v>56</v>
      </c>
      <c r="B34" s="29"/>
      <c r="C34" s="30"/>
      <c r="D34" s="30"/>
      <c r="E34" s="29"/>
    </row>
    <row r="35" spans="1:6" x14ac:dyDescent="0.3">
      <c r="A35" s="31"/>
      <c r="B35" s="32" t="s">
        <v>15</v>
      </c>
      <c r="C35" s="33" t="s">
        <v>57</v>
      </c>
      <c r="D35" s="33" t="s">
        <v>16</v>
      </c>
      <c r="E35" s="32" t="s">
        <v>28</v>
      </c>
    </row>
    <row r="36" spans="1:6" x14ac:dyDescent="0.3">
      <c r="A36" s="34" t="s">
        <v>58</v>
      </c>
      <c r="B36" s="35">
        <v>17</v>
      </c>
      <c r="C36" s="36">
        <v>0</v>
      </c>
      <c r="D36" s="36">
        <v>0</v>
      </c>
      <c r="E36" s="37">
        <f>((B36*C36)*3)+(D36*0.25)</f>
        <v>0</v>
      </c>
    </row>
    <row r="37" spans="1:6" x14ac:dyDescent="0.3">
      <c r="A37" s="38"/>
      <c r="B37" s="29"/>
      <c r="C37" s="30"/>
      <c r="D37" s="30" t="s">
        <v>2</v>
      </c>
      <c r="E37" s="39">
        <f>SUM(E36:E36)</f>
        <v>0</v>
      </c>
    </row>
    <row r="38" spans="1:6" x14ac:dyDescent="0.3">
      <c r="A38" s="1"/>
      <c r="F38" s="15"/>
    </row>
    <row r="39" spans="1:6" x14ac:dyDescent="0.3">
      <c r="A39" s="25" t="s">
        <v>0</v>
      </c>
      <c r="B39" s="57" t="s">
        <v>1</v>
      </c>
      <c r="C39" s="59"/>
      <c r="D39" s="3" t="s">
        <v>27</v>
      </c>
      <c r="E39" s="3" t="s">
        <v>54</v>
      </c>
    </row>
    <row r="40" spans="1:6" ht="12" customHeight="1" x14ac:dyDescent="0.35">
      <c r="A40" s="20" t="s">
        <v>35</v>
      </c>
      <c r="B40" s="53">
        <v>5</v>
      </c>
      <c r="C40" s="56"/>
      <c r="D40" s="19">
        <v>0</v>
      </c>
      <c r="E40" s="4">
        <f>(B40*D40)*3</f>
        <v>0</v>
      </c>
    </row>
    <row r="41" spans="1:6" ht="7.5" customHeight="1" x14ac:dyDescent="0.3">
      <c r="A41" s="5"/>
      <c r="B41" s="54"/>
      <c r="C41" s="55"/>
      <c r="D41" s="6"/>
      <c r="E41" s="6"/>
    </row>
    <row r="42" spans="1:6" ht="12" customHeight="1" x14ac:dyDescent="0.35">
      <c r="A42" s="11" t="s">
        <v>21</v>
      </c>
      <c r="B42" s="53">
        <v>3</v>
      </c>
      <c r="C42" s="56"/>
      <c r="D42" s="19">
        <v>0</v>
      </c>
      <c r="E42" s="4">
        <f t="shared" ref="E42" si="14">(B42*D42)*3</f>
        <v>0</v>
      </c>
    </row>
    <row r="43" spans="1:6" ht="7.5" customHeight="1" x14ac:dyDescent="0.3">
      <c r="A43" s="5"/>
      <c r="B43" s="54"/>
      <c r="C43" s="55"/>
      <c r="D43" s="6"/>
      <c r="E43" s="6"/>
    </row>
    <row r="44" spans="1:6" ht="12" customHeight="1" x14ac:dyDescent="0.35">
      <c r="A44" s="11" t="s">
        <v>23</v>
      </c>
      <c r="B44" s="53">
        <v>2</v>
      </c>
      <c r="C44" s="56"/>
      <c r="D44" s="19">
        <v>0</v>
      </c>
      <c r="E44" s="4">
        <f t="shared" ref="E44" si="15">(B44*D44)*3</f>
        <v>0</v>
      </c>
    </row>
    <row r="45" spans="1:6" ht="7.5" customHeight="1" x14ac:dyDescent="0.3">
      <c r="A45" s="5"/>
      <c r="B45" s="54"/>
      <c r="C45" s="55"/>
      <c r="D45" s="6"/>
      <c r="E45" s="6"/>
    </row>
    <row r="46" spans="1:6" ht="12" customHeight="1" x14ac:dyDescent="0.35">
      <c r="A46" s="20" t="s">
        <v>32</v>
      </c>
      <c r="B46" s="53">
        <v>6</v>
      </c>
      <c r="C46" s="56"/>
      <c r="D46" s="19">
        <v>0</v>
      </c>
      <c r="E46" s="4">
        <f t="shared" ref="E46" si="16">(B46*D46)*3</f>
        <v>0</v>
      </c>
    </row>
    <row r="47" spans="1:6" ht="7.5" customHeight="1" x14ac:dyDescent="0.3">
      <c r="A47" s="5"/>
      <c r="B47" s="54"/>
      <c r="C47" s="55"/>
      <c r="D47" s="6"/>
      <c r="E47" s="6"/>
    </row>
    <row r="48" spans="1:6" ht="12" customHeight="1" x14ac:dyDescent="0.35">
      <c r="A48" s="11" t="s">
        <v>21</v>
      </c>
      <c r="B48" s="53">
        <v>5</v>
      </c>
      <c r="C48" s="56"/>
      <c r="D48" s="19">
        <v>0</v>
      </c>
      <c r="E48" s="4">
        <f t="shared" ref="E48" si="17">(B48*D48)*3</f>
        <v>0</v>
      </c>
    </row>
    <row r="49" spans="1:5" ht="7.5" customHeight="1" x14ac:dyDescent="0.3">
      <c r="A49" s="5"/>
      <c r="B49" s="54"/>
      <c r="C49" s="55"/>
      <c r="D49" s="6"/>
      <c r="E49" s="6"/>
    </row>
    <row r="50" spans="1:5" ht="12" customHeight="1" x14ac:dyDescent="0.35">
      <c r="A50" s="20" t="s">
        <v>33</v>
      </c>
      <c r="B50" s="53">
        <v>4</v>
      </c>
      <c r="C50" s="56"/>
      <c r="D50" s="19">
        <v>0</v>
      </c>
      <c r="E50" s="4">
        <f t="shared" ref="E50" si="18">(B50*D50)*3</f>
        <v>0</v>
      </c>
    </row>
    <row r="51" spans="1:5" ht="7.5" customHeight="1" x14ac:dyDescent="0.3">
      <c r="A51" s="5"/>
      <c r="B51" s="54"/>
      <c r="C51" s="55"/>
      <c r="D51" s="6"/>
      <c r="E51" s="6"/>
    </row>
    <row r="52" spans="1:5" ht="12" customHeight="1" x14ac:dyDescent="0.35">
      <c r="A52" s="11" t="s">
        <v>21</v>
      </c>
      <c r="B52" s="53">
        <v>4</v>
      </c>
      <c r="C52" s="56"/>
      <c r="D52" s="19">
        <v>0</v>
      </c>
      <c r="E52" s="4">
        <f t="shared" ref="E52" si="19">(B52*D52)*3</f>
        <v>0</v>
      </c>
    </row>
    <row r="53" spans="1:5" ht="7.5" customHeight="1" x14ac:dyDescent="0.3">
      <c r="A53" s="5"/>
      <c r="B53" s="54"/>
      <c r="C53" s="55"/>
      <c r="D53" s="6"/>
      <c r="E53" s="6"/>
    </row>
    <row r="54" spans="1:5" x14ac:dyDescent="0.3">
      <c r="C54" s="24" t="s">
        <v>2</v>
      </c>
      <c r="E54" s="7">
        <f>SUM(E40:E53)</f>
        <v>0</v>
      </c>
    </row>
    <row r="55" spans="1:5" x14ac:dyDescent="0.3">
      <c r="A55" s="28" t="s">
        <v>56</v>
      </c>
      <c r="B55" s="29"/>
      <c r="C55" s="30"/>
      <c r="D55" s="30"/>
      <c r="E55" s="29"/>
    </row>
    <row r="56" spans="1:5" x14ac:dyDescent="0.3">
      <c r="A56" s="31"/>
      <c r="B56" s="32" t="s">
        <v>15</v>
      </c>
      <c r="C56" s="33" t="s">
        <v>57</v>
      </c>
      <c r="D56" s="33" t="s">
        <v>16</v>
      </c>
      <c r="E56" s="32" t="s">
        <v>28</v>
      </c>
    </row>
    <row r="57" spans="1:5" x14ac:dyDescent="0.3">
      <c r="A57" s="34" t="s">
        <v>58</v>
      </c>
      <c r="B57" s="35">
        <v>15</v>
      </c>
      <c r="C57" s="36">
        <v>0</v>
      </c>
      <c r="D57" s="36">
        <v>0</v>
      </c>
      <c r="E57" s="37">
        <f>((B57*C57)*3)+(D57*0.25)</f>
        <v>0</v>
      </c>
    </row>
    <row r="58" spans="1:5" x14ac:dyDescent="0.3">
      <c r="A58" s="38"/>
      <c r="B58" s="29"/>
      <c r="C58" s="30"/>
      <c r="D58" s="30" t="s">
        <v>2</v>
      </c>
      <c r="E58" s="39">
        <f>SUM(E57:E57)</f>
        <v>0</v>
      </c>
    </row>
    <row r="59" spans="1:5" x14ac:dyDescent="0.3">
      <c r="A59" s="1"/>
    </row>
    <row r="60" spans="1:5" x14ac:dyDescent="0.3">
      <c r="A60" s="25" t="s">
        <v>0</v>
      </c>
      <c r="B60" s="57" t="s">
        <v>1</v>
      </c>
      <c r="C60" s="59"/>
      <c r="D60" s="3" t="s">
        <v>27</v>
      </c>
      <c r="E60" s="3" t="s">
        <v>54</v>
      </c>
    </row>
    <row r="61" spans="1:5" ht="12" customHeight="1" x14ac:dyDescent="0.35">
      <c r="A61" s="20" t="s">
        <v>43</v>
      </c>
      <c r="B61" s="53">
        <v>2</v>
      </c>
      <c r="C61" s="56"/>
      <c r="D61" s="19">
        <v>0</v>
      </c>
      <c r="E61" s="4">
        <f>(B61*D61)*3</f>
        <v>0</v>
      </c>
    </row>
    <row r="62" spans="1:5" ht="7.5" customHeight="1" x14ac:dyDescent="0.3">
      <c r="A62" s="5"/>
      <c r="B62" s="54"/>
      <c r="C62" s="55"/>
      <c r="D62" s="6"/>
      <c r="E62" s="6"/>
    </row>
    <row r="63" spans="1:5" ht="12" customHeight="1" x14ac:dyDescent="0.35">
      <c r="A63" s="11" t="s">
        <v>21</v>
      </c>
      <c r="B63" s="53">
        <v>1</v>
      </c>
      <c r="C63" s="56"/>
      <c r="D63" s="19">
        <v>0</v>
      </c>
      <c r="E63" s="4">
        <f t="shared" ref="E63" si="20">(B63*D63)*3</f>
        <v>0</v>
      </c>
    </row>
    <row r="64" spans="1:5" ht="7.5" customHeight="1" x14ac:dyDescent="0.3">
      <c r="A64" s="5"/>
      <c r="B64" s="54"/>
      <c r="C64" s="55"/>
      <c r="D64" s="6"/>
      <c r="E64" s="6"/>
    </row>
    <row r="65" spans="1:5" ht="12" customHeight="1" x14ac:dyDescent="0.35">
      <c r="A65" s="11" t="s">
        <v>42</v>
      </c>
      <c r="B65" s="53">
        <v>1</v>
      </c>
      <c r="C65" s="56"/>
      <c r="D65" s="19">
        <v>0</v>
      </c>
      <c r="E65" s="4">
        <f t="shared" ref="E65" si="21">(B65*D65)*3</f>
        <v>0</v>
      </c>
    </row>
    <row r="66" spans="1:5" ht="7.5" customHeight="1" x14ac:dyDescent="0.3">
      <c r="A66" s="5"/>
      <c r="B66" s="54"/>
      <c r="C66" s="55"/>
      <c r="D66" s="6"/>
      <c r="E66" s="6"/>
    </row>
    <row r="67" spans="1:5" ht="12" customHeight="1" x14ac:dyDescent="0.35">
      <c r="A67" s="20" t="s">
        <v>33</v>
      </c>
      <c r="B67" s="53">
        <v>4</v>
      </c>
      <c r="C67" s="56"/>
      <c r="D67" s="19">
        <v>0</v>
      </c>
      <c r="E67" s="4">
        <f t="shared" ref="E67" si="22">(B67*D67)*3</f>
        <v>0</v>
      </c>
    </row>
    <row r="68" spans="1:5" ht="7.5" customHeight="1" x14ac:dyDescent="0.3">
      <c r="A68" s="5"/>
      <c r="B68" s="54"/>
      <c r="C68" s="55"/>
      <c r="D68" s="6"/>
      <c r="E68" s="6"/>
    </row>
    <row r="69" spans="1:5" ht="12" customHeight="1" x14ac:dyDescent="0.35">
      <c r="A69" s="11" t="s">
        <v>23</v>
      </c>
      <c r="B69" s="53">
        <v>1</v>
      </c>
      <c r="C69" s="56"/>
      <c r="D69" s="19">
        <v>0</v>
      </c>
      <c r="E69" s="4">
        <f t="shared" ref="E69" si="23">(B69*D69)*3</f>
        <v>0</v>
      </c>
    </row>
    <row r="70" spans="1:5" ht="7.5" customHeight="1" x14ac:dyDescent="0.3">
      <c r="A70" s="5"/>
      <c r="B70" s="54"/>
      <c r="C70" s="55"/>
      <c r="D70" s="6"/>
      <c r="E70" s="6"/>
    </row>
    <row r="71" spans="1:5" ht="12" customHeight="1" x14ac:dyDescent="0.35">
      <c r="A71" s="11" t="s">
        <v>42</v>
      </c>
      <c r="B71" s="53">
        <v>2</v>
      </c>
      <c r="C71" s="56"/>
      <c r="D71" s="19">
        <v>0</v>
      </c>
      <c r="E71" s="4">
        <f t="shared" ref="E71" si="24">(B71*D71)*3</f>
        <v>0</v>
      </c>
    </row>
    <row r="72" spans="1:5" ht="7.5" customHeight="1" x14ac:dyDescent="0.3">
      <c r="A72" s="5"/>
      <c r="B72" s="54"/>
      <c r="C72" s="55"/>
      <c r="D72" s="6"/>
      <c r="E72" s="6"/>
    </row>
    <row r="73" spans="1:5" ht="12" customHeight="1" x14ac:dyDescent="0.35">
      <c r="A73" s="20"/>
      <c r="B73" s="53"/>
      <c r="C73" s="56"/>
      <c r="D73" s="19">
        <v>0</v>
      </c>
      <c r="E73" s="4">
        <f t="shared" ref="E73" si="25">(B73*D73)*3</f>
        <v>0</v>
      </c>
    </row>
    <row r="74" spans="1:5" ht="7.5" customHeight="1" x14ac:dyDescent="0.3">
      <c r="A74" s="5"/>
      <c r="B74" s="54"/>
      <c r="C74" s="55"/>
      <c r="D74" s="6"/>
      <c r="E74" s="6"/>
    </row>
    <row r="75" spans="1:5" x14ac:dyDescent="0.3">
      <c r="C75" s="24" t="s">
        <v>2</v>
      </c>
      <c r="E75" s="7">
        <f>SUM(E61:E70)</f>
        <v>0</v>
      </c>
    </row>
    <row r="76" spans="1:5" x14ac:dyDescent="0.3">
      <c r="A76" s="28" t="s">
        <v>56</v>
      </c>
      <c r="B76" s="29"/>
      <c r="C76" s="30"/>
      <c r="D76" s="30"/>
      <c r="E76" s="29"/>
    </row>
    <row r="77" spans="1:5" x14ac:dyDescent="0.3">
      <c r="A77" s="31"/>
      <c r="B77" s="32" t="s">
        <v>15</v>
      </c>
      <c r="C77" s="33" t="s">
        <v>57</v>
      </c>
      <c r="D77" s="33" t="s">
        <v>16</v>
      </c>
      <c r="E77" s="32" t="s">
        <v>28</v>
      </c>
    </row>
    <row r="78" spans="1:5" x14ac:dyDescent="0.3">
      <c r="A78" s="34" t="s">
        <v>58</v>
      </c>
      <c r="B78" s="35">
        <v>6</v>
      </c>
      <c r="C78" s="36">
        <v>0</v>
      </c>
      <c r="D78" s="36">
        <v>0</v>
      </c>
      <c r="E78" s="37">
        <f>((B78*C78)*3)+(D78*0.25)</f>
        <v>0</v>
      </c>
    </row>
    <row r="79" spans="1:5" x14ac:dyDescent="0.3">
      <c r="A79" s="38"/>
      <c r="B79" s="29"/>
      <c r="C79" s="30"/>
      <c r="D79" s="30" t="s">
        <v>2</v>
      </c>
      <c r="E79" s="39">
        <f>SUM(E78:E78)</f>
        <v>0</v>
      </c>
    </row>
    <row r="81" spans="1:5" x14ac:dyDescent="0.3">
      <c r="A81" s="1" t="s">
        <v>10</v>
      </c>
    </row>
    <row r="82" spans="1:5" x14ac:dyDescent="0.3">
      <c r="A82" s="8" t="s">
        <v>13</v>
      </c>
      <c r="B82" s="3" t="s">
        <v>3</v>
      </c>
      <c r="C82" s="3" t="s">
        <v>4</v>
      </c>
      <c r="D82" s="3" t="s">
        <v>5</v>
      </c>
      <c r="E82" s="3" t="s">
        <v>29</v>
      </c>
    </row>
    <row r="83" spans="1:5" x14ac:dyDescent="0.3">
      <c r="A83" s="9" t="s">
        <v>6</v>
      </c>
      <c r="B83" s="21">
        <v>300000</v>
      </c>
      <c r="C83" s="26">
        <v>0</v>
      </c>
      <c r="D83" s="10">
        <f>B83*C83</f>
        <v>0</v>
      </c>
      <c r="E83" s="10">
        <f>D83*3</f>
        <v>0</v>
      </c>
    </row>
    <row r="84" spans="1:5" x14ac:dyDescent="0.3">
      <c r="A84" s="11" t="s">
        <v>7</v>
      </c>
      <c r="B84" s="22">
        <v>150000</v>
      </c>
      <c r="C84" s="26">
        <v>0</v>
      </c>
      <c r="D84" s="4">
        <f>B84*C84</f>
        <v>0</v>
      </c>
      <c r="E84" s="4">
        <f>D84*3</f>
        <v>0</v>
      </c>
    </row>
    <row r="85" spans="1:5" x14ac:dyDescent="0.3">
      <c r="C85" s="12" t="s">
        <v>2</v>
      </c>
      <c r="D85" s="7">
        <f>SUM(D83:D84)</f>
        <v>0</v>
      </c>
      <c r="E85" s="7">
        <f>SUM(E83:E84)</f>
        <v>0</v>
      </c>
    </row>
    <row r="86" spans="1:5" x14ac:dyDescent="0.3">
      <c r="C86" s="12"/>
      <c r="D86" s="12"/>
    </row>
    <row r="87" spans="1:5" ht="12.5" thickBot="1" x14ac:dyDescent="0.35">
      <c r="B87" s="14"/>
      <c r="C87" s="14"/>
      <c r="D87" s="12"/>
    </row>
    <row r="88" spans="1:5" x14ac:dyDescent="0.3">
      <c r="A88" s="16"/>
      <c r="B88" s="15"/>
      <c r="D88" s="42"/>
      <c r="E88" s="43"/>
    </row>
    <row r="89" spans="1:5" x14ac:dyDescent="0.3">
      <c r="D89" s="44"/>
      <c r="E89" s="45"/>
    </row>
    <row r="90" spans="1:5" x14ac:dyDescent="0.3">
      <c r="A90" s="1" t="s">
        <v>14</v>
      </c>
      <c r="B90" s="3" t="s">
        <v>55</v>
      </c>
      <c r="C90" s="3" t="s">
        <v>30</v>
      </c>
      <c r="D90" s="44"/>
      <c r="E90" s="45"/>
    </row>
    <row r="91" spans="1:5" x14ac:dyDescent="0.3">
      <c r="A91" s="1"/>
      <c r="B91" s="7">
        <f>E33+E37+E54+E58+E75+E85</f>
        <v>0</v>
      </c>
      <c r="C91" s="7">
        <f>B91*4</f>
        <v>0</v>
      </c>
      <c r="D91" s="44"/>
      <c r="E91" s="45"/>
    </row>
    <row r="92" spans="1:5" x14ac:dyDescent="0.3">
      <c r="B92" s="23"/>
      <c r="D92" s="46" t="s">
        <v>18</v>
      </c>
      <c r="E92" s="45"/>
    </row>
    <row r="93" spans="1:5" x14ac:dyDescent="0.3">
      <c r="D93" s="47" t="s">
        <v>19</v>
      </c>
      <c r="E93" s="48"/>
    </row>
    <row r="94" spans="1:5" ht="12.5" thickBot="1" x14ac:dyDescent="0.35">
      <c r="D94" s="49" t="s">
        <v>20</v>
      </c>
      <c r="E94" s="50"/>
    </row>
  </sheetData>
  <mergeCells count="3">
    <mergeCell ref="B2:C2"/>
    <mergeCell ref="B39:C39"/>
    <mergeCell ref="B60:C60"/>
  </mergeCells>
  <printOptions horizontalCentered="1"/>
  <pageMargins left="0.70866141732283472" right="0.70866141732283472" top="0.53281250000000002" bottom="0.74803149606299213" header="0.31496062992125984" footer="0.31496062992125984"/>
  <pageSetup paperSize="9" scale="52" orientation="landscape" r:id="rId1"/>
  <headerFooter>
    <oddHeader>&amp;LPrijzenblad Meerkring</oddHead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Huur</vt:lpstr>
      <vt:lpstr>Verlenging 4x 1 kwartaal</vt:lpstr>
      <vt:lpstr>Huur!Afdrukbereik</vt:lpstr>
      <vt:lpstr>'Verlenging 4x 1 kwartaal'!Afdrukbereik</vt:lpstr>
    </vt:vector>
  </TitlesOfParts>
  <Company>RDC Midden Brabant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Menno Reijnders</dc:creator>
  <cp:lastModifiedBy>Frank | PrintScan BV</cp:lastModifiedBy>
  <cp:lastPrinted>2021-06-08T07:28:25Z</cp:lastPrinted>
  <dcterms:created xsi:type="dcterms:W3CDTF">2014-04-04T09:08:18Z</dcterms:created>
  <dcterms:modified xsi:type="dcterms:W3CDTF">2021-11-25T09:29:56Z</dcterms:modified>
</cp:coreProperties>
</file>