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K:\FB\Inkoop\EA flexibele arbeidskrachten\4. Nota van Inlichtingen\"/>
    </mc:Choice>
  </mc:AlternateContent>
  <bookViews>
    <workbookView xWindow="0" yWindow="0" windowWidth="23040" windowHeight="7170"/>
  </bookViews>
  <sheets>
    <sheet name="Totalen" sheetId="1" r:id="rId1"/>
    <sheet name="Perceel 1 OP" sheetId="2" r:id="rId2"/>
    <sheet name="Perceel 2 OBP" sheetId="3" r:id="rId3"/>
    <sheet name="Perceel 3 Payroll" sheetId="4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8" i="1" l="1"/>
  <c r="C17" i="1"/>
  <c r="C31" i="1"/>
  <c r="H26" i="4" l="1"/>
  <c r="C30" i="1" l="1"/>
  <c r="C24" i="1" l="1"/>
  <c r="C22" i="1"/>
  <c r="C23" i="1"/>
  <c r="AL34" i="3"/>
  <c r="AK40" i="3" s="1"/>
  <c r="AL15" i="3"/>
  <c r="AL14" i="3"/>
  <c r="AL13" i="3"/>
  <c r="AL16" i="3" s="1"/>
  <c r="AK11" i="3"/>
  <c r="AK17" i="3" s="1"/>
  <c r="AL10" i="3"/>
  <c r="AL9" i="3"/>
  <c r="AB34" i="3"/>
  <c r="AA40" i="3" s="1"/>
  <c r="AB15" i="3"/>
  <c r="AB14" i="3"/>
  <c r="AB13" i="3"/>
  <c r="AB16" i="3" s="1"/>
  <c r="AA11" i="3"/>
  <c r="AB10" i="3"/>
  <c r="AB9" i="3"/>
  <c r="R34" i="3"/>
  <c r="Q40" i="3" s="1"/>
  <c r="R15" i="3"/>
  <c r="R14" i="3"/>
  <c r="R13" i="3"/>
  <c r="R16" i="3" s="1"/>
  <c r="R10" i="3"/>
  <c r="Q11" i="3" s="1"/>
  <c r="Q17" i="3" s="1"/>
  <c r="R9" i="3"/>
  <c r="H34" i="3"/>
  <c r="G40" i="3" s="1"/>
  <c r="H10" i="3"/>
  <c r="H9" i="3"/>
  <c r="H15" i="3" s="1"/>
  <c r="AA17" i="3" l="1"/>
  <c r="AB26" i="3" s="1"/>
  <c r="AL30" i="3"/>
  <c r="AL21" i="3"/>
  <c r="AL28" i="3"/>
  <c r="AL27" i="3"/>
  <c r="AL29" i="3"/>
  <c r="AL20" i="3"/>
  <c r="AL26" i="3"/>
  <c r="AL31" i="3"/>
  <c r="AL25" i="3"/>
  <c r="AL22" i="3"/>
  <c r="AL24" i="3"/>
  <c r="R29" i="3"/>
  <c r="R20" i="3"/>
  <c r="R24" i="3"/>
  <c r="R28" i="3"/>
  <c r="R31" i="3"/>
  <c r="R27" i="3"/>
  <c r="R26" i="3"/>
  <c r="R25" i="3"/>
  <c r="R22" i="3"/>
  <c r="R30" i="3"/>
  <c r="R21" i="3"/>
  <c r="Q32" i="3" s="1"/>
  <c r="G11" i="3"/>
  <c r="H13" i="3"/>
  <c r="H16" i="3" s="1"/>
  <c r="H14" i="3"/>
  <c r="C11" i="1"/>
  <c r="C15" i="1"/>
  <c r="C14" i="1"/>
  <c r="C13" i="1"/>
  <c r="AB21" i="3" l="1"/>
  <c r="AB27" i="3"/>
  <c r="AB20" i="3"/>
  <c r="AA32" i="3" s="1"/>
  <c r="AA36" i="3" s="1"/>
  <c r="AC36" i="3" s="1"/>
  <c r="AB29" i="3"/>
  <c r="AB24" i="3"/>
  <c r="AB22" i="3"/>
  <c r="AB31" i="3"/>
  <c r="AB28" i="3"/>
  <c r="AB25" i="3"/>
  <c r="AB30" i="3"/>
  <c r="AK32" i="3"/>
  <c r="AK36" i="3" s="1"/>
  <c r="AM36" i="3" s="1"/>
  <c r="AK39" i="3"/>
  <c r="AK41" i="3" s="1"/>
  <c r="C28" i="1" s="1"/>
  <c r="Q39" i="3"/>
  <c r="Q41" i="3" s="1"/>
  <c r="Q36" i="3"/>
  <c r="S36" i="3" s="1"/>
  <c r="G17" i="3"/>
  <c r="AA39" i="3" l="1"/>
  <c r="AA41" i="3" s="1"/>
  <c r="C26" i="1" s="1"/>
  <c r="H28" i="3"/>
  <c r="H30" i="3"/>
  <c r="H29" i="3"/>
  <c r="H27" i="3"/>
  <c r="H26" i="3"/>
  <c r="H24" i="3"/>
  <c r="H25" i="3"/>
  <c r="H22" i="3"/>
  <c r="H21" i="3"/>
  <c r="H20" i="3"/>
  <c r="G32" i="3" s="1"/>
  <c r="H31" i="3"/>
  <c r="G39" i="3" l="1"/>
  <c r="G41" i="3" s="1"/>
  <c r="G36" i="3"/>
  <c r="I36" i="3" s="1"/>
  <c r="AB34" i="2" l="1"/>
  <c r="AA40" i="2" s="1"/>
  <c r="AB15" i="2"/>
  <c r="AB14" i="2"/>
  <c r="AB13" i="2"/>
  <c r="AB16" i="2" s="1"/>
  <c r="AA11" i="2"/>
  <c r="AA17" i="2" s="1"/>
  <c r="AB10" i="2"/>
  <c r="AB9" i="2"/>
  <c r="R34" i="2"/>
  <c r="Q40" i="2" s="1"/>
  <c r="R15" i="2"/>
  <c r="R14" i="2"/>
  <c r="R13" i="2"/>
  <c r="R16" i="2" s="1"/>
  <c r="Q11" i="2"/>
  <c r="R10" i="2"/>
  <c r="R9" i="2"/>
  <c r="H34" i="2"/>
  <c r="G40" i="2" s="1"/>
  <c r="H15" i="2"/>
  <c r="H14" i="2"/>
  <c r="H13" i="2"/>
  <c r="H16" i="2" s="1"/>
  <c r="G11" i="2"/>
  <c r="G17" i="2" s="1"/>
  <c r="H10" i="2"/>
  <c r="H9" i="2"/>
  <c r="Q17" i="2" l="1"/>
  <c r="R24" i="2" s="1"/>
  <c r="AB30" i="2"/>
  <c r="AB21" i="2"/>
  <c r="AB25" i="2"/>
  <c r="AB29" i="2"/>
  <c r="AB20" i="2"/>
  <c r="AB27" i="2"/>
  <c r="AB26" i="2"/>
  <c r="AB31" i="2"/>
  <c r="AB28" i="2"/>
  <c r="AB24" i="2"/>
  <c r="AB22" i="2"/>
  <c r="R30" i="2"/>
  <c r="R21" i="2"/>
  <c r="R27" i="2"/>
  <c r="R26" i="2"/>
  <c r="H30" i="2"/>
  <c r="H21" i="2"/>
  <c r="H29" i="2"/>
  <c r="H20" i="2"/>
  <c r="H26" i="2"/>
  <c r="H25" i="2"/>
  <c r="H24" i="2"/>
  <c r="G32" i="2" s="1"/>
  <c r="H28" i="2"/>
  <c r="H27" i="2"/>
  <c r="H31" i="2"/>
  <c r="H22" i="2"/>
  <c r="C37" i="1"/>
  <c r="C16" i="1"/>
  <c r="R29" i="2" l="1"/>
  <c r="R28" i="2"/>
  <c r="R31" i="2"/>
  <c r="R25" i="2"/>
  <c r="R20" i="2"/>
  <c r="Q32" i="2" s="1"/>
  <c r="Q36" i="2" s="1"/>
  <c r="S36" i="2" s="1"/>
  <c r="R22" i="2"/>
  <c r="AA32" i="2"/>
  <c r="AA36" i="2" s="1"/>
  <c r="AC36" i="2" s="1"/>
  <c r="AA39" i="2"/>
  <c r="AA41" i="2" s="1"/>
  <c r="G39" i="2"/>
  <c r="G41" i="2" s="1"/>
  <c r="G36" i="2"/>
  <c r="I36" i="2" s="1"/>
  <c r="H33" i="4"/>
  <c r="G39" i="4" s="1"/>
  <c r="C33" i="4"/>
  <c r="B39" i="4" s="1"/>
  <c r="C10" i="4"/>
  <c r="G11" i="4"/>
  <c r="C14" i="4"/>
  <c r="AQ34" i="3"/>
  <c r="AP40" i="3" s="1"/>
  <c r="AG34" i="3"/>
  <c r="AF40" i="3" s="1"/>
  <c r="W34" i="3"/>
  <c r="V40" i="3" s="1"/>
  <c r="M34" i="3"/>
  <c r="L40" i="3" s="1"/>
  <c r="C34" i="3"/>
  <c r="B40" i="3" s="1"/>
  <c r="AQ10" i="3"/>
  <c r="AG10" i="3"/>
  <c r="W10" i="3"/>
  <c r="M10" i="3"/>
  <c r="C10" i="3"/>
  <c r="AQ9" i="3"/>
  <c r="AQ13" i="3" s="1"/>
  <c r="AG9" i="3"/>
  <c r="AG15" i="3" s="1"/>
  <c r="W9" i="3"/>
  <c r="M9" i="3"/>
  <c r="M15" i="3" s="1"/>
  <c r="C9" i="3"/>
  <c r="C15" i="3" s="1"/>
  <c r="W34" i="2"/>
  <c r="V40" i="2" s="1"/>
  <c r="M34" i="2"/>
  <c r="L40" i="2" s="1"/>
  <c r="C34" i="2"/>
  <c r="B40" i="2" s="1"/>
  <c r="W10" i="2"/>
  <c r="M10" i="2"/>
  <c r="C10" i="2"/>
  <c r="W9" i="2"/>
  <c r="W14" i="2" s="1"/>
  <c r="M9" i="2"/>
  <c r="M15" i="2" s="1"/>
  <c r="C9" i="2"/>
  <c r="C15" i="2" s="1"/>
  <c r="Q39" i="2" l="1"/>
  <c r="Q41" i="2" s="1"/>
  <c r="W13" i="2"/>
  <c r="W16" i="2" s="1"/>
  <c r="W15" i="2"/>
  <c r="V11" i="3"/>
  <c r="B11" i="4"/>
  <c r="AP11" i="3"/>
  <c r="W15" i="3"/>
  <c r="AF11" i="3"/>
  <c r="AQ15" i="3"/>
  <c r="C13" i="4"/>
  <c r="C16" i="4" s="1"/>
  <c r="H13" i="4"/>
  <c r="H14" i="4"/>
  <c r="C15" i="4"/>
  <c r="H15" i="4"/>
  <c r="C14" i="3"/>
  <c r="C13" i="3"/>
  <c r="C16" i="3" s="1"/>
  <c r="AG14" i="3"/>
  <c r="W13" i="3"/>
  <c r="L11" i="3"/>
  <c r="AG13" i="3"/>
  <c r="AQ14" i="3"/>
  <c r="AQ16" i="3" s="1"/>
  <c r="W14" i="3"/>
  <c r="B11" i="3"/>
  <c r="M14" i="3"/>
  <c r="M13" i="3"/>
  <c r="C14" i="2"/>
  <c r="M14" i="2"/>
  <c r="V11" i="2"/>
  <c r="B11" i="2"/>
  <c r="L11" i="2"/>
  <c r="C13" i="2"/>
  <c r="M13" i="2"/>
  <c r="W16" i="3" l="1"/>
  <c r="AG16" i="3"/>
  <c r="AF17" i="3" s="1"/>
  <c r="M16" i="3"/>
  <c r="L17" i="3" s="1"/>
  <c r="C16" i="2"/>
  <c r="B17" i="2" s="1"/>
  <c r="C20" i="2" s="1"/>
  <c r="M16" i="2"/>
  <c r="L17" i="2" s="1"/>
  <c r="B17" i="4"/>
  <c r="H16" i="4"/>
  <c r="G17" i="4" s="1"/>
  <c r="AP17" i="3"/>
  <c r="B17" i="3"/>
  <c r="V17" i="3"/>
  <c r="V17" i="2"/>
  <c r="AQ21" i="3" l="1"/>
  <c r="AQ25" i="3"/>
  <c r="AQ24" i="3"/>
  <c r="AG25" i="3"/>
  <c r="AG24" i="3"/>
  <c r="AG21" i="3"/>
  <c r="W25" i="3"/>
  <c r="W24" i="3"/>
  <c r="W21" i="3"/>
  <c r="M25" i="3"/>
  <c r="M24" i="3"/>
  <c r="M21" i="3"/>
  <c r="C21" i="3"/>
  <c r="C24" i="3"/>
  <c r="C25" i="3"/>
  <c r="C25" i="4"/>
  <c r="C24" i="4"/>
  <c r="C23" i="4"/>
  <c r="H24" i="4"/>
  <c r="H23" i="4"/>
  <c r="W21" i="2"/>
  <c r="W24" i="2"/>
  <c r="W25" i="2"/>
  <c r="M25" i="2"/>
  <c r="M21" i="2"/>
  <c r="M24" i="2"/>
  <c r="C24" i="2"/>
  <c r="C21" i="2"/>
  <c r="C25" i="2"/>
  <c r="C20" i="4"/>
  <c r="C29" i="4"/>
  <c r="C26" i="4"/>
  <c r="C27" i="4"/>
  <c r="C21" i="4"/>
  <c r="C28" i="4"/>
  <c r="C30" i="4"/>
  <c r="M30" i="3"/>
  <c r="M27" i="3"/>
  <c r="M29" i="3"/>
  <c r="M20" i="3"/>
  <c r="M28" i="3"/>
  <c r="M22" i="3"/>
  <c r="M26" i="3"/>
  <c r="M31" i="3"/>
  <c r="H28" i="4"/>
  <c r="H21" i="4"/>
  <c r="H29" i="4"/>
  <c r="H20" i="4"/>
  <c r="H27" i="4"/>
  <c r="H30" i="4"/>
  <c r="H25" i="4"/>
  <c r="AQ28" i="3"/>
  <c r="AQ27" i="3"/>
  <c r="AQ30" i="3"/>
  <c r="AQ22" i="3"/>
  <c r="AQ29" i="3"/>
  <c r="AQ26" i="3"/>
  <c r="AQ20" i="3"/>
  <c r="AG28" i="3"/>
  <c r="AG22" i="3"/>
  <c r="AG30" i="3"/>
  <c r="AG31" i="3"/>
  <c r="AG27" i="3"/>
  <c r="AG29" i="3"/>
  <c r="AG26" i="3"/>
  <c r="AG20" i="3"/>
  <c r="W29" i="3"/>
  <c r="W30" i="3"/>
  <c r="W28" i="3"/>
  <c r="W22" i="3"/>
  <c r="W26" i="3"/>
  <c r="W20" i="3"/>
  <c r="W31" i="3"/>
  <c r="W27" i="3"/>
  <c r="C31" i="3"/>
  <c r="C27" i="3"/>
  <c r="C22" i="3"/>
  <c r="C28" i="3"/>
  <c r="C29" i="3"/>
  <c r="C30" i="3"/>
  <c r="C26" i="3"/>
  <c r="C20" i="3"/>
  <c r="C31" i="2"/>
  <c r="C29" i="2"/>
  <c r="C27" i="2"/>
  <c r="C30" i="2"/>
  <c r="C26" i="2"/>
  <c r="C22" i="2"/>
  <c r="C28" i="2"/>
  <c r="M31" i="2"/>
  <c r="M29" i="2"/>
  <c r="M27" i="2"/>
  <c r="M30" i="2"/>
  <c r="M28" i="2"/>
  <c r="M26" i="2"/>
  <c r="M22" i="2"/>
  <c r="M20" i="2"/>
  <c r="W31" i="2"/>
  <c r="W29" i="2"/>
  <c r="W27" i="2"/>
  <c r="W30" i="2"/>
  <c r="W28" i="2"/>
  <c r="W26" i="2"/>
  <c r="W22" i="2"/>
  <c r="W20" i="2"/>
  <c r="B31" i="4" l="1"/>
  <c r="B35" i="4" s="1"/>
  <c r="D35" i="4" s="1"/>
  <c r="L32" i="3"/>
  <c r="L39" i="3" s="1"/>
  <c r="L41" i="3" s="1"/>
  <c r="AF32" i="3"/>
  <c r="AF36" i="3" s="1"/>
  <c r="AH36" i="3" s="1"/>
  <c r="V32" i="3"/>
  <c r="V39" i="3" s="1"/>
  <c r="V41" i="3" s="1"/>
  <c r="C25" i="1" s="1"/>
  <c r="B32" i="3"/>
  <c r="B39" i="3" s="1"/>
  <c r="B41" i="3" s="1"/>
  <c r="C21" i="1" s="1"/>
  <c r="AP31" i="3"/>
  <c r="AP36" i="3" s="1"/>
  <c r="AR36" i="3" s="1"/>
  <c r="B32" i="2"/>
  <c r="B36" i="2" s="1"/>
  <c r="D36" i="2" s="1"/>
  <c r="L32" i="2"/>
  <c r="L39" i="2" s="1"/>
  <c r="L41" i="2" s="1"/>
  <c r="C12" i="1" s="1"/>
  <c r="V32" i="2"/>
  <c r="V36" i="2" s="1"/>
  <c r="X36" i="2" s="1"/>
  <c r="G31" i="4"/>
  <c r="G35" i="4" s="1"/>
  <c r="I35" i="4" s="1"/>
  <c r="G38" i="4" l="1"/>
  <c r="G40" i="4" s="1"/>
  <c r="C36" i="1" s="1"/>
  <c r="B39" i="2"/>
  <c r="B41" i="2" s="1"/>
  <c r="C10" i="1" s="1"/>
  <c r="L36" i="3"/>
  <c r="N36" i="3" s="1"/>
  <c r="V39" i="2"/>
  <c r="V41" i="2" s="1"/>
  <c r="L36" i="2"/>
  <c r="N36" i="2" s="1"/>
  <c r="B38" i="4"/>
  <c r="B40" i="4" s="1"/>
  <c r="C35" i="1" s="1"/>
  <c r="AF39" i="3"/>
  <c r="AF41" i="3" s="1"/>
  <c r="C27" i="1" s="1"/>
  <c r="AP39" i="3"/>
  <c r="AP41" i="3" s="1"/>
  <c r="C29" i="1" s="1"/>
  <c r="V36" i="3"/>
  <c r="X36" i="3" s="1"/>
  <c r="B36" i="3"/>
  <c r="D36" i="3" s="1"/>
</calcChain>
</file>

<file path=xl/sharedStrings.xml><?xml version="1.0" encoding="utf-8"?>
<sst xmlns="http://schemas.openxmlformats.org/spreadsheetml/2006/main" count="641" uniqueCount="86">
  <si>
    <t>Inhuur Flexibele arbeidskrachten</t>
  </si>
  <si>
    <t xml:space="preserve">Naam inschrijver: </t>
  </si>
  <si>
    <t>Perceel 1</t>
  </si>
  <si>
    <t xml:space="preserve">Contractvariant </t>
  </si>
  <si>
    <t xml:space="preserve">Bij looptijd 3 jaar. </t>
  </si>
  <si>
    <t>Totaal waarde voor gunningsberekening Perceel 1</t>
  </si>
  <si>
    <t>Perceel 2</t>
  </si>
  <si>
    <t>Totaal waarde voor gunningsberekening Perceel 2</t>
  </si>
  <si>
    <t>Perceel 3</t>
  </si>
  <si>
    <t>Totaal waarde voor gunningsberekening Perceel 3</t>
  </si>
  <si>
    <t>Ziekterisico opdrachtnemer</t>
  </si>
  <si>
    <t>Deze velden in te vullen door inschrijver.</t>
  </si>
  <si>
    <t>Variant</t>
  </si>
  <si>
    <t>Omrekenfactor</t>
  </si>
  <si>
    <t>% over het bruto uurloon</t>
  </si>
  <si>
    <t>Bruto loon (100%)</t>
  </si>
  <si>
    <t>Wachtdagcompensatie</t>
  </si>
  <si>
    <t>eindejaarsuitkering</t>
  </si>
  <si>
    <t>Reserveringen</t>
  </si>
  <si>
    <t>Erkende feestdagen</t>
  </si>
  <si>
    <t>wachtdagcompensatie</t>
  </si>
  <si>
    <t>Buitengewoon verlof</t>
  </si>
  <si>
    <t>Vakantieuitkering 8%</t>
  </si>
  <si>
    <t>Subtotaal loon + reserveringen</t>
  </si>
  <si>
    <t>Wettelijke inhoudingen</t>
  </si>
  <si>
    <t>WW (awf)</t>
  </si>
  <si>
    <t>WAO/WIA Basispremie</t>
  </si>
  <si>
    <t>ZVW</t>
  </si>
  <si>
    <t>Overig, te weten: Opleidingen</t>
  </si>
  <si>
    <t>Aanvulling ziektewet</t>
  </si>
  <si>
    <t>Doorbetaling bij ziekte</t>
  </si>
  <si>
    <t>Overig, te weten: Sociaal Fonds</t>
  </si>
  <si>
    <t>Transitievergoeding</t>
  </si>
  <si>
    <t>Loonsom (%)</t>
  </si>
  <si>
    <t>Marge over omzet (nominaal bedrag - prijs 1)</t>
  </si>
  <si>
    <t>Tarief (vermenigvuldigingsfactor Prijs 1)</t>
  </si>
  <si>
    <t>Tarief (vermenigvuldigingsfactor)</t>
  </si>
  <si>
    <t xml:space="preserve">Bruto uurloon (€) </t>
  </si>
  <si>
    <t>Loonsom</t>
  </si>
  <si>
    <t>Marge</t>
  </si>
  <si>
    <t xml:space="preserve">Totaal uurtarief </t>
  </si>
  <si>
    <t>Loonkosten uitzenden BV1</t>
  </si>
  <si>
    <t>Loonkosten detacheren BV1</t>
  </si>
  <si>
    <t>(alleen mogelijk gedurende periode</t>
  </si>
  <si>
    <t>1 juni t/m 31 augustus)</t>
  </si>
  <si>
    <t>Aanvulling Ziektewet</t>
  </si>
  <si>
    <t>Loonkosten uitzenden BV2</t>
  </si>
  <si>
    <t>Loonkosten payroll vakantiekrachten</t>
  </si>
  <si>
    <t>Loonkosten payroll vakantiekrachten (alleen mogelijk gedurende periode 1 juni t/m 31 augustus)</t>
  </si>
  <si>
    <t>Loonkosten payroll detacheren</t>
  </si>
  <si>
    <t>* Aan het aantal uren voor berekening kunnen geen rechten ontleend worden.</t>
  </si>
  <si>
    <t xml:space="preserve">LET OP: totaal 4 tabbladen. Ieder tabblad bevat prijsvarianten die allemaal om, voor een bepaald perceel, een rechtsgeldig aanbod te doen volledig ingevuld dienen te worden. </t>
  </si>
  <si>
    <t>Vakantiedagen</t>
  </si>
  <si>
    <t>Loonkosten vakantiekrachten (alleen mogelijk gedurende periode 1 juni t/m 31 augustus)</t>
  </si>
  <si>
    <t>Loonkosten vakantiekrachten</t>
  </si>
  <si>
    <t>PAWW</t>
  </si>
  <si>
    <t xml:space="preserve">     - WGA</t>
  </si>
  <si>
    <t xml:space="preserve">     - ZW</t>
  </si>
  <si>
    <t>Werkhervattingskas:</t>
  </si>
  <si>
    <t>Aantal uren per jaar voor berekening *</t>
  </si>
  <si>
    <t>Vast aantal uren</t>
  </si>
  <si>
    <t>Loonkosten payroll detacheren, vast aantal uren, ZW-risico opdrachtnemer</t>
  </si>
  <si>
    <t>In dit tabblad dient inschrijver de gele cellen in te vullen.</t>
  </si>
  <si>
    <t>Bijlage 7 Prijzenblad</t>
  </si>
  <si>
    <t>Vakantieuitkering 8,33%</t>
  </si>
  <si>
    <t>StiPP Basis</t>
  </si>
  <si>
    <t>StiPP Plus</t>
  </si>
  <si>
    <t>Pensioen StiPP Plus</t>
  </si>
  <si>
    <t>Pensioen StiPP Basis</t>
  </si>
  <si>
    <t>wisselend aantal uren, StiPP Basis</t>
  </si>
  <si>
    <t>wisselend aantal uren, StiPP Plus</t>
  </si>
  <si>
    <t>vast aantal uren, StiPP Basis</t>
  </si>
  <si>
    <t>vast aantal uren, StiPP Plus</t>
  </si>
  <si>
    <t>Loonkosten detacheren BV1, wisselend aantal uren, StiPP Basis, ziekterisico opdrachtnemer</t>
  </si>
  <si>
    <t>Loonkosten detacheren BV1, wisselend aantal uren, StiPP Plus, ziekterisico opdrachtnemer</t>
  </si>
  <si>
    <t>Loonkosten detacheren BV1, vast aantal uren, StiPP Basis, ziekterisico opdrachtnemer</t>
  </si>
  <si>
    <t>Loonkosten detacheren BV1, vast aantal uren, StiPP Plus, ziekterisico opdrachtnemer</t>
  </si>
  <si>
    <t>Loonkosten uitzenden BV1 StiPP Basis</t>
  </si>
  <si>
    <t>Loonkosten uitzenden BV1 StiPP Plus</t>
  </si>
  <si>
    <t>Loonkosten uitzenden BV2 StiPP Basis</t>
  </si>
  <si>
    <t>Loonkosten uitzenden BV2 StiPP Plus</t>
  </si>
  <si>
    <t>opslag per uur voor de volledige werving, selectie en administratieve afhandeling en b) een opslag per uur voor enkel de administratieve afhandeling.</t>
  </si>
  <si>
    <t>Opslag per uur voor volledige werving, selectie en administratieve afhandeling bij inzet ZZP'er</t>
  </si>
  <si>
    <t>Opslag per uur voor administratieve afhandeling bij inzet ZZP'er</t>
  </si>
  <si>
    <t>60 Vakantiedagen</t>
  </si>
  <si>
    <t>ABP Pensioen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</si>
</sst>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 * #,##0_ ;_ * \-#,##0_ ;_ * &quot;-&quot;??_ ;_ @_ "/>
    <numFmt numFmtId="165" formatCode="_-* #,##0.00_-;_-* #,##0.00\-;_-* &quot;-&quot;??_-;_-@_-"/>
    <numFmt numFmtId="166" formatCode="_-* #,##0.000_-;_-* #,##0.000\-;_-* &quot;-&quot;???_-;_-@_-"/>
    <numFmt numFmtId="167" formatCode="#,##0.00_ ;\-#,##0.00\ "/>
    <numFmt numFmtId="168" formatCode="&quot;€&quot;\ #,##0.0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b/>
      <sz val="9"/>
      <color theme="0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b/>
      <sz val="16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sz val="9"/>
      <color theme="0"/>
      <name val="Arial"/>
      <family val="2"/>
    </font>
    <font>
      <b/>
      <sz val="9"/>
      <color theme="1"/>
      <name val="Arial"/>
      <family val="2"/>
    </font>
    <font>
      <sz val="10"/>
      <color theme="5" tint="-0.249977111117893"/>
      <name val="Arial"/>
      <family val="2"/>
    </font>
    <font>
      <b/>
      <sz val="10"/>
      <color theme="5" tint="-0.249977111117893"/>
      <name val="Arial"/>
      <family val="2"/>
    </font>
    <font>
      <b/>
      <i/>
      <sz val="10"/>
      <color theme="5" tint="-0.249977111117893"/>
      <name val="Arial"/>
      <family val="2"/>
    </font>
    <font>
      <u/>
      <sz val="10"/>
      <color theme="5" tint="-0.249977111117893"/>
      <name val="Arial"/>
      <family val="2"/>
    </font>
    <font>
      <b/>
      <sz val="10"/>
      <color rgb="FFFF0000"/>
      <name val="Arial"/>
      <family val="2"/>
    </font>
    <font>
      <sz val="10"/>
      <color theme="0"/>
      <name val="Arial"/>
      <family val="2"/>
    </font>
    <font>
      <b/>
      <sz val="1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-0.249977111117893"/>
        <bgColor theme="5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9" tint="-0.249977111117893"/>
        <bgColor theme="5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8" tint="-0.249977111117893"/>
        <bgColor theme="5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theme="5" tint="0.59999389629810485"/>
      </patternFill>
    </fill>
    <fill>
      <patternFill patternType="solid">
        <fgColor theme="5" tint="0.79998168889431442"/>
        <bgColor theme="5"/>
      </patternFill>
    </fill>
    <fill>
      <patternFill patternType="solid">
        <fgColor theme="5" tint="0.79998168889431442"/>
        <bgColor theme="5" tint="0.79998168889431442"/>
      </patternFill>
    </fill>
    <fill>
      <patternFill patternType="solid">
        <fgColor theme="5" tint="0.59999389629810485"/>
        <bgColor theme="5" tint="0.79998168889431442"/>
      </patternFill>
    </fill>
    <fill>
      <patternFill patternType="solid">
        <fgColor theme="5" tint="0.79998168889431442"/>
        <bgColor theme="5" tint="0.59999389629810485"/>
      </patternFill>
    </fill>
    <fill>
      <patternFill patternType="solid">
        <fgColor theme="5" tint="-0.249977111117893"/>
        <bgColor theme="5" tint="0.59999389629810485"/>
      </patternFill>
    </fill>
    <fill>
      <patternFill patternType="solid">
        <fgColor theme="5" tint="-0.249977111117893"/>
        <bgColor theme="5" tint="0.79998168889431442"/>
      </patternFill>
    </fill>
    <fill>
      <patternFill patternType="solid">
        <fgColor theme="9" tint="0.59999389629810485"/>
        <bgColor theme="5" tint="0.59999389629810485"/>
      </patternFill>
    </fill>
    <fill>
      <patternFill patternType="solid">
        <fgColor theme="9" tint="0.79998168889431442"/>
        <bgColor theme="5"/>
      </patternFill>
    </fill>
    <fill>
      <patternFill patternType="solid">
        <fgColor theme="9" tint="0.79998168889431442"/>
        <bgColor theme="5" tint="0.79998168889431442"/>
      </patternFill>
    </fill>
    <fill>
      <patternFill patternType="solid">
        <fgColor theme="9" tint="0.59999389629810485"/>
        <bgColor theme="5" tint="0.79998168889431442"/>
      </patternFill>
    </fill>
    <fill>
      <patternFill patternType="solid">
        <fgColor theme="9" tint="0.79998168889431442"/>
        <bgColor theme="5" tint="0.59999389629810485"/>
      </patternFill>
    </fill>
    <fill>
      <patternFill patternType="solid">
        <fgColor theme="9" tint="-0.249977111117893"/>
        <bgColor theme="5" tint="0.59999389629810485"/>
      </patternFill>
    </fill>
    <fill>
      <patternFill patternType="solid">
        <fgColor theme="9" tint="-0.249977111117893"/>
        <bgColor theme="5" tint="0.79998168889431442"/>
      </patternFill>
    </fill>
    <fill>
      <patternFill patternType="solid">
        <fgColor theme="4" tint="0.59999389629810485"/>
        <bgColor theme="5" tint="0.59999389629810485"/>
      </patternFill>
    </fill>
    <fill>
      <patternFill patternType="solid">
        <fgColor theme="4" tint="0.79998168889431442"/>
        <bgColor theme="5" tint="0.59999389629810485"/>
      </patternFill>
    </fill>
    <fill>
      <patternFill patternType="solid">
        <fgColor theme="4" tint="-0.249977111117893"/>
        <bgColor theme="5"/>
      </patternFill>
    </fill>
    <fill>
      <patternFill patternType="solid">
        <fgColor theme="4" tint="0.79998168889431442"/>
        <bgColor theme="5"/>
      </patternFill>
    </fill>
    <fill>
      <patternFill patternType="solid">
        <fgColor theme="4" tint="0.79998168889431442"/>
        <bgColor theme="5" tint="0.79998168889431442"/>
      </patternFill>
    </fill>
    <fill>
      <patternFill patternType="solid">
        <fgColor theme="4" tint="0.59999389629810485"/>
        <bgColor theme="5" tint="0.79998168889431442"/>
      </patternFill>
    </fill>
    <fill>
      <patternFill patternType="solid">
        <fgColor theme="4" tint="-0.249977111117893"/>
        <bgColor theme="5" tint="0.59999389629810485"/>
      </patternFill>
    </fill>
    <fill>
      <patternFill patternType="solid">
        <fgColor theme="4" tint="-0.249977111117893"/>
        <bgColor theme="5" tint="0.79998168889431442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/>
      <bottom style="thick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ck">
        <color theme="0"/>
      </bottom>
      <diagonal/>
    </border>
    <border>
      <left/>
      <right style="thin">
        <color theme="0"/>
      </right>
      <top/>
      <bottom style="thick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 style="medium">
        <color theme="0"/>
      </bottom>
      <diagonal/>
    </border>
    <border>
      <left/>
      <right style="thin">
        <color theme="0"/>
      </right>
      <top style="thin">
        <color theme="0"/>
      </top>
      <bottom style="medium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medium">
        <color indexed="64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58">
    <xf numFmtId="0" fontId="0" fillId="0" borderId="0" xfId="0"/>
    <xf numFmtId="0" fontId="4" fillId="0" borderId="0" xfId="0" applyFont="1"/>
    <xf numFmtId="44" fontId="7" fillId="5" borderId="6" xfId="2" applyFont="1" applyFill="1" applyBorder="1"/>
    <xf numFmtId="44" fontId="7" fillId="8" borderId="6" xfId="2" applyFont="1" applyFill="1" applyBorder="1"/>
    <xf numFmtId="44" fontId="7" fillId="10" borderId="6" xfId="2" applyFont="1" applyFill="1" applyBorder="1"/>
    <xf numFmtId="0" fontId="5" fillId="6" borderId="0" xfId="0" applyFont="1" applyFill="1" applyBorder="1" applyAlignment="1">
      <alignment horizontal="center"/>
    </xf>
    <xf numFmtId="0" fontId="5" fillId="3" borderId="0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6" fillId="0" borderId="0" xfId="0" applyFont="1"/>
    <xf numFmtId="0" fontId="6" fillId="0" borderId="0" xfId="0" applyFont="1" applyFill="1"/>
    <xf numFmtId="0" fontId="7" fillId="3" borderId="7" xfId="0" applyFont="1" applyFill="1" applyBorder="1" applyAlignment="1">
      <alignment horizontal="center"/>
    </xf>
    <xf numFmtId="0" fontId="7" fillId="6" borderId="3" xfId="0" applyFont="1" applyFill="1" applyBorder="1" applyAlignment="1">
      <alignment horizontal="center"/>
    </xf>
    <xf numFmtId="0" fontId="7" fillId="9" borderId="3" xfId="0" applyFont="1" applyFill="1" applyBorder="1" applyAlignment="1">
      <alignment horizontal="center"/>
    </xf>
    <xf numFmtId="0" fontId="6" fillId="0" borderId="0" xfId="0" applyFont="1" applyAlignment="1">
      <alignment horizontal="left" vertical="top" wrapText="1"/>
    </xf>
    <xf numFmtId="0" fontId="6" fillId="0" borderId="0" xfId="0" applyFont="1" applyAlignment="1">
      <alignment horizontal="center"/>
    </xf>
    <xf numFmtId="0" fontId="6" fillId="0" borderId="0" xfId="0" applyFont="1" applyProtection="1"/>
    <xf numFmtId="0" fontId="8" fillId="11" borderId="0" xfId="0" applyFont="1" applyFill="1" applyBorder="1" applyAlignment="1">
      <alignment horizontal="left" vertical="center"/>
    </xf>
    <xf numFmtId="165" fontId="9" fillId="11" borderId="0" xfId="0" applyNumberFormat="1" applyFont="1" applyFill="1" applyBorder="1" applyAlignment="1"/>
    <xf numFmtId="0" fontId="0" fillId="11" borderId="0" xfId="0" applyFill="1"/>
    <xf numFmtId="10" fontId="10" fillId="12" borderId="5" xfId="0" applyNumberFormat="1" applyFont="1" applyFill="1" applyBorder="1"/>
    <xf numFmtId="0" fontId="5" fillId="3" borderId="4" xfId="0" applyFont="1" applyFill="1" applyBorder="1"/>
    <xf numFmtId="0" fontId="9" fillId="13" borderId="0" xfId="0" applyFont="1" applyFill="1" applyBorder="1" applyAlignment="1">
      <alignment horizontal="center"/>
    </xf>
    <xf numFmtId="0" fontId="5" fillId="3" borderId="9" xfId="0" applyFont="1" applyFill="1" applyBorder="1"/>
    <xf numFmtId="0" fontId="5" fillId="13" borderId="0" xfId="0" applyFont="1" applyFill="1" applyBorder="1" applyAlignment="1">
      <alignment horizontal="center"/>
    </xf>
    <xf numFmtId="0" fontId="11" fillId="3" borderId="5" xfId="0" applyFont="1" applyFill="1" applyBorder="1"/>
    <xf numFmtId="166" fontId="12" fillId="14" borderId="10" xfId="0" applyNumberFormat="1" applyFont="1" applyFill="1" applyBorder="1"/>
    <xf numFmtId="43" fontId="10" fillId="14" borderId="11" xfId="1" applyFont="1" applyFill="1" applyBorder="1"/>
    <xf numFmtId="43" fontId="10" fillId="14" borderId="0" xfId="1" applyFont="1" applyFill="1" applyBorder="1"/>
    <xf numFmtId="0" fontId="11" fillId="3" borderId="4" xfId="0" applyFont="1" applyFill="1" applyBorder="1"/>
    <xf numFmtId="10" fontId="10" fillId="12" borderId="12" xfId="0" applyNumberFormat="1" applyFont="1" applyFill="1" applyBorder="1" applyProtection="1">
      <protection locked="0"/>
    </xf>
    <xf numFmtId="0" fontId="5" fillId="3" borderId="11" xfId="0" applyFont="1" applyFill="1" applyBorder="1"/>
    <xf numFmtId="167" fontId="10" fillId="14" borderId="0" xfId="2" applyNumberFormat="1" applyFont="1" applyFill="1" applyBorder="1"/>
    <xf numFmtId="0" fontId="5" fillId="3" borderId="5" xfId="0" applyFont="1" applyFill="1" applyBorder="1"/>
    <xf numFmtId="0" fontId="11" fillId="3" borderId="12" xfId="0" applyFont="1" applyFill="1" applyBorder="1"/>
    <xf numFmtId="43" fontId="10" fillId="14" borderId="10" xfId="1" applyFont="1" applyFill="1" applyBorder="1"/>
    <xf numFmtId="43" fontId="12" fillId="14" borderId="0" xfId="1" applyFont="1" applyFill="1" applyBorder="1"/>
    <xf numFmtId="165" fontId="10" fillId="14" borderId="11" xfId="0" applyNumberFormat="1" applyFont="1" applyFill="1" applyBorder="1"/>
    <xf numFmtId="165" fontId="10" fillId="14" borderId="0" xfId="0" applyNumberFormat="1" applyFont="1" applyFill="1" applyBorder="1"/>
    <xf numFmtId="0" fontId="5" fillId="3" borderId="12" xfId="0" applyFont="1" applyFill="1" applyBorder="1"/>
    <xf numFmtId="43" fontId="10" fillId="14" borderId="14" xfId="1" applyFont="1" applyFill="1" applyBorder="1"/>
    <xf numFmtId="165" fontId="10" fillId="14" borderId="10" xfId="0" applyNumberFormat="1" applyFont="1" applyFill="1" applyBorder="1"/>
    <xf numFmtId="2" fontId="12" fillId="16" borderId="0" xfId="1" applyNumberFormat="1" applyFont="1" applyFill="1" applyBorder="1" applyAlignment="1">
      <alignment horizontal="center" vertical="center"/>
    </xf>
    <xf numFmtId="165" fontId="12" fillId="14" borderId="0" xfId="0" applyNumberFormat="1" applyFont="1" applyFill="1" applyBorder="1"/>
    <xf numFmtId="44" fontId="10" fillId="12" borderId="12" xfId="2" applyFont="1" applyFill="1" applyBorder="1" applyProtection="1">
      <protection locked="0"/>
    </xf>
    <xf numFmtId="44" fontId="12" fillId="14" borderId="10" xfId="2" applyFont="1" applyFill="1" applyBorder="1"/>
    <xf numFmtId="0" fontId="5" fillId="3" borderId="17" xfId="0" applyFont="1" applyFill="1" applyBorder="1"/>
    <xf numFmtId="10" fontId="9" fillId="13" borderId="6" xfId="3" applyNumberFormat="1" applyFont="1" applyFill="1" applyBorder="1" applyAlignment="1">
      <alignment horizontal="center"/>
    </xf>
    <xf numFmtId="0" fontId="5" fillId="3" borderId="0" xfId="0" applyFont="1" applyFill="1" applyBorder="1"/>
    <xf numFmtId="166" fontId="12" fillId="0" borderId="0" xfId="0" applyNumberFormat="1" applyFont="1" applyFill="1" applyBorder="1"/>
    <xf numFmtId="168" fontId="12" fillId="0" borderId="0" xfId="2" applyNumberFormat="1" applyFont="1" applyFill="1" applyBorder="1" applyAlignment="1">
      <alignment horizontal="center"/>
    </xf>
    <xf numFmtId="0" fontId="11" fillId="3" borderId="0" xfId="0" applyFont="1" applyFill="1" applyBorder="1"/>
    <xf numFmtId="44" fontId="10" fillId="0" borderId="0" xfId="2" applyFont="1" applyFill="1" applyBorder="1"/>
    <xf numFmtId="168" fontId="5" fillId="0" borderId="0" xfId="2" applyNumberFormat="1" applyFont="1" applyFill="1" applyBorder="1" applyAlignment="1">
      <alignment horizontal="center"/>
    </xf>
    <xf numFmtId="0" fontId="2" fillId="0" borderId="0" xfId="0" applyFont="1" applyAlignment="1"/>
    <xf numFmtId="0" fontId="13" fillId="0" borderId="0" xfId="0" applyFont="1"/>
    <xf numFmtId="0" fontId="14" fillId="0" borderId="0" xfId="0" applyFont="1"/>
    <xf numFmtId="0" fontId="15" fillId="0" borderId="0" xfId="0" applyFont="1"/>
    <xf numFmtId="10" fontId="10" fillId="19" borderId="5" xfId="0" applyNumberFormat="1" applyFont="1" applyFill="1" applyBorder="1"/>
    <xf numFmtId="0" fontId="5" fillId="6" borderId="4" xfId="0" applyFont="1" applyFill="1" applyBorder="1"/>
    <xf numFmtId="0" fontId="9" fillId="20" borderId="0" xfId="0" applyFont="1" applyFill="1" applyBorder="1" applyAlignment="1">
      <alignment horizontal="center"/>
    </xf>
    <xf numFmtId="0" fontId="5" fillId="6" borderId="9" xfId="0" applyFont="1" applyFill="1" applyBorder="1"/>
    <xf numFmtId="0" fontId="5" fillId="20" borderId="0" xfId="0" applyFont="1" applyFill="1" applyBorder="1" applyAlignment="1">
      <alignment horizontal="center"/>
    </xf>
    <xf numFmtId="0" fontId="11" fillId="6" borderId="5" xfId="0" applyFont="1" applyFill="1" applyBorder="1"/>
    <xf numFmtId="166" fontId="12" fillId="21" borderId="10" xfId="0" applyNumberFormat="1" applyFont="1" applyFill="1" applyBorder="1"/>
    <xf numFmtId="43" fontId="10" fillId="21" borderId="11" xfId="1" applyFont="1" applyFill="1" applyBorder="1"/>
    <xf numFmtId="43" fontId="10" fillId="21" borderId="0" xfId="1" applyFont="1" applyFill="1" applyBorder="1"/>
    <xf numFmtId="0" fontId="11" fillId="6" borderId="4" xfId="0" applyFont="1" applyFill="1" applyBorder="1"/>
    <xf numFmtId="10" fontId="10" fillId="19" borderId="12" xfId="0" applyNumberFormat="1" applyFont="1" applyFill="1" applyBorder="1" applyProtection="1">
      <protection locked="0"/>
    </xf>
    <xf numFmtId="0" fontId="5" fillId="6" borderId="11" xfId="0" applyFont="1" applyFill="1" applyBorder="1"/>
    <xf numFmtId="10" fontId="10" fillId="22" borderId="12" xfId="0" applyNumberFormat="1" applyFont="1" applyFill="1" applyBorder="1" applyProtection="1">
      <protection locked="0"/>
    </xf>
    <xf numFmtId="167" fontId="10" fillId="21" borderId="0" xfId="2" applyNumberFormat="1" applyFont="1" applyFill="1" applyBorder="1"/>
    <xf numFmtId="0" fontId="5" fillId="6" borderId="5" xfId="0" applyFont="1" applyFill="1" applyBorder="1"/>
    <xf numFmtId="0" fontId="11" fillId="6" borderId="12" xfId="0" applyFont="1" applyFill="1" applyBorder="1"/>
    <xf numFmtId="43" fontId="10" fillId="21" borderId="10" xfId="1" applyFont="1" applyFill="1" applyBorder="1"/>
    <xf numFmtId="43" fontId="12" fillId="21" borderId="0" xfId="1" applyFont="1" applyFill="1" applyBorder="1"/>
    <xf numFmtId="165" fontId="10" fillId="21" borderId="11" xfId="0" applyNumberFormat="1" applyFont="1" applyFill="1" applyBorder="1"/>
    <xf numFmtId="165" fontId="10" fillId="21" borderId="0" xfId="0" applyNumberFormat="1" applyFont="1" applyFill="1" applyBorder="1"/>
    <xf numFmtId="0" fontId="5" fillId="6" borderId="12" xfId="0" applyFont="1" applyFill="1" applyBorder="1"/>
    <xf numFmtId="43" fontId="10" fillId="21" borderId="14" xfId="1" applyFont="1" applyFill="1" applyBorder="1"/>
    <xf numFmtId="165" fontId="10" fillId="21" borderId="10" xfId="0" applyNumberFormat="1" applyFont="1" applyFill="1" applyBorder="1"/>
    <xf numFmtId="2" fontId="12" fillId="23" borderId="0" xfId="1" applyNumberFormat="1" applyFont="1" applyFill="1" applyBorder="1" applyAlignment="1">
      <alignment horizontal="center" vertical="center"/>
    </xf>
    <xf numFmtId="165" fontId="12" fillId="21" borderId="0" xfId="0" applyNumberFormat="1" applyFont="1" applyFill="1" applyBorder="1"/>
    <xf numFmtId="44" fontId="10" fillId="19" borderId="12" xfId="2" applyFont="1" applyFill="1" applyBorder="1" applyProtection="1">
      <protection locked="0"/>
    </xf>
    <xf numFmtId="44" fontId="12" fillId="21" borderId="10" xfId="2" applyFont="1" applyFill="1" applyBorder="1"/>
    <xf numFmtId="0" fontId="5" fillId="6" borderId="17" xfId="0" applyFont="1" applyFill="1" applyBorder="1"/>
    <xf numFmtId="10" fontId="9" fillId="20" borderId="6" xfId="3" applyNumberFormat="1" applyFont="1" applyFill="1" applyBorder="1" applyAlignment="1">
      <alignment horizontal="center"/>
    </xf>
    <xf numFmtId="0" fontId="5" fillId="6" borderId="0" xfId="0" applyFont="1" applyFill="1" applyBorder="1"/>
    <xf numFmtId="0" fontId="11" fillId="6" borderId="0" xfId="0" applyFont="1" applyFill="1" applyBorder="1"/>
    <xf numFmtId="0" fontId="16" fillId="0" borderId="0" xfId="0" applyFont="1"/>
    <xf numFmtId="10" fontId="10" fillId="27" borderId="5" xfId="0" applyNumberFormat="1" applyFont="1" applyFill="1" applyBorder="1"/>
    <xf numFmtId="0" fontId="5" fillId="28" borderId="4" xfId="0" applyFont="1" applyFill="1" applyBorder="1"/>
    <xf numFmtId="0" fontId="5" fillId="28" borderId="0" xfId="0" applyFont="1" applyFill="1" applyBorder="1" applyAlignment="1">
      <alignment horizontal="center"/>
    </xf>
    <xf numFmtId="0" fontId="9" fillId="29" borderId="0" xfId="0" applyFont="1" applyFill="1" applyBorder="1" applyAlignment="1">
      <alignment horizontal="center"/>
    </xf>
    <xf numFmtId="0" fontId="5" fillId="28" borderId="9" xfId="0" applyFont="1" applyFill="1" applyBorder="1"/>
    <xf numFmtId="0" fontId="5" fillId="29" borderId="0" xfId="0" applyFont="1" applyFill="1" applyBorder="1" applyAlignment="1">
      <alignment horizontal="center"/>
    </xf>
    <xf numFmtId="0" fontId="11" fillId="28" borderId="5" xfId="0" applyFont="1" applyFill="1" applyBorder="1"/>
    <xf numFmtId="166" fontId="12" fillId="30" borderId="10" xfId="0" applyNumberFormat="1" applyFont="1" applyFill="1" applyBorder="1"/>
    <xf numFmtId="43" fontId="10" fillId="30" borderId="11" xfId="1" applyFont="1" applyFill="1" applyBorder="1"/>
    <xf numFmtId="43" fontId="10" fillId="30" borderId="0" xfId="1" applyFont="1" applyFill="1" applyBorder="1"/>
    <xf numFmtId="0" fontId="11" fillId="28" borderId="4" xfId="0" applyFont="1" applyFill="1" applyBorder="1"/>
    <xf numFmtId="10" fontId="10" fillId="26" borderId="12" xfId="0" applyNumberFormat="1" applyFont="1" applyFill="1" applyBorder="1" applyProtection="1">
      <protection locked="0"/>
    </xf>
    <xf numFmtId="0" fontId="5" fillId="28" borderId="11" xfId="0" applyFont="1" applyFill="1" applyBorder="1"/>
    <xf numFmtId="167" fontId="10" fillId="30" borderId="0" xfId="2" applyNumberFormat="1" applyFont="1" applyFill="1" applyBorder="1"/>
    <xf numFmtId="0" fontId="5" fillId="28" borderId="5" xfId="0" applyFont="1" applyFill="1" applyBorder="1"/>
    <xf numFmtId="0" fontId="11" fillId="28" borderId="12" xfId="0" applyFont="1" applyFill="1" applyBorder="1"/>
    <xf numFmtId="165" fontId="10" fillId="30" borderId="11" xfId="0" applyNumberFormat="1" applyFont="1" applyFill="1" applyBorder="1"/>
    <xf numFmtId="43" fontId="10" fillId="30" borderId="14" xfId="1" applyFont="1" applyFill="1" applyBorder="1"/>
    <xf numFmtId="43" fontId="10" fillId="30" borderId="10" xfId="1" applyFont="1" applyFill="1" applyBorder="1"/>
    <xf numFmtId="43" fontId="12" fillId="30" borderId="0" xfId="1" applyFont="1" applyFill="1" applyBorder="1"/>
    <xf numFmtId="165" fontId="10" fillId="30" borderId="0" xfId="0" applyNumberFormat="1" applyFont="1" applyFill="1" applyBorder="1"/>
    <xf numFmtId="0" fontId="5" fillId="28" borderId="12" xfId="0" applyFont="1" applyFill="1" applyBorder="1"/>
    <xf numFmtId="165" fontId="10" fillId="30" borderId="10" xfId="0" applyNumberFormat="1" applyFont="1" applyFill="1" applyBorder="1"/>
    <xf numFmtId="2" fontId="12" fillId="27" borderId="0" xfId="1" applyNumberFormat="1" applyFont="1" applyFill="1" applyBorder="1" applyAlignment="1">
      <alignment horizontal="center" vertical="center"/>
    </xf>
    <xf numFmtId="165" fontId="12" fillId="30" borderId="0" xfId="0" applyNumberFormat="1" applyFont="1" applyFill="1" applyBorder="1"/>
    <xf numFmtId="44" fontId="10" fillId="26" borderId="12" xfId="2" applyFont="1" applyFill="1" applyBorder="1" applyProtection="1">
      <protection locked="0"/>
    </xf>
    <xf numFmtId="44" fontId="12" fillId="30" borderId="10" xfId="2" applyFont="1" applyFill="1" applyBorder="1"/>
    <xf numFmtId="0" fontId="5" fillId="28" borderId="17" xfId="0" applyFont="1" applyFill="1" applyBorder="1"/>
    <xf numFmtId="10" fontId="9" fillId="29" borderId="6" xfId="3" applyNumberFormat="1" applyFont="1" applyFill="1" applyBorder="1" applyAlignment="1">
      <alignment horizontal="center"/>
    </xf>
    <xf numFmtId="0" fontId="5" fillId="28" borderId="0" xfId="0" applyFont="1" applyFill="1" applyBorder="1"/>
    <xf numFmtId="0" fontId="11" fillId="28" borderId="0" xfId="0" applyFont="1" applyFill="1" applyBorder="1"/>
    <xf numFmtId="0" fontId="3" fillId="2" borderId="1" xfId="0" applyFont="1" applyFill="1" applyBorder="1" applyAlignment="1" applyProtection="1">
      <alignment horizontal="center" vertical="center"/>
      <protection locked="0"/>
    </xf>
    <xf numFmtId="0" fontId="2" fillId="0" borderId="0" xfId="0" applyFont="1" applyFill="1"/>
    <xf numFmtId="0" fontId="17" fillId="0" borderId="0" xfId="0" applyFont="1" applyFill="1" applyBorder="1" applyAlignment="1">
      <alignment horizontal="left"/>
    </xf>
    <xf numFmtId="9" fontId="6" fillId="0" borderId="0" xfId="0" applyNumberFormat="1" applyFont="1" applyFill="1"/>
    <xf numFmtId="0" fontId="0" fillId="34" borderId="0" xfId="0" applyFill="1"/>
    <xf numFmtId="2" fontId="12" fillId="23" borderId="3" xfId="1" applyNumberFormat="1" applyFont="1" applyFill="1" applyBorder="1" applyAlignment="1">
      <alignment horizontal="center" vertical="center"/>
    </xf>
    <xf numFmtId="0" fontId="0" fillId="8" borderId="5" xfId="0" applyFill="1" applyBorder="1"/>
    <xf numFmtId="2" fontId="12" fillId="27" borderId="3" xfId="1" applyNumberFormat="1" applyFont="1" applyFill="1" applyBorder="1" applyAlignment="1">
      <alignment horizontal="center" vertical="center"/>
    </xf>
    <xf numFmtId="165" fontId="10" fillId="30" borderId="3" xfId="0" applyNumberFormat="1" applyFont="1" applyFill="1" applyBorder="1"/>
    <xf numFmtId="0" fontId="2" fillId="0" borderId="0" xfId="0" applyFont="1" applyBorder="1" applyAlignment="1"/>
    <xf numFmtId="0" fontId="0" fillId="0" borderId="0" xfId="0" applyBorder="1"/>
    <xf numFmtId="0" fontId="13" fillId="0" borderId="0" xfId="0" applyFont="1" applyBorder="1"/>
    <xf numFmtId="0" fontId="3" fillId="0" borderId="0" xfId="0" applyFont="1" applyFill="1" applyBorder="1" applyAlignment="1">
      <alignment horizontal="center" vertical="center"/>
    </xf>
    <xf numFmtId="43" fontId="10" fillId="14" borderId="22" xfId="1" applyFont="1" applyFill="1" applyBorder="1"/>
    <xf numFmtId="0" fontId="11" fillId="3" borderId="21" xfId="0" applyFont="1" applyFill="1" applyBorder="1"/>
    <xf numFmtId="0" fontId="11" fillId="6" borderId="5" xfId="0" quotePrefix="1" applyFont="1" applyFill="1" applyBorder="1"/>
    <xf numFmtId="10" fontId="10" fillId="15" borderId="12" xfId="0" applyNumberFormat="1" applyFont="1" applyFill="1" applyBorder="1" applyProtection="1"/>
    <xf numFmtId="10" fontId="10" fillId="12" borderId="12" xfId="0" applyNumberFormat="1" applyFont="1" applyFill="1" applyBorder="1" applyProtection="1"/>
    <xf numFmtId="10" fontId="10" fillId="22" borderId="12" xfId="0" applyNumberFormat="1" applyFont="1" applyFill="1" applyBorder="1" applyProtection="1"/>
    <xf numFmtId="10" fontId="10" fillId="19" borderId="12" xfId="0" applyNumberFormat="1" applyFont="1" applyFill="1" applyBorder="1" applyProtection="1"/>
    <xf numFmtId="10" fontId="10" fillId="31" borderId="12" xfId="0" applyNumberFormat="1" applyFont="1" applyFill="1" applyBorder="1" applyProtection="1"/>
    <xf numFmtId="10" fontId="10" fillId="26" borderId="12" xfId="0" applyNumberFormat="1" applyFont="1" applyFill="1" applyBorder="1" applyProtection="1"/>
    <xf numFmtId="0" fontId="6" fillId="5" borderId="0" xfId="0" applyFont="1" applyFill="1"/>
    <xf numFmtId="0" fontId="7" fillId="9" borderId="3" xfId="0" applyFont="1" applyFill="1" applyBorder="1" applyAlignment="1"/>
    <xf numFmtId="0" fontId="6" fillId="35" borderId="11" xfId="0" applyFont="1" applyFill="1" applyBorder="1"/>
    <xf numFmtId="164" fontId="3" fillId="35" borderId="11" xfId="1" applyNumberFormat="1" applyFont="1" applyFill="1" applyBorder="1"/>
    <xf numFmtId="44" fontId="6" fillId="35" borderId="11" xfId="2" applyFont="1" applyFill="1" applyBorder="1"/>
    <xf numFmtId="0" fontId="7" fillId="6" borderId="3" xfId="0" applyFont="1" applyFill="1" applyBorder="1" applyAlignment="1"/>
    <xf numFmtId="0" fontId="6" fillId="7" borderId="11" xfId="0" applyFont="1" applyFill="1" applyBorder="1"/>
    <xf numFmtId="164" fontId="3" fillId="7" borderId="11" xfId="1" applyNumberFormat="1" applyFont="1" applyFill="1" applyBorder="1"/>
    <xf numFmtId="44" fontId="6" fillId="7" borderId="11" xfId="2" applyFont="1" applyFill="1" applyBorder="1"/>
    <xf numFmtId="0" fontId="7" fillId="3" borderId="3" xfId="0" applyFont="1" applyFill="1" applyBorder="1" applyAlignment="1"/>
    <xf numFmtId="0" fontId="6" fillId="4" borderId="11" xfId="0" applyFont="1" applyFill="1" applyBorder="1"/>
    <xf numFmtId="164" fontId="3" fillId="4" borderId="11" xfId="1" applyNumberFormat="1" applyFont="1" applyFill="1" applyBorder="1"/>
    <xf numFmtId="44" fontId="6" fillId="4" borderId="11" xfId="2" applyFont="1" applyFill="1" applyBorder="1"/>
    <xf numFmtId="0" fontId="6" fillId="10" borderId="0" xfId="0" applyFont="1" applyFill="1"/>
    <xf numFmtId="0" fontId="6" fillId="8" borderId="0" xfId="0" applyFont="1" applyFill="1"/>
    <xf numFmtId="0" fontId="18" fillId="5" borderId="0" xfId="0" applyFont="1" applyFill="1"/>
    <xf numFmtId="0" fontId="6" fillId="0" borderId="0" xfId="0" applyFont="1" applyFill="1" applyAlignment="1">
      <alignment horizontal="left" vertical="top" wrapText="1"/>
    </xf>
    <xf numFmtId="0" fontId="6" fillId="0" borderId="0" xfId="0" applyFont="1" applyFill="1" applyAlignment="1">
      <alignment horizontal="left" vertical="top"/>
    </xf>
    <xf numFmtId="44" fontId="6" fillId="35" borderId="0" xfId="2" applyFont="1" applyFill="1" applyBorder="1"/>
    <xf numFmtId="0" fontId="7" fillId="6" borderId="25" xfId="0" applyFont="1" applyFill="1" applyBorder="1" applyAlignment="1">
      <alignment horizontal="center"/>
    </xf>
    <xf numFmtId="164" fontId="3" fillId="7" borderId="5" xfId="1" applyNumberFormat="1" applyFont="1" applyFill="1" applyBorder="1"/>
    <xf numFmtId="0" fontId="18" fillId="8" borderId="26" xfId="0" applyFont="1" applyFill="1" applyBorder="1"/>
    <xf numFmtId="0" fontId="18" fillId="10" borderId="26" xfId="0" applyFont="1" applyFill="1" applyBorder="1"/>
    <xf numFmtId="0" fontId="6" fillId="35" borderId="24" xfId="0" applyFont="1" applyFill="1" applyBorder="1"/>
    <xf numFmtId="0" fontId="7" fillId="9" borderId="25" xfId="0" applyFont="1" applyFill="1" applyBorder="1" applyAlignment="1">
      <alignment horizontal="center"/>
    </xf>
    <xf numFmtId="0" fontId="3" fillId="0" borderId="0" xfId="0" applyFont="1" applyFill="1"/>
    <xf numFmtId="0" fontId="3" fillId="0" borderId="0" xfId="0" applyFont="1" applyFill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19" fillId="0" borderId="0" xfId="0" applyFont="1" applyFill="1" applyBorder="1" applyAlignment="1">
      <alignment horizontal="center"/>
    </xf>
    <xf numFmtId="0" fontId="3" fillId="0" borderId="3" xfId="0" applyFont="1" applyFill="1" applyBorder="1"/>
    <xf numFmtId="44" fontId="6" fillId="2" borderId="5" xfId="2" applyFont="1" applyFill="1" applyBorder="1" applyProtection="1">
      <protection locked="0"/>
    </xf>
    <xf numFmtId="44" fontId="6" fillId="2" borderId="21" xfId="2" applyFont="1" applyFill="1" applyBorder="1" applyProtection="1">
      <protection locked="0"/>
    </xf>
    <xf numFmtId="165" fontId="9" fillId="0" borderId="0" xfId="0" applyNumberFormat="1" applyFont="1" applyFill="1" applyBorder="1" applyAlignment="1"/>
    <xf numFmtId="0" fontId="5" fillId="0" borderId="0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43" fontId="10" fillId="0" borderId="0" xfId="1" applyFont="1" applyFill="1" applyBorder="1"/>
    <xf numFmtId="167" fontId="10" fillId="0" borderId="0" xfId="2" applyNumberFormat="1" applyFont="1" applyFill="1" applyBorder="1"/>
    <xf numFmtId="43" fontId="12" fillId="0" borderId="0" xfId="1" applyFont="1" applyFill="1" applyBorder="1"/>
    <xf numFmtId="165" fontId="10" fillId="0" borderId="0" xfId="0" applyNumberFormat="1" applyFont="1" applyFill="1" applyBorder="1"/>
    <xf numFmtId="2" fontId="12" fillId="0" borderId="0" xfId="1" applyNumberFormat="1" applyFont="1" applyFill="1" applyBorder="1" applyAlignment="1">
      <alignment horizontal="center" vertical="center"/>
    </xf>
    <xf numFmtId="165" fontId="12" fillId="0" borderId="0" xfId="0" applyNumberFormat="1" applyFont="1" applyFill="1" applyBorder="1"/>
    <xf numFmtId="10" fontId="9" fillId="0" borderId="0" xfId="3" applyNumberFormat="1" applyFont="1" applyFill="1" applyBorder="1" applyAlignment="1">
      <alignment horizontal="center"/>
    </xf>
    <xf numFmtId="0" fontId="0" fillId="0" borderId="0" xfId="0" applyFill="1" applyBorder="1"/>
    <xf numFmtId="0" fontId="0" fillId="0" borderId="0" xfId="0" applyFill="1"/>
    <xf numFmtId="0" fontId="13" fillId="0" borderId="0" xfId="0" applyFont="1" applyFill="1"/>
    <xf numFmtId="0" fontId="6" fillId="4" borderId="5" xfId="0" applyFont="1" applyFill="1" applyBorder="1"/>
    <xf numFmtId="164" fontId="3" fillId="4" borderId="13" xfId="1" applyNumberFormat="1" applyFont="1" applyFill="1" applyBorder="1"/>
    <xf numFmtId="44" fontId="6" fillId="4" borderId="22" xfId="2" applyFont="1" applyFill="1" applyBorder="1"/>
    <xf numFmtId="43" fontId="12" fillId="30" borderId="13" xfId="1" applyFont="1" applyFill="1" applyBorder="1" applyAlignment="1">
      <alignment horizontal="center"/>
    </xf>
    <xf numFmtId="43" fontId="12" fillId="30" borderId="5" xfId="1" applyFont="1" applyFill="1" applyBorder="1" applyAlignment="1">
      <alignment horizontal="center"/>
    </xf>
    <xf numFmtId="0" fontId="6" fillId="0" borderId="0" xfId="0" applyFont="1" applyFill="1" applyAlignment="1">
      <alignment horizontal="left" vertical="top" wrapText="1"/>
    </xf>
    <xf numFmtId="0" fontId="2" fillId="0" borderId="0" xfId="0" applyFont="1" applyAlignment="1">
      <alignment horizontal="left"/>
    </xf>
    <xf numFmtId="0" fontId="7" fillId="3" borderId="3" xfId="0" applyFont="1" applyFill="1" applyBorder="1" applyAlignment="1">
      <alignment horizontal="center"/>
    </xf>
    <xf numFmtId="0" fontId="7" fillId="3" borderId="4" xfId="0" applyFont="1" applyFill="1" applyBorder="1" applyAlignment="1">
      <alignment horizontal="center"/>
    </xf>
    <xf numFmtId="0" fontId="7" fillId="9" borderId="23" xfId="0" applyFont="1" applyFill="1" applyBorder="1" applyAlignment="1">
      <alignment horizontal="center"/>
    </xf>
    <xf numFmtId="0" fontId="7" fillId="9" borderId="12" xfId="0" applyFont="1" applyFill="1" applyBorder="1" applyAlignment="1">
      <alignment horizontal="center"/>
    </xf>
    <xf numFmtId="0" fontId="7" fillId="6" borderId="23" xfId="0" applyFont="1" applyFill="1" applyBorder="1" applyAlignment="1">
      <alignment horizontal="center"/>
    </xf>
    <xf numFmtId="0" fontId="7" fillId="6" borderId="12" xfId="0" applyFont="1" applyFill="1" applyBorder="1" applyAlignment="1">
      <alignment horizontal="center"/>
    </xf>
    <xf numFmtId="44" fontId="5" fillId="18" borderId="18" xfId="2" applyNumberFormat="1" applyFont="1" applyFill="1" applyBorder="1" applyAlignment="1">
      <alignment horizontal="center"/>
    </xf>
    <xf numFmtId="44" fontId="10" fillId="14" borderId="19" xfId="2" applyFont="1" applyFill="1" applyBorder="1" applyAlignment="1">
      <alignment horizontal="center"/>
    </xf>
    <xf numFmtId="44" fontId="10" fillId="14" borderId="20" xfId="2" applyFont="1" applyFill="1" applyBorder="1" applyAlignment="1">
      <alignment horizontal="center"/>
    </xf>
    <xf numFmtId="166" fontId="12" fillId="14" borderId="19" xfId="0" applyNumberFormat="1" applyFont="1" applyFill="1" applyBorder="1" applyAlignment="1">
      <alignment horizontal="center"/>
    </xf>
    <xf numFmtId="166" fontId="12" fillId="14" borderId="20" xfId="0" applyNumberFormat="1" applyFont="1" applyFill="1" applyBorder="1" applyAlignment="1">
      <alignment horizontal="center"/>
    </xf>
    <xf numFmtId="168" fontId="12" fillId="17" borderId="18" xfId="2" applyNumberFormat="1" applyFont="1" applyFill="1" applyBorder="1" applyAlignment="1">
      <alignment horizontal="center"/>
    </xf>
    <xf numFmtId="166" fontId="12" fillId="14" borderId="15" xfId="0" applyNumberFormat="1" applyFont="1" applyFill="1" applyBorder="1" applyAlignment="1">
      <alignment horizontal="center"/>
    </xf>
    <xf numFmtId="166" fontId="12" fillId="14" borderId="16" xfId="0" applyNumberFormat="1" applyFont="1" applyFill="1" applyBorder="1" applyAlignment="1">
      <alignment horizontal="center"/>
    </xf>
    <xf numFmtId="43" fontId="9" fillId="3" borderId="18" xfId="1" applyFont="1" applyFill="1" applyBorder="1" applyAlignment="1">
      <alignment horizontal="center"/>
    </xf>
    <xf numFmtId="43" fontId="9" fillId="3" borderId="19" xfId="1" applyFont="1" applyFill="1" applyBorder="1" applyAlignment="1">
      <alignment horizontal="center"/>
    </xf>
    <xf numFmtId="43" fontId="12" fillId="14" borderId="13" xfId="1" applyFont="1" applyFill="1" applyBorder="1" applyAlignment="1">
      <alignment horizontal="center"/>
    </xf>
    <xf numFmtId="43" fontId="12" fillId="14" borderId="5" xfId="1" applyFont="1" applyFill="1" applyBorder="1" applyAlignment="1">
      <alignment horizontal="center"/>
    </xf>
    <xf numFmtId="166" fontId="12" fillId="14" borderId="13" xfId="0" applyNumberFormat="1" applyFont="1" applyFill="1" applyBorder="1" applyAlignment="1">
      <alignment horizontal="center"/>
    </xf>
    <xf numFmtId="166" fontId="12" fillId="14" borderId="5" xfId="0" applyNumberFormat="1" applyFont="1" applyFill="1" applyBorder="1" applyAlignment="1">
      <alignment horizontal="center"/>
    </xf>
    <xf numFmtId="10" fontId="10" fillId="16" borderId="13" xfId="0" applyNumberFormat="1" applyFont="1" applyFill="1" applyBorder="1" applyAlignment="1">
      <alignment horizontal="center"/>
    </xf>
    <xf numFmtId="10" fontId="10" fillId="16" borderId="5" xfId="0" applyNumberFormat="1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5" fillId="3" borderId="9" xfId="0" applyFont="1" applyFill="1" applyBorder="1" applyAlignment="1">
      <alignment horizontal="center"/>
    </xf>
    <xf numFmtId="0" fontId="5" fillId="3" borderId="8" xfId="0" applyFont="1" applyFill="1" applyBorder="1" applyAlignment="1">
      <alignment horizontal="center"/>
    </xf>
    <xf numFmtId="44" fontId="5" fillId="25" borderId="18" xfId="2" applyNumberFormat="1" applyFont="1" applyFill="1" applyBorder="1" applyAlignment="1">
      <alignment horizontal="center"/>
    </xf>
    <xf numFmtId="44" fontId="10" fillId="21" borderId="19" xfId="2" applyFont="1" applyFill="1" applyBorder="1" applyAlignment="1">
      <alignment horizontal="center"/>
    </xf>
    <xf numFmtId="44" fontId="10" fillId="21" borderId="20" xfId="2" applyFont="1" applyFill="1" applyBorder="1" applyAlignment="1">
      <alignment horizontal="center"/>
    </xf>
    <xf numFmtId="168" fontId="12" fillId="24" borderId="18" xfId="2" applyNumberFormat="1" applyFont="1" applyFill="1" applyBorder="1" applyAlignment="1">
      <alignment horizontal="center"/>
    </xf>
    <xf numFmtId="166" fontId="12" fillId="21" borderId="19" xfId="0" applyNumberFormat="1" applyFont="1" applyFill="1" applyBorder="1" applyAlignment="1">
      <alignment horizontal="center"/>
    </xf>
    <xf numFmtId="166" fontId="12" fillId="21" borderId="20" xfId="0" applyNumberFormat="1" applyFont="1" applyFill="1" applyBorder="1" applyAlignment="1">
      <alignment horizontal="center"/>
    </xf>
    <xf numFmtId="43" fontId="9" fillId="6" borderId="18" xfId="1" applyFont="1" applyFill="1" applyBorder="1" applyAlignment="1">
      <alignment horizontal="center"/>
    </xf>
    <xf numFmtId="43" fontId="9" fillId="6" borderId="19" xfId="1" applyFont="1" applyFill="1" applyBorder="1" applyAlignment="1">
      <alignment horizontal="center"/>
    </xf>
    <xf numFmtId="43" fontId="12" fillId="21" borderId="13" xfId="1" applyFont="1" applyFill="1" applyBorder="1" applyAlignment="1">
      <alignment horizontal="center"/>
    </xf>
    <xf numFmtId="43" fontId="12" fillId="21" borderId="5" xfId="1" applyFont="1" applyFill="1" applyBorder="1" applyAlignment="1">
      <alignment horizontal="center"/>
    </xf>
    <xf numFmtId="166" fontId="12" fillId="21" borderId="15" xfId="0" applyNumberFormat="1" applyFont="1" applyFill="1" applyBorder="1" applyAlignment="1">
      <alignment horizontal="center"/>
    </xf>
    <xf numFmtId="166" fontId="12" fillId="21" borderId="16" xfId="0" applyNumberFormat="1" applyFont="1" applyFill="1" applyBorder="1" applyAlignment="1">
      <alignment horizontal="center"/>
    </xf>
    <xf numFmtId="166" fontId="12" fillId="21" borderId="13" xfId="0" applyNumberFormat="1" applyFont="1" applyFill="1" applyBorder="1" applyAlignment="1">
      <alignment horizontal="center"/>
    </xf>
    <xf numFmtId="166" fontId="12" fillId="21" borderId="5" xfId="0" applyNumberFormat="1" applyFont="1" applyFill="1" applyBorder="1" applyAlignment="1">
      <alignment horizontal="center"/>
    </xf>
    <xf numFmtId="0" fontId="5" fillId="6" borderId="2" xfId="0" applyFont="1" applyFill="1" applyBorder="1" applyAlignment="1">
      <alignment horizontal="center"/>
    </xf>
    <xf numFmtId="0" fontId="5" fillId="6" borderId="9" xfId="0" applyFont="1" applyFill="1" applyBorder="1" applyAlignment="1">
      <alignment horizontal="center"/>
    </xf>
    <xf numFmtId="10" fontId="10" fillId="23" borderId="13" xfId="0" applyNumberFormat="1" applyFont="1" applyFill="1" applyBorder="1" applyAlignment="1">
      <alignment horizontal="center"/>
    </xf>
    <xf numFmtId="10" fontId="10" fillId="23" borderId="5" xfId="0" applyNumberFormat="1" applyFont="1" applyFill="1" applyBorder="1" applyAlignment="1">
      <alignment horizontal="center"/>
    </xf>
    <xf numFmtId="0" fontId="5" fillId="6" borderId="8" xfId="0" applyFont="1" applyFill="1" applyBorder="1" applyAlignment="1">
      <alignment horizontal="center"/>
    </xf>
    <xf numFmtId="44" fontId="10" fillId="30" borderId="19" xfId="2" applyFont="1" applyFill="1" applyBorder="1" applyAlignment="1">
      <alignment horizontal="center"/>
    </xf>
    <xf numFmtId="44" fontId="10" fillId="30" borderId="20" xfId="2" applyFont="1" applyFill="1" applyBorder="1" applyAlignment="1">
      <alignment horizontal="center"/>
    </xf>
    <xf numFmtId="44" fontId="5" fillId="33" borderId="18" xfId="2" applyNumberFormat="1" applyFont="1" applyFill="1" applyBorder="1" applyAlignment="1">
      <alignment horizontal="center"/>
    </xf>
    <xf numFmtId="168" fontId="12" fillId="32" borderId="18" xfId="2" applyNumberFormat="1" applyFont="1" applyFill="1" applyBorder="1" applyAlignment="1">
      <alignment horizontal="center"/>
    </xf>
    <xf numFmtId="43" fontId="9" fillId="28" borderId="18" xfId="1" applyFont="1" applyFill="1" applyBorder="1" applyAlignment="1">
      <alignment horizontal="center"/>
    </xf>
    <xf numFmtId="43" fontId="9" fillId="28" borderId="19" xfId="1" applyFont="1" applyFill="1" applyBorder="1" applyAlignment="1">
      <alignment horizontal="center"/>
    </xf>
    <xf numFmtId="166" fontId="12" fillId="30" borderId="19" xfId="0" applyNumberFormat="1" applyFont="1" applyFill="1" applyBorder="1" applyAlignment="1">
      <alignment horizontal="center"/>
    </xf>
    <xf numFmtId="166" fontId="12" fillId="30" borderId="20" xfId="0" applyNumberFormat="1" applyFont="1" applyFill="1" applyBorder="1" applyAlignment="1">
      <alignment horizontal="center"/>
    </xf>
    <xf numFmtId="166" fontId="12" fillId="30" borderId="13" xfId="0" applyNumberFormat="1" applyFont="1" applyFill="1" applyBorder="1" applyAlignment="1">
      <alignment horizontal="center"/>
    </xf>
    <xf numFmtId="166" fontId="12" fillId="30" borderId="5" xfId="0" applyNumberFormat="1" applyFont="1" applyFill="1" applyBorder="1" applyAlignment="1">
      <alignment horizontal="center"/>
    </xf>
    <xf numFmtId="166" fontId="12" fillId="30" borderId="15" xfId="0" applyNumberFormat="1" applyFont="1" applyFill="1" applyBorder="1" applyAlignment="1">
      <alignment horizontal="center"/>
    </xf>
    <xf numFmtId="166" fontId="12" fillId="30" borderId="16" xfId="0" applyNumberFormat="1" applyFont="1" applyFill="1" applyBorder="1" applyAlignment="1">
      <alignment horizontal="center"/>
    </xf>
    <xf numFmtId="43" fontId="12" fillId="30" borderId="13" xfId="1" applyFont="1" applyFill="1" applyBorder="1" applyAlignment="1">
      <alignment horizontal="center"/>
    </xf>
    <xf numFmtId="43" fontId="12" fillId="30" borderId="5" xfId="1" applyFont="1" applyFill="1" applyBorder="1" applyAlignment="1">
      <alignment horizontal="center"/>
    </xf>
    <xf numFmtId="10" fontId="10" fillId="27" borderId="13" xfId="0" applyNumberFormat="1" applyFont="1" applyFill="1" applyBorder="1" applyAlignment="1">
      <alignment horizontal="center"/>
    </xf>
    <xf numFmtId="10" fontId="10" fillId="27" borderId="5" xfId="0" applyNumberFormat="1" applyFont="1" applyFill="1" applyBorder="1" applyAlignment="1">
      <alignment horizontal="center"/>
    </xf>
    <xf numFmtId="0" fontId="5" fillId="28" borderId="2" xfId="0" applyFont="1" applyFill="1" applyBorder="1" applyAlignment="1">
      <alignment horizontal="center"/>
    </xf>
    <xf numFmtId="0" fontId="5" fillId="28" borderId="8" xfId="0" applyFont="1" applyFill="1" applyBorder="1" applyAlignment="1">
      <alignment horizontal="center"/>
    </xf>
    <xf numFmtId="0" fontId="5" fillId="28" borderId="9" xfId="0" applyFont="1" applyFill="1" applyBorder="1" applyAlignment="1">
      <alignment horizontal="center"/>
    </xf>
  </cellXfs>
  <cellStyles count="4">
    <cellStyle name="Komma" xfId="1" builtinId="3"/>
    <cellStyle name="Procent" xfId="3" builtinId="5"/>
    <cellStyle name="Standaard" xfId="0" builtinId="0"/>
    <cellStyle name="Valuta" xfId="2" builtinId="4"/>
  </cellStyles>
  <dxfs count="1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0"/>
  <sheetViews>
    <sheetView tabSelected="1" topLeftCell="A7" workbookViewId="0">
      <selection activeCell="D33" sqref="D33"/>
    </sheetView>
  </sheetViews>
  <sheetFormatPr defaultColWidth="9.140625" defaultRowHeight="12.75" x14ac:dyDescent="0.2"/>
  <cols>
    <col min="1" max="1" width="10.85546875" style="9" bestFit="1" customWidth="1"/>
    <col min="2" max="2" width="15" style="9" customWidth="1"/>
    <col min="3" max="3" width="28" style="9" bestFit="1" customWidth="1"/>
    <col min="4" max="4" width="145.7109375" style="9" bestFit="1" customWidth="1"/>
    <col min="5" max="5" width="9.140625" style="168"/>
    <col min="6" max="10" width="9.140625" style="10"/>
    <col min="11" max="16384" width="9.140625" style="9"/>
  </cols>
  <sheetData>
    <row r="1" spans="1:10" x14ac:dyDescent="0.2">
      <c r="A1" s="122" t="s">
        <v>63</v>
      </c>
      <c r="B1" s="10"/>
    </row>
    <row r="2" spans="1:10" x14ac:dyDescent="0.2">
      <c r="A2" s="9" t="s">
        <v>0</v>
      </c>
    </row>
    <row r="4" spans="1:10" x14ac:dyDescent="0.2">
      <c r="A4" s="193" t="s">
        <v>51</v>
      </c>
      <c r="B4" s="193"/>
      <c r="C4" s="193"/>
      <c r="D4" s="193"/>
      <c r="E4" s="193"/>
      <c r="F4" s="193"/>
      <c r="G4" s="193"/>
      <c r="H4" s="193"/>
      <c r="I4" s="193"/>
      <c r="J4" s="193"/>
    </row>
    <row r="5" spans="1:10" x14ac:dyDescent="0.2">
      <c r="A5" s="160" t="s">
        <v>62</v>
      </c>
      <c r="B5" s="159"/>
      <c r="C5" s="159"/>
      <c r="D5" s="159"/>
      <c r="E5" s="169"/>
      <c r="F5" s="159"/>
      <c r="G5" s="159"/>
      <c r="H5" s="159"/>
      <c r="I5" s="159"/>
      <c r="J5" s="159"/>
    </row>
    <row r="6" spans="1:10" x14ac:dyDescent="0.2">
      <c r="A6" s="14"/>
      <c r="B6" s="14"/>
      <c r="C6" s="14"/>
      <c r="D6" s="14" t="s">
        <v>81</v>
      </c>
      <c r="E6" s="170"/>
      <c r="F6" s="14"/>
      <c r="G6" s="14"/>
      <c r="H6" s="14"/>
      <c r="I6" s="14"/>
      <c r="J6" s="14"/>
    </row>
    <row r="7" spans="1:10" x14ac:dyDescent="0.2">
      <c r="A7" s="194" t="s">
        <v>1</v>
      </c>
      <c r="B7" s="194"/>
      <c r="C7" s="121"/>
    </row>
    <row r="8" spans="1:10" x14ac:dyDescent="0.2">
      <c r="A8" s="15"/>
      <c r="B8" s="15"/>
      <c r="C8" s="1"/>
    </row>
    <row r="9" spans="1:10" x14ac:dyDescent="0.2">
      <c r="A9" s="152" t="s">
        <v>2</v>
      </c>
      <c r="B9" s="195" t="s">
        <v>59</v>
      </c>
      <c r="C9" s="196"/>
      <c r="D9" s="7" t="s">
        <v>3</v>
      </c>
      <c r="E9" s="171"/>
      <c r="F9" s="123"/>
      <c r="G9" s="8"/>
      <c r="H9" s="8"/>
      <c r="I9" s="8"/>
      <c r="J9" s="8"/>
    </row>
    <row r="10" spans="1:10" x14ac:dyDescent="0.2">
      <c r="A10" s="153"/>
      <c r="B10" s="154">
        <v>1500</v>
      </c>
      <c r="C10" s="155">
        <f>B10*'Perceel 1 OP'!B41</f>
        <v>43747.5</v>
      </c>
      <c r="D10" s="153" t="s">
        <v>77</v>
      </c>
      <c r="F10" s="124"/>
    </row>
    <row r="11" spans="1:10" x14ac:dyDescent="0.2">
      <c r="A11" s="153"/>
      <c r="B11" s="154">
        <v>1500</v>
      </c>
      <c r="C11" s="155">
        <f>B11*'Perceel 1 OP'!G41</f>
        <v>43747.5</v>
      </c>
      <c r="D11" s="153" t="s">
        <v>78</v>
      </c>
      <c r="F11" s="124"/>
    </row>
    <row r="12" spans="1:10" x14ac:dyDescent="0.2">
      <c r="A12" s="153"/>
      <c r="B12" s="154">
        <v>100</v>
      </c>
      <c r="C12" s="155">
        <f>B12*'Perceel 1 OP'!L41</f>
        <v>2916.5</v>
      </c>
      <c r="D12" s="153" t="s">
        <v>73</v>
      </c>
      <c r="F12" s="124"/>
    </row>
    <row r="13" spans="1:10" x14ac:dyDescent="0.2">
      <c r="A13" s="153"/>
      <c r="B13" s="154">
        <v>100</v>
      </c>
      <c r="C13" s="155">
        <f>B13*'Perceel 1 OP'!Q41</f>
        <v>2916.5</v>
      </c>
      <c r="D13" s="153" t="s">
        <v>74</v>
      </c>
      <c r="F13" s="124"/>
    </row>
    <row r="14" spans="1:10" x14ac:dyDescent="0.2">
      <c r="A14" s="153"/>
      <c r="B14" s="154">
        <v>150</v>
      </c>
      <c r="C14" s="155">
        <f>B14*'Perceel 1 OP'!V41</f>
        <v>4374.75</v>
      </c>
      <c r="D14" s="153" t="s">
        <v>75</v>
      </c>
      <c r="F14" s="124"/>
    </row>
    <row r="15" spans="1:10" x14ac:dyDescent="0.2">
      <c r="A15" s="188"/>
      <c r="B15" s="154">
        <v>150</v>
      </c>
      <c r="C15" s="190">
        <f>B15*'Perceel 1 OP'!AA41</f>
        <v>4374.75</v>
      </c>
      <c r="D15" s="153" t="s">
        <v>76</v>
      </c>
      <c r="F15" s="124"/>
    </row>
    <row r="16" spans="1:10" ht="13.5" thickBot="1" x14ac:dyDescent="0.25">
      <c r="A16" s="173"/>
      <c r="B16" s="189">
        <v>750</v>
      </c>
      <c r="C16" s="155">
        <f>A16*B16</f>
        <v>0</v>
      </c>
      <c r="D16" s="153" t="s">
        <v>82</v>
      </c>
      <c r="E16" s="172"/>
      <c r="F16" s="124"/>
    </row>
    <row r="17" spans="1:10" ht="13.5" thickBot="1" x14ac:dyDescent="0.25">
      <c r="A17" s="158" t="s">
        <v>4</v>
      </c>
      <c r="B17" s="143"/>
      <c r="C17" s="2">
        <f>SUM(C10:C15)*3</f>
        <v>306232.5</v>
      </c>
      <c r="D17" s="11" t="s">
        <v>5</v>
      </c>
      <c r="E17" s="171"/>
      <c r="F17" s="8"/>
      <c r="G17" s="8"/>
      <c r="H17" s="8"/>
      <c r="I17" s="8"/>
      <c r="J17" s="8"/>
    </row>
    <row r="20" spans="1:10" x14ac:dyDescent="0.2">
      <c r="A20" s="148" t="s">
        <v>6</v>
      </c>
      <c r="B20" s="199" t="s">
        <v>59</v>
      </c>
      <c r="C20" s="200"/>
      <c r="D20" s="12" t="s">
        <v>3</v>
      </c>
      <c r="E20" s="171"/>
      <c r="F20" s="123"/>
      <c r="G20" s="8"/>
      <c r="H20" s="8"/>
      <c r="I20" s="8"/>
      <c r="J20" s="8"/>
    </row>
    <row r="21" spans="1:10" x14ac:dyDescent="0.2">
      <c r="A21" s="149"/>
      <c r="B21" s="150">
        <v>100</v>
      </c>
      <c r="C21" s="151">
        <f>B21*'Perceel 2 OBP'!B41</f>
        <v>2916.5</v>
      </c>
      <c r="D21" s="149" t="s">
        <v>77</v>
      </c>
      <c r="F21" s="124"/>
    </row>
    <row r="22" spans="1:10" x14ac:dyDescent="0.2">
      <c r="A22" s="149"/>
      <c r="B22" s="150">
        <v>100</v>
      </c>
      <c r="C22" s="151">
        <f>B22*'Perceel 2 OBP'!G41</f>
        <v>2916.5</v>
      </c>
      <c r="D22" s="149" t="s">
        <v>78</v>
      </c>
      <c r="F22" s="124"/>
    </row>
    <row r="23" spans="1:10" x14ac:dyDescent="0.2">
      <c r="A23" s="149"/>
      <c r="B23" s="150">
        <v>25</v>
      </c>
      <c r="C23" s="151">
        <f>B23*'Perceel 2 OBP'!L41</f>
        <v>729.125</v>
      </c>
      <c r="D23" s="149" t="s">
        <v>79</v>
      </c>
      <c r="F23" s="124"/>
    </row>
    <row r="24" spans="1:10" x14ac:dyDescent="0.2">
      <c r="A24" s="149"/>
      <c r="B24" s="150">
        <v>25</v>
      </c>
      <c r="C24" s="151">
        <f>B24*'Perceel 2 OBP'!Q41</f>
        <v>729.125</v>
      </c>
      <c r="D24" s="149" t="s">
        <v>80</v>
      </c>
      <c r="F24" s="124"/>
    </row>
    <row r="25" spans="1:10" x14ac:dyDescent="0.2">
      <c r="A25" s="149"/>
      <c r="B25" s="150">
        <v>25</v>
      </c>
      <c r="C25" s="151">
        <f>B25*'Perceel 2 OBP'!V41</f>
        <v>729.125</v>
      </c>
      <c r="D25" s="149" t="s">
        <v>73</v>
      </c>
      <c r="F25" s="124"/>
    </row>
    <row r="26" spans="1:10" x14ac:dyDescent="0.2">
      <c r="A26" s="149"/>
      <c r="B26" s="150">
        <v>25</v>
      </c>
      <c r="C26" s="151">
        <f>B26*'Perceel 2 OBP'!AA41</f>
        <v>729.125</v>
      </c>
      <c r="D26" s="149" t="s">
        <v>74</v>
      </c>
      <c r="F26" s="124"/>
    </row>
    <row r="27" spans="1:10" x14ac:dyDescent="0.2">
      <c r="A27" s="149"/>
      <c r="B27" s="150">
        <v>25</v>
      </c>
      <c r="C27" s="151">
        <f>B27*'Perceel 2 OBP'!AF41</f>
        <v>729.125</v>
      </c>
      <c r="D27" s="149" t="s">
        <v>75</v>
      </c>
      <c r="F27" s="124"/>
    </row>
    <row r="28" spans="1:10" x14ac:dyDescent="0.2">
      <c r="A28" s="149"/>
      <c r="B28" s="150">
        <v>25</v>
      </c>
      <c r="C28" s="151">
        <f>B28*'Perceel 2 OBP'!AK41</f>
        <v>729.125</v>
      </c>
      <c r="D28" s="149" t="s">
        <v>76</v>
      </c>
      <c r="F28" s="124"/>
    </row>
    <row r="29" spans="1:10" x14ac:dyDescent="0.2">
      <c r="A29" s="149"/>
      <c r="B29" s="150">
        <v>10</v>
      </c>
      <c r="C29" s="151">
        <f>B29*'Perceel 2 OBP'!AP41</f>
        <v>270.82499999999999</v>
      </c>
      <c r="D29" s="149" t="s">
        <v>53</v>
      </c>
      <c r="F29" s="124"/>
    </row>
    <row r="30" spans="1:10" ht="13.5" thickBot="1" x14ac:dyDescent="0.25">
      <c r="A30" s="174"/>
      <c r="B30" s="163">
        <v>25</v>
      </c>
      <c r="C30" s="151">
        <f>B30*A30</f>
        <v>0</v>
      </c>
      <c r="D30" s="149" t="s">
        <v>82</v>
      </c>
      <c r="F30" s="124"/>
    </row>
    <row r="31" spans="1:10" ht="13.5" thickBot="1" x14ac:dyDescent="0.25">
      <c r="A31" s="164" t="s">
        <v>4</v>
      </c>
      <c r="B31" s="157"/>
      <c r="C31" s="3">
        <f>SUM(C21:C29)*3</f>
        <v>31435.725000000002</v>
      </c>
      <c r="D31" s="162" t="s">
        <v>7</v>
      </c>
      <c r="E31" s="171"/>
      <c r="F31" s="8"/>
      <c r="G31" s="8"/>
      <c r="H31" s="8"/>
      <c r="I31" s="8"/>
      <c r="J31" s="8"/>
    </row>
    <row r="34" spans="1:10" x14ac:dyDescent="0.2">
      <c r="A34" s="144" t="s">
        <v>8</v>
      </c>
      <c r="B34" s="197" t="s">
        <v>59</v>
      </c>
      <c r="C34" s="198"/>
      <c r="D34" s="13" t="s">
        <v>3</v>
      </c>
      <c r="E34" s="171"/>
      <c r="F34" s="123"/>
      <c r="G34" s="8"/>
      <c r="H34" s="8"/>
      <c r="I34" s="8"/>
      <c r="J34" s="8"/>
    </row>
    <row r="35" spans="1:10" x14ac:dyDescent="0.2">
      <c r="A35" s="145"/>
      <c r="B35" s="146">
        <v>5000</v>
      </c>
      <c r="C35" s="147">
        <f>B35*'Perceel 3 Payroll'!B40</f>
        <v>145412.5</v>
      </c>
      <c r="D35" s="145" t="s">
        <v>61</v>
      </c>
      <c r="F35" s="124"/>
    </row>
    <row r="36" spans="1:10" x14ac:dyDescent="0.2">
      <c r="A36" s="145"/>
      <c r="B36" s="146">
        <v>200</v>
      </c>
      <c r="C36" s="147">
        <f>B36*'Perceel 3 Payroll'!G40</f>
        <v>5400</v>
      </c>
      <c r="D36" s="145" t="s">
        <v>48</v>
      </c>
      <c r="F36" s="124"/>
    </row>
    <row r="37" spans="1:10" ht="13.5" thickBot="1" x14ac:dyDescent="0.25">
      <c r="A37" s="173"/>
      <c r="B37" s="146">
        <v>500</v>
      </c>
      <c r="C37" s="161">
        <f>B37*A37</f>
        <v>0</v>
      </c>
      <c r="D37" s="166" t="s">
        <v>83</v>
      </c>
      <c r="E37" s="172"/>
      <c r="F37" s="124"/>
    </row>
    <row r="38" spans="1:10" ht="13.5" thickBot="1" x14ac:dyDescent="0.25">
      <c r="A38" s="165" t="s">
        <v>4</v>
      </c>
      <c r="B38" s="156"/>
      <c r="C38" s="4">
        <f>SUM(C35:C36)*3</f>
        <v>452437.5</v>
      </c>
      <c r="D38" s="167" t="s">
        <v>9</v>
      </c>
      <c r="E38" s="171"/>
      <c r="F38" s="8"/>
      <c r="H38" s="8"/>
      <c r="I38" s="8"/>
      <c r="J38" s="8"/>
    </row>
    <row r="40" spans="1:10" x14ac:dyDescent="0.2">
      <c r="A40" s="16" t="s">
        <v>50</v>
      </c>
    </row>
  </sheetData>
  <sheetProtection algorithmName="SHA-512" hashValue="yko4lDK5VS5pdOuj/0aznUu5ApuDgJXNDryULvmz132l+daoKLUkLxmsuTEMo1eQ+I4BvKEIi1hNtQK/LiOnWw==" saltValue="FXzbIl/cTzMfAGHDbj7gIw==" spinCount="100000" sheet="1" objects="1" scenarios="1"/>
  <mergeCells count="5">
    <mergeCell ref="A4:J4"/>
    <mergeCell ref="A7:B7"/>
    <mergeCell ref="B9:C9"/>
    <mergeCell ref="B34:C34"/>
    <mergeCell ref="B20:C20"/>
  </mergeCells>
  <pageMargins left="0.7" right="0.7" top="0.75" bottom="0.75" header="0.3" footer="0.3"/>
  <pageSetup paperSize="9" orientation="portrait" copies="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71"/>
  <sheetViews>
    <sheetView workbookViewId="0">
      <selection activeCell="A25" sqref="A25"/>
    </sheetView>
  </sheetViews>
  <sheetFormatPr defaultRowHeight="15" x14ac:dyDescent="0.25"/>
  <cols>
    <col min="1" max="1" width="42.7109375" customWidth="1"/>
    <col min="2" max="2" width="9.85546875" customWidth="1"/>
    <col min="3" max="3" width="10.28515625" customWidth="1"/>
    <col min="4" max="4" width="18" bestFit="1" customWidth="1"/>
    <col min="5" max="5" width="18" style="186" customWidth="1"/>
    <col min="6" max="6" width="42.7109375" customWidth="1"/>
    <col min="7" max="7" width="9.85546875" customWidth="1"/>
    <col min="8" max="8" width="10.28515625" customWidth="1"/>
    <col min="9" max="9" width="18" bestFit="1" customWidth="1"/>
    <col min="10" max="10" width="18" style="186" customWidth="1"/>
    <col min="11" max="11" width="48.5703125" customWidth="1"/>
    <col min="12" max="12" width="11.5703125" customWidth="1"/>
    <col min="13" max="13" width="11" customWidth="1"/>
    <col min="14" max="14" width="13.5703125" bestFit="1" customWidth="1"/>
    <col min="15" max="15" width="13.5703125" style="186" customWidth="1"/>
    <col min="16" max="16" width="48.5703125" customWidth="1"/>
    <col min="17" max="17" width="11.5703125" customWidth="1"/>
    <col min="18" max="18" width="11" customWidth="1"/>
    <col min="19" max="19" width="13.5703125" bestFit="1" customWidth="1"/>
    <col min="21" max="21" width="42.5703125" customWidth="1"/>
    <col min="22" max="22" width="12.140625" customWidth="1"/>
    <col min="23" max="23" width="12.5703125" customWidth="1"/>
    <col min="24" max="24" width="13.5703125" bestFit="1" customWidth="1"/>
    <col min="26" max="26" width="42.5703125" customWidth="1"/>
    <col min="27" max="27" width="12.140625" customWidth="1"/>
    <col min="28" max="28" width="12.5703125" customWidth="1"/>
    <col min="29" max="29" width="13.5703125" bestFit="1" customWidth="1"/>
  </cols>
  <sheetData>
    <row r="1" spans="1:29" ht="20.25" x14ac:dyDescent="0.25">
      <c r="A1" s="17" t="s">
        <v>41</v>
      </c>
      <c r="B1" s="17"/>
      <c r="C1" s="18"/>
      <c r="D1" s="18"/>
      <c r="E1" s="175"/>
      <c r="F1" s="17" t="s">
        <v>41</v>
      </c>
      <c r="G1" s="17"/>
      <c r="H1" s="18"/>
      <c r="I1" s="18"/>
      <c r="J1" s="175"/>
      <c r="K1" s="17" t="s">
        <v>42</v>
      </c>
      <c r="L1" s="17"/>
      <c r="M1" s="18"/>
      <c r="N1" s="18"/>
      <c r="O1" s="175"/>
      <c r="P1" s="17" t="s">
        <v>42</v>
      </c>
      <c r="Q1" s="17"/>
      <c r="R1" s="18"/>
      <c r="S1" s="18"/>
      <c r="U1" s="17" t="s">
        <v>42</v>
      </c>
      <c r="V1" s="17"/>
      <c r="W1" s="18"/>
      <c r="X1" s="18"/>
      <c r="Z1" s="17" t="s">
        <v>42</v>
      </c>
      <c r="AA1" s="17"/>
      <c r="AB1" s="18"/>
      <c r="AC1" s="18"/>
    </row>
    <row r="2" spans="1:29" ht="20.25" x14ac:dyDescent="0.25">
      <c r="A2" s="17" t="s">
        <v>65</v>
      </c>
      <c r="B2" s="17"/>
      <c r="C2" s="18"/>
      <c r="D2" s="18"/>
      <c r="E2" s="175"/>
      <c r="F2" s="17" t="s">
        <v>66</v>
      </c>
      <c r="G2" s="17"/>
      <c r="H2" s="18"/>
      <c r="I2" s="18"/>
      <c r="J2" s="175"/>
      <c r="K2" s="17" t="s">
        <v>69</v>
      </c>
      <c r="L2" s="17"/>
      <c r="M2" s="18"/>
      <c r="N2" s="18"/>
      <c r="O2" s="175"/>
      <c r="P2" s="17" t="s">
        <v>70</v>
      </c>
      <c r="Q2" s="17"/>
      <c r="R2" s="18"/>
      <c r="S2" s="18"/>
      <c r="U2" s="17" t="s">
        <v>71</v>
      </c>
      <c r="V2" s="17"/>
      <c r="W2" s="18"/>
      <c r="X2" s="18"/>
      <c r="Z2" s="17" t="s">
        <v>72</v>
      </c>
      <c r="AA2" s="17"/>
      <c r="AB2" s="18"/>
      <c r="AC2" s="18"/>
    </row>
    <row r="3" spans="1:29" ht="20.25" x14ac:dyDescent="0.25">
      <c r="A3" s="17"/>
      <c r="B3" s="17"/>
      <c r="C3" s="18"/>
      <c r="D3" s="18"/>
      <c r="E3" s="175"/>
      <c r="F3" s="17"/>
      <c r="G3" s="17"/>
      <c r="H3" s="18"/>
      <c r="I3" s="18"/>
      <c r="J3" s="175"/>
      <c r="K3" s="17" t="s">
        <v>10</v>
      </c>
      <c r="L3" s="17"/>
      <c r="M3" s="18"/>
      <c r="N3" s="18"/>
      <c r="O3" s="175"/>
      <c r="P3" s="17" t="s">
        <v>10</v>
      </c>
      <c r="Q3" s="17"/>
      <c r="R3" s="18"/>
      <c r="S3" s="18"/>
      <c r="U3" s="17" t="s">
        <v>10</v>
      </c>
      <c r="V3" s="17"/>
      <c r="W3" s="18"/>
      <c r="X3" s="18"/>
      <c r="Z3" s="17" t="s">
        <v>10</v>
      </c>
      <c r="AA3" s="17"/>
      <c r="AB3" s="18"/>
      <c r="AC3" s="18"/>
    </row>
    <row r="4" spans="1:29" ht="20.25" x14ac:dyDescent="0.25">
      <c r="A4" s="20" t="s">
        <v>11</v>
      </c>
      <c r="B4" s="17"/>
      <c r="C4" s="18"/>
      <c r="D4" s="18"/>
      <c r="E4" s="175"/>
      <c r="F4" s="20" t="s">
        <v>11</v>
      </c>
      <c r="G4" s="17"/>
      <c r="H4" s="18"/>
      <c r="I4" s="18"/>
      <c r="J4" s="175"/>
      <c r="K4" s="20" t="s">
        <v>11</v>
      </c>
      <c r="L4" s="17"/>
      <c r="M4" s="18"/>
      <c r="N4" s="18"/>
      <c r="O4" s="175"/>
      <c r="P4" s="20" t="s">
        <v>11</v>
      </c>
      <c r="Q4" s="17"/>
      <c r="R4" s="18"/>
      <c r="S4" s="18"/>
      <c r="U4" s="20" t="s">
        <v>11</v>
      </c>
      <c r="V4" s="17"/>
      <c r="W4" s="18"/>
      <c r="X4" s="18"/>
      <c r="Z4" s="20" t="s">
        <v>11</v>
      </c>
      <c r="AA4" s="17"/>
      <c r="AB4" s="18"/>
      <c r="AC4" s="18"/>
    </row>
    <row r="5" spans="1:29" ht="15.75" thickBot="1" x14ac:dyDescent="0.3">
      <c r="A5" s="21"/>
      <c r="B5" s="217"/>
      <c r="C5" s="219"/>
      <c r="D5" s="6"/>
      <c r="E5" s="176"/>
      <c r="F5" s="21"/>
      <c r="G5" s="217"/>
      <c r="H5" s="219"/>
      <c r="I5" s="6"/>
      <c r="J5" s="176"/>
      <c r="K5" s="21"/>
      <c r="L5" s="217"/>
      <c r="M5" s="219"/>
      <c r="N5" s="6"/>
      <c r="O5" s="176"/>
      <c r="P5" s="21"/>
      <c r="Q5" s="217"/>
      <c r="R5" s="219"/>
      <c r="S5" s="6"/>
      <c r="U5" s="21"/>
      <c r="V5" s="217"/>
      <c r="W5" s="219"/>
      <c r="X5" s="6"/>
      <c r="Z5" s="21"/>
      <c r="AA5" s="217"/>
      <c r="AB5" s="219"/>
      <c r="AC5" s="6"/>
    </row>
    <row r="6" spans="1:29" ht="16.5" thickTop="1" thickBot="1" x14ac:dyDescent="0.3">
      <c r="A6" s="21"/>
      <c r="B6" s="217" t="s">
        <v>12</v>
      </c>
      <c r="C6" s="218"/>
      <c r="D6" s="22" t="s">
        <v>13</v>
      </c>
      <c r="E6" s="177"/>
      <c r="F6" s="21"/>
      <c r="G6" s="217" t="s">
        <v>12</v>
      </c>
      <c r="H6" s="218"/>
      <c r="I6" s="22" t="s">
        <v>13</v>
      </c>
      <c r="J6" s="177"/>
      <c r="K6" s="21"/>
      <c r="L6" s="217" t="s">
        <v>12</v>
      </c>
      <c r="M6" s="218"/>
      <c r="N6" s="22" t="s">
        <v>13</v>
      </c>
      <c r="O6" s="177"/>
      <c r="P6" s="21"/>
      <c r="Q6" s="217" t="s">
        <v>12</v>
      </c>
      <c r="R6" s="218"/>
      <c r="S6" s="22" t="s">
        <v>13</v>
      </c>
      <c r="U6" s="21"/>
      <c r="V6" s="217" t="s">
        <v>12</v>
      </c>
      <c r="W6" s="218"/>
      <c r="X6" s="22" t="s">
        <v>13</v>
      </c>
      <c r="Z6" s="21"/>
      <c r="AA6" s="217" t="s">
        <v>12</v>
      </c>
      <c r="AB6" s="218"/>
      <c r="AC6" s="22" t="s">
        <v>13</v>
      </c>
    </row>
    <row r="7" spans="1:29" ht="16.5" thickTop="1" thickBot="1" x14ac:dyDescent="0.3">
      <c r="A7" s="23"/>
      <c r="B7" s="217" t="s">
        <v>14</v>
      </c>
      <c r="C7" s="218"/>
      <c r="D7" s="24"/>
      <c r="E7" s="176"/>
      <c r="F7" s="23"/>
      <c r="G7" s="217" t="s">
        <v>14</v>
      </c>
      <c r="H7" s="218"/>
      <c r="I7" s="24"/>
      <c r="J7" s="176"/>
      <c r="K7" s="23"/>
      <c r="L7" s="217" t="s">
        <v>14</v>
      </c>
      <c r="M7" s="218"/>
      <c r="N7" s="24"/>
      <c r="O7" s="176"/>
      <c r="P7" s="23"/>
      <c r="Q7" s="217" t="s">
        <v>14</v>
      </c>
      <c r="R7" s="218"/>
      <c r="S7" s="24"/>
      <c r="U7" s="23"/>
      <c r="V7" s="217" t="s">
        <v>14</v>
      </c>
      <c r="W7" s="218"/>
      <c r="X7" s="24"/>
      <c r="Z7" s="23"/>
      <c r="AA7" s="217" t="s">
        <v>14</v>
      </c>
      <c r="AB7" s="218"/>
      <c r="AC7" s="24"/>
    </row>
    <row r="8" spans="1:29" ht="15.75" thickTop="1" x14ac:dyDescent="0.25">
      <c r="A8" s="25" t="s">
        <v>15</v>
      </c>
      <c r="B8" s="26"/>
      <c r="C8" s="27">
        <v>100</v>
      </c>
      <c r="D8" s="28"/>
      <c r="E8" s="178"/>
      <c r="F8" s="25" t="s">
        <v>15</v>
      </c>
      <c r="G8" s="26"/>
      <c r="H8" s="27">
        <v>100</v>
      </c>
      <c r="I8" s="28"/>
      <c r="J8" s="178"/>
      <c r="K8" s="25" t="s">
        <v>15</v>
      </c>
      <c r="L8" s="26"/>
      <c r="M8" s="27">
        <v>100</v>
      </c>
      <c r="N8" s="28"/>
      <c r="O8" s="178"/>
      <c r="P8" s="25" t="s">
        <v>15</v>
      </c>
      <c r="Q8" s="26"/>
      <c r="R8" s="27">
        <v>100</v>
      </c>
      <c r="S8" s="28"/>
      <c r="U8" s="25" t="s">
        <v>15</v>
      </c>
      <c r="V8" s="26"/>
      <c r="W8" s="27">
        <v>100</v>
      </c>
      <c r="X8" s="28"/>
      <c r="Z8" s="25" t="s">
        <v>15</v>
      </c>
      <c r="AA8" s="26"/>
      <c r="AB8" s="27">
        <v>100</v>
      </c>
      <c r="AC8" s="28"/>
    </row>
    <row r="9" spans="1:29" x14ac:dyDescent="0.25">
      <c r="A9" s="29" t="s">
        <v>16</v>
      </c>
      <c r="B9" s="30">
        <v>0</v>
      </c>
      <c r="C9" s="27">
        <f>B9*C8</f>
        <v>0</v>
      </c>
      <c r="D9" s="28"/>
      <c r="E9" s="178"/>
      <c r="F9" s="29" t="s">
        <v>16</v>
      </c>
      <c r="G9" s="30">
        <v>0</v>
      </c>
      <c r="H9" s="27">
        <f>G9*H8</f>
        <v>0</v>
      </c>
      <c r="I9" s="28"/>
      <c r="J9" s="178"/>
      <c r="K9" s="29" t="s">
        <v>16</v>
      </c>
      <c r="L9" s="30">
        <v>0</v>
      </c>
      <c r="M9" s="27">
        <f>L9*M8</f>
        <v>0</v>
      </c>
      <c r="N9" s="28"/>
      <c r="O9" s="178"/>
      <c r="P9" s="29" t="s">
        <v>16</v>
      </c>
      <c r="Q9" s="30">
        <v>0</v>
      </c>
      <c r="R9" s="27">
        <f>Q9*R8</f>
        <v>0</v>
      </c>
      <c r="S9" s="28"/>
      <c r="U9" s="29" t="s">
        <v>16</v>
      </c>
      <c r="V9" s="30">
        <v>0</v>
      </c>
      <c r="W9" s="27">
        <f>V9*W8</f>
        <v>0</v>
      </c>
      <c r="X9" s="28"/>
      <c r="Z9" s="29" t="s">
        <v>16</v>
      </c>
      <c r="AA9" s="30">
        <v>0</v>
      </c>
      <c r="AB9" s="27">
        <f>AA9*AB8</f>
        <v>0</v>
      </c>
      <c r="AC9" s="28"/>
    </row>
    <row r="10" spans="1:29" x14ac:dyDescent="0.25">
      <c r="A10" s="31" t="s">
        <v>17</v>
      </c>
      <c r="B10" s="137">
        <v>8.3299999999999999E-2</v>
      </c>
      <c r="C10" s="27">
        <f>C8*B10</f>
        <v>8.33</v>
      </c>
      <c r="D10" s="32"/>
      <c r="E10" s="179"/>
      <c r="F10" s="31" t="s">
        <v>17</v>
      </c>
      <c r="G10" s="137">
        <v>8.3299999999999999E-2</v>
      </c>
      <c r="H10" s="27">
        <f>H8*G10</f>
        <v>8.33</v>
      </c>
      <c r="I10" s="32"/>
      <c r="J10" s="179"/>
      <c r="K10" s="31" t="s">
        <v>17</v>
      </c>
      <c r="L10" s="137">
        <v>8.3299999999999999E-2</v>
      </c>
      <c r="M10" s="27">
        <f>M8*L10</f>
        <v>8.33</v>
      </c>
      <c r="N10" s="32"/>
      <c r="O10" s="179"/>
      <c r="P10" s="31" t="s">
        <v>17</v>
      </c>
      <c r="Q10" s="137">
        <v>8.3299999999999999E-2</v>
      </c>
      <c r="R10" s="27">
        <f>R8*Q10</f>
        <v>8.33</v>
      </c>
      <c r="S10" s="32"/>
      <c r="U10" s="31" t="s">
        <v>17</v>
      </c>
      <c r="V10" s="137">
        <v>8.3299999999999999E-2</v>
      </c>
      <c r="W10" s="27">
        <f>W8*V10</f>
        <v>8.33</v>
      </c>
      <c r="X10" s="32"/>
      <c r="Z10" s="31" t="s">
        <v>17</v>
      </c>
      <c r="AA10" s="137">
        <v>8.3299999999999999E-2</v>
      </c>
      <c r="AB10" s="27">
        <f>AB8*AA10</f>
        <v>8.33</v>
      </c>
      <c r="AC10" s="32"/>
    </row>
    <row r="11" spans="1:29" x14ac:dyDescent="0.25">
      <c r="A11" s="21"/>
      <c r="B11" s="211">
        <f>SUM(C8:C10)</f>
        <v>108.33</v>
      </c>
      <c r="C11" s="212"/>
      <c r="D11" s="32"/>
      <c r="E11" s="179"/>
      <c r="F11" s="21"/>
      <c r="G11" s="211">
        <f>SUM(H8:H10)</f>
        <v>108.33</v>
      </c>
      <c r="H11" s="212"/>
      <c r="I11" s="32"/>
      <c r="J11" s="179"/>
      <c r="K11" s="21"/>
      <c r="L11" s="211">
        <f>SUM(M8:M10)</f>
        <v>108.33</v>
      </c>
      <c r="M11" s="212"/>
      <c r="N11" s="32"/>
      <c r="O11" s="179"/>
      <c r="P11" s="21"/>
      <c r="Q11" s="211">
        <f>SUM(R8:R10)</f>
        <v>108.33</v>
      </c>
      <c r="R11" s="212"/>
      <c r="S11" s="32"/>
      <c r="U11" s="21"/>
      <c r="V11" s="211">
        <f>SUM(W8:W10)</f>
        <v>108.33</v>
      </c>
      <c r="W11" s="212"/>
      <c r="X11" s="32"/>
      <c r="Z11" s="21"/>
      <c r="AA11" s="211">
        <f>SUM(AB8:AB10)</f>
        <v>108.33</v>
      </c>
      <c r="AB11" s="212"/>
      <c r="AC11" s="32"/>
    </row>
    <row r="12" spans="1:29" x14ac:dyDescent="0.25">
      <c r="A12" s="33" t="s">
        <v>18</v>
      </c>
      <c r="B12" s="215"/>
      <c r="C12" s="216"/>
      <c r="D12" s="28"/>
      <c r="E12" s="178"/>
      <c r="F12" s="33" t="s">
        <v>18</v>
      </c>
      <c r="G12" s="215"/>
      <c r="H12" s="216"/>
      <c r="I12" s="28"/>
      <c r="J12" s="178"/>
      <c r="K12" s="33" t="s">
        <v>18</v>
      </c>
      <c r="L12" s="215"/>
      <c r="M12" s="216"/>
      <c r="N12" s="28"/>
      <c r="O12" s="178"/>
      <c r="P12" s="33" t="s">
        <v>18</v>
      </c>
      <c r="Q12" s="215"/>
      <c r="R12" s="216"/>
      <c r="S12" s="28"/>
      <c r="U12" s="33" t="s">
        <v>18</v>
      </c>
      <c r="V12" s="215"/>
      <c r="W12" s="216"/>
      <c r="X12" s="28"/>
      <c r="Z12" s="33" t="s">
        <v>18</v>
      </c>
      <c r="AA12" s="215"/>
      <c r="AB12" s="216"/>
      <c r="AC12" s="28"/>
    </row>
    <row r="13" spans="1:29" x14ac:dyDescent="0.25">
      <c r="A13" s="34" t="s">
        <v>84</v>
      </c>
      <c r="B13" s="30">
        <v>0</v>
      </c>
      <c r="C13" s="35">
        <f>B13*(+C$9+C$8)</f>
        <v>0</v>
      </c>
      <c r="D13" s="28"/>
      <c r="E13" s="178"/>
      <c r="F13" s="34" t="s">
        <v>84</v>
      </c>
      <c r="G13" s="30">
        <v>0</v>
      </c>
      <c r="H13" s="35">
        <f>G13*(+H$9+H$8)</f>
        <v>0</v>
      </c>
      <c r="I13" s="28"/>
      <c r="J13" s="178"/>
      <c r="K13" s="34" t="s">
        <v>84</v>
      </c>
      <c r="L13" s="30">
        <v>0</v>
      </c>
      <c r="M13" s="35">
        <f>L13*(+M$9+M$8)</f>
        <v>0</v>
      </c>
      <c r="N13" s="28"/>
      <c r="O13" s="178"/>
      <c r="P13" s="34" t="s">
        <v>84</v>
      </c>
      <c r="Q13" s="30">
        <v>0</v>
      </c>
      <c r="R13" s="35">
        <f>Q13*(+R$9+R$8)</f>
        <v>0</v>
      </c>
      <c r="S13" s="28"/>
      <c r="U13" s="34" t="s">
        <v>84</v>
      </c>
      <c r="V13" s="138">
        <v>0</v>
      </c>
      <c r="W13" s="35">
        <f>V13*(+W$9+W$8)</f>
        <v>0</v>
      </c>
      <c r="X13" s="28"/>
      <c r="Z13" s="34" t="s">
        <v>84</v>
      </c>
      <c r="AA13" s="138">
        <v>0</v>
      </c>
      <c r="AB13" s="35">
        <f>AA13*(+AB$9+AB$8)</f>
        <v>0</v>
      </c>
      <c r="AC13" s="28"/>
    </row>
    <row r="14" spans="1:29" x14ac:dyDescent="0.25">
      <c r="A14" s="29" t="s">
        <v>19</v>
      </c>
      <c r="B14" s="30">
        <v>0</v>
      </c>
      <c r="C14" s="35">
        <f t="shared" ref="C14:C15" si="0">B14*(+C$9+C$8)</f>
        <v>0</v>
      </c>
      <c r="D14" s="28"/>
      <c r="E14" s="178"/>
      <c r="F14" s="29" t="s">
        <v>19</v>
      </c>
      <c r="G14" s="30">
        <v>0</v>
      </c>
      <c r="H14" s="35">
        <f t="shared" ref="H14:H15" si="1">G14*(+H$9+H$8)</f>
        <v>0</v>
      </c>
      <c r="I14" s="28"/>
      <c r="J14" s="178"/>
      <c r="K14" s="29" t="s">
        <v>20</v>
      </c>
      <c r="L14" s="30">
        <v>0</v>
      </c>
      <c r="M14" s="35">
        <f t="shared" ref="M14:M15" si="2">L14*(+M$9+M$8)</f>
        <v>0</v>
      </c>
      <c r="N14" s="28"/>
      <c r="O14" s="178"/>
      <c r="P14" s="29" t="s">
        <v>20</v>
      </c>
      <c r="Q14" s="30">
        <v>0</v>
      </c>
      <c r="R14" s="35">
        <f t="shared" ref="R14:R15" si="3">Q14*(+R$9+R$8)</f>
        <v>0</v>
      </c>
      <c r="S14" s="28"/>
      <c r="U14" s="29" t="s">
        <v>19</v>
      </c>
      <c r="V14" s="30">
        <v>0</v>
      </c>
      <c r="W14" s="35">
        <f t="shared" ref="W14:W15" si="4">V14*(+W$9+W$8)</f>
        <v>0</v>
      </c>
      <c r="X14" s="28"/>
      <c r="Z14" s="29" t="s">
        <v>19</v>
      </c>
      <c r="AA14" s="30">
        <v>0</v>
      </c>
      <c r="AB14" s="35">
        <f t="shared" ref="AB14:AB15" si="5">AA14*(+AB$9+AB$8)</f>
        <v>0</v>
      </c>
      <c r="AC14" s="28"/>
    </row>
    <row r="15" spans="1:29" x14ac:dyDescent="0.25">
      <c r="A15" s="25" t="s">
        <v>21</v>
      </c>
      <c r="B15" s="30">
        <v>0</v>
      </c>
      <c r="C15" s="35">
        <f t="shared" si="0"/>
        <v>0</v>
      </c>
      <c r="D15" s="28"/>
      <c r="E15" s="178"/>
      <c r="F15" s="25" t="s">
        <v>21</v>
      </c>
      <c r="G15" s="30">
        <v>0</v>
      </c>
      <c r="H15" s="35">
        <f t="shared" si="1"/>
        <v>0</v>
      </c>
      <c r="I15" s="28"/>
      <c r="J15" s="178"/>
      <c r="K15" s="25" t="s">
        <v>21</v>
      </c>
      <c r="L15" s="30">
        <v>0</v>
      </c>
      <c r="M15" s="35">
        <f t="shared" si="2"/>
        <v>0</v>
      </c>
      <c r="N15" s="28"/>
      <c r="O15" s="178"/>
      <c r="P15" s="25" t="s">
        <v>21</v>
      </c>
      <c r="Q15" s="30">
        <v>0</v>
      </c>
      <c r="R15" s="35">
        <f t="shared" si="3"/>
        <v>0</v>
      </c>
      <c r="S15" s="28"/>
      <c r="U15" s="25" t="s">
        <v>21</v>
      </c>
      <c r="V15" s="30">
        <v>0</v>
      </c>
      <c r="W15" s="35">
        <f t="shared" si="4"/>
        <v>0</v>
      </c>
      <c r="X15" s="28"/>
      <c r="Z15" s="25" t="s">
        <v>21</v>
      </c>
      <c r="AA15" s="30">
        <v>0</v>
      </c>
      <c r="AB15" s="35">
        <f t="shared" si="5"/>
        <v>0</v>
      </c>
      <c r="AC15" s="28"/>
    </row>
    <row r="16" spans="1:29" x14ac:dyDescent="0.25">
      <c r="A16" s="34" t="s">
        <v>64</v>
      </c>
      <c r="B16" s="138">
        <v>8.3299999999999999E-2</v>
      </c>
      <c r="C16" s="35">
        <f>B16*(C$8+C13+C14)</f>
        <v>8.33</v>
      </c>
      <c r="D16" s="28"/>
      <c r="E16" s="178"/>
      <c r="F16" s="34" t="s">
        <v>64</v>
      </c>
      <c r="G16" s="138">
        <v>8.3299999999999999E-2</v>
      </c>
      <c r="H16" s="35">
        <f>G16*(H$8+H13+H14)</f>
        <v>8.33</v>
      </c>
      <c r="I16" s="28"/>
      <c r="J16" s="178"/>
      <c r="K16" s="34" t="s">
        <v>64</v>
      </c>
      <c r="L16" s="138">
        <v>8.3299999999999999E-2</v>
      </c>
      <c r="M16" s="35">
        <f>L16*(M$8+M13+M14)</f>
        <v>8.33</v>
      </c>
      <c r="N16" s="28"/>
      <c r="O16" s="178"/>
      <c r="P16" s="34" t="s">
        <v>64</v>
      </c>
      <c r="Q16" s="138">
        <v>8.3299999999999999E-2</v>
      </c>
      <c r="R16" s="35">
        <f>Q16*(R$8+R13+R14)</f>
        <v>8.33</v>
      </c>
      <c r="S16" s="28"/>
      <c r="U16" s="34" t="s">
        <v>64</v>
      </c>
      <c r="V16" s="138">
        <v>8.3299999999999999E-2</v>
      </c>
      <c r="W16" s="35">
        <f>V16*(W$8+W13+W14)</f>
        <v>8.33</v>
      </c>
      <c r="X16" s="28"/>
      <c r="Z16" s="34" t="s">
        <v>64</v>
      </c>
      <c r="AA16" s="138">
        <v>8.3299999999999999E-2</v>
      </c>
      <c r="AB16" s="35">
        <f>AA16*(AB$8+AB13+AB14)</f>
        <v>8.33</v>
      </c>
      <c r="AC16" s="28"/>
    </row>
    <row r="17" spans="1:29" x14ac:dyDescent="0.25">
      <c r="A17" s="21" t="s">
        <v>23</v>
      </c>
      <c r="B17" s="211">
        <f>B11+SUM(C13:C16)</f>
        <v>116.66</v>
      </c>
      <c r="C17" s="212"/>
      <c r="D17" s="36"/>
      <c r="E17" s="180"/>
      <c r="F17" s="21" t="s">
        <v>23</v>
      </c>
      <c r="G17" s="211">
        <f>G11+SUM(H13:H16)</f>
        <v>116.66</v>
      </c>
      <c r="H17" s="212"/>
      <c r="I17" s="36"/>
      <c r="J17" s="180"/>
      <c r="K17" s="21" t="s">
        <v>23</v>
      </c>
      <c r="L17" s="211">
        <f>L11+SUM(M13:M16)</f>
        <v>116.66</v>
      </c>
      <c r="M17" s="212"/>
      <c r="N17" s="36"/>
      <c r="O17" s="180"/>
      <c r="P17" s="21" t="s">
        <v>23</v>
      </c>
      <c r="Q17" s="211">
        <f>Q11+SUM(R13:R16)</f>
        <v>116.66</v>
      </c>
      <c r="R17" s="212"/>
      <c r="S17" s="36"/>
      <c r="U17" s="21" t="s">
        <v>23</v>
      </c>
      <c r="V17" s="211">
        <f>V11+SUM(W13:W16)</f>
        <v>116.66</v>
      </c>
      <c r="W17" s="212"/>
      <c r="X17" s="36"/>
      <c r="Z17" s="21" t="s">
        <v>23</v>
      </c>
      <c r="AA17" s="211">
        <f>AA11+SUM(AB13:AB16)</f>
        <v>116.66</v>
      </c>
      <c r="AB17" s="212"/>
      <c r="AC17" s="36"/>
    </row>
    <row r="18" spans="1:29" x14ac:dyDescent="0.25">
      <c r="A18" s="33"/>
      <c r="B18" s="26"/>
      <c r="C18" s="37"/>
      <c r="D18" s="38"/>
      <c r="E18" s="181"/>
      <c r="F18" s="33"/>
      <c r="G18" s="26"/>
      <c r="H18" s="37"/>
      <c r="I18" s="38"/>
      <c r="J18" s="181"/>
      <c r="K18" s="33"/>
      <c r="L18" s="26"/>
      <c r="M18" s="37"/>
      <c r="N18" s="38"/>
      <c r="O18" s="181"/>
      <c r="P18" s="33"/>
      <c r="Q18" s="26"/>
      <c r="R18" s="37"/>
      <c r="S18" s="38"/>
      <c r="U18" s="33"/>
      <c r="V18" s="26"/>
      <c r="W18" s="37"/>
      <c r="X18" s="38"/>
      <c r="Z18" s="33"/>
      <c r="AA18" s="26"/>
      <c r="AB18" s="37"/>
      <c r="AC18" s="38"/>
    </row>
    <row r="19" spans="1:29" x14ac:dyDescent="0.25">
      <c r="A19" s="39" t="s">
        <v>24</v>
      </c>
      <c r="B19" s="37"/>
      <c r="C19" s="37"/>
      <c r="D19" s="38"/>
      <c r="E19" s="181"/>
      <c r="F19" s="39" t="s">
        <v>24</v>
      </c>
      <c r="G19" s="37"/>
      <c r="H19" s="37"/>
      <c r="I19" s="38"/>
      <c r="J19" s="181"/>
      <c r="K19" s="39" t="s">
        <v>24</v>
      </c>
      <c r="L19" s="37"/>
      <c r="M19" s="37"/>
      <c r="N19" s="38"/>
      <c r="O19" s="181"/>
      <c r="P19" s="39" t="s">
        <v>24</v>
      </c>
      <c r="Q19" s="37"/>
      <c r="R19" s="37"/>
      <c r="S19" s="38"/>
      <c r="U19" s="39" t="s">
        <v>24</v>
      </c>
      <c r="V19" s="37"/>
      <c r="W19" s="37"/>
      <c r="X19" s="38"/>
      <c r="Z19" s="39" t="s">
        <v>24</v>
      </c>
      <c r="AA19" s="37"/>
      <c r="AB19" s="37"/>
      <c r="AC19" s="38"/>
    </row>
    <row r="20" spans="1:29" x14ac:dyDescent="0.25">
      <c r="A20" s="25" t="s">
        <v>25</v>
      </c>
      <c r="B20" s="30">
        <v>0</v>
      </c>
      <c r="C20" s="40">
        <f t="shared" ref="C20:C31" si="6">ROUND(+B$17*B20,2)</f>
        <v>0</v>
      </c>
      <c r="D20" s="28"/>
      <c r="E20" s="178"/>
      <c r="F20" s="25" t="s">
        <v>25</v>
      </c>
      <c r="G20" s="30">
        <v>0</v>
      </c>
      <c r="H20" s="40">
        <f t="shared" ref="H20:H22" si="7">ROUND(+G$17*G20,2)</f>
        <v>0</v>
      </c>
      <c r="I20" s="28"/>
      <c r="J20" s="178"/>
      <c r="K20" s="25" t="s">
        <v>25</v>
      </c>
      <c r="L20" s="30">
        <v>0</v>
      </c>
      <c r="M20" s="40">
        <f>ROUND(+L$17*L20,2)</f>
        <v>0</v>
      </c>
      <c r="N20" s="28"/>
      <c r="O20" s="178"/>
      <c r="P20" s="25" t="s">
        <v>25</v>
      </c>
      <c r="Q20" s="30">
        <v>0</v>
      </c>
      <c r="R20" s="40">
        <f>ROUND(+Q$17*Q20,2)</f>
        <v>0</v>
      </c>
      <c r="S20" s="28"/>
      <c r="U20" s="29" t="s">
        <v>25</v>
      </c>
      <c r="V20" s="30">
        <v>0</v>
      </c>
      <c r="W20" s="40">
        <f t="shared" ref="W20:W31" si="8">ROUND(+V$17*V20,2)</f>
        <v>0</v>
      </c>
      <c r="X20" s="28"/>
      <c r="Z20" s="29" t="s">
        <v>25</v>
      </c>
      <c r="AA20" s="30">
        <v>0</v>
      </c>
      <c r="AB20" s="40">
        <f t="shared" ref="AB20:AB22" si="9">ROUND(+AA$17*AA20,2)</f>
        <v>0</v>
      </c>
      <c r="AC20" s="28"/>
    </row>
    <row r="21" spans="1:29" x14ac:dyDescent="0.25">
      <c r="A21" s="25" t="s">
        <v>55</v>
      </c>
      <c r="B21" s="30">
        <v>0</v>
      </c>
      <c r="C21" s="27">
        <f t="shared" si="6"/>
        <v>0</v>
      </c>
      <c r="D21" s="28"/>
      <c r="E21" s="178"/>
      <c r="F21" s="25" t="s">
        <v>55</v>
      </c>
      <c r="G21" s="30">
        <v>0</v>
      </c>
      <c r="H21" s="27">
        <f t="shared" si="7"/>
        <v>0</v>
      </c>
      <c r="I21" s="28"/>
      <c r="J21" s="178"/>
      <c r="K21" s="25" t="s">
        <v>55</v>
      </c>
      <c r="L21" s="30">
        <v>0</v>
      </c>
      <c r="M21" s="134">
        <f>ROUND(+L$17*L21,2)</f>
        <v>0</v>
      </c>
      <c r="N21" s="28"/>
      <c r="O21" s="178"/>
      <c r="P21" s="25" t="s">
        <v>55</v>
      </c>
      <c r="Q21" s="30">
        <v>0</v>
      </c>
      <c r="R21" s="134">
        <f>ROUND(+Q$17*Q21,2)</f>
        <v>0</v>
      </c>
      <c r="S21" s="28"/>
      <c r="U21" s="135" t="s">
        <v>55</v>
      </c>
      <c r="V21" s="30">
        <v>0</v>
      </c>
      <c r="W21" s="27">
        <f t="shared" si="8"/>
        <v>0</v>
      </c>
      <c r="X21" s="28"/>
      <c r="Z21" s="135" t="s">
        <v>55</v>
      </c>
      <c r="AA21" s="30">
        <v>0</v>
      </c>
      <c r="AB21" s="27">
        <f t="shared" si="9"/>
        <v>0</v>
      </c>
      <c r="AC21" s="28"/>
    </row>
    <row r="22" spans="1:29" x14ac:dyDescent="0.25">
      <c r="A22" s="34" t="s">
        <v>26</v>
      </c>
      <c r="B22" s="30">
        <v>0</v>
      </c>
      <c r="C22" s="27">
        <f t="shared" si="6"/>
        <v>0</v>
      </c>
      <c r="D22" s="28"/>
      <c r="E22" s="178"/>
      <c r="F22" s="34" t="s">
        <v>26</v>
      </c>
      <c r="G22" s="30">
        <v>0</v>
      </c>
      <c r="H22" s="27">
        <f t="shared" si="7"/>
        <v>0</v>
      </c>
      <c r="I22" s="28"/>
      <c r="J22" s="178"/>
      <c r="K22" s="29" t="s">
        <v>26</v>
      </c>
      <c r="L22" s="30">
        <v>0</v>
      </c>
      <c r="M22" s="27">
        <f t="shared" ref="M22:M31" si="10">ROUND(+L$17*L22,2)</f>
        <v>0</v>
      </c>
      <c r="N22" s="28"/>
      <c r="O22" s="178"/>
      <c r="P22" s="29" t="s">
        <v>26</v>
      </c>
      <c r="Q22" s="30">
        <v>0</v>
      </c>
      <c r="R22" s="27">
        <f t="shared" ref="R22" si="11">ROUND(+Q$17*Q22,2)</f>
        <v>0</v>
      </c>
      <c r="S22" s="28"/>
      <c r="U22" s="25" t="s">
        <v>26</v>
      </c>
      <c r="V22" s="30">
        <v>0</v>
      </c>
      <c r="W22" s="35">
        <f t="shared" si="8"/>
        <v>0</v>
      </c>
      <c r="X22" s="28"/>
      <c r="Z22" s="25" t="s">
        <v>26</v>
      </c>
      <c r="AA22" s="30">
        <v>0</v>
      </c>
      <c r="AB22" s="35">
        <f t="shared" si="9"/>
        <v>0</v>
      </c>
      <c r="AC22" s="28"/>
    </row>
    <row r="23" spans="1:29" x14ac:dyDescent="0.25">
      <c r="A23" s="25" t="s">
        <v>58</v>
      </c>
      <c r="B23" s="30"/>
      <c r="C23" s="35"/>
      <c r="D23" s="28"/>
      <c r="E23" s="178"/>
      <c r="F23" s="25" t="s">
        <v>58</v>
      </c>
      <c r="G23" s="30"/>
      <c r="H23" s="35"/>
      <c r="I23" s="28"/>
      <c r="J23" s="178"/>
      <c r="K23" s="25" t="s">
        <v>58</v>
      </c>
      <c r="L23" s="30"/>
      <c r="M23" s="35"/>
      <c r="N23" s="28"/>
      <c r="O23" s="178"/>
      <c r="P23" s="25" t="s">
        <v>58</v>
      </c>
      <c r="Q23" s="30"/>
      <c r="R23" s="35"/>
      <c r="S23" s="28"/>
      <c r="U23" s="25" t="s">
        <v>58</v>
      </c>
      <c r="V23" s="30"/>
      <c r="W23" s="35"/>
      <c r="X23" s="28"/>
      <c r="Z23" s="25" t="s">
        <v>58</v>
      </c>
      <c r="AA23" s="30"/>
      <c r="AB23" s="35"/>
      <c r="AC23" s="28"/>
    </row>
    <row r="24" spans="1:29" x14ac:dyDescent="0.25">
      <c r="A24" s="25" t="s">
        <v>57</v>
      </c>
      <c r="B24" s="30">
        <v>0</v>
      </c>
      <c r="C24" s="35">
        <f t="shared" ref="C24:C25" si="12">ROUND(+B$17*B24,2)</f>
        <v>0</v>
      </c>
      <c r="D24" s="28"/>
      <c r="E24" s="178"/>
      <c r="F24" s="25" t="s">
        <v>57</v>
      </c>
      <c r="G24" s="30">
        <v>0</v>
      </c>
      <c r="H24" s="35">
        <f t="shared" ref="H24:H28" si="13">ROUND(+G$17*G24,2)</f>
        <v>0</v>
      </c>
      <c r="I24" s="28"/>
      <c r="J24" s="178"/>
      <c r="K24" s="25" t="s">
        <v>57</v>
      </c>
      <c r="L24" s="30">
        <v>0</v>
      </c>
      <c r="M24" s="35">
        <f t="shared" si="10"/>
        <v>0</v>
      </c>
      <c r="N24" s="28"/>
      <c r="O24" s="178"/>
      <c r="P24" s="25" t="s">
        <v>57</v>
      </c>
      <c r="Q24" s="30">
        <v>0</v>
      </c>
      <c r="R24" s="35">
        <f t="shared" ref="R24:R26" si="14">ROUND(+Q$17*Q24,2)</f>
        <v>0</v>
      </c>
      <c r="S24" s="28"/>
      <c r="U24" s="25" t="s">
        <v>57</v>
      </c>
      <c r="V24" s="30">
        <v>0</v>
      </c>
      <c r="W24" s="35">
        <f t="shared" ref="W24:W25" si="15">ROUND(+V$17*V24,2)</f>
        <v>0</v>
      </c>
      <c r="X24" s="28"/>
      <c r="Z24" s="25" t="s">
        <v>57</v>
      </c>
      <c r="AA24" s="30">
        <v>0</v>
      </c>
      <c r="AB24" s="35">
        <f t="shared" ref="AB24:AB31" si="16">ROUND(+AA$17*AA24,2)</f>
        <v>0</v>
      </c>
      <c r="AC24" s="28"/>
    </row>
    <row r="25" spans="1:29" x14ac:dyDescent="0.25">
      <c r="A25" s="25" t="s">
        <v>56</v>
      </c>
      <c r="B25" s="30">
        <v>0</v>
      </c>
      <c r="C25" s="35">
        <f t="shared" si="12"/>
        <v>0</v>
      </c>
      <c r="D25" s="28"/>
      <c r="E25" s="178"/>
      <c r="F25" s="25" t="s">
        <v>56</v>
      </c>
      <c r="G25" s="30">
        <v>0</v>
      </c>
      <c r="H25" s="35">
        <f t="shared" si="13"/>
        <v>0</v>
      </c>
      <c r="I25" s="28"/>
      <c r="J25" s="178"/>
      <c r="K25" s="25" t="s">
        <v>56</v>
      </c>
      <c r="L25" s="30">
        <v>0</v>
      </c>
      <c r="M25" s="35">
        <f t="shared" si="10"/>
        <v>0</v>
      </c>
      <c r="N25" s="28"/>
      <c r="O25" s="178"/>
      <c r="P25" s="25" t="s">
        <v>56</v>
      </c>
      <c r="Q25" s="30">
        <v>0</v>
      </c>
      <c r="R25" s="35">
        <f t="shared" si="14"/>
        <v>0</v>
      </c>
      <c r="S25" s="28"/>
      <c r="U25" s="25" t="s">
        <v>56</v>
      </c>
      <c r="V25" s="30">
        <v>0</v>
      </c>
      <c r="W25" s="35">
        <f t="shared" si="15"/>
        <v>0</v>
      </c>
      <c r="X25" s="28"/>
      <c r="Z25" s="25" t="s">
        <v>56</v>
      </c>
      <c r="AA25" s="30">
        <v>0</v>
      </c>
      <c r="AB25" s="35">
        <f t="shared" si="16"/>
        <v>0</v>
      </c>
      <c r="AC25" s="28"/>
    </row>
    <row r="26" spans="1:29" x14ac:dyDescent="0.25">
      <c r="A26" s="25" t="s">
        <v>27</v>
      </c>
      <c r="B26" s="30">
        <v>0</v>
      </c>
      <c r="C26" s="35">
        <f t="shared" si="6"/>
        <v>0</v>
      </c>
      <c r="D26" s="28"/>
      <c r="E26" s="178"/>
      <c r="F26" s="25" t="s">
        <v>27</v>
      </c>
      <c r="G26" s="30">
        <v>0</v>
      </c>
      <c r="H26" s="35">
        <f t="shared" si="13"/>
        <v>0</v>
      </c>
      <c r="I26" s="28"/>
      <c r="J26" s="178"/>
      <c r="K26" s="25" t="s">
        <v>27</v>
      </c>
      <c r="L26" s="30">
        <v>0</v>
      </c>
      <c r="M26" s="35">
        <f t="shared" si="10"/>
        <v>0</v>
      </c>
      <c r="N26" s="28"/>
      <c r="O26" s="178"/>
      <c r="P26" s="25" t="s">
        <v>27</v>
      </c>
      <c r="Q26" s="30">
        <v>0</v>
      </c>
      <c r="R26" s="35">
        <f t="shared" si="14"/>
        <v>0</v>
      </c>
      <c r="S26" s="28"/>
      <c r="U26" s="25" t="s">
        <v>27</v>
      </c>
      <c r="V26" s="30">
        <v>0</v>
      </c>
      <c r="W26" s="35">
        <f t="shared" si="8"/>
        <v>0</v>
      </c>
      <c r="X26" s="28"/>
      <c r="Z26" s="25" t="s">
        <v>27</v>
      </c>
      <c r="AA26" s="30">
        <v>0</v>
      </c>
      <c r="AB26" s="35">
        <f t="shared" si="16"/>
        <v>0</v>
      </c>
      <c r="AC26" s="28"/>
    </row>
    <row r="27" spans="1:29" x14ac:dyDescent="0.25">
      <c r="A27" s="29" t="s">
        <v>68</v>
      </c>
      <c r="B27" s="30">
        <v>0</v>
      </c>
      <c r="C27" s="35">
        <f t="shared" si="6"/>
        <v>0</v>
      </c>
      <c r="D27" s="28"/>
      <c r="E27" s="178"/>
      <c r="F27" s="29" t="s">
        <v>67</v>
      </c>
      <c r="G27" s="30">
        <v>0</v>
      </c>
      <c r="H27" s="35">
        <f t="shared" si="13"/>
        <v>0</v>
      </c>
      <c r="I27" s="28"/>
      <c r="J27" s="178"/>
      <c r="K27" s="29" t="s">
        <v>68</v>
      </c>
      <c r="L27" s="30">
        <v>0</v>
      </c>
      <c r="M27" s="35">
        <f>ROUND(+L$17*L27,2)</f>
        <v>0</v>
      </c>
      <c r="N27" s="28"/>
      <c r="O27" s="178"/>
      <c r="P27" s="29" t="s">
        <v>67</v>
      </c>
      <c r="Q27" s="30">
        <v>0</v>
      </c>
      <c r="R27" s="35">
        <f>ROUND(+Q$17*Q27,2)</f>
        <v>0</v>
      </c>
      <c r="S27" s="28"/>
      <c r="U27" s="29" t="s">
        <v>68</v>
      </c>
      <c r="V27" s="30">
        <v>0</v>
      </c>
      <c r="W27" s="35">
        <f t="shared" si="8"/>
        <v>0</v>
      </c>
      <c r="X27" s="28"/>
      <c r="Z27" s="29" t="s">
        <v>67</v>
      </c>
      <c r="AA27" s="30">
        <v>0</v>
      </c>
      <c r="AB27" s="35">
        <f t="shared" si="16"/>
        <v>0</v>
      </c>
      <c r="AC27" s="28"/>
    </row>
    <row r="28" spans="1:29" x14ac:dyDescent="0.25">
      <c r="A28" s="25" t="s">
        <v>28</v>
      </c>
      <c r="B28" s="30">
        <v>0</v>
      </c>
      <c r="C28" s="35">
        <f t="shared" si="6"/>
        <v>0</v>
      </c>
      <c r="D28" s="28"/>
      <c r="E28" s="178"/>
      <c r="F28" s="25" t="s">
        <v>28</v>
      </c>
      <c r="G28" s="30">
        <v>0</v>
      </c>
      <c r="H28" s="35">
        <f t="shared" si="13"/>
        <v>0</v>
      </c>
      <c r="I28" s="28"/>
      <c r="J28" s="178"/>
      <c r="K28" s="25" t="s">
        <v>28</v>
      </c>
      <c r="L28" s="30">
        <v>0</v>
      </c>
      <c r="M28" s="35">
        <f>ROUND(+L$17*L28,2)</f>
        <v>0</v>
      </c>
      <c r="N28" s="28"/>
      <c r="O28" s="178"/>
      <c r="P28" s="25" t="s">
        <v>28</v>
      </c>
      <c r="Q28" s="30">
        <v>0</v>
      </c>
      <c r="R28" s="35">
        <f>ROUND(+Q$17*Q28,2)</f>
        <v>0</v>
      </c>
      <c r="S28" s="28"/>
      <c r="U28" s="25" t="s">
        <v>28</v>
      </c>
      <c r="V28" s="30">
        <v>0</v>
      </c>
      <c r="W28" s="35">
        <f t="shared" si="8"/>
        <v>0</v>
      </c>
      <c r="X28" s="28"/>
      <c r="Z28" s="25" t="s">
        <v>28</v>
      </c>
      <c r="AA28" s="30">
        <v>0</v>
      </c>
      <c r="AB28" s="35">
        <f t="shared" si="16"/>
        <v>0</v>
      </c>
      <c r="AC28" s="28"/>
    </row>
    <row r="29" spans="1:29" x14ac:dyDescent="0.25">
      <c r="A29" s="29" t="s">
        <v>29</v>
      </c>
      <c r="B29" s="30">
        <v>0</v>
      </c>
      <c r="C29" s="35">
        <f>ROUND(+B$17*B29,2)</f>
        <v>0</v>
      </c>
      <c r="D29" s="28"/>
      <c r="E29" s="178"/>
      <c r="F29" s="29" t="s">
        <v>29</v>
      </c>
      <c r="G29" s="30">
        <v>0</v>
      </c>
      <c r="H29" s="35">
        <f>ROUND(+G$17*G29,2)</f>
        <v>0</v>
      </c>
      <c r="I29" s="28"/>
      <c r="J29" s="178"/>
      <c r="K29" s="29" t="s">
        <v>30</v>
      </c>
      <c r="L29" s="30">
        <v>0</v>
      </c>
      <c r="M29" s="35">
        <f>ROUND(+L$17*L29,2)</f>
        <v>0</v>
      </c>
      <c r="N29" s="28"/>
      <c r="O29" s="178"/>
      <c r="P29" s="29" t="s">
        <v>30</v>
      </c>
      <c r="Q29" s="30">
        <v>0</v>
      </c>
      <c r="R29" s="35">
        <f>ROUND(+Q$17*Q29,2)</f>
        <v>0</v>
      </c>
      <c r="S29" s="28"/>
      <c r="U29" s="29" t="s">
        <v>30</v>
      </c>
      <c r="V29" s="30">
        <v>0</v>
      </c>
      <c r="W29" s="35">
        <f t="shared" si="8"/>
        <v>0</v>
      </c>
      <c r="X29" s="28"/>
      <c r="Z29" s="29" t="s">
        <v>30</v>
      </c>
      <c r="AA29" s="30">
        <v>0</v>
      </c>
      <c r="AB29" s="35">
        <f t="shared" si="16"/>
        <v>0</v>
      </c>
      <c r="AC29" s="28"/>
    </row>
    <row r="30" spans="1:29" x14ac:dyDescent="0.25">
      <c r="A30" s="25" t="s">
        <v>31</v>
      </c>
      <c r="B30" s="30">
        <v>0</v>
      </c>
      <c r="C30" s="27">
        <f t="shared" si="6"/>
        <v>0</v>
      </c>
      <c r="D30" s="28"/>
      <c r="E30" s="178"/>
      <c r="F30" s="25" t="s">
        <v>31</v>
      </c>
      <c r="G30" s="30">
        <v>0</v>
      </c>
      <c r="H30" s="27">
        <f t="shared" ref="H30:H31" si="17">ROUND(+G$17*G30,2)</f>
        <v>0</v>
      </c>
      <c r="I30" s="28"/>
      <c r="J30" s="178"/>
      <c r="K30" s="25" t="s">
        <v>31</v>
      </c>
      <c r="L30" s="30">
        <v>0</v>
      </c>
      <c r="M30" s="27">
        <f>ROUND(+L$17*L30,2)</f>
        <v>0</v>
      </c>
      <c r="N30" s="28"/>
      <c r="O30" s="178"/>
      <c r="P30" s="25" t="s">
        <v>31</v>
      </c>
      <c r="Q30" s="30">
        <v>0</v>
      </c>
      <c r="R30" s="27">
        <f>ROUND(+Q$17*Q30,2)</f>
        <v>0</v>
      </c>
      <c r="S30" s="28"/>
      <c r="U30" s="25" t="s">
        <v>31</v>
      </c>
      <c r="V30" s="30">
        <v>0</v>
      </c>
      <c r="W30" s="27">
        <f t="shared" si="8"/>
        <v>0</v>
      </c>
      <c r="X30" s="28"/>
      <c r="Z30" s="25" t="s">
        <v>31</v>
      </c>
      <c r="AA30" s="30">
        <v>0</v>
      </c>
      <c r="AB30" s="27">
        <f t="shared" si="16"/>
        <v>0</v>
      </c>
      <c r="AC30" s="28"/>
    </row>
    <row r="31" spans="1:29" x14ac:dyDescent="0.25">
      <c r="A31" s="34" t="s">
        <v>32</v>
      </c>
      <c r="B31" s="30">
        <v>0</v>
      </c>
      <c r="C31" s="41">
        <f t="shared" si="6"/>
        <v>0</v>
      </c>
      <c r="D31" s="38"/>
      <c r="E31" s="181"/>
      <c r="F31" s="34" t="s">
        <v>32</v>
      </c>
      <c r="G31" s="30">
        <v>0</v>
      </c>
      <c r="H31" s="41">
        <f t="shared" si="17"/>
        <v>0</v>
      </c>
      <c r="I31" s="38"/>
      <c r="J31" s="181"/>
      <c r="K31" s="34" t="s">
        <v>32</v>
      </c>
      <c r="L31" s="30">
        <v>0</v>
      </c>
      <c r="M31" s="41">
        <f t="shared" si="10"/>
        <v>0</v>
      </c>
      <c r="N31" s="38"/>
      <c r="O31" s="181"/>
      <c r="P31" s="34" t="s">
        <v>32</v>
      </c>
      <c r="Q31" s="30">
        <v>0</v>
      </c>
      <c r="R31" s="41">
        <f t="shared" ref="R31" si="18">ROUND(+Q$17*Q31,2)</f>
        <v>0</v>
      </c>
      <c r="S31" s="38"/>
      <c r="U31" s="34" t="s">
        <v>32</v>
      </c>
      <c r="V31" s="30">
        <v>0</v>
      </c>
      <c r="W31" s="41">
        <f t="shared" si="8"/>
        <v>0</v>
      </c>
      <c r="X31" s="38"/>
      <c r="Z31" s="34" t="s">
        <v>32</v>
      </c>
      <c r="AA31" s="30">
        <v>0</v>
      </c>
      <c r="AB31" s="41">
        <f t="shared" si="16"/>
        <v>0</v>
      </c>
      <c r="AC31" s="38"/>
    </row>
    <row r="32" spans="1:29" x14ac:dyDescent="0.25">
      <c r="A32" s="21" t="s">
        <v>33</v>
      </c>
      <c r="B32" s="211">
        <f>B17+SUM(C20:C31)</f>
        <v>116.66</v>
      </c>
      <c r="C32" s="212"/>
      <c r="D32" s="42"/>
      <c r="E32" s="182"/>
      <c r="F32" s="21" t="s">
        <v>33</v>
      </c>
      <c r="G32" s="211">
        <f>G17+SUM(H20:H31)</f>
        <v>116.66</v>
      </c>
      <c r="H32" s="212"/>
      <c r="I32" s="42"/>
      <c r="J32" s="182"/>
      <c r="K32" s="29" t="s">
        <v>33</v>
      </c>
      <c r="L32" s="211">
        <f>L17+SUM(M20:M31)</f>
        <v>116.66</v>
      </c>
      <c r="M32" s="212"/>
      <c r="N32" s="42"/>
      <c r="O32" s="182"/>
      <c r="P32" s="29" t="s">
        <v>33</v>
      </c>
      <c r="Q32" s="211">
        <f>Q17+SUM(R20:R31)</f>
        <v>116.66</v>
      </c>
      <c r="R32" s="212"/>
      <c r="S32" s="42"/>
      <c r="U32" s="29" t="s">
        <v>33</v>
      </c>
      <c r="V32" s="211">
        <f>V17+SUM(W20:W31)</f>
        <v>116.66</v>
      </c>
      <c r="W32" s="212"/>
      <c r="X32" s="42"/>
      <c r="Z32" s="29" t="s">
        <v>33</v>
      </c>
      <c r="AA32" s="211">
        <f>AA17+SUM(AB20:AB31)</f>
        <v>116.66</v>
      </c>
      <c r="AB32" s="212"/>
      <c r="AC32" s="42"/>
    </row>
    <row r="33" spans="1:29" x14ac:dyDescent="0.25">
      <c r="A33" s="25"/>
      <c r="B33" s="213"/>
      <c r="C33" s="214"/>
      <c r="D33" s="43"/>
      <c r="E33" s="183"/>
      <c r="F33" s="25"/>
      <c r="G33" s="213"/>
      <c r="H33" s="214"/>
      <c r="I33" s="43"/>
      <c r="J33" s="183"/>
      <c r="K33" s="25"/>
      <c r="L33" s="213"/>
      <c r="M33" s="214"/>
      <c r="N33" s="43"/>
      <c r="O33" s="183"/>
      <c r="P33" s="25"/>
      <c r="Q33" s="213"/>
      <c r="R33" s="214"/>
      <c r="S33" s="43"/>
      <c r="U33" s="25"/>
      <c r="V33" s="213"/>
      <c r="W33" s="214"/>
      <c r="X33" s="43"/>
      <c r="Z33" s="25"/>
      <c r="AA33" s="213"/>
      <c r="AB33" s="214"/>
      <c r="AC33" s="43"/>
    </row>
    <row r="34" spans="1:29" x14ac:dyDescent="0.25">
      <c r="A34" s="34" t="s">
        <v>34</v>
      </c>
      <c r="B34" s="44">
        <v>0</v>
      </c>
      <c r="C34" s="45">
        <f>B34</f>
        <v>0</v>
      </c>
      <c r="D34" s="36"/>
      <c r="E34" s="180"/>
      <c r="F34" s="34" t="s">
        <v>34</v>
      </c>
      <c r="G34" s="44">
        <v>0</v>
      </c>
      <c r="H34" s="45">
        <f>G34</f>
        <v>0</v>
      </c>
      <c r="I34" s="36"/>
      <c r="J34" s="180"/>
      <c r="K34" s="34" t="s">
        <v>34</v>
      </c>
      <c r="L34" s="44">
        <v>0</v>
      </c>
      <c r="M34" s="45">
        <f>L34</f>
        <v>0</v>
      </c>
      <c r="N34" s="36"/>
      <c r="O34" s="180"/>
      <c r="P34" s="34" t="s">
        <v>34</v>
      </c>
      <c r="Q34" s="44">
        <v>0</v>
      </c>
      <c r="R34" s="45">
        <f>Q34</f>
        <v>0</v>
      </c>
      <c r="S34" s="36"/>
      <c r="U34" s="34" t="s">
        <v>34</v>
      </c>
      <c r="V34" s="44">
        <v>0</v>
      </c>
      <c r="W34" s="45">
        <f>V34</f>
        <v>0</v>
      </c>
      <c r="X34" s="36"/>
      <c r="Z34" s="34" t="s">
        <v>34</v>
      </c>
      <c r="AA34" s="44">
        <v>0</v>
      </c>
      <c r="AB34" s="45">
        <f>AA34</f>
        <v>0</v>
      </c>
      <c r="AC34" s="36"/>
    </row>
    <row r="35" spans="1:29" ht="15.75" thickBot="1" x14ac:dyDescent="0.3">
      <c r="A35" s="29"/>
      <c r="B35" s="207"/>
      <c r="C35" s="208"/>
      <c r="D35" s="38"/>
      <c r="E35" s="181"/>
      <c r="F35" s="29"/>
      <c r="G35" s="207"/>
      <c r="H35" s="208"/>
      <c r="I35" s="38"/>
      <c r="J35" s="181"/>
      <c r="K35" s="29"/>
      <c r="L35" s="207"/>
      <c r="M35" s="208"/>
      <c r="N35" s="38"/>
      <c r="O35" s="181"/>
      <c r="P35" s="29"/>
      <c r="Q35" s="207"/>
      <c r="R35" s="208"/>
      <c r="S35" s="38"/>
      <c r="U35" s="29"/>
      <c r="V35" s="207"/>
      <c r="W35" s="208"/>
      <c r="X35" s="38"/>
      <c r="Z35" s="29"/>
      <c r="AA35" s="207"/>
      <c r="AB35" s="208"/>
      <c r="AC35" s="38"/>
    </row>
    <row r="36" spans="1:29" ht="15.75" thickBot="1" x14ac:dyDescent="0.3">
      <c r="A36" s="46" t="s">
        <v>35</v>
      </c>
      <c r="B36" s="209">
        <f>B32</f>
        <v>116.66</v>
      </c>
      <c r="C36" s="210"/>
      <c r="D36" s="47">
        <f>B36/100</f>
        <v>1.1665999999999999</v>
      </c>
      <c r="E36" s="184"/>
      <c r="F36" s="46" t="s">
        <v>35</v>
      </c>
      <c r="G36" s="209">
        <f>G32</f>
        <v>116.66</v>
      </c>
      <c r="H36" s="210"/>
      <c r="I36" s="47">
        <f>G36/100</f>
        <v>1.1665999999999999</v>
      </c>
      <c r="J36" s="184"/>
      <c r="K36" s="46" t="s">
        <v>35</v>
      </c>
      <c r="L36" s="209">
        <f>L32</f>
        <v>116.66</v>
      </c>
      <c r="M36" s="210"/>
      <c r="N36" s="47">
        <f>L36/100</f>
        <v>1.1665999999999999</v>
      </c>
      <c r="O36" s="184"/>
      <c r="P36" s="46" t="s">
        <v>35</v>
      </c>
      <c r="Q36" s="209">
        <f>Q32</f>
        <v>116.66</v>
      </c>
      <c r="R36" s="210"/>
      <c r="S36" s="47">
        <f>Q36/100</f>
        <v>1.1665999999999999</v>
      </c>
      <c r="U36" s="46" t="s">
        <v>36</v>
      </c>
      <c r="V36" s="209">
        <f>V32</f>
        <v>116.66</v>
      </c>
      <c r="W36" s="210"/>
      <c r="X36" s="47">
        <f>V36/100</f>
        <v>1.1665999999999999</v>
      </c>
      <c r="Z36" s="46" t="s">
        <v>36</v>
      </c>
      <c r="AA36" s="209">
        <f>AA32</f>
        <v>116.66</v>
      </c>
      <c r="AB36" s="210"/>
      <c r="AC36" s="47">
        <f>AA36/100</f>
        <v>1.1665999999999999</v>
      </c>
    </row>
    <row r="37" spans="1:29" ht="15.75" thickBot="1" x14ac:dyDescent="0.3">
      <c r="A37" s="48"/>
      <c r="B37" s="204"/>
      <c r="C37" s="205"/>
      <c r="D37" s="49"/>
      <c r="E37" s="49"/>
      <c r="F37" s="48"/>
      <c r="G37" s="204"/>
      <c r="H37" s="205"/>
      <c r="I37" s="49"/>
      <c r="J37" s="49"/>
      <c r="K37" s="48"/>
      <c r="L37" s="204"/>
      <c r="M37" s="205"/>
      <c r="N37" s="49"/>
      <c r="O37" s="49"/>
      <c r="P37" s="48"/>
      <c r="Q37" s="204"/>
      <c r="R37" s="205"/>
      <c r="S37" s="49"/>
      <c r="U37" s="48"/>
      <c r="V37" s="204"/>
      <c r="W37" s="205"/>
      <c r="X37" s="49"/>
      <c r="Z37" s="48"/>
      <c r="AA37" s="204"/>
      <c r="AB37" s="205"/>
      <c r="AC37" s="49"/>
    </row>
    <row r="38" spans="1:29" ht="15.75" thickBot="1" x14ac:dyDescent="0.3">
      <c r="A38" s="48" t="s">
        <v>37</v>
      </c>
      <c r="B38" s="206">
        <v>25</v>
      </c>
      <c r="C38" s="206"/>
      <c r="D38" s="50"/>
      <c r="E38" s="50"/>
      <c r="F38" s="48" t="s">
        <v>37</v>
      </c>
      <c r="G38" s="206">
        <v>25</v>
      </c>
      <c r="H38" s="206"/>
      <c r="I38" s="50"/>
      <c r="J38" s="50"/>
      <c r="K38" s="48" t="s">
        <v>37</v>
      </c>
      <c r="L38" s="206">
        <v>25</v>
      </c>
      <c r="M38" s="206"/>
      <c r="N38" s="50"/>
      <c r="O38" s="50"/>
      <c r="P38" s="48" t="s">
        <v>37</v>
      </c>
      <c r="Q38" s="206">
        <v>25</v>
      </c>
      <c r="R38" s="206"/>
      <c r="S38" s="50"/>
      <c r="U38" s="48" t="s">
        <v>37</v>
      </c>
      <c r="V38" s="206">
        <v>25</v>
      </c>
      <c r="W38" s="206"/>
      <c r="X38" s="50"/>
      <c r="Z38" s="48" t="s">
        <v>37</v>
      </c>
      <c r="AA38" s="206">
        <v>25</v>
      </c>
      <c r="AB38" s="206"/>
      <c r="AC38" s="50"/>
    </row>
    <row r="39" spans="1:29" ht="15.75" thickBot="1" x14ac:dyDescent="0.3">
      <c r="A39" s="51" t="s">
        <v>38</v>
      </c>
      <c r="B39" s="202">
        <f>(B38*B32)/100</f>
        <v>29.164999999999999</v>
      </c>
      <c r="C39" s="203"/>
      <c r="D39" s="52"/>
      <c r="E39" s="52"/>
      <c r="F39" s="51" t="s">
        <v>38</v>
      </c>
      <c r="G39" s="202">
        <f>(G38*G32)/100</f>
        <v>29.164999999999999</v>
      </c>
      <c r="H39" s="203"/>
      <c r="I39" s="52"/>
      <c r="J39" s="52"/>
      <c r="K39" s="51" t="s">
        <v>38</v>
      </c>
      <c r="L39" s="202">
        <f>(L38*L32)/100</f>
        <v>29.164999999999999</v>
      </c>
      <c r="M39" s="203"/>
      <c r="N39" s="52"/>
      <c r="O39" s="52"/>
      <c r="P39" s="51" t="s">
        <v>38</v>
      </c>
      <c r="Q39" s="202">
        <f>(Q38*Q32)/100</f>
        <v>29.164999999999999</v>
      </c>
      <c r="R39" s="203"/>
      <c r="S39" s="52"/>
      <c r="U39" s="51" t="s">
        <v>38</v>
      </c>
      <c r="V39" s="202">
        <f>(V38*V32)/100</f>
        <v>29.164999999999999</v>
      </c>
      <c r="W39" s="203"/>
      <c r="X39" s="52"/>
      <c r="Z39" s="51" t="s">
        <v>38</v>
      </c>
      <c r="AA39" s="202">
        <f>(AA38*AA32)/100</f>
        <v>29.164999999999999</v>
      </c>
      <c r="AB39" s="203"/>
      <c r="AC39" s="52"/>
    </row>
    <row r="40" spans="1:29" ht="15.75" thickBot="1" x14ac:dyDescent="0.3">
      <c r="A40" s="51" t="s">
        <v>39</v>
      </c>
      <c r="B40" s="202">
        <f>C34</f>
        <v>0</v>
      </c>
      <c r="C40" s="203"/>
      <c r="D40" s="52"/>
      <c r="E40" s="52"/>
      <c r="F40" s="51" t="s">
        <v>39</v>
      </c>
      <c r="G40" s="202">
        <f>H34</f>
        <v>0</v>
      </c>
      <c r="H40" s="203"/>
      <c r="I40" s="52"/>
      <c r="J40" s="52"/>
      <c r="K40" s="51" t="s">
        <v>39</v>
      </c>
      <c r="L40" s="202">
        <f>M34</f>
        <v>0</v>
      </c>
      <c r="M40" s="203"/>
      <c r="N40" s="52"/>
      <c r="O40" s="52"/>
      <c r="P40" s="51" t="s">
        <v>39</v>
      </c>
      <c r="Q40" s="202">
        <f>R34</f>
        <v>0</v>
      </c>
      <c r="R40" s="203"/>
      <c r="S40" s="52"/>
      <c r="U40" s="51" t="s">
        <v>39</v>
      </c>
      <c r="V40" s="202">
        <f>W34</f>
        <v>0</v>
      </c>
      <c r="W40" s="203"/>
      <c r="X40" s="52"/>
      <c r="Z40" s="51" t="s">
        <v>39</v>
      </c>
      <c r="AA40" s="202">
        <f>AB34</f>
        <v>0</v>
      </c>
      <c r="AB40" s="203"/>
      <c r="AC40" s="52"/>
    </row>
    <row r="41" spans="1:29" ht="15.75" thickBot="1" x14ac:dyDescent="0.3">
      <c r="A41" s="48" t="s">
        <v>40</v>
      </c>
      <c r="B41" s="201">
        <f>SUM(B39:B40)</f>
        <v>29.164999999999999</v>
      </c>
      <c r="C41" s="201"/>
      <c r="D41" s="53"/>
      <c r="E41" s="53"/>
      <c r="F41" s="48" t="s">
        <v>40</v>
      </c>
      <c r="G41" s="201">
        <f>SUM(G39:G40)</f>
        <v>29.164999999999999</v>
      </c>
      <c r="H41" s="201"/>
      <c r="I41" s="53"/>
      <c r="J41" s="53"/>
      <c r="K41" s="48" t="s">
        <v>40</v>
      </c>
      <c r="L41" s="201">
        <f>SUM(L39:L40)</f>
        <v>29.164999999999999</v>
      </c>
      <c r="M41" s="201"/>
      <c r="N41" s="53"/>
      <c r="O41" s="53"/>
      <c r="P41" s="48" t="s">
        <v>40</v>
      </c>
      <c r="Q41" s="201">
        <f>SUM(Q39:Q40)</f>
        <v>29.164999999999999</v>
      </c>
      <c r="R41" s="201"/>
      <c r="S41" s="53"/>
      <c r="U41" s="48" t="s">
        <v>40</v>
      </c>
      <c r="V41" s="201">
        <f>SUM(V39:V40)</f>
        <v>29.164999999999999</v>
      </c>
      <c r="W41" s="201"/>
      <c r="X41" s="53"/>
      <c r="Z41" s="48" t="s">
        <v>40</v>
      </c>
      <c r="AA41" s="201">
        <f>SUM(AA39:AA40)</f>
        <v>29.164999999999999</v>
      </c>
      <c r="AB41" s="201"/>
      <c r="AC41" s="53"/>
    </row>
    <row r="43" spans="1:29" x14ac:dyDescent="0.25">
      <c r="A43" s="130"/>
      <c r="B43" s="130"/>
      <c r="C43" s="131"/>
      <c r="D43" s="131"/>
      <c r="E43" s="185"/>
      <c r="F43" s="130"/>
      <c r="G43" s="130"/>
      <c r="H43" s="131"/>
      <c r="I43" s="131"/>
      <c r="J43" s="185"/>
      <c r="K43" s="130"/>
      <c r="L43" s="130"/>
      <c r="M43" s="131"/>
      <c r="N43" s="131"/>
      <c r="O43" s="185"/>
      <c r="P43" s="130"/>
      <c r="Q43" s="130"/>
      <c r="R43" s="131"/>
      <c r="S43" s="131"/>
      <c r="T43" s="131"/>
      <c r="U43" s="130"/>
      <c r="V43" s="54"/>
      <c r="Z43" s="130"/>
      <c r="AA43" s="54"/>
    </row>
    <row r="44" spans="1:29" x14ac:dyDescent="0.25">
      <c r="A44" s="133"/>
      <c r="B44" s="131"/>
      <c r="C44" s="131"/>
      <c r="D44" s="131"/>
      <c r="E44" s="185"/>
      <c r="F44" s="133"/>
      <c r="G44" s="131"/>
      <c r="H44" s="131"/>
      <c r="I44" s="131"/>
      <c r="J44" s="185"/>
      <c r="K44" s="133"/>
      <c r="L44" s="131"/>
      <c r="M44" s="131"/>
      <c r="N44" s="131"/>
      <c r="O44" s="185"/>
      <c r="P44" s="133"/>
      <c r="Q44" s="131"/>
      <c r="R44" s="131"/>
      <c r="S44" s="131"/>
      <c r="T44" s="131"/>
      <c r="U44" s="133"/>
      <c r="Z44" s="133"/>
    </row>
    <row r="45" spans="1:29" x14ac:dyDescent="0.25">
      <c r="A45" s="131"/>
      <c r="B45" s="131"/>
      <c r="C45" s="131"/>
      <c r="D45" s="131"/>
      <c r="E45" s="185"/>
      <c r="F45" s="131"/>
      <c r="G45" s="131"/>
      <c r="H45" s="131"/>
      <c r="I45" s="131"/>
      <c r="J45" s="185"/>
      <c r="K45" s="132"/>
      <c r="L45" s="131"/>
      <c r="M45" s="131"/>
      <c r="N45" s="131"/>
      <c r="O45" s="185"/>
      <c r="P45" s="132"/>
      <c r="Q45" s="131"/>
      <c r="R45" s="131"/>
      <c r="S45" s="131"/>
      <c r="T45" s="131"/>
      <c r="U45" s="131"/>
      <c r="Z45" s="131"/>
    </row>
    <row r="46" spans="1:29" x14ac:dyDescent="0.25">
      <c r="K46" s="55"/>
      <c r="P46" s="55"/>
    </row>
    <row r="47" spans="1:29" x14ac:dyDescent="0.25">
      <c r="K47" s="56"/>
      <c r="P47" s="56"/>
    </row>
    <row r="48" spans="1:29" x14ac:dyDescent="0.25">
      <c r="K48" s="57"/>
      <c r="P48" s="57"/>
    </row>
    <row r="49" spans="1:10" x14ac:dyDescent="0.25">
      <c r="D49" s="55"/>
      <c r="E49" s="187"/>
      <c r="I49" s="55"/>
      <c r="J49" s="187"/>
    </row>
    <row r="50" spans="1:10" x14ac:dyDescent="0.25">
      <c r="C50" s="55"/>
      <c r="H50" s="55"/>
    </row>
    <row r="51" spans="1:10" x14ac:dyDescent="0.25">
      <c r="C51" s="55"/>
      <c r="H51" s="55"/>
    </row>
    <row r="57" spans="1:10" x14ac:dyDescent="0.25">
      <c r="A57" s="55"/>
      <c r="F57" s="55"/>
    </row>
    <row r="65" spans="1:16" x14ac:dyDescent="0.25">
      <c r="A65" s="55"/>
      <c r="F65" s="55"/>
      <c r="K65" s="57"/>
      <c r="P65" s="57"/>
    </row>
    <row r="66" spans="1:16" x14ac:dyDescent="0.25">
      <c r="A66" s="55"/>
      <c r="F66" s="55"/>
      <c r="K66" s="55"/>
      <c r="P66" s="55"/>
    </row>
    <row r="67" spans="1:16" x14ac:dyDescent="0.25">
      <c r="A67" s="55"/>
      <c r="F67" s="55"/>
    </row>
    <row r="68" spans="1:16" x14ac:dyDescent="0.25">
      <c r="A68" s="55"/>
      <c r="F68" s="55"/>
    </row>
    <row r="69" spans="1:16" x14ac:dyDescent="0.25">
      <c r="A69" s="55"/>
      <c r="F69" s="55"/>
    </row>
    <row r="71" spans="1:16" x14ac:dyDescent="0.25">
      <c r="A71" s="55"/>
      <c r="F71" s="55"/>
    </row>
  </sheetData>
  <sheetProtection algorithmName="SHA-512" hashValue="aFIaxDy8UQHbsILFsQQgICk43eMtdTTJC4rCM4amLlQbv14KkyRhiFjLWexWM+nGWknWwznvJg5nfViSbSfpig==" saltValue="6RtNgNYzmRIDR8qaLjW79Q==" spinCount="100000" sheet="1" objects="1" scenarios="1"/>
  <mergeCells count="90">
    <mergeCell ref="AA37:AB37"/>
    <mergeCell ref="AA38:AB38"/>
    <mergeCell ref="AA39:AB39"/>
    <mergeCell ref="AA40:AB40"/>
    <mergeCell ref="AA41:AB41"/>
    <mergeCell ref="AA17:AB17"/>
    <mergeCell ref="AA32:AB32"/>
    <mergeCell ref="AA33:AB33"/>
    <mergeCell ref="AA35:AB35"/>
    <mergeCell ref="AA36:AB36"/>
    <mergeCell ref="AA5:AB5"/>
    <mergeCell ref="AA6:AB6"/>
    <mergeCell ref="AA7:AB7"/>
    <mergeCell ref="AA11:AB11"/>
    <mergeCell ref="AA12:AB12"/>
    <mergeCell ref="B5:C5"/>
    <mergeCell ref="L5:M5"/>
    <mergeCell ref="V5:W5"/>
    <mergeCell ref="B6:C6"/>
    <mergeCell ref="L6:M6"/>
    <mergeCell ref="V6:W6"/>
    <mergeCell ref="G5:H5"/>
    <mergeCell ref="G6:H6"/>
    <mergeCell ref="Q5:R5"/>
    <mergeCell ref="Q6:R6"/>
    <mergeCell ref="B7:C7"/>
    <mergeCell ref="L7:M7"/>
    <mergeCell ref="V7:W7"/>
    <mergeCell ref="B11:C11"/>
    <mergeCell ref="L11:M11"/>
    <mergeCell ref="V11:W11"/>
    <mergeCell ref="G7:H7"/>
    <mergeCell ref="G11:H11"/>
    <mergeCell ref="Q7:R7"/>
    <mergeCell ref="Q11:R11"/>
    <mergeCell ref="B12:C12"/>
    <mergeCell ref="L12:M12"/>
    <mergeCell ref="V12:W12"/>
    <mergeCell ref="B17:C17"/>
    <mergeCell ref="L17:M17"/>
    <mergeCell ref="V17:W17"/>
    <mergeCell ref="G12:H12"/>
    <mergeCell ref="G17:H17"/>
    <mergeCell ref="Q12:R12"/>
    <mergeCell ref="Q17:R17"/>
    <mergeCell ref="B32:C32"/>
    <mergeCell ref="L32:M32"/>
    <mergeCell ref="V32:W32"/>
    <mergeCell ref="B33:C33"/>
    <mergeCell ref="L33:M33"/>
    <mergeCell ref="V33:W33"/>
    <mergeCell ref="G32:H32"/>
    <mergeCell ref="G33:H33"/>
    <mergeCell ref="Q32:R32"/>
    <mergeCell ref="Q33:R33"/>
    <mergeCell ref="B35:C35"/>
    <mergeCell ref="L35:M35"/>
    <mergeCell ref="V35:W35"/>
    <mergeCell ref="B36:C36"/>
    <mergeCell ref="L36:M36"/>
    <mergeCell ref="V36:W36"/>
    <mergeCell ref="G35:H35"/>
    <mergeCell ref="G36:H36"/>
    <mergeCell ref="Q35:R35"/>
    <mergeCell ref="Q36:R36"/>
    <mergeCell ref="B37:C37"/>
    <mergeCell ref="L37:M37"/>
    <mergeCell ref="V37:W37"/>
    <mergeCell ref="B38:C38"/>
    <mergeCell ref="L38:M38"/>
    <mergeCell ref="V38:W38"/>
    <mergeCell ref="G37:H37"/>
    <mergeCell ref="G38:H38"/>
    <mergeCell ref="Q37:R37"/>
    <mergeCell ref="Q38:R38"/>
    <mergeCell ref="B41:C41"/>
    <mergeCell ref="L41:M41"/>
    <mergeCell ref="V41:W41"/>
    <mergeCell ref="B39:C39"/>
    <mergeCell ref="L39:M39"/>
    <mergeCell ref="V39:W39"/>
    <mergeCell ref="B40:C40"/>
    <mergeCell ref="L40:M40"/>
    <mergeCell ref="V40:W40"/>
    <mergeCell ref="G39:H39"/>
    <mergeCell ref="G40:H40"/>
    <mergeCell ref="G41:H41"/>
    <mergeCell ref="Q39:R39"/>
    <mergeCell ref="Q40:R40"/>
    <mergeCell ref="Q41:R41"/>
  </mergeCells>
  <pageMargins left="0.7" right="0.7" top="0.75" bottom="0.75" header="0.3" footer="0.3"/>
  <pageSetup paperSize="9" orientation="portrait" copies="2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8" operator="containsText" id="{77F8FA4C-4C18-48AE-853C-3C90432F8BAC}">
            <xm:f>NOT(ISERROR(SEARCH("-",A44)))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A44</xm:sqref>
        </x14:conditionalFormatting>
        <x14:conditionalFormatting xmlns:xm="http://schemas.microsoft.com/office/excel/2006/main">
          <x14:cfRule type="containsText" priority="7" operator="containsText" id="{2F8AB367-0D3E-4FC5-9315-B73FCB6F0C8B}">
            <xm:f>NOT(ISERROR(SEARCH("-",K44)))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K44</xm:sqref>
        </x14:conditionalFormatting>
        <x14:conditionalFormatting xmlns:xm="http://schemas.microsoft.com/office/excel/2006/main">
          <x14:cfRule type="containsText" priority="6" operator="containsText" id="{C8611945-3327-4219-A24A-10F2FD147311}">
            <xm:f>NOT(ISERROR(SEARCH("-",U44)))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U44</xm:sqref>
        </x14:conditionalFormatting>
        <x14:conditionalFormatting xmlns:xm="http://schemas.microsoft.com/office/excel/2006/main">
          <x14:cfRule type="containsText" priority="3" operator="containsText" id="{8719685A-47A7-4CA7-862B-A1F2332993AE}">
            <xm:f>NOT(ISERROR(SEARCH("-",F44)))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F44</xm:sqref>
        </x14:conditionalFormatting>
        <x14:conditionalFormatting xmlns:xm="http://schemas.microsoft.com/office/excel/2006/main">
          <x14:cfRule type="containsText" priority="2" operator="containsText" id="{7D48A04F-0773-4180-AA99-C037FD166A82}">
            <xm:f>NOT(ISERROR(SEARCH("-",P44)))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P44</xm:sqref>
        </x14:conditionalFormatting>
        <x14:conditionalFormatting xmlns:xm="http://schemas.microsoft.com/office/excel/2006/main">
          <x14:cfRule type="containsText" priority="1" operator="containsText" id="{6696F9D4-CDFE-419D-80C2-BC318F96F415}">
            <xm:f>NOT(ISERROR(SEARCH("-",Z44)))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Z44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71"/>
  <sheetViews>
    <sheetView workbookViewId="0">
      <selection activeCell="A24" sqref="A24"/>
    </sheetView>
  </sheetViews>
  <sheetFormatPr defaultRowHeight="15" x14ac:dyDescent="0.25"/>
  <cols>
    <col min="1" max="1" width="42.7109375" customWidth="1"/>
    <col min="2" max="2" width="9.85546875" customWidth="1"/>
    <col min="3" max="3" width="10.28515625" customWidth="1"/>
    <col min="4" max="4" width="13.28515625" bestFit="1" customWidth="1"/>
    <col min="5" max="5" width="13.28515625" style="186" customWidth="1"/>
    <col min="6" max="6" width="42.7109375" customWidth="1"/>
    <col min="7" max="7" width="9.85546875" customWidth="1"/>
    <col min="8" max="8" width="10.28515625" customWidth="1"/>
    <col min="9" max="9" width="13.28515625" bestFit="1" customWidth="1"/>
    <col min="10" max="10" width="11.28515625" bestFit="1" customWidth="1"/>
    <col min="11" max="11" width="49.140625" bestFit="1" customWidth="1"/>
    <col min="12" max="12" width="11.7109375" customWidth="1"/>
    <col min="13" max="13" width="11.42578125" customWidth="1"/>
    <col min="14" max="14" width="13.5703125" bestFit="1" customWidth="1"/>
    <col min="15" max="15" width="13.5703125" style="186" customWidth="1"/>
    <col min="16" max="16" width="49.140625" bestFit="1" customWidth="1"/>
    <col min="17" max="17" width="11.7109375" customWidth="1"/>
    <col min="18" max="18" width="11.42578125" customWidth="1"/>
    <col min="19" max="19" width="13.5703125" bestFit="1" customWidth="1"/>
    <col min="21" max="21" width="48.5703125" customWidth="1"/>
    <col min="22" max="22" width="11.5703125" customWidth="1"/>
    <col min="23" max="23" width="11" customWidth="1"/>
    <col min="24" max="24" width="13.5703125" bestFit="1" customWidth="1"/>
    <col min="25" max="25" width="13.5703125" style="186" customWidth="1"/>
    <col min="26" max="26" width="48.5703125" customWidth="1"/>
    <col min="27" max="27" width="11.5703125" customWidth="1"/>
    <col min="28" max="28" width="11" customWidth="1"/>
    <col min="29" max="29" width="13.5703125" bestFit="1" customWidth="1"/>
    <col min="31" max="31" width="42.5703125" customWidth="1"/>
    <col min="32" max="32" width="12.140625" customWidth="1"/>
    <col min="33" max="33" width="12.5703125" customWidth="1"/>
    <col min="34" max="34" width="13.5703125" bestFit="1" customWidth="1"/>
    <col min="35" max="35" width="13.5703125" style="186" customWidth="1"/>
    <col min="36" max="36" width="42.5703125" customWidth="1"/>
    <col min="37" max="37" width="12.140625" customWidth="1"/>
    <col min="38" max="38" width="12.5703125" customWidth="1"/>
    <col min="39" max="39" width="13.5703125" bestFit="1" customWidth="1"/>
    <col min="41" max="41" width="42.7109375" customWidth="1"/>
    <col min="42" max="42" width="11.7109375" customWidth="1"/>
    <col min="43" max="43" width="13.140625" customWidth="1"/>
    <col min="44" max="44" width="14.5703125" customWidth="1"/>
  </cols>
  <sheetData>
    <row r="1" spans="1:44" ht="20.25" x14ac:dyDescent="0.25">
      <c r="A1" s="17" t="s">
        <v>41</v>
      </c>
      <c r="B1" s="17"/>
      <c r="C1" s="18"/>
      <c r="D1" s="18"/>
      <c r="E1" s="175"/>
      <c r="F1" s="17" t="s">
        <v>41</v>
      </c>
      <c r="G1" s="17"/>
      <c r="H1" s="18"/>
      <c r="I1" s="18"/>
      <c r="K1" s="17" t="s">
        <v>46</v>
      </c>
      <c r="L1" s="17"/>
      <c r="M1" s="18"/>
      <c r="N1" s="18"/>
      <c r="O1" s="175"/>
      <c r="P1" s="17" t="s">
        <v>46</v>
      </c>
      <c r="Q1" s="17"/>
      <c r="R1" s="18"/>
      <c r="S1" s="18"/>
      <c r="U1" s="17" t="s">
        <v>42</v>
      </c>
      <c r="V1" s="17"/>
      <c r="W1" s="18"/>
      <c r="X1" s="18"/>
      <c r="Y1" s="175"/>
      <c r="Z1" s="17" t="s">
        <v>42</v>
      </c>
      <c r="AA1" s="17"/>
      <c r="AB1" s="18"/>
      <c r="AC1" s="18"/>
      <c r="AE1" s="17" t="s">
        <v>42</v>
      </c>
      <c r="AF1" s="17"/>
      <c r="AG1" s="18"/>
      <c r="AH1" s="18"/>
      <c r="AI1" s="175"/>
      <c r="AJ1" s="17" t="s">
        <v>42</v>
      </c>
      <c r="AK1" s="17"/>
      <c r="AL1" s="18"/>
      <c r="AM1" s="18"/>
      <c r="AO1" s="17" t="s">
        <v>54</v>
      </c>
      <c r="AP1" s="17"/>
      <c r="AQ1" s="18"/>
      <c r="AR1" s="19"/>
    </row>
    <row r="2" spans="1:44" ht="20.25" x14ac:dyDescent="0.25">
      <c r="A2" s="17" t="s">
        <v>65</v>
      </c>
      <c r="B2" s="17"/>
      <c r="C2" s="18"/>
      <c r="D2" s="18"/>
      <c r="E2" s="175"/>
      <c r="F2" s="17" t="s">
        <v>66</v>
      </c>
      <c r="G2" s="17"/>
      <c r="H2" s="18"/>
      <c r="I2" s="18"/>
      <c r="K2" s="17" t="s">
        <v>65</v>
      </c>
      <c r="L2" s="17"/>
      <c r="M2" s="18"/>
      <c r="N2" s="18"/>
      <c r="O2" s="175"/>
      <c r="P2" s="17" t="s">
        <v>66</v>
      </c>
      <c r="Q2" s="17"/>
      <c r="R2" s="18"/>
      <c r="S2" s="18"/>
      <c r="U2" s="17" t="s">
        <v>69</v>
      </c>
      <c r="V2" s="17"/>
      <c r="W2" s="18"/>
      <c r="X2" s="18"/>
      <c r="Y2" s="175"/>
      <c r="Z2" s="17" t="s">
        <v>70</v>
      </c>
      <c r="AA2" s="17"/>
      <c r="AB2" s="18"/>
      <c r="AC2" s="18"/>
      <c r="AE2" s="17" t="s">
        <v>71</v>
      </c>
      <c r="AF2" s="17"/>
      <c r="AG2" s="18"/>
      <c r="AH2" s="18"/>
      <c r="AI2" s="175"/>
      <c r="AJ2" s="17" t="s">
        <v>72</v>
      </c>
      <c r="AK2" s="17"/>
      <c r="AL2" s="18"/>
      <c r="AM2" s="18"/>
      <c r="AO2" s="17" t="s">
        <v>43</v>
      </c>
      <c r="AP2" s="17"/>
      <c r="AQ2" s="18"/>
      <c r="AR2" s="19"/>
    </row>
    <row r="3" spans="1:44" ht="20.25" x14ac:dyDescent="0.25">
      <c r="A3" s="17"/>
      <c r="B3" s="17"/>
      <c r="C3" s="18"/>
      <c r="D3" s="18"/>
      <c r="E3" s="175"/>
      <c r="F3" s="17"/>
      <c r="G3" s="17"/>
      <c r="H3" s="18"/>
      <c r="I3" s="18"/>
      <c r="K3" s="17"/>
      <c r="L3" s="17"/>
      <c r="M3" s="18"/>
      <c r="N3" s="18"/>
      <c r="O3" s="175"/>
      <c r="P3" s="17"/>
      <c r="Q3" s="17"/>
      <c r="R3" s="18"/>
      <c r="S3" s="18"/>
      <c r="U3" s="17" t="s">
        <v>10</v>
      </c>
      <c r="V3" s="17"/>
      <c r="W3" s="18"/>
      <c r="X3" s="18"/>
      <c r="Y3" s="175"/>
      <c r="Z3" s="17" t="s">
        <v>10</v>
      </c>
      <c r="AA3" s="17"/>
      <c r="AB3" s="18"/>
      <c r="AC3" s="18"/>
      <c r="AE3" s="17" t="s">
        <v>10</v>
      </c>
      <c r="AF3" s="17"/>
      <c r="AG3" s="18"/>
      <c r="AH3" s="18"/>
      <c r="AI3" s="175"/>
      <c r="AJ3" s="17" t="s">
        <v>10</v>
      </c>
      <c r="AK3" s="17"/>
      <c r="AL3" s="18"/>
      <c r="AM3" s="18"/>
      <c r="AO3" s="17" t="s">
        <v>44</v>
      </c>
      <c r="AP3" s="17"/>
      <c r="AQ3" s="18"/>
      <c r="AR3" s="19"/>
    </row>
    <row r="4" spans="1:44" ht="20.25" x14ac:dyDescent="0.25">
      <c r="A4" s="58" t="s">
        <v>11</v>
      </c>
      <c r="B4" s="17"/>
      <c r="C4" s="18"/>
      <c r="D4" s="18"/>
      <c r="E4" s="175"/>
      <c r="F4" s="58" t="s">
        <v>11</v>
      </c>
      <c r="G4" s="17"/>
      <c r="H4" s="18"/>
      <c r="I4" s="18"/>
      <c r="K4" s="58" t="s">
        <v>11</v>
      </c>
      <c r="L4" s="17"/>
      <c r="M4" s="18"/>
      <c r="N4" s="18"/>
      <c r="O4" s="175"/>
      <c r="P4" s="58" t="s">
        <v>11</v>
      </c>
      <c r="Q4" s="17"/>
      <c r="R4" s="18"/>
      <c r="S4" s="18"/>
      <c r="U4" s="58" t="s">
        <v>11</v>
      </c>
      <c r="V4" s="17"/>
      <c r="W4" s="18"/>
      <c r="X4" s="18"/>
      <c r="Y4" s="175"/>
      <c r="Z4" s="58" t="s">
        <v>11</v>
      </c>
      <c r="AA4" s="17"/>
      <c r="AB4" s="18"/>
      <c r="AC4" s="18"/>
      <c r="AE4" s="58" t="s">
        <v>11</v>
      </c>
      <c r="AF4" s="17"/>
      <c r="AG4" s="18"/>
      <c r="AH4" s="18"/>
      <c r="AI4" s="175"/>
      <c r="AJ4" s="58" t="s">
        <v>11</v>
      </c>
      <c r="AK4" s="17"/>
      <c r="AL4" s="18"/>
      <c r="AM4" s="18"/>
      <c r="AO4" s="58" t="s">
        <v>11</v>
      </c>
      <c r="AP4" s="17"/>
      <c r="AQ4" s="18"/>
      <c r="AR4" s="18"/>
    </row>
    <row r="5" spans="1:44" ht="15.75" thickBot="1" x14ac:dyDescent="0.3">
      <c r="A5" s="59"/>
      <c r="B5" s="234"/>
      <c r="C5" s="238"/>
      <c r="D5" s="5"/>
      <c r="E5" s="176"/>
      <c r="F5" s="59"/>
      <c r="G5" s="234"/>
      <c r="H5" s="238"/>
      <c r="I5" s="5"/>
      <c r="K5" s="59"/>
      <c r="L5" s="234"/>
      <c r="M5" s="238"/>
      <c r="N5" s="5"/>
      <c r="O5" s="176"/>
      <c r="P5" s="59"/>
      <c r="Q5" s="234"/>
      <c r="R5" s="238"/>
      <c r="S5" s="5"/>
      <c r="U5" s="59"/>
      <c r="V5" s="234"/>
      <c r="W5" s="238"/>
      <c r="X5" s="5"/>
      <c r="Y5" s="176"/>
      <c r="Z5" s="59"/>
      <c r="AA5" s="234"/>
      <c r="AB5" s="238"/>
      <c r="AC5" s="5"/>
      <c r="AE5" s="59"/>
      <c r="AF5" s="234"/>
      <c r="AG5" s="238"/>
      <c r="AH5" s="5"/>
      <c r="AI5" s="176"/>
      <c r="AJ5" s="59"/>
      <c r="AK5" s="234"/>
      <c r="AL5" s="238"/>
      <c r="AM5" s="5"/>
      <c r="AO5" s="59"/>
      <c r="AP5" s="234"/>
      <c r="AQ5" s="238"/>
      <c r="AR5" s="5"/>
    </row>
    <row r="6" spans="1:44" ht="16.5" thickTop="1" thickBot="1" x14ac:dyDescent="0.3">
      <c r="A6" s="59"/>
      <c r="B6" s="234" t="s">
        <v>12</v>
      </c>
      <c r="C6" s="235"/>
      <c r="D6" s="60" t="s">
        <v>13</v>
      </c>
      <c r="E6" s="177"/>
      <c r="F6" s="59"/>
      <c r="G6" s="234" t="s">
        <v>12</v>
      </c>
      <c r="H6" s="235"/>
      <c r="I6" s="60" t="s">
        <v>13</v>
      </c>
      <c r="K6" s="59"/>
      <c r="L6" s="234" t="s">
        <v>12</v>
      </c>
      <c r="M6" s="235"/>
      <c r="N6" s="60" t="s">
        <v>13</v>
      </c>
      <c r="O6" s="177"/>
      <c r="P6" s="59"/>
      <c r="Q6" s="234" t="s">
        <v>12</v>
      </c>
      <c r="R6" s="235"/>
      <c r="S6" s="60" t="s">
        <v>13</v>
      </c>
      <c r="U6" s="59"/>
      <c r="V6" s="234" t="s">
        <v>12</v>
      </c>
      <c r="W6" s="235"/>
      <c r="X6" s="60" t="s">
        <v>13</v>
      </c>
      <c r="Y6" s="177"/>
      <c r="Z6" s="59"/>
      <c r="AA6" s="234" t="s">
        <v>12</v>
      </c>
      <c r="AB6" s="235"/>
      <c r="AC6" s="60" t="s">
        <v>13</v>
      </c>
      <c r="AE6" s="59"/>
      <c r="AF6" s="234" t="s">
        <v>12</v>
      </c>
      <c r="AG6" s="235"/>
      <c r="AH6" s="60" t="s">
        <v>13</v>
      </c>
      <c r="AI6" s="177"/>
      <c r="AJ6" s="59"/>
      <c r="AK6" s="234" t="s">
        <v>12</v>
      </c>
      <c r="AL6" s="235"/>
      <c r="AM6" s="60" t="s">
        <v>13</v>
      </c>
      <c r="AO6" s="59"/>
      <c r="AP6" s="234" t="s">
        <v>12</v>
      </c>
      <c r="AQ6" s="235"/>
      <c r="AR6" s="60" t="s">
        <v>13</v>
      </c>
    </row>
    <row r="7" spans="1:44" ht="16.5" thickTop="1" thickBot="1" x14ac:dyDescent="0.3">
      <c r="A7" s="61"/>
      <c r="B7" s="234" t="s">
        <v>14</v>
      </c>
      <c r="C7" s="235"/>
      <c r="D7" s="62"/>
      <c r="E7" s="176"/>
      <c r="F7" s="61"/>
      <c r="G7" s="234" t="s">
        <v>14</v>
      </c>
      <c r="H7" s="235"/>
      <c r="I7" s="62"/>
      <c r="K7" s="61"/>
      <c r="L7" s="234" t="s">
        <v>14</v>
      </c>
      <c r="M7" s="235"/>
      <c r="N7" s="62"/>
      <c r="O7" s="176"/>
      <c r="P7" s="61"/>
      <c r="Q7" s="234" t="s">
        <v>14</v>
      </c>
      <c r="R7" s="235"/>
      <c r="S7" s="62"/>
      <c r="U7" s="61"/>
      <c r="V7" s="234" t="s">
        <v>14</v>
      </c>
      <c r="W7" s="235"/>
      <c r="X7" s="62"/>
      <c r="Y7" s="176"/>
      <c r="Z7" s="61"/>
      <c r="AA7" s="234" t="s">
        <v>14</v>
      </c>
      <c r="AB7" s="235"/>
      <c r="AC7" s="62"/>
      <c r="AE7" s="61"/>
      <c r="AF7" s="234" t="s">
        <v>14</v>
      </c>
      <c r="AG7" s="235"/>
      <c r="AH7" s="62"/>
      <c r="AI7" s="176"/>
      <c r="AJ7" s="61"/>
      <c r="AK7" s="234" t="s">
        <v>14</v>
      </c>
      <c r="AL7" s="235"/>
      <c r="AM7" s="62"/>
      <c r="AO7" s="61"/>
      <c r="AP7" s="234" t="s">
        <v>14</v>
      </c>
      <c r="AQ7" s="235"/>
      <c r="AR7" s="62"/>
    </row>
    <row r="8" spans="1:44" ht="15.75" thickTop="1" x14ac:dyDescent="0.25">
      <c r="A8" s="63" t="s">
        <v>15</v>
      </c>
      <c r="B8" s="64"/>
      <c r="C8" s="65">
        <v>100</v>
      </c>
      <c r="D8" s="66"/>
      <c r="E8" s="178"/>
      <c r="F8" s="63" t="s">
        <v>15</v>
      </c>
      <c r="G8" s="64"/>
      <c r="H8" s="65">
        <v>100</v>
      </c>
      <c r="I8" s="66"/>
      <c r="K8" s="63" t="s">
        <v>15</v>
      </c>
      <c r="L8" s="64"/>
      <c r="M8" s="65">
        <v>100</v>
      </c>
      <c r="N8" s="66"/>
      <c r="O8" s="178"/>
      <c r="P8" s="63" t="s">
        <v>15</v>
      </c>
      <c r="Q8" s="64"/>
      <c r="R8" s="65">
        <v>100</v>
      </c>
      <c r="S8" s="66"/>
      <c r="U8" s="63" t="s">
        <v>15</v>
      </c>
      <c r="V8" s="64"/>
      <c r="W8" s="65">
        <v>100</v>
      </c>
      <c r="X8" s="66"/>
      <c r="Y8" s="178"/>
      <c r="Z8" s="63" t="s">
        <v>15</v>
      </c>
      <c r="AA8" s="64"/>
      <c r="AB8" s="65">
        <v>100</v>
      </c>
      <c r="AC8" s="66"/>
      <c r="AE8" s="63" t="s">
        <v>15</v>
      </c>
      <c r="AF8" s="64"/>
      <c r="AG8" s="65">
        <v>100</v>
      </c>
      <c r="AH8" s="66"/>
      <c r="AI8" s="178"/>
      <c r="AJ8" s="63" t="s">
        <v>15</v>
      </c>
      <c r="AK8" s="64"/>
      <c r="AL8" s="65">
        <v>100</v>
      </c>
      <c r="AM8" s="66"/>
      <c r="AO8" s="63" t="s">
        <v>15</v>
      </c>
      <c r="AP8" s="64"/>
      <c r="AQ8" s="65">
        <v>100</v>
      </c>
      <c r="AR8" s="66"/>
    </row>
    <row r="9" spans="1:44" x14ac:dyDescent="0.25">
      <c r="A9" s="67" t="s">
        <v>16</v>
      </c>
      <c r="B9" s="68">
        <v>0</v>
      </c>
      <c r="C9" s="65">
        <f>B9*C8</f>
        <v>0</v>
      </c>
      <c r="D9" s="66"/>
      <c r="E9" s="178"/>
      <c r="F9" s="67" t="s">
        <v>16</v>
      </c>
      <c r="G9" s="68">
        <v>0</v>
      </c>
      <c r="H9" s="65">
        <f>G9*H8</f>
        <v>0</v>
      </c>
      <c r="I9" s="66"/>
      <c r="K9" s="67" t="s">
        <v>16</v>
      </c>
      <c r="L9" s="68">
        <v>0</v>
      </c>
      <c r="M9" s="65">
        <f>L9*M8</f>
        <v>0</v>
      </c>
      <c r="N9" s="66"/>
      <c r="O9" s="178"/>
      <c r="P9" s="67" t="s">
        <v>16</v>
      </c>
      <c r="Q9" s="68">
        <v>0</v>
      </c>
      <c r="R9" s="65">
        <f>Q9*R8</f>
        <v>0</v>
      </c>
      <c r="S9" s="66"/>
      <c r="U9" s="67" t="s">
        <v>16</v>
      </c>
      <c r="V9" s="68">
        <v>0</v>
      </c>
      <c r="W9" s="65">
        <f>V9*W8</f>
        <v>0</v>
      </c>
      <c r="X9" s="66"/>
      <c r="Y9" s="178"/>
      <c r="Z9" s="67" t="s">
        <v>16</v>
      </c>
      <c r="AA9" s="68">
        <v>0</v>
      </c>
      <c r="AB9" s="65">
        <f>AA9*AB8</f>
        <v>0</v>
      </c>
      <c r="AC9" s="66"/>
      <c r="AE9" s="67" t="s">
        <v>16</v>
      </c>
      <c r="AF9" s="68">
        <v>0</v>
      </c>
      <c r="AG9" s="65">
        <f>AF9*AG8</f>
        <v>0</v>
      </c>
      <c r="AH9" s="66"/>
      <c r="AI9" s="178"/>
      <c r="AJ9" s="67" t="s">
        <v>16</v>
      </c>
      <c r="AK9" s="68">
        <v>0</v>
      </c>
      <c r="AL9" s="65">
        <f>AK9*AL8</f>
        <v>0</v>
      </c>
      <c r="AM9" s="66"/>
      <c r="AO9" s="67" t="s">
        <v>16</v>
      </c>
      <c r="AP9" s="68">
        <v>0</v>
      </c>
      <c r="AQ9" s="65">
        <f>AP9*AQ8</f>
        <v>0</v>
      </c>
      <c r="AR9" s="66"/>
    </row>
    <row r="10" spans="1:44" x14ac:dyDescent="0.25">
      <c r="A10" s="69" t="s">
        <v>17</v>
      </c>
      <c r="B10" s="139">
        <v>8.3299999999999999E-2</v>
      </c>
      <c r="C10" s="65">
        <f>C8*B10</f>
        <v>8.33</v>
      </c>
      <c r="D10" s="71"/>
      <c r="E10" s="179"/>
      <c r="F10" s="69" t="s">
        <v>17</v>
      </c>
      <c r="G10" s="139">
        <v>8.3299999999999999E-2</v>
      </c>
      <c r="H10" s="65">
        <f>H8*G10</f>
        <v>8.33</v>
      </c>
      <c r="I10" s="71"/>
      <c r="K10" s="69" t="s">
        <v>17</v>
      </c>
      <c r="L10" s="139">
        <v>8.3299999999999999E-2</v>
      </c>
      <c r="M10" s="65">
        <f>M8*L10</f>
        <v>8.33</v>
      </c>
      <c r="N10" s="71"/>
      <c r="O10" s="179"/>
      <c r="P10" s="69" t="s">
        <v>17</v>
      </c>
      <c r="Q10" s="139">
        <v>8.3299999999999999E-2</v>
      </c>
      <c r="R10" s="65">
        <f>R8*Q10</f>
        <v>8.33</v>
      </c>
      <c r="S10" s="71"/>
      <c r="U10" s="69" t="s">
        <v>17</v>
      </c>
      <c r="V10" s="139">
        <v>8.3299999999999999E-2</v>
      </c>
      <c r="W10" s="65">
        <f>W8*V10</f>
        <v>8.33</v>
      </c>
      <c r="X10" s="71"/>
      <c r="Y10" s="179"/>
      <c r="Z10" s="69" t="s">
        <v>17</v>
      </c>
      <c r="AA10" s="139">
        <v>8.3299999999999999E-2</v>
      </c>
      <c r="AB10" s="65">
        <f>AB8*AA10</f>
        <v>8.33</v>
      </c>
      <c r="AC10" s="71"/>
      <c r="AE10" s="69" t="s">
        <v>17</v>
      </c>
      <c r="AF10" s="139">
        <v>8.3299999999999999E-2</v>
      </c>
      <c r="AG10" s="65">
        <f>AG8*AF10</f>
        <v>8.33</v>
      </c>
      <c r="AH10" s="71"/>
      <c r="AI10" s="179"/>
      <c r="AJ10" s="69" t="s">
        <v>17</v>
      </c>
      <c r="AK10" s="139">
        <v>8.3299999999999999E-2</v>
      </c>
      <c r="AL10" s="65">
        <f>AL8*AK10</f>
        <v>8.33</v>
      </c>
      <c r="AM10" s="71"/>
      <c r="AO10" s="69"/>
      <c r="AP10" s="70"/>
      <c r="AQ10" s="65">
        <f>AQ8*AP10</f>
        <v>0</v>
      </c>
      <c r="AR10" s="71"/>
    </row>
    <row r="11" spans="1:44" x14ac:dyDescent="0.25">
      <c r="A11" s="59"/>
      <c r="B11" s="228">
        <f>SUM(C8:C10)</f>
        <v>108.33</v>
      </c>
      <c r="C11" s="229"/>
      <c r="D11" s="71"/>
      <c r="E11" s="179"/>
      <c r="F11" s="59"/>
      <c r="G11" s="228">
        <f>SUM(H8:H10)</f>
        <v>108.33</v>
      </c>
      <c r="H11" s="229"/>
      <c r="I11" s="71"/>
      <c r="K11" s="59"/>
      <c r="L11" s="228">
        <f>SUM(M8:M10)</f>
        <v>108.33</v>
      </c>
      <c r="M11" s="229"/>
      <c r="N11" s="71"/>
      <c r="O11" s="179"/>
      <c r="P11" s="59"/>
      <c r="Q11" s="228">
        <f>SUM(R8:R10)</f>
        <v>108.33</v>
      </c>
      <c r="R11" s="229"/>
      <c r="S11" s="71"/>
      <c r="U11" s="59"/>
      <c r="V11" s="228">
        <f>SUM(W8:W10)</f>
        <v>108.33</v>
      </c>
      <c r="W11" s="229"/>
      <c r="X11" s="71"/>
      <c r="Y11" s="179"/>
      <c r="Z11" s="59"/>
      <c r="AA11" s="228">
        <f>SUM(AB8:AB10)</f>
        <v>108.33</v>
      </c>
      <c r="AB11" s="229"/>
      <c r="AC11" s="71"/>
      <c r="AE11" s="59"/>
      <c r="AF11" s="228">
        <f>SUM(AG8:AG10)</f>
        <v>108.33</v>
      </c>
      <c r="AG11" s="229"/>
      <c r="AH11" s="71"/>
      <c r="AI11" s="179"/>
      <c r="AJ11" s="59"/>
      <c r="AK11" s="228">
        <f>SUM(AL8:AL10)</f>
        <v>108.33</v>
      </c>
      <c r="AL11" s="229"/>
      <c r="AM11" s="71"/>
      <c r="AO11" s="59"/>
      <c r="AP11" s="228">
        <f>SUM(AQ8:AQ10)</f>
        <v>100</v>
      </c>
      <c r="AQ11" s="229"/>
      <c r="AR11" s="71"/>
    </row>
    <row r="12" spans="1:44" x14ac:dyDescent="0.25">
      <c r="A12" s="72" t="s">
        <v>18</v>
      </c>
      <c r="B12" s="236"/>
      <c r="C12" s="237"/>
      <c r="D12" s="66"/>
      <c r="E12" s="178"/>
      <c r="F12" s="72" t="s">
        <v>18</v>
      </c>
      <c r="G12" s="236"/>
      <c r="H12" s="237"/>
      <c r="I12" s="66"/>
      <c r="K12" s="72" t="s">
        <v>18</v>
      </c>
      <c r="L12" s="236"/>
      <c r="M12" s="237"/>
      <c r="N12" s="66"/>
      <c r="O12" s="178"/>
      <c r="P12" s="72" t="s">
        <v>18</v>
      </c>
      <c r="Q12" s="236"/>
      <c r="R12" s="237"/>
      <c r="S12" s="66"/>
      <c r="U12" s="72" t="s">
        <v>18</v>
      </c>
      <c r="V12" s="236"/>
      <c r="W12" s="237"/>
      <c r="X12" s="66"/>
      <c r="Y12" s="178"/>
      <c r="Z12" s="72" t="s">
        <v>18</v>
      </c>
      <c r="AA12" s="236"/>
      <c r="AB12" s="237"/>
      <c r="AC12" s="66"/>
      <c r="AE12" s="72" t="s">
        <v>18</v>
      </c>
      <c r="AF12" s="236"/>
      <c r="AG12" s="237"/>
      <c r="AH12" s="66"/>
      <c r="AI12" s="178"/>
      <c r="AJ12" s="72" t="s">
        <v>18</v>
      </c>
      <c r="AK12" s="236"/>
      <c r="AL12" s="237"/>
      <c r="AM12" s="66"/>
      <c r="AO12" s="72" t="s">
        <v>18</v>
      </c>
      <c r="AP12" s="236"/>
      <c r="AQ12" s="237"/>
      <c r="AR12" s="66"/>
    </row>
    <row r="13" spans="1:44" x14ac:dyDescent="0.25">
      <c r="A13" s="73" t="s">
        <v>84</v>
      </c>
      <c r="B13" s="68">
        <v>0</v>
      </c>
      <c r="C13" s="74">
        <f>B13*(C$8+C$9)</f>
        <v>0</v>
      </c>
      <c r="D13" s="66"/>
      <c r="E13" s="178"/>
      <c r="F13" s="73" t="s">
        <v>84</v>
      </c>
      <c r="G13" s="68">
        <v>0</v>
      </c>
      <c r="H13" s="74">
        <f>G13*(H$8+H$9)</f>
        <v>0</v>
      </c>
      <c r="I13" s="66"/>
      <c r="K13" s="73" t="s">
        <v>84</v>
      </c>
      <c r="L13" s="68">
        <v>0</v>
      </c>
      <c r="M13" s="74">
        <f>L13*(M$8+M$9)</f>
        <v>0</v>
      </c>
      <c r="N13" s="66"/>
      <c r="O13" s="178"/>
      <c r="P13" s="73" t="s">
        <v>84</v>
      </c>
      <c r="Q13" s="68">
        <v>0</v>
      </c>
      <c r="R13" s="74">
        <f>Q13*(R$8+R$9)</f>
        <v>0</v>
      </c>
      <c r="S13" s="66"/>
      <c r="U13" s="73" t="s">
        <v>84</v>
      </c>
      <c r="V13" s="68">
        <v>0</v>
      </c>
      <c r="W13" s="74">
        <f>V13*(W$8+W$9)</f>
        <v>0</v>
      </c>
      <c r="X13" s="66"/>
      <c r="Y13" s="178"/>
      <c r="Z13" s="73" t="s">
        <v>84</v>
      </c>
      <c r="AA13" s="68">
        <v>0</v>
      </c>
      <c r="AB13" s="74">
        <f>AA13*(AB$8+AB$9)</f>
        <v>0</v>
      </c>
      <c r="AC13" s="66"/>
      <c r="AE13" s="73" t="s">
        <v>84</v>
      </c>
      <c r="AF13" s="140">
        <v>0</v>
      </c>
      <c r="AG13" s="74">
        <f>AF13*(AG$8+AG$9)</f>
        <v>0</v>
      </c>
      <c r="AH13" s="66"/>
      <c r="AI13" s="178"/>
      <c r="AJ13" s="73" t="s">
        <v>84</v>
      </c>
      <c r="AK13" s="140">
        <v>0</v>
      </c>
      <c r="AL13" s="74">
        <f>AK13*(AL$8+AL$9)</f>
        <v>0</v>
      </c>
      <c r="AM13" s="66"/>
      <c r="AO13" s="73" t="s">
        <v>52</v>
      </c>
      <c r="AP13" s="68">
        <v>0</v>
      </c>
      <c r="AQ13" s="74">
        <f>AP13*(AQ$8+AQ$9)</f>
        <v>0</v>
      </c>
      <c r="AR13" s="66"/>
    </row>
    <row r="14" spans="1:44" x14ac:dyDescent="0.25">
      <c r="A14" s="67" t="s">
        <v>19</v>
      </c>
      <c r="B14" s="68">
        <v>0</v>
      </c>
      <c r="C14" s="74">
        <f t="shared" ref="C14:C15" si="0">B14*(C$8+C$9)</f>
        <v>0</v>
      </c>
      <c r="D14" s="66"/>
      <c r="E14" s="178"/>
      <c r="F14" s="67" t="s">
        <v>19</v>
      </c>
      <c r="G14" s="68">
        <v>0</v>
      </c>
      <c r="H14" s="74">
        <f t="shared" ref="H14:H15" si="1">G14*(H$8+H$9)</f>
        <v>0</v>
      </c>
      <c r="I14" s="66"/>
      <c r="K14" s="67" t="s">
        <v>19</v>
      </c>
      <c r="L14" s="68">
        <v>0</v>
      </c>
      <c r="M14" s="74">
        <f t="shared" ref="M14:M15" si="2">L14*(M$8+M$9)</f>
        <v>0</v>
      </c>
      <c r="N14" s="66"/>
      <c r="O14" s="178"/>
      <c r="P14" s="67" t="s">
        <v>19</v>
      </c>
      <c r="Q14" s="68">
        <v>0</v>
      </c>
      <c r="R14" s="74">
        <f t="shared" ref="R14:R15" si="3">Q14*(R$8+R$9)</f>
        <v>0</v>
      </c>
      <c r="S14" s="66"/>
      <c r="U14" s="67" t="s">
        <v>19</v>
      </c>
      <c r="V14" s="68">
        <v>0</v>
      </c>
      <c r="W14" s="74">
        <f t="shared" ref="W14:W15" si="4">V14*(W$8+W$9)</f>
        <v>0</v>
      </c>
      <c r="X14" s="66"/>
      <c r="Y14" s="178"/>
      <c r="Z14" s="67" t="s">
        <v>19</v>
      </c>
      <c r="AA14" s="68">
        <v>0</v>
      </c>
      <c r="AB14" s="74">
        <f t="shared" ref="AB14:AB15" si="5">AA14*(AB$8+AB$9)</f>
        <v>0</v>
      </c>
      <c r="AC14" s="66"/>
      <c r="AE14" s="67" t="s">
        <v>19</v>
      </c>
      <c r="AF14" s="68">
        <v>0</v>
      </c>
      <c r="AG14" s="74">
        <f t="shared" ref="AG14:AG15" si="6">AF14*(AG$8+AG$9)</f>
        <v>0</v>
      </c>
      <c r="AH14" s="66"/>
      <c r="AI14" s="178"/>
      <c r="AJ14" s="67" t="s">
        <v>19</v>
      </c>
      <c r="AK14" s="68">
        <v>0</v>
      </c>
      <c r="AL14" s="74">
        <f t="shared" ref="AL14:AL15" si="7">AK14*(AL$8+AL$9)</f>
        <v>0</v>
      </c>
      <c r="AM14" s="66"/>
      <c r="AO14" s="67" t="s">
        <v>19</v>
      </c>
      <c r="AP14" s="68">
        <v>0</v>
      </c>
      <c r="AQ14" s="74">
        <f t="shared" ref="AQ14:AQ15" si="8">AP14*(AQ$8+AQ$9)</f>
        <v>0</v>
      </c>
      <c r="AR14" s="66"/>
    </row>
    <row r="15" spans="1:44" x14ac:dyDescent="0.25">
      <c r="A15" s="63" t="s">
        <v>21</v>
      </c>
      <c r="B15" s="68">
        <v>0</v>
      </c>
      <c r="C15" s="74">
        <f t="shared" si="0"/>
        <v>0</v>
      </c>
      <c r="D15" s="66"/>
      <c r="E15" s="178"/>
      <c r="F15" s="63" t="s">
        <v>21</v>
      </c>
      <c r="G15" s="68">
        <v>0</v>
      </c>
      <c r="H15" s="74">
        <f t="shared" si="1"/>
        <v>0</v>
      </c>
      <c r="I15" s="66"/>
      <c r="K15" s="63" t="s">
        <v>21</v>
      </c>
      <c r="L15" s="68">
        <v>0</v>
      </c>
      <c r="M15" s="74">
        <f t="shared" si="2"/>
        <v>0</v>
      </c>
      <c r="N15" s="66"/>
      <c r="O15" s="178"/>
      <c r="P15" s="63" t="s">
        <v>21</v>
      </c>
      <c r="Q15" s="68">
        <v>0</v>
      </c>
      <c r="R15" s="74">
        <f t="shared" si="3"/>
        <v>0</v>
      </c>
      <c r="S15" s="66"/>
      <c r="U15" s="63" t="s">
        <v>21</v>
      </c>
      <c r="V15" s="68">
        <v>0</v>
      </c>
      <c r="W15" s="74">
        <f t="shared" si="4"/>
        <v>0</v>
      </c>
      <c r="X15" s="66"/>
      <c r="Y15" s="178"/>
      <c r="Z15" s="63" t="s">
        <v>21</v>
      </c>
      <c r="AA15" s="68">
        <v>0</v>
      </c>
      <c r="AB15" s="74">
        <f t="shared" si="5"/>
        <v>0</v>
      </c>
      <c r="AC15" s="66"/>
      <c r="AE15" s="63" t="s">
        <v>21</v>
      </c>
      <c r="AF15" s="68">
        <v>0</v>
      </c>
      <c r="AG15" s="74">
        <f t="shared" si="6"/>
        <v>0</v>
      </c>
      <c r="AH15" s="66"/>
      <c r="AI15" s="178"/>
      <c r="AJ15" s="63" t="s">
        <v>21</v>
      </c>
      <c r="AK15" s="68">
        <v>0</v>
      </c>
      <c r="AL15" s="74">
        <f t="shared" si="7"/>
        <v>0</v>
      </c>
      <c r="AM15" s="66"/>
      <c r="AO15" s="63" t="s">
        <v>21</v>
      </c>
      <c r="AP15" s="68">
        <v>0</v>
      </c>
      <c r="AQ15" s="74">
        <f t="shared" si="8"/>
        <v>0</v>
      </c>
      <c r="AR15" s="66"/>
    </row>
    <row r="16" spans="1:44" x14ac:dyDescent="0.25">
      <c r="A16" s="73" t="s">
        <v>64</v>
      </c>
      <c r="B16" s="140">
        <v>8.3299999999999999E-2</v>
      </c>
      <c r="C16" s="74">
        <f>B16*(C$8+C13+C14)</f>
        <v>8.33</v>
      </c>
      <c r="D16" s="66"/>
      <c r="E16" s="178"/>
      <c r="F16" s="73" t="s">
        <v>64</v>
      </c>
      <c r="G16" s="140">
        <v>8.3299999999999999E-2</v>
      </c>
      <c r="H16" s="74">
        <f>G16*(H$8+H13+H14)</f>
        <v>8.33</v>
      </c>
      <c r="I16" s="66"/>
      <c r="K16" s="73" t="s">
        <v>64</v>
      </c>
      <c r="L16" s="140">
        <v>8.3299999999999999E-2</v>
      </c>
      <c r="M16" s="74">
        <f>L16*(M$8+M13+M14)</f>
        <v>8.33</v>
      </c>
      <c r="N16" s="66"/>
      <c r="O16" s="178"/>
      <c r="P16" s="73" t="s">
        <v>64</v>
      </c>
      <c r="Q16" s="140">
        <v>8.3299999999999999E-2</v>
      </c>
      <c r="R16" s="74">
        <f>Q16*(R$8+R13+R14)</f>
        <v>8.33</v>
      </c>
      <c r="S16" s="66"/>
      <c r="U16" s="73" t="s">
        <v>64</v>
      </c>
      <c r="V16" s="140">
        <v>8.3299999999999999E-2</v>
      </c>
      <c r="W16" s="74">
        <f>V16*(W$8+W13+W14)</f>
        <v>8.33</v>
      </c>
      <c r="X16" s="66"/>
      <c r="Y16" s="178"/>
      <c r="Z16" s="73" t="s">
        <v>64</v>
      </c>
      <c r="AA16" s="140">
        <v>8.3299999999999999E-2</v>
      </c>
      <c r="AB16" s="74">
        <f>AA16*(AB$8+AB13+AB14)</f>
        <v>8.33</v>
      </c>
      <c r="AC16" s="66"/>
      <c r="AE16" s="73" t="s">
        <v>64</v>
      </c>
      <c r="AF16" s="140">
        <v>8.3299999999999999E-2</v>
      </c>
      <c r="AG16" s="74">
        <f>AF16*(AG$8+AG13+AG14)</f>
        <v>8.33</v>
      </c>
      <c r="AH16" s="66"/>
      <c r="AI16" s="178"/>
      <c r="AJ16" s="73" t="s">
        <v>64</v>
      </c>
      <c r="AK16" s="140">
        <v>8.3299999999999999E-2</v>
      </c>
      <c r="AL16" s="74">
        <f>AK16*(AL$8+AL13+AL14)</f>
        <v>8.33</v>
      </c>
      <c r="AM16" s="66"/>
      <c r="AO16" s="73" t="s">
        <v>64</v>
      </c>
      <c r="AP16" s="140">
        <v>8.3299999999999999E-2</v>
      </c>
      <c r="AQ16" s="74">
        <f>AP16*(AQ$8+AQ13+AQ14)</f>
        <v>8.33</v>
      </c>
      <c r="AR16" s="66"/>
    </row>
    <row r="17" spans="1:44" x14ac:dyDescent="0.25">
      <c r="A17" s="59" t="s">
        <v>23</v>
      </c>
      <c r="B17" s="228">
        <f>B11+SUM(C13:C16)</f>
        <v>116.66</v>
      </c>
      <c r="C17" s="229"/>
      <c r="D17" s="75"/>
      <c r="E17" s="180"/>
      <c r="F17" s="59" t="s">
        <v>23</v>
      </c>
      <c r="G17" s="228">
        <f>G11+SUM(H13:H16)</f>
        <v>116.66</v>
      </c>
      <c r="H17" s="229"/>
      <c r="I17" s="75"/>
      <c r="K17" s="59" t="s">
        <v>23</v>
      </c>
      <c r="L17" s="228">
        <f>L11+SUM(M13:M16)</f>
        <v>116.66</v>
      </c>
      <c r="M17" s="229"/>
      <c r="N17" s="75"/>
      <c r="O17" s="180"/>
      <c r="P17" s="59" t="s">
        <v>23</v>
      </c>
      <c r="Q17" s="228">
        <f>Q11+SUM(R13:R16)</f>
        <v>116.66</v>
      </c>
      <c r="R17" s="229"/>
      <c r="S17" s="75"/>
      <c r="U17" s="59" t="s">
        <v>23</v>
      </c>
      <c r="V17" s="228">
        <f>V11+SUM(W13:W16)</f>
        <v>116.66</v>
      </c>
      <c r="W17" s="229"/>
      <c r="X17" s="75"/>
      <c r="Y17" s="180"/>
      <c r="Z17" s="59" t="s">
        <v>23</v>
      </c>
      <c r="AA17" s="228">
        <f>AA11+SUM(AB13:AB16)</f>
        <v>116.66</v>
      </c>
      <c r="AB17" s="229"/>
      <c r="AC17" s="75"/>
      <c r="AE17" s="59" t="s">
        <v>23</v>
      </c>
      <c r="AF17" s="228">
        <f>AF11+SUM(AG13:AG16)</f>
        <v>116.66</v>
      </c>
      <c r="AG17" s="229"/>
      <c r="AH17" s="75"/>
      <c r="AI17" s="180"/>
      <c r="AJ17" s="59" t="s">
        <v>23</v>
      </c>
      <c r="AK17" s="228">
        <f>AK11+SUM(AL13:AL16)</f>
        <v>116.66</v>
      </c>
      <c r="AL17" s="229"/>
      <c r="AM17" s="75"/>
      <c r="AO17" s="59" t="s">
        <v>23</v>
      </c>
      <c r="AP17" s="228">
        <f>AP11+SUM(AQ13:AQ16)</f>
        <v>108.33</v>
      </c>
      <c r="AQ17" s="229"/>
      <c r="AR17" s="75"/>
    </row>
    <row r="18" spans="1:44" x14ac:dyDescent="0.25">
      <c r="A18" s="72"/>
      <c r="B18" s="64"/>
      <c r="C18" s="76"/>
      <c r="D18" s="77"/>
      <c r="E18" s="181"/>
      <c r="F18" s="72"/>
      <c r="G18" s="64"/>
      <c r="H18" s="76"/>
      <c r="I18" s="77"/>
      <c r="K18" s="72"/>
      <c r="L18" s="64"/>
      <c r="M18" s="76"/>
      <c r="N18" s="77"/>
      <c r="O18" s="181"/>
      <c r="P18" s="72"/>
      <c r="Q18" s="64"/>
      <c r="R18" s="76"/>
      <c r="S18" s="77"/>
      <c r="U18" s="72"/>
      <c r="V18" s="64"/>
      <c r="W18" s="76"/>
      <c r="X18" s="77"/>
      <c r="Y18" s="181"/>
      <c r="Z18" s="72"/>
      <c r="AA18" s="64"/>
      <c r="AB18" s="76"/>
      <c r="AC18" s="77"/>
      <c r="AE18" s="72"/>
      <c r="AF18" s="64"/>
      <c r="AG18" s="76"/>
      <c r="AH18" s="77"/>
      <c r="AI18" s="181"/>
      <c r="AJ18" s="72"/>
      <c r="AK18" s="64"/>
      <c r="AL18" s="76"/>
      <c r="AM18" s="77"/>
      <c r="AO18" s="72"/>
      <c r="AP18" s="64"/>
      <c r="AQ18" s="76"/>
      <c r="AR18" s="77"/>
    </row>
    <row r="19" spans="1:44" x14ac:dyDescent="0.25">
      <c r="A19" s="78" t="s">
        <v>24</v>
      </c>
      <c r="B19" s="76"/>
      <c r="C19" s="76"/>
      <c r="D19" s="77"/>
      <c r="E19" s="181"/>
      <c r="F19" s="78" t="s">
        <v>24</v>
      </c>
      <c r="G19" s="76"/>
      <c r="H19" s="76"/>
      <c r="I19" s="77"/>
      <c r="K19" s="78" t="s">
        <v>24</v>
      </c>
      <c r="L19" s="76"/>
      <c r="M19" s="76"/>
      <c r="N19" s="77"/>
      <c r="O19" s="181"/>
      <c r="P19" s="78" t="s">
        <v>24</v>
      </c>
      <c r="Q19" s="76"/>
      <c r="R19" s="76"/>
      <c r="S19" s="77"/>
      <c r="U19" s="78" t="s">
        <v>24</v>
      </c>
      <c r="V19" s="76"/>
      <c r="W19" s="76"/>
      <c r="X19" s="77"/>
      <c r="Y19" s="181"/>
      <c r="Z19" s="78" t="s">
        <v>24</v>
      </c>
      <c r="AA19" s="76"/>
      <c r="AB19" s="76"/>
      <c r="AC19" s="77"/>
      <c r="AE19" s="78" t="s">
        <v>24</v>
      </c>
      <c r="AF19" s="76"/>
      <c r="AG19" s="76"/>
      <c r="AH19" s="77"/>
      <c r="AI19" s="181"/>
      <c r="AJ19" s="78" t="s">
        <v>24</v>
      </c>
      <c r="AK19" s="76"/>
      <c r="AL19" s="76"/>
      <c r="AM19" s="77"/>
      <c r="AO19" s="78" t="s">
        <v>24</v>
      </c>
      <c r="AP19" s="76"/>
      <c r="AQ19" s="76"/>
      <c r="AR19" s="77"/>
    </row>
    <row r="20" spans="1:44" x14ac:dyDescent="0.25">
      <c r="A20" s="67" t="s">
        <v>25</v>
      </c>
      <c r="B20" s="68">
        <v>0</v>
      </c>
      <c r="C20" s="79">
        <f t="shared" ref="C20:C31" si="9">ROUND(+B$17*B20,2)</f>
        <v>0</v>
      </c>
      <c r="D20" s="66"/>
      <c r="E20" s="178"/>
      <c r="F20" s="67" t="s">
        <v>25</v>
      </c>
      <c r="G20" s="68">
        <v>0</v>
      </c>
      <c r="H20" s="79">
        <f t="shared" ref="H20:H22" si="10">ROUND(+G$17*G20,2)</f>
        <v>0</v>
      </c>
      <c r="I20" s="66"/>
      <c r="K20" s="63" t="s">
        <v>25</v>
      </c>
      <c r="L20" s="68">
        <v>0</v>
      </c>
      <c r="M20" s="79">
        <f t="shared" ref="M20:M31" si="11">ROUND(+L$17*L20,2)</f>
        <v>0</v>
      </c>
      <c r="N20" s="66"/>
      <c r="O20" s="178"/>
      <c r="P20" s="63" t="s">
        <v>25</v>
      </c>
      <c r="Q20" s="68">
        <v>0</v>
      </c>
      <c r="R20" s="79">
        <f t="shared" ref="R20:R22" si="12">ROUND(+Q$17*Q20,2)</f>
        <v>0</v>
      </c>
      <c r="S20" s="66"/>
      <c r="U20" s="67" t="s">
        <v>25</v>
      </c>
      <c r="V20" s="68">
        <v>0</v>
      </c>
      <c r="W20" s="65">
        <f t="shared" ref="W20:W31" si="13">ROUND(+V$17*V20,2)</f>
        <v>0</v>
      </c>
      <c r="X20" s="66"/>
      <c r="Y20" s="178"/>
      <c r="Z20" s="67" t="s">
        <v>25</v>
      </c>
      <c r="AA20" s="68">
        <v>0</v>
      </c>
      <c r="AB20" s="65">
        <f t="shared" ref="AB20:AB22" si="14">ROUND(+AA$17*AA20,2)</f>
        <v>0</v>
      </c>
      <c r="AC20" s="66"/>
      <c r="AE20" s="63" t="s">
        <v>25</v>
      </c>
      <c r="AF20" s="68">
        <v>0</v>
      </c>
      <c r="AG20" s="65">
        <f t="shared" ref="AG20:AG31" si="15">ROUND(+AF$17*AF20,2)</f>
        <v>0</v>
      </c>
      <c r="AH20" s="66"/>
      <c r="AI20" s="178"/>
      <c r="AJ20" s="63" t="s">
        <v>25</v>
      </c>
      <c r="AK20" s="68">
        <v>0</v>
      </c>
      <c r="AL20" s="65">
        <f t="shared" ref="AL20:AL22" si="16">ROUND(+AK$17*AK20,2)</f>
        <v>0</v>
      </c>
      <c r="AM20" s="66"/>
      <c r="AO20" s="67" t="s">
        <v>25</v>
      </c>
      <c r="AP20" s="68">
        <v>0</v>
      </c>
      <c r="AQ20" s="65">
        <f t="shared" ref="AQ20:AQ26" si="17">ROUND(+AP$17*AP20,2)</f>
        <v>0</v>
      </c>
      <c r="AR20" s="66"/>
    </row>
    <row r="21" spans="1:44" x14ac:dyDescent="0.25">
      <c r="A21" s="63" t="s">
        <v>55</v>
      </c>
      <c r="B21" s="68">
        <v>0</v>
      </c>
      <c r="C21" s="79">
        <f t="shared" si="9"/>
        <v>0</v>
      </c>
      <c r="D21" s="66"/>
      <c r="E21" s="178"/>
      <c r="F21" s="63" t="s">
        <v>55</v>
      </c>
      <c r="G21" s="68">
        <v>0</v>
      </c>
      <c r="H21" s="79">
        <f t="shared" si="10"/>
        <v>0</v>
      </c>
      <c r="I21" s="66"/>
      <c r="K21" s="67" t="s">
        <v>55</v>
      </c>
      <c r="L21" s="68">
        <v>0</v>
      </c>
      <c r="M21" s="79">
        <f t="shared" si="11"/>
        <v>0</v>
      </c>
      <c r="N21" s="66"/>
      <c r="O21" s="178"/>
      <c r="P21" s="67" t="s">
        <v>55</v>
      </c>
      <c r="Q21" s="68">
        <v>0</v>
      </c>
      <c r="R21" s="79">
        <f t="shared" si="12"/>
        <v>0</v>
      </c>
      <c r="S21" s="66"/>
      <c r="U21" s="63" t="s">
        <v>55</v>
      </c>
      <c r="V21" s="68">
        <v>0</v>
      </c>
      <c r="W21" s="65">
        <f t="shared" si="13"/>
        <v>0</v>
      </c>
      <c r="X21" s="66"/>
      <c r="Y21" s="178"/>
      <c r="Z21" s="63" t="s">
        <v>55</v>
      </c>
      <c r="AA21" s="68">
        <v>0</v>
      </c>
      <c r="AB21" s="65">
        <f t="shared" si="14"/>
        <v>0</v>
      </c>
      <c r="AC21" s="66"/>
      <c r="AE21" s="63" t="s">
        <v>55</v>
      </c>
      <c r="AF21" s="68">
        <v>0</v>
      </c>
      <c r="AG21" s="74">
        <f t="shared" si="15"/>
        <v>0</v>
      </c>
      <c r="AH21" s="66"/>
      <c r="AI21" s="178"/>
      <c r="AJ21" s="63" t="s">
        <v>55</v>
      </c>
      <c r="AK21" s="68">
        <v>0</v>
      </c>
      <c r="AL21" s="74">
        <f t="shared" si="16"/>
        <v>0</v>
      </c>
      <c r="AM21" s="66"/>
      <c r="AO21" s="63" t="s">
        <v>55</v>
      </c>
      <c r="AP21" s="68">
        <v>0</v>
      </c>
      <c r="AQ21" s="65">
        <f t="shared" si="17"/>
        <v>0</v>
      </c>
      <c r="AR21" s="66"/>
    </row>
    <row r="22" spans="1:44" x14ac:dyDescent="0.25">
      <c r="A22" s="67" t="s">
        <v>26</v>
      </c>
      <c r="B22" s="68">
        <v>0</v>
      </c>
      <c r="C22" s="74">
        <f t="shared" si="9"/>
        <v>0</v>
      </c>
      <c r="D22" s="66"/>
      <c r="E22" s="178"/>
      <c r="F22" s="67" t="s">
        <v>26</v>
      </c>
      <c r="G22" s="68">
        <v>0</v>
      </c>
      <c r="H22" s="74">
        <f t="shared" si="10"/>
        <v>0</v>
      </c>
      <c r="I22" s="66"/>
      <c r="K22" s="63" t="s">
        <v>26</v>
      </c>
      <c r="L22" s="68">
        <v>0</v>
      </c>
      <c r="M22" s="65">
        <f t="shared" si="11"/>
        <v>0</v>
      </c>
      <c r="N22" s="66"/>
      <c r="O22" s="178"/>
      <c r="P22" s="63" t="s">
        <v>26</v>
      </c>
      <c r="Q22" s="68">
        <v>0</v>
      </c>
      <c r="R22" s="65">
        <f t="shared" si="12"/>
        <v>0</v>
      </c>
      <c r="S22" s="66"/>
      <c r="U22" s="67" t="s">
        <v>26</v>
      </c>
      <c r="V22" s="68">
        <v>0</v>
      </c>
      <c r="W22" s="74">
        <f t="shared" si="13"/>
        <v>0</v>
      </c>
      <c r="X22" s="66"/>
      <c r="Y22" s="178"/>
      <c r="Z22" s="67" t="s">
        <v>26</v>
      </c>
      <c r="AA22" s="68">
        <v>0</v>
      </c>
      <c r="AB22" s="74">
        <f t="shared" si="14"/>
        <v>0</v>
      </c>
      <c r="AC22" s="66"/>
      <c r="AE22" s="67" t="s">
        <v>26</v>
      </c>
      <c r="AF22" s="68">
        <v>0</v>
      </c>
      <c r="AG22" s="74">
        <f t="shared" si="15"/>
        <v>0</v>
      </c>
      <c r="AH22" s="66"/>
      <c r="AI22" s="178"/>
      <c r="AJ22" s="67" t="s">
        <v>26</v>
      </c>
      <c r="AK22" s="68">
        <v>0</v>
      </c>
      <c r="AL22" s="74">
        <f t="shared" si="16"/>
        <v>0</v>
      </c>
      <c r="AM22" s="66"/>
      <c r="AO22" s="63" t="s">
        <v>26</v>
      </c>
      <c r="AP22" s="68">
        <v>0</v>
      </c>
      <c r="AQ22" s="74">
        <f t="shared" si="17"/>
        <v>0</v>
      </c>
      <c r="AR22" s="66"/>
    </row>
    <row r="23" spans="1:44" x14ac:dyDescent="0.25">
      <c r="A23" s="63" t="s">
        <v>58</v>
      </c>
      <c r="B23" s="68"/>
      <c r="C23" s="74"/>
      <c r="D23" s="66"/>
      <c r="E23" s="178"/>
      <c r="F23" s="63" t="s">
        <v>58</v>
      </c>
      <c r="G23" s="68"/>
      <c r="H23" s="74"/>
      <c r="I23" s="66"/>
      <c r="K23" s="63" t="s">
        <v>58</v>
      </c>
      <c r="L23" s="68"/>
      <c r="M23" s="74"/>
      <c r="N23" s="66"/>
      <c r="O23" s="178"/>
      <c r="P23" s="63" t="s">
        <v>58</v>
      </c>
      <c r="Q23" s="68"/>
      <c r="R23" s="74"/>
      <c r="S23" s="66"/>
      <c r="U23" s="63" t="s">
        <v>58</v>
      </c>
      <c r="V23" s="68"/>
      <c r="W23" s="74"/>
      <c r="X23" s="66"/>
      <c r="Y23" s="178"/>
      <c r="Z23" s="63" t="s">
        <v>58</v>
      </c>
      <c r="AA23" s="68"/>
      <c r="AB23" s="74"/>
      <c r="AC23" s="66"/>
      <c r="AE23" s="63" t="s">
        <v>58</v>
      </c>
      <c r="AF23" s="68"/>
      <c r="AG23" s="74"/>
      <c r="AH23" s="66"/>
      <c r="AI23" s="178"/>
      <c r="AJ23" s="63" t="s">
        <v>58</v>
      </c>
      <c r="AK23" s="68"/>
      <c r="AL23" s="74"/>
      <c r="AM23" s="66"/>
      <c r="AO23" s="63" t="s">
        <v>58</v>
      </c>
      <c r="AP23" s="68"/>
      <c r="AQ23" s="74"/>
      <c r="AR23" s="66"/>
    </row>
    <row r="24" spans="1:44" x14ac:dyDescent="0.25">
      <c r="A24" s="63" t="s">
        <v>57</v>
      </c>
      <c r="B24" s="68">
        <v>0</v>
      </c>
      <c r="C24" s="74">
        <f t="shared" si="9"/>
        <v>0</v>
      </c>
      <c r="D24" s="66"/>
      <c r="E24" s="178"/>
      <c r="F24" s="63" t="s">
        <v>57</v>
      </c>
      <c r="G24" s="68">
        <v>0</v>
      </c>
      <c r="H24" s="74">
        <f t="shared" ref="H24:H31" si="18">ROUND(+G$17*G24,2)</f>
        <v>0</v>
      </c>
      <c r="I24" s="66"/>
      <c r="K24" s="63" t="s">
        <v>57</v>
      </c>
      <c r="L24" s="68">
        <v>0</v>
      </c>
      <c r="M24" s="74">
        <f t="shared" ref="M24:M25" si="19">ROUND(+L$17*L24,2)</f>
        <v>0</v>
      </c>
      <c r="N24" s="66"/>
      <c r="O24" s="178"/>
      <c r="P24" s="63" t="s">
        <v>57</v>
      </c>
      <c r="Q24" s="68">
        <v>0</v>
      </c>
      <c r="R24" s="74">
        <f t="shared" ref="R24:R31" si="20">ROUND(+Q$17*Q24,2)</f>
        <v>0</v>
      </c>
      <c r="S24" s="66"/>
      <c r="U24" s="63" t="s">
        <v>57</v>
      </c>
      <c r="V24" s="68">
        <v>0</v>
      </c>
      <c r="W24" s="74">
        <f t="shared" ref="W24:W25" si="21">ROUND(+V$17*V24,2)</f>
        <v>0</v>
      </c>
      <c r="X24" s="66"/>
      <c r="Y24" s="178"/>
      <c r="Z24" s="63" t="s">
        <v>57</v>
      </c>
      <c r="AA24" s="68">
        <v>0</v>
      </c>
      <c r="AB24" s="74">
        <f t="shared" ref="AB24:AB31" si="22">ROUND(+AA$17*AA24,2)</f>
        <v>0</v>
      </c>
      <c r="AC24" s="66"/>
      <c r="AE24" s="63" t="s">
        <v>57</v>
      </c>
      <c r="AF24" s="68">
        <v>0</v>
      </c>
      <c r="AG24" s="74">
        <f t="shared" ref="AG24:AG25" si="23">ROUND(+AF$17*AF24,2)</f>
        <v>0</v>
      </c>
      <c r="AH24" s="66"/>
      <c r="AI24" s="178"/>
      <c r="AJ24" s="63" t="s">
        <v>57</v>
      </c>
      <c r="AK24" s="68">
        <v>0</v>
      </c>
      <c r="AL24" s="74">
        <f t="shared" ref="AL24:AL31" si="24">ROUND(+AK$17*AK24,2)</f>
        <v>0</v>
      </c>
      <c r="AM24" s="66"/>
      <c r="AO24" s="63" t="s">
        <v>57</v>
      </c>
      <c r="AP24" s="68">
        <v>0</v>
      </c>
      <c r="AQ24" s="74">
        <f t="shared" ref="AQ24:AQ25" si="25">ROUND(+AP$17*AP24,2)</f>
        <v>0</v>
      </c>
      <c r="AR24" s="66"/>
    </row>
    <row r="25" spans="1:44" x14ac:dyDescent="0.25">
      <c r="A25" s="136" t="s">
        <v>56</v>
      </c>
      <c r="B25" s="68">
        <v>0</v>
      </c>
      <c r="C25" s="74">
        <f t="shared" si="9"/>
        <v>0</v>
      </c>
      <c r="D25" s="66"/>
      <c r="E25" s="178"/>
      <c r="F25" s="136" t="s">
        <v>56</v>
      </c>
      <c r="G25" s="68">
        <v>0</v>
      </c>
      <c r="H25" s="74">
        <f t="shared" si="18"/>
        <v>0</v>
      </c>
      <c r="I25" s="66"/>
      <c r="K25" s="136" t="s">
        <v>56</v>
      </c>
      <c r="L25" s="68">
        <v>0</v>
      </c>
      <c r="M25" s="74">
        <f t="shared" si="19"/>
        <v>0</v>
      </c>
      <c r="N25" s="66"/>
      <c r="O25" s="178"/>
      <c r="P25" s="136" t="s">
        <v>56</v>
      </c>
      <c r="Q25" s="68">
        <v>0</v>
      </c>
      <c r="R25" s="74">
        <f t="shared" si="20"/>
        <v>0</v>
      </c>
      <c r="S25" s="66"/>
      <c r="U25" s="136" t="s">
        <v>56</v>
      </c>
      <c r="V25" s="68">
        <v>0</v>
      </c>
      <c r="W25" s="74">
        <f t="shared" si="21"/>
        <v>0</v>
      </c>
      <c r="X25" s="66"/>
      <c r="Y25" s="178"/>
      <c r="Z25" s="136" t="s">
        <v>56</v>
      </c>
      <c r="AA25" s="68">
        <v>0</v>
      </c>
      <c r="AB25" s="74">
        <f t="shared" si="22"/>
        <v>0</v>
      </c>
      <c r="AC25" s="66"/>
      <c r="AE25" s="136" t="s">
        <v>56</v>
      </c>
      <c r="AF25" s="68">
        <v>0</v>
      </c>
      <c r="AG25" s="74">
        <f t="shared" si="23"/>
        <v>0</v>
      </c>
      <c r="AH25" s="66"/>
      <c r="AI25" s="178"/>
      <c r="AJ25" s="136" t="s">
        <v>56</v>
      </c>
      <c r="AK25" s="68">
        <v>0</v>
      </c>
      <c r="AL25" s="74">
        <f t="shared" si="24"/>
        <v>0</v>
      </c>
      <c r="AM25" s="66"/>
      <c r="AO25" s="136" t="s">
        <v>56</v>
      </c>
      <c r="AP25" s="68">
        <v>0</v>
      </c>
      <c r="AQ25" s="74">
        <f t="shared" si="25"/>
        <v>0</v>
      </c>
      <c r="AR25" s="66"/>
    </row>
    <row r="26" spans="1:44" x14ac:dyDescent="0.25">
      <c r="A26" s="63" t="s">
        <v>27</v>
      </c>
      <c r="B26" s="68">
        <v>0</v>
      </c>
      <c r="C26" s="74">
        <f t="shared" si="9"/>
        <v>0</v>
      </c>
      <c r="D26" s="66"/>
      <c r="E26" s="178"/>
      <c r="F26" s="63" t="s">
        <v>27</v>
      </c>
      <c r="G26" s="68">
        <v>0</v>
      </c>
      <c r="H26" s="74">
        <f t="shared" si="18"/>
        <v>0</v>
      </c>
      <c r="I26" s="66"/>
      <c r="K26" s="63" t="s">
        <v>27</v>
      </c>
      <c r="L26" s="68">
        <v>0</v>
      </c>
      <c r="M26" s="74">
        <f t="shared" si="11"/>
        <v>0</v>
      </c>
      <c r="N26" s="66"/>
      <c r="O26" s="178"/>
      <c r="P26" s="63" t="s">
        <v>27</v>
      </c>
      <c r="Q26" s="68">
        <v>0</v>
      </c>
      <c r="R26" s="74">
        <f t="shared" si="20"/>
        <v>0</v>
      </c>
      <c r="S26" s="66"/>
      <c r="U26" s="63" t="s">
        <v>27</v>
      </c>
      <c r="V26" s="68">
        <v>0</v>
      </c>
      <c r="W26" s="74">
        <f t="shared" si="13"/>
        <v>0</v>
      </c>
      <c r="X26" s="66"/>
      <c r="Y26" s="178"/>
      <c r="Z26" s="63" t="s">
        <v>27</v>
      </c>
      <c r="AA26" s="68">
        <v>0</v>
      </c>
      <c r="AB26" s="74">
        <f t="shared" si="22"/>
        <v>0</v>
      </c>
      <c r="AC26" s="66"/>
      <c r="AE26" s="63" t="s">
        <v>27</v>
      </c>
      <c r="AF26" s="68">
        <v>0</v>
      </c>
      <c r="AG26" s="74">
        <f t="shared" si="15"/>
        <v>0</v>
      </c>
      <c r="AH26" s="66"/>
      <c r="AI26" s="178"/>
      <c r="AJ26" s="63" t="s">
        <v>27</v>
      </c>
      <c r="AK26" s="68">
        <v>0</v>
      </c>
      <c r="AL26" s="74">
        <f t="shared" si="24"/>
        <v>0</v>
      </c>
      <c r="AM26" s="66"/>
      <c r="AO26" s="63" t="s">
        <v>27</v>
      </c>
      <c r="AP26" s="68">
        <v>0</v>
      </c>
      <c r="AQ26" s="74">
        <f t="shared" si="17"/>
        <v>0</v>
      </c>
      <c r="AR26" s="66"/>
    </row>
    <row r="27" spans="1:44" x14ac:dyDescent="0.25">
      <c r="A27" s="67" t="s">
        <v>68</v>
      </c>
      <c r="B27" s="68">
        <v>0</v>
      </c>
      <c r="C27" s="74">
        <f t="shared" si="9"/>
        <v>0</v>
      </c>
      <c r="D27" s="66"/>
      <c r="E27" s="178"/>
      <c r="F27" s="67" t="s">
        <v>67</v>
      </c>
      <c r="G27" s="68">
        <v>0</v>
      </c>
      <c r="H27" s="74">
        <f t="shared" si="18"/>
        <v>0</v>
      </c>
      <c r="I27" s="66"/>
      <c r="K27" s="67" t="s">
        <v>68</v>
      </c>
      <c r="L27" s="68">
        <v>0</v>
      </c>
      <c r="M27" s="74">
        <f t="shared" si="11"/>
        <v>0</v>
      </c>
      <c r="N27" s="66"/>
      <c r="O27" s="178"/>
      <c r="P27" s="67" t="s">
        <v>67</v>
      </c>
      <c r="Q27" s="68">
        <v>0</v>
      </c>
      <c r="R27" s="74">
        <f t="shared" si="20"/>
        <v>0</v>
      </c>
      <c r="S27" s="66"/>
      <c r="U27" s="67" t="s">
        <v>68</v>
      </c>
      <c r="V27" s="68">
        <v>0</v>
      </c>
      <c r="W27" s="74">
        <f t="shared" si="13"/>
        <v>0</v>
      </c>
      <c r="X27" s="66"/>
      <c r="Y27" s="178"/>
      <c r="Z27" s="67" t="s">
        <v>67</v>
      </c>
      <c r="AA27" s="68">
        <v>0</v>
      </c>
      <c r="AB27" s="74">
        <f t="shared" si="22"/>
        <v>0</v>
      </c>
      <c r="AC27" s="66"/>
      <c r="AE27" s="67" t="s">
        <v>68</v>
      </c>
      <c r="AF27" s="68">
        <v>0</v>
      </c>
      <c r="AG27" s="74">
        <f t="shared" si="15"/>
        <v>0</v>
      </c>
      <c r="AH27" s="66"/>
      <c r="AI27" s="178"/>
      <c r="AJ27" s="67" t="s">
        <v>67</v>
      </c>
      <c r="AK27" s="68">
        <v>0</v>
      </c>
      <c r="AL27" s="74">
        <f t="shared" si="24"/>
        <v>0</v>
      </c>
      <c r="AM27" s="66"/>
      <c r="AO27" s="63" t="s">
        <v>28</v>
      </c>
      <c r="AP27" s="68">
        <v>0</v>
      </c>
      <c r="AQ27" s="74">
        <f>ROUND(+AP$17*AP27,2)</f>
        <v>0</v>
      </c>
      <c r="AR27" s="66"/>
    </row>
    <row r="28" spans="1:44" x14ac:dyDescent="0.25">
      <c r="A28" s="63" t="s">
        <v>28</v>
      </c>
      <c r="B28" s="68">
        <v>0</v>
      </c>
      <c r="C28" s="74">
        <f t="shared" si="9"/>
        <v>0</v>
      </c>
      <c r="D28" s="66"/>
      <c r="E28" s="178"/>
      <c r="F28" s="63" t="s">
        <v>28</v>
      </c>
      <c r="G28" s="68">
        <v>0</v>
      </c>
      <c r="H28" s="74">
        <f t="shared" si="18"/>
        <v>0</v>
      </c>
      <c r="I28" s="66"/>
      <c r="K28" s="63" t="s">
        <v>28</v>
      </c>
      <c r="L28" s="68">
        <v>0</v>
      </c>
      <c r="M28" s="74">
        <f t="shared" si="11"/>
        <v>0</v>
      </c>
      <c r="N28" s="66"/>
      <c r="O28" s="178"/>
      <c r="P28" s="63" t="s">
        <v>28</v>
      </c>
      <c r="Q28" s="68">
        <v>0</v>
      </c>
      <c r="R28" s="74">
        <f t="shared" si="20"/>
        <v>0</v>
      </c>
      <c r="S28" s="66"/>
      <c r="U28" s="63" t="s">
        <v>28</v>
      </c>
      <c r="V28" s="68">
        <v>0</v>
      </c>
      <c r="W28" s="74">
        <f t="shared" si="13"/>
        <v>0</v>
      </c>
      <c r="X28" s="66"/>
      <c r="Y28" s="178"/>
      <c r="Z28" s="63" t="s">
        <v>28</v>
      </c>
      <c r="AA28" s="68">
        <v>0</v>
      </c>
      <c r="AB28" s="74">
        <f t="shared" si="22"/>
        <v>0</v>
      </c>
      <c r="AC28" s="66"/>
      <c r="AE28" s="63" t="s">
        <v>28</v>
      </c>
      <c r="AF28" s="68">
        <v>0</v>
      </c>
      <c r="AG28" s="74">
        <f t="shared" si="15"/>
        <v>0</v>
      </c>
      <c r="AH28" s="66"/>
      <c r="AI28" s="178"/>
      <c r="AJ28" s="63" t="s">
        <v>28</v>
      </c>
      <c r="AK28" s="68">
        <v>0</v>
      </c>
      <c r="AL28" s="74">
        <f t="shared" si="24"/>
        <v>0</v>
      </c>
      <c r="AM28" s="66"/>
      <c r="AO28" s="67" t="s">
        <v>30</v>
      </c>
      <c r="AP28" s="68">
        <v>0</v>
      </c>
      <c r="AQ28" s="74">
        <f>ROUND(+AP$17*AP28,2)</f>
        <v>0</v>
      </c>
      <c r="AR28" s="66"/>
    </row>
    <row r="29" spans="1:44" x14ac:dyDescent="0.25">
      <c r="A29" s="67" t="s">
        <v>45</v>
      </c>
      <c r="B29" s="68">
        <v>0</v>
      </c>
      <c r="C29" s="74">
        <f t="shared" si="9"/>
        <v>0</v>
      </c>
      <c r="D29" s="66"/>
      <c r="E29" s="178"/>
      <c r="F29" s="67" t="s">
        <v>45</v>
      </c>
      <c r="G29" s="68">
        <v>0</v>
      </c>
      <c r="H29" s="74">
        <f t="shared" si="18"/>
        <v>0</v>
      </c>
      <c r="I29" s="66"/>
      <c r="K29" s="67" t="s">
        <v>45</v>
      </c>
      <c r="L29" s="68">
        <v>0</v>
      </c>
      <c r="M29" s="74">
        <f t="shared" si="11"/>
        <v>0</v>
      </c>
      <c r="N29" s="66"/>
      <c r="O29" s="178"/>
      <c r="P29" s="67" t="s">
        <v>45</v>
      </c>
      <c r="Q29" s="68">
        <v>0</v>
      </c>
      <c r="R29" s="74">
        <f t="shared" si="20"/>
        <v>0</v>
      </c>
      <c r="S29" s="66"/>
      <c r="U29" s="67" t="s">
        <v>30</v>
      </c>
      <c r="V29" s="68">
        <v>0</v>
      </c>
      <c r="W29" s="74">
        <f t="shared" si="13"/>
        <v>0</v>
      </c>
      <c r="X29" s="66"/>
      <c r="Y29" s="178"/>
      <c r="Z29" s="67" t="s">
        <v>30</v>
      </c>
      <c r="AA29" s="68">
        <v>0</v>
      </c>
      <c r="AB29" s="74">
        <f t="shared" si="22"/>
        <v>0</v>
      </c>
      <c r="AC29" s="66"/>
      <c r="AE29" s="67" t="s">
        <v>30</v>
      </c>
      <c r="AF29" s="68">
        <v>0</v>
      </c>
      <c r="AG29" s="74">
        <f t="shared" si="15"/>
        <v>0</v>
      </c>
      <c r="AH29" s="66"/>
      <c r="AI29" s="178"/>
      <c r="AJ29" s="67" t="s">
        <v>30</v>
      </c>
      <c r="AK29" s="68">
        <v>0</v>
      </c>
      <c r="AL29" s="74">
        <f t="shared" si="24"/>
        <v>0</v>
      </c>
      <c r="AM29" s="66"/>
      <c r="AO29" s="63" t="s">
        <v>31</v>
      </c>
      <c r="AP29" s="68">
        <v>0</v>
      </c>
      <c r="AQ29" s="65">
        <f>ROUND(+AP$17*AP29,2)</f>
        <v>0</v>
      </c>
      <c r="AR29" s="66"/>
    </row>
    <row r="30" spans="1:44" x14ac:dyDescent="0.25">
      <c r="A30" s="63" t="s">
        <v>31</v>
      </c>
      <c r="B30" s="68">
        <v>0</v>
      </c>
      <c r="C30" s="65">
        <f t="shared" si="9"/>
        <v>0</v>
      </c>
      <c r="D30" s="66"/>
      <c r="E30" s="178"/>
      <c r="F30" s="63" t="s">
        <v>31</v>
      </c>
      <c r="G30" s="68">
        <v>0</v>
      </c>
      <c r="H30" s="65">
        <f t="shared" si="18"/>
        <v>0</v>
      </c>
      <c r="I30" s="66"/>
      <c r="K30" s="63" t="s">
        <v>31</v>
      </c>
      <c r="L30" s="68">
        <v>0</v>
      </c>
      <c r="M30" s="65">
        <f t="shared" si="11"/>
        <v>0</v>
      </c>
      <c r="N30" s="66"/>
      <c r="O30" s="178"/>
      <c r="P30" s="63" t="s">
        <v>31</v>
      </c>
      <c r="Q30" s="68">
        <v>0</v>
      </c>
      <c r="R30" s="65">
        <f t="shared" si="20"/>
        <v>0</v>
      </c>
      <c r="S30" s="66"/>
      <c r="U30" s="63" t="s">
        <v>31</v>
      </c>
      <c r="V30" s="68">
        <v>0</v>
      </c>
      <c r="W30" s="65">
        <f t="shared" si="13"/>
        <v>0</v>
      </c>
      <c r="X30" s="66"/>
      <c r="Y30" s="178"/>
      <c r="Z30" s="63" t="s">
        <v>31</v>
      </c>
      <c r="AA30" s="68">
        <v>0</v>
      </c>
      <c r="AB30" s="65">
        <f t="shared" si="22"/>
        <v>0</v>
      </c>
      <c r="AC30" s="66"/>
      <c r="AE30" s="63" t="s">
        <v>31</v>
      </c>
      <c r="AF30" s="68">
        <v>0</v>
      </c>
      <c r="AG30" s="65">
        <f t="shared" si="15"/>
        <v>0</v>
      </c>
      <c r="AH30" s="66"/>
      <c r="AI30" s="178"/>
      <c r="AJ30" s="63" t="s">
        <v>31</v>
      </c>
      <c r="AK30" s="68">
        <v>0</v>
      </c>
      <c r="AL30" s="65">
        <f t="shared" si="24"/>
        <v>0</v>
      </c>
      <c r="AM30" s="66"/>
      <c r="AO30" s="73" t="s">
        <v>32</v>
      </c>
      <c r="AP30" s="68">
        <v>0</v>
      </c>
      <c r="AQ30" s="80">
        <f>ROUND(+AP$17*AP30,2)</f>
        <v>0</v>
      </c>
      <c r="AR30" s="66"/>
    </row>
    <row r="31" spans="1:44" x14ac:dyDescent="0.25">
      <c r="A31" s="73" t="s">
        <v>32</v>
      </c>
      <c r="B31" s="68">
        <v>0</v>
      </c>
      <c r="C31" s="80">
        <f t="shared" si="9"/>
        <v>0</v>
      </c>
      <c r="D31" s="77"/>
      <c r="E31" s="181"/>
      <c r="F31" s="73" t="s">
        <v>32</v>
      </c>
      <c r="G31" s="68">
        <v>0</v>
      </c>
      <c r="H31" s="80">
        <f t="shared" si="18"/>
        <v>0</v>
      </c>
      <c r="I31" s="77"/>
      <c r="K31" s="73" t="s">
        <v>32</v>
      </c>
      <c r="L31" s="68">
        <v>0</v>
      </c>
      <c r="M31" s="80">
        <f t="shared" si="11"/>
        <v>0</v>
      </c>
      <c r="N31" s="77"/>
      <c r="O31" s="181"/>
      <c r="P31" s="73" t="s">
        <v>32</v>
      </c>
      <c r="Q31" s="68">
        <v>0</v>
      </c>
      <c r="R31" s="80">
        <f t="shared" si="20"/>
        <v>0</v>
      </c>
      <c r="S31" s="77"/>
      <c r="U31" s="73" t="s">
        <v>32</v>
      </c>
      <c r="V31" s="68">
        <v>0</v>
      </c>
      <c r="W31" s="80">
        <f t="shared" si="13"/>
        <v>0</v>
      </c>
      <c r="X31" s="77"/>
      <c r="Y31" s="181"/>
      <c r="Z31" s="73" t="s">
        <v>32</v>
      </c>
      <c r="AA31" s="68">
        <v>0</v>
      </c>
      <c r="AB31" s="80">
        <f t="shared" si="22"/>
        <v>0</v>
      </c>
      <c r="AC31" s="77"/>
      <c r="AE31" s="73" t="s">
        <v>32</v>
      </c>
      <c r="AF31" s="68">
        <v>0</v>
      </c>
      <c r="AG31" s="80">
        <f t="shared" si="15"/>
        <v>0</v>
      </c>
      <c r="AH31" s="77"/>
      <c r="AI31" s="181"/>
      <c r="AJ31" s="73" t="s">
        <v>32</v>
      </c>
      <c r="AK31" s="68">
        <v>0</v>
      </c>
      <c r="AL31" s="80">
        <f t="shared" si="24"/>
        <v>0</v>
      </c>
      <c r="AM31" s="77"/>
      <c r="AO31" s="63" t="s">
        <v>33</v>
      </c>
      <c r="AP31" s="228">
        <f>AP17+SUM(AQ20:AQ30)</f>
        <v>108.33</v>
      </c>
      <c r="AQ31" s="229"/>
      <c r="AR31" s="77"/>
    </row>
    <row r="32" spans="1:44" x14ac:dyDescent="0.25">
      <c r="A32" s="67" t="s">
        <v>33</v>
      </c>
      <c r="B32" s="228">
        <f>B17+SUM(C20:C31)</f>
        <v>116.66</v>
      </c>
      <c r="C32" s="229"/>
      <c r="D32" s="81"/>
      <c r="E32" s="182"/>
      <c r="F32" s="67" t="s">
        <v>33</v>
      </c>
      <c r="G32" s="228">
        <f>G17+SUM(H20:H31)</f>
        <v>116.66</v>
      </c>
      <c r="H32" s="229"/>
      <c r="I32" s="81"/>
      <c r="K32" s="67" t="s">
        <v>33</v>
      </c>
      <c r="L32" s="228">
        <f>L17+SUM(M20:M31)</f>
        <v>116.66</v>
      </c>
      <c r="M32" s="229"/>
      <c r="N32" s="81"/>
      <c r="O32" s="182"/>
      <c r="P32" s="67" t="s">
        <v>33</v>
      </c>
      <c r="Q32" s="228">
        <f>Q17+SUM(R20:R31)</f>
        <v>116.66</v>
      </c>
      <c r="R32" s="229"/>
      <c r="S32" s="81"/>
      <c r="U32" s="67" t="s">
        <v>33</v>
      </c>
      <c r="V32" s="228">
        <f>V17+SUM(W20:W31)</f>
        <v>116.66</v>
      </c>
      <c r="W32" s="229"/>
      <c r="X32" s="81"/>
      <c r="Y32" s="182"/>
      <c r="Z32" s="67" t="s">
        <v>33</v>
      </c>
      <c r="AA32" s="228">
        <f>AA17+SUM(AB20:AB31)</f>
        <v>116.66</v>
      </c>
      <c r="AB32" s="229"/>
      <c r="AC32" s="81"/>
      <c r="AE32" s="67" t="s">
        <v>33</v>
      </c>
      <c r="AF32" s="228">
        <f>AF17+SUM(AG20:AG31)</f>
        <v>116.66</v>
      </c>
      <c r="AG32" s="229"/>
      <c r="AH32" s="81"/>
      <c r="AI32" s="182"/>
      <c r="AJ32" s="67" t="s">
        <v>33</v>
      </c>
      <c r="AK32" s="228">
        <f>AK17+SUM(AL20:AL31)</f>
        <v>116.66</v>
      </c>
      <c r="AL32" s="229"/>
      <c r="AM32" s="81"/>
      <c r="AO32" s="127"/>
      <c r="AP32" s="125"/>
      <c r="AQ32" s="125"/>
      <c r="AR32" s="126"/>
    </row>
    <row r="33" spans="1:44" x14ac:dyDescent="0.25">
      <c r="A33" s="63"/>
      <c r="B33" s="232"/>
      <c r="C33" s="233"/>
      <c r="D33" s="82"/>
      <c r="E33" s="183"/>
      <c r="F33" s="63"/>
      <c r="G33" s="232"/>
      <c r="H33" s="233"/>
      <c r="I33" s="82"/>
      <c r="K33" s="63"/>
      <c r="L33" s="232"/>
      <c r="M33" s="233"/>
      <c r="N33" s="82"/>
      <c r="O33" s="183"/>
      <c r="P33" s="63"/>
      <c r="Q33" s="232"/>
      <c r="R33" s="233"/>
      <c r="S33" s="82"/>
      <c r="U33" s="63"/>
      <c r="V33" s="232"/>
      <c r="W33" s="233"/>
      <c r="X33" s="82"/>
      <c r="Y33" s="183"/>
      <c r="Z33" s="63"/>
      <c r="AA33" s="232"/>
      <c r="AB33" s="233"/>
      <c r="AC33" s="82"/>
      <c r="AE33" s="63"/>
      <c r="AF33" s="232"/>
      <c r="AG33" s="233"/>
      <c r="AH33" s="82"/>
      <c r="AI33" s="183"/>
      <c r="AJ33" s="63"/>
      <c r="AK33" s="232"/>
      <c r="AL33" s="233"/>
      <c r="AM33" s="82"/>
      <c r="AO33" s="63"/>
      <c r="AP33" s="232"/>
      <c r="AQ33" s="233"/>
      <c r="AR33" s="82"/>
    </row>
    <row r="34" spans="1:44" x14ac:dyDescent="0.25">
      <c r="A34" s="73" t="s">
        <v>34</v>
      </c>
      <c r="B34" s="83">
        <v>0</v>
      </c>
      <c r="C34" s="84">
        <f>B34</f>
        <v>0</v>
      </c>
      <c r="D34" s="75"/>
      <c r="E34" s="180"/>
      <c r="F34" s="73" t="s">
        <v>34</v>
      </c>
      <c r="G34" s="83">
        <v>0</v>
      </c>
      <c r="H34" s="84">
        <f>G34</f>
        <v>0</v>
      </c>
      <c r="I34" s="75"/>
      <c r="K34" s="73" t="s">
        <v>34</v>
      </c>
      <c r="L34" s="83">
        <v>0</v>
      </c>
      <c r="M34" s="84">
        <f>L34</f>
        <v>0</v>
      </c>
      <c r="N34" s="75"/>
      <c r="O34" s="180"/>
      <c r="P34" s="73" t="s">
        <v>34</v>
      </c>
      <c r="Q34" s="83">
        <v>0</v>
      </c>
      <c r="R34" s="84">
        <f>Q34</f>
        <v>0</v>
      </c>
      <c r="S34" s="75"/>
      <c r="U34" s="73" t="s">
        <v>34</v>
      </c>
      <c r="V34" s="83">
        <v>0</v>
      </c>
      <c r="W34" s="84">
        <f>V34</f>
        <v>0</v>
      </c>
      <c r="X34" s="75"/>
      <c r="Y34" s="180"/>
      <c r="Z34" s="73" t="s">
        <v>34</v>
      </c>
      <c r="AA34" s="83">
        <v>0</v>
      </c>
      <c r="AB34" s="84">
        <f>AA34</f>
        <v>0</v>
      </c>
      <c r="AC34" s="75"/>
      <c r="AE34" s="73" t="s">
        <v>34</v>
      </c>
      <c r="AF34" s="83">
        <v>0</v>
      </c>
      <c r="AG34" s="84">
        <f>AF34</f>
        <v>0</v>
      </c>
      <c r="AH34" s="75"/>
      <c r="AI34" s="180"/>
      <c r="AJ34" s="73" t="s">
        <v>34</v>
      </c>
      <c r="AK34" s="83">
        <v>0</v>
      </c>
      <c r="AL34" s="84">
        <f>AK34</f>
        <v>0</v>
      </c>
      <c r="AM34" s="75"/>
      <c r="AO34" s="73" t="s">
        <v>34</v>
      </c>
      <c r="AP34" s="83">
        <v>0</v>
      </c>
      <c r="AQ34" s="84">
        <f>AP34</f>
        <v>0</v>
      </c>
      <c r="AR34" s="75"/>
    </row>
    <row r="35" spans="1:44" ht="15.75" thickBot="1" x14ac:dyDescent="0.3">
      <c r="A35" s="67"/>
      <c r="B35" s="230"/>
      <c r="C35" s="231"/>
      <c r="D35" s="77"/>
      <c r="E35" s="181"/>
      <c r="F35" s="67"/>
      <c r="G35" s="230"/>
      <c r="H35" s="231"/>
      <c r="I35" s="77"/>
      <c r="K35" s="67"/>
      <c r="L35" s="230"/>
      <c r="M35" s="231"/>
      <c r="N35" s="77"/>
      <c r="O35" s="181"/>
      <c r="P35" s="67"/>
      <c r="Q35" s="230"/>
      <c r="R35" s="231"/>
      <c r="S35" s="77"/>
      <c r="U35" s="67"/>
      <c r="V35" s="230"/>
      <c r="W35" s="231"/>
      <c r="X35" s="77"/>
      <c r="Y35" s="181"/>
      <c r="Z35" s="67"/>
      <c r="AA35" s="230"/>
      <c r="AB35" s="231"/>
      <c r="AC35" s="77"/>
      <c r="AE35" s="67"/>
      <c r="AF35" s="230"/>
      <c r="AG35" s="231"/>
      <c r="AH35" s="77"/>
      <c r="AI35" s="181"/>
      <c r="AJ35" s="67"/>
      <c r="AK35" s="230"/>
      <c r="AL35" s="231"/>
      <c r="AM35" s="77"/>
      <c r="AO35" s="67"/>
      <c r="AP35" s="230"/>
      <c r="AQ35" s="231"/>
      <c r="AR35" s="77"/>
    </row>
    <row r="36" spans="1:44" ht="15.75" thickBot="1" x14ac:dyDescent="0.3">
      <c r="A36" s="85" t="s">
        <v>35</v>
      </c>
      <c r="B36" s="226">
        <f>B32</f>
        <v>116.66</v>
      </c>
      <c r="C36" s="227"/>
      <c r="D36" s="86">
        <f>B36/100</f>
        <v>1.1665999999999999</v>
      </c>
      <c r="E36" s="184"/>
      <c r="F36" s="85" t="s">
        <v>35</v>
      </c>
      <c r="G36" s="226">
        <f>G32</f>
        <v>116.66</v>
      </c>
      <c r="H36" s="227"/>
      <c r="I36" s="86">
        <f>G36/100</f>
        <v>1.1665999999999999</v>
      </c>
      <c r="K36" s="85" t="s">
        <v>35</v>
      </c>
      <c r="L36" s="226">
        <f>L32</f>
        <v>116.66</v>
      </c>
      <c r="M36" s="227"/>
      <c r="N36" s="86">
        <f>L36/100</f>
        <v>1.1665999999999999</v>
      </c>
      <c r="O36" s="184"/>
      <c r="P36" s="85" t="s">
        <v>35</v>
      </c>
      <c r="Q36" s="226">
        <f>Q32</f>
        <v>116.66</v>
      </c>
      <c r="R36" s="227"/>
      <c r="S36" s="86">
        <f>Q36/100</f>
        <v>1.1665999999999999</v>
      </c>
      <c r="U36" s="85" t="s">
        <v>35</v>
      </c>
      <c r="V36" s="226">
        <f>V32</f>
        <v>116.66</v>
      </c>
      <c r="W36" s="227"/>
      <c r="X36" s="86">
        <f>V36/100</f>
        <v>1.1665999999999999</v>
      </c>
      <c r="Y36" s="184"/>
      <c r="Z36" s="85" t="s">
        <v>35</v>
      </c>
      <c r="AA36" s="226">
        <f>AA32</f>
        <v>116.66</v>
      </c>
      <c r="AB36" s="227"/>
      <c r="AC36" s="86">
        <f>AA36/100</f>
        <v>1.1665999999999999</v>
      </c>
      <c r="AE36" s="85" t="s">
        <v>35</v>
      </c>
      <c r="AF36" s="226">
        <f>AF32</f>
        <v>116.66</v>
      </c>
      <c r="AG36" s="227"/>
      <c r="AH36" s="86">
        <f>AF36/100</f>
        <v>1.1665999999999999</v>
      </c>
      <c r="AI36" s="184"/>
      <c r="AJ36" s="85" t="s">
        <v>35</v>
      </c>
      <c r="AK36" s="226">
        <f>AK32</f>
        <v>116.66</v>
      </c>
      <c r="AL36" s="227"/>
      <c r="AM36" s="86">
        <f>AK36/100</f>
        <v>1.1665999999999999</v>
      </c>
      <c r="AO36" s="85" t="s">
        <v>35</v>
      </c>
      <c r="AP36" s="226">
        <f>AP31</f>
        <v>108.33</v>
      </c>
      <c r="AQ36" s="227"/>
      <c r="AR36" s="86">
        <f>AP36/100</f>
        <v>1.0832999999999999</v>
      </c>
    </row>
    <row r="37" spans="1:44" ht="15.75" thickBot="1" x14ac:dyDescent="0.3">
      <c r="A37" s="87"/>
      <c r="B37" s="224"/>
      <c r="C37" s="225"/>
      <c r="D37" s="49"/>
      <c r="E37" s="49"/>
      <c r="F37" s="87"/>
      <c r="G37" s="224"/>
      <c r="H37" s="225"/>
      <c r="I37" s="49"/>
      <c r="K37" s="87"/>
      <c r="L37" s="224"/>
      <c r="M37" s="225"/>
      <c r="N37" s="49"/>
      <c r="O37" s="49"/>
      <c r="P37" s="87"/>
      <c r="Q37" s="224"/>
      <c r="R37" s="225"/>
      <c r="S37" s="49"/>
      <c r="U37" s="87"/>
      <c r="V37" s="224"/>
      <c r="W37" s="225"/>
      <c r="X37" s="49"/>
      <c r="Y37" s="49"/>
      <c r="Z37" s="87"/>
      <c r="AA37" s="224"/>
      <c r="AB37" s="225"/>
      <c r="AC37" s="49"/>
      <c r="AE37" s="87"/>
      <c r="AF37" s="224"/>
      <c r="AG37" s="225"/>
      <c r="AH37" s="49"/>
      <c r="AI37" s="49"/>
      <c r="AJ37" s="87"/>
      <c r="AK37" s="224"/>
      <c r="AL37" s="225"/>
      <c r="AM37" s="49"/>
      <c r="AO37" s="87"/>
      <c r="AP37" s="224"/>
      <c r="AQ37" s="225"/>
      <c r="AR37" s="49"/>
    </row>
    <row r="38" spans="1:44" ht="15.75" thickBot="1" x14ac:dyDescent="0.3">
      <c r="A38" s="87" t="s">
        <v>37</v>
      </c>
      <c r="B38" s="223">
        <v>25</v>
      </c>
      <c r="C38" s="223"/>
      <c r="D38" s="50"/>
      <c r="E38" s="50"/>
      <c r="F38" s="87" t="s">
        <v>37</v>
      </c>
      <c r="G38" s="223">
        <v>25</v>
      </c>
      <c r="H38" s="223"/>
      <c r="I38" s="50"/>
      <c r="K38" s="87" t="s">
        <v>37</v>
      </c>
      <c r="L38" s="223">
        <v>25</v>
      </c>
      <c r="M38" s="223"/>
      <c r="N38" s="50"/>
      <c r="O38" s="50"/>
      <c r="P38" s="87" t="s">
        <v>37</v>
      </c>
      <c r="Q38" s="223">
        <v>25</v>
      </c>
      <c r="R38" s="223"/>
      <c r="S38" s="50"/>
      <c r="U38" s="87" t="s">
        <v>37</v>
      </c>
      <c r="V38" s="223">
        <v>25</v>
      </c>
      <c r="W38" s="223"/>
      <c r="X38" s="50"/>
      <c r="Y38" s="50"/>
      <c r="Z38" s="87" t="s">
        <v>37</v>
      </c>
      <c r="AA38" s="223">
        <v>25</v>
      </c>
      <c r="AB38" s="223"/>
      <c r="AC38" s="50"/>
      <c r="AE38" s="87" t="s">
        <v>37</v>
      </c>
      <c r="AF38" s="223">
        <v>25</v>
      </c>
      <c r="AG38" s="223"/>
      <c r="AH38" s="50"/>
      <c r="AI38" s="50"/>
      <c r="AJ38" s="87" t="s">
        <v>37</v>
      </c>
      <c r="AK38" s="223">
        <v>25</v>
      </c>
      <c r="AL38" s="223"/>
      <c r="AM38" s="50"/>
      <c r="AO38" s="87" t="s">
        <v>37</v>
      </c>
      <c r="AP38" s="223">
        <v>25</v>
      </c>
      <c r="AQ38" s="223"/>
      <c r="AR38" s="50"/>
    </row>
    <row r="39" spans="1:44" ht="15.75" thickBot="1" x14ac:dyDescent="0.3">
      <c r="A39" s="88" t="s">
        <v>38</v>
      </c>
      <c r="B39" s="221">
        <f>(B38*B32)/100</f>
        <v>29.164999999999999</v>
      </c>
      <c r="C39" s="222"/>
      <c r="D39" s="52"/>
      <c r="E39" s="52"/>
      <c r="F39" s="88" t="s">
        <v>38</v>
      </c>
      <c r="G39" s="221">
        <f>(G38*G32)/100</f>
        <v>29.164999999999999</v>
      </c>
      <c r="H39" s="222"/>
      <c r="I39" s="52"/>
      <c r="K39" s="88" t="s">
        <v>38</v>
      </c>
      <c r="L39" s="221">
        <f>(L38*L32)/100</f>
        <v>29.164999999999999</v>
      </c>
      <c r="M39" s="222"/>
      <c r="N39" s="52"/>
      <c r="O39" s="52"/>
      <c r="P39" s="88" t="s">
        <v>38</v>
      </c>
      <c r="Q39" s="221">
        <f>(Q38*Q32)/100</f>
        <v>29.164999999999999</v>
      </c>
      <c r="R39" s="222"/>
      <c r="S39" s="52"/>
      <c r="U39" s="88" t="s">
        <v>38</v>
      </c>
      <c r="V39" s="221">
        <f>(V38*V32)/100</f>
        <v>29.164999999999999</v>
      </c>
      <c r="W39" s="222"/>
      <c r="X39" s="52"/>
      <c r="Y39" s="52"/>
      <c r="Z39" s="88" t="s">
        <v>38</v>
      </c>
      <c r="AA39" s="221">
        <f>(AA38*AA32)/100</f>
        <v>29.164999999999999</v>
      </c>
      <c r="AB39" s="222"/>
      <c r="AC39" s="52"/>
      <c r="AE39" s="88" t="s">
        <v>38</v>
      </c>
      <c r="AF39" s="221">
        <f>(AF38*AF32)/100</f>
        <v>29.164999999999999</v>
      </c>
      <c r="AG39" s="222"/>
      <c r="AH39" s="52"/>
      <c r="AI39" s="52"/>
      <c r="AJ39" s="88" t="s">
        <v>38</v>
      </c>
      <c r="AK39" s="221">
        <f>(AK38*AK32)/100</f>
        <v>29.164999999999999</v>
      </c>
      <c r="AL39" s="222"/>
      <c r="AM39" s="52"/>
      <c r="AO39" s="88" t="s">
        <v>38</v>
      </c>
      <c r="AP39" s="221">
        <f>(AP38*AP31)/100</f>
        <v>27.0825</v>
      </c>
      <c r="AQ39" s="222"/>
      <c r="AR39" s="52"/>
    </row>
    <row r="40" spans="1:44" ht="15.75" thickBot="1" x14ac:dyDescent="0.3">
      <c r="A40" s="88" t="s">
        <v>39</v>
      </c>
      <c r="B40" s="221">
        <f>C34</f>
        <v>0</v>
      </c>
      <c r="C40" s="222"/>
      <c r="D40" s="52"/>
      <c r="E40" s="52"/>
      <c r="F40" s="88" t="s">
        <v>39</v>
      </c>
      <c r="G40" s="221">
        <f>H34</f>
        <v>0</v>
      </c>
      <c r="H40" s="222"/>
      <c r="I40" s="52"/>
      <c r="K40" s="88" t="s">
        <v>39</v>
      </c>
      <c r="L40" s="221">
        <f>M34</f>
        <v>0</v>
      </c>
      <c r="M40" s="222"/>
      <c r="N40" s="52"/>
      <c r="O40" s="52"/>
      <c r="P40" s="88" t="s">
        <v>39</v>
      </c>
      <c r="Q40" s="221">
        <f>R34</f>
        <v>0</v>
      </c>
      <c r="R40" s="222"/>
      <c r="S40" s="52"/>
      <c r="U40" s="88" t="s">
        <v>39</v>
      </c>
      <c r="V40" s="221">
        <f>W34</f>
        <v>0</v>
      </c>
      <c r="W40" s="222"/>
      <c r="X40" s="52"/>
      <c r="Y40" s="52"/>
      <c r="Z40" s="88" t="s">
        <v>39</v>
      </c>
      <c r="AA40" s="221">
        <f>AB34</f>
        <v>0</v>
      </c>
      <c r="AB40" s="222"/>
      <c r="AC40" s="52"/>
      <c r="AE40" s="88" t="s">
        <v>39</v>
      </c>
      <c r="AF40" s="221">
        <f>AG34</f>
        <v>0</v>
      </c>
      <c r="AG40" s="222"/>
      <c r="AH40" s="52"/>
      <c r="AI40" s="52"/>
      <c r="AJ40" s="88" t="s">
        <v>39</v>
      </c>
      <c r="AK40" s="221">
        <f>AL34</f>
        <v>0</v>
      </c>
      <c r="AL40" s="222"/>
      <c r="AM40" s="52"/>
      <c r="AO40" s="88" t="s">
        <v>39</v>
      </c>
      <c r="AP40" s="221">
        <f>AQ34</f>
        <v>0</v>
      </c>
      <c r="AQ40" s="222"/>
      <c r="AR40" s="52"/>
    </row>
    <row r="41" spans="1:44" ht="15.75" thickBot="1" x14ac:dyDescent="0.3">
      <c r="A41" s="87" t="s">
        <v>40</v>
      </c>
      <c r="B41" s="220">
        <f>SUM(B39:B40)</f>
        <v>29.164999999999999</v>
      </c>
      <c r="C41" s="220"/>
      <c r="D41" s="53"/>
      <c r="E41" s="53"/>
      <c r="F41" s="87" t="s">
        <v>40</v>
      </c>
      <c r="G41" s="220">
        <f>SUM(G39:G40)</f>
        <v>29.164999999999999</v>
      </c>
      <c r="H41" s="220"/>
      <c r="I41" s="53"/>
      <c r="K41" s="87" t="s">
        <v>40</v>
      </c>
      <c r="L41" s="220">
        <f>SUM(L39:L40)</f>
        <v>29.164999999999999</v>
      </c>
      <c r="M41" s="220"/>
      <c r="N41" s="53"/>
      <c r="O41" s="53"/>
      <c r="P41" s="87" t="s">
        <v>40</v>
      </c>
      <c r="Q41" s="220">
        <f>SUM(Q39:Q40)</f>
        <v>29.164999999999999</v>
      </c>
      <c r="R41" s="220"/>
      <c r="S41" s="53"/>
      <c r="U41" s="87" t="s">
        <v>40</v>
      </c>
      <c r="V41" s="220">
        <f>SUM(V39:V40)</f>
        <v>29.164999999999999</v>
      </c>
      <c r="W41" s="220"/>
      <c r="X41" s="53"/>
      <c r="Y41" s="53"/>
      <c r="Z41" s="87" t="s">
        <v>40</v>
      </c>
      <c r="AA41" s="220">
        <f>SUM(AA39:AA40)</f>
        <v>29.164999999999999</v>
      </c>
      <c r="AB41" s="220"/>
      <c r="AC41" s="53"/>
      <c r="AE41" s="87" t="s">
        <v>40</v>
      </c>
      <c r="AF41" s="220">
        <f>SUM(AF39:AF40)</f>
        <v>29.164999999999999</v>
      </c>
      <c r="AG41" s="220"/>
      <c r="AH41" s="53"/>
      <c r="AI41" s="53"/>
      <c r="AJ41" s="87" t="s">
        <v>40</v>
      </c>
      <c r="AK41" s="220">
        <f>SUM(AK39:AK40)</f>
        <v>29.164999999999999</v>
      </c>
      <c r="AL41" s="220"/>
      <c r="AM41" s="53"/>
      <c r="AO41" s="87" t="s">
        <v>40</v>
      </c>
      <c r="AP41" s="220">
        <f>SUM(AP39:AP40)</f>
        <v>27.0825</v>
      </c>
      <c r="AQ41" s="220"/>
      <c r="AR41" s="53"/>
    </row>
    <row r="43" spans="1:44" x14ac:dyDescent="0.25">
      <c r="A43" s="130"/>
      <c r="B43" s="131"/>
      <c r="C43" s="131"/>
      <c r="D43" s="131"/>
      <c r="E43" s="185"/>
      <c r="F43" s="130"/>
      <c r="G43" s="131"/>
      <c r="H43" s="131"/>
      <c r="I43" s="131"/>
      <c r="J43" s="132"/>
      <c r="K43" s="130"/>
      <c r="L43" s="131"/>
      <c r="M43" s="131"/>
      <c r="N43" s="131"/>
      <c r="O43" s="185"/>
      <c r="P43" s="130"/>
      <c r="Q43" s="131"/>
      <c r="R43" s="131"/>
      <c r="S43" s="131"/>
      <c r="T43" s="132"/>
      <c r="U43" s="130"/>
      <c r="V43" s="131"/>
      <c r="W43" s="131"/>
      <c r="X43" s="131"/>
      <c r="Y43" s="185"/>
      <c r="Z43" s="130"/>
      <c r="AA43" s="131"/>
      <c r="AB43" s="131"/>
      <c r="AC43" s="131"/>
      <c r="AD43" s="131"/>
      <c r="AE43" s="130"/>
      <c r="AF43" s="131"/>
      <c r="AG43" s="131"/>
      <c r="AH43" s="131"/>
      <c r="AI43" s="185"/>
      <c r="AJ43" s="130"/>
      <c r="AK43" s="131"/>
      <c r="AL43" s="131"/>
      <c r="AM43" s="131"/>
      <c r="AN43" s="131"/>
      <c r="AO43" s="130"/>
    </row>
    <row r="44" spans="1:44" x14ac:dyDescent="0.25">
      <c r="A44" s="133"/>
      <c r="B44" s="131"/>
      <c r="C44" s="131"/>
      <c r="D44" s="131"/>
      <c r="E44" s="185"/>
      <c r="F44" s="133"/>
      <c r="G44" s="131"/>
      <c r="H44" s="131"/>
      <c r="I44" s="131"/>
      <c r="J44" s="131"/>
      <c r="K44" s="133"/>
      <c r="L44" s="131"/>
      <c r="M44" s="131"/>
      <c r="N44" s="131"/>
      <c r="O44" s="185"/>
      <c r="P44" s="133"/>
      <c r="Q44" s="131"/>
      <c r="R44" s="131"/>
      <c r="S44" s="131"/>
      <c r="T44" s="132"/>
      <c r="U44" s="133"/>
      <c r="V44" s="131"/>
      <c r="W44" s="131"/>
      <c r="X44" s="131"/>
      <c r="Y44" s="185"/>
      <c r="Z44" s="133"/>
      <c r="AA44" s="131"/>
      <c r="AB44" s="131"/>
      <c r="AC44" s="131"/>
      <c r="AD44" s="131"/>
      <c r="AE44" s="133"/>
      <c r="AF44" s="131"/>
      <c r="AG44" s="131"/>
      <c r="AH44" s="131"/>
      <c r="AI44" s="185"/>
      <c r="AJ44" s="133"/>
      <c r="AK44" s="131"/>
      <c r="AL44" s="131"/>
      <c r="AM44" s="131"/>
      <c r="AN44" s="131"/>
      <c r="AO44" s="133"/>
    </row>
    <row r="45" spans="1:44" x14ac:dyDescent="0.25">
      <c r="T45" s="55"/>
      <c r="U45" s="55"/>
      <c r="Z45" s="55"/>
    </row>
    <row r="46" spans="1:44" x14ac:dyDescent="0.25">
      <c r="T46" s="55"/>
      <c r="U46" s="55"/>
      <c r="Z46" s="55"/>
    </row>
    <row r="47" spans="1:44" x14ac:dyDescent="0.25">
      <c r="T47" s="55"/>
      <c r="U47" s="56"/>
      <c r="Z47" s="56"/>
    </row>
    <row r="48" spans="1:44" x14ac:dyDescent="0.25">
      <c r="T48" s="55"/>
      <c r="U48" s="57"/>
      <c r="Z48" s="57"/>
    </row>
    <row r="49" spans="1:43" x14ac:dyDescent="0.25">
      <c r="T49" s="55"/>
      <c r="U49" s="55"/>
      <c r="Z49" s="55"/>
    </row>
    <row r="50" spans="1:43" x14ac:dyDescent="0.25">
      <c r="T50" s="55"/>
      <c r="U50" s="57"/>
      <c r="Z50" s="57"/>
    </row>
    <row r="51" spans="1:43" x14ac:dyDescent="0.25">
      <c r="T51" s="55"/>
      <c r="U51" s="55"/>
      <c r="Z51" s="55"/>
    </row>
    <row r="52" spans="1:43" x14ac:dyDescent="0.25">
      <c r="T52" s="55"/>
      <c r="U52" s="57"/>
      <c r="Z52" s="57"/>
      <c r="AQ52" s="55"/>
    </row>
    <row r="53" spans="1:43" x14ac:dyDescent="0.25">
      <c r="A53" s="55"/>
      <c r="F53" s="55"/>
      <c r="T53" s="55"/>
      <c r="U53" s="55"/>
      <c r="Z53" s="55"/>
      <c r="AQ53" s="55"/>
    </row>
    <row r="54" spans="1:43" x14ac:dyDescent="0.25">
      <c r="A54" s="55"/>
      <c r="F54" s="55"/>
      <c r="T54" s="55"/>
      <c r="U54" s="55"/>
      <c r="Z54" s="55"/>
    </row>
    <row r="55" spans="1:43" x14ac:dyDescent="0.25">
      <c r="A55" s="55"/>
      <c r="F55" s="55"/>
      <c r="T55" s="55"/>
      <c r="U55" s="56"/>
      <c r="Z55" s="56"/>
    </row>
    <row r="56" spans="1:43" x14ac:dyDescent="0.25">
      <c r="A56" s="55"/>
      <c r="F56" s="55"/>
      <c r="T56" s="55"/>
      <c r="U56" s="89"/>
      <c r="Z56" s="89"/>
    </row>
    <row r="57" spans="1:43" x14ac:dyDescent="0.25">
      <c r="A57" s="55"/>
      <c r="F57" s="55"/>
      <c r="T57" s="55"/>
      <c r="U57" s="57"/>
      <c r="Z57" s="57"/>
    </row>
    <row r="58" spans="1:43" x14ac:dyDescent="0.25">
      <c r="A58" s="55"/>
      <c r="F58" s="55"/>
      <c r="T58" s="55"/>
      <c r="U58" s="89"/>
      <c r="Z58" s="89"/>
    </row>
    <row r="59" spans="1:43" x14ac:dyDescent="0.25">
      <c r="A59" s="55"/>
      <c r="F59" s="55"/>
      <c r="T59" s="55"/>
      <c r="U59" s="57"/>
      <c r="Z59" s="57"/>
      <c r="AO59" s="55"/>
    </row>
    <row r="60" spans="1:43" x14ac:dyDescent="0.25">
      <c r="T60" s="55"/>
      <c r="U60" s="89"/>
      <c r="Z60" s="89"/>
    </row>
    <row r="61" spans="1:43" x14ac:dyDescent="0.25">
      <c r="A61" s="55"/>
      <c r="F61" s="55"/>
      <c r="T61" s="55"/>
      <c r="U61" s="57"/>
      <c r="Z61" s="57"/>
    </row>
    <row r="62" spans="1:43" x14ac:dyDescent="0.25">
      <c r="A62" s="55"/>
      <c r="F62" s="55"/>
      <c r="T62" s="55"/>
      <c r="U62" s="55"/>
      <c r="Z62" s="55"/>
    </row>
    <row r="63" spans="1:43" x14ac:dyDescent="0.25">
      <c r="A63" s="55"/>
      <c r="F63" s="55"/>
      <c r="T63" s="55"/>
      <c r="U63" s="57"/>
      <c r="Z63" s="57"/>
    </row>
    <row r="64" spans="1:43" x14ac:dyDescent="0.25">
      <c r="A64" s="55"/>
      <c r="F64" s="55"/>
      <c r="T64" s="55"/>
      <c r="U64" s="55"/>
      <c r="Z64" s="55"/>
    </row>
    <row r="65" spans="1:26" x14ac:dyDescent="0.25">
      <c r="A65" s="55"/>
      <c r="F65" s="55"/>
      <c r="T65" s="55"/>
      <c r="U65" s="57"/>
      <c r="Z65" s="57"/>
    </row>
    <row r="66" spans="1:26" x14ac:dyDescent="0.25">
      <c r="A66" s="55"/>
      <c r="F66" s="55"/>
      <c r="T66" s="55"/>
      <c r="U66" s="55"/>
      <c r="Z66" s="55"/>
    </row>
    <row r="67" spans="1:26" x14ac:dyDescent="0.25">
      <c r="A67" s="55"/>
      <c r="F67" s="55"/>
    </row>
    <row r="68" spans="1:26" x14ac:dyDescent="0.25">
      <c r="A68" s="55"/>
      <c r="F68" s="55"/>
    </row>
    <row r="69" spans="1:26" x14ac:dyDescent="0.25">
      <c r="A69" s="55"/>
      <c r="F69" s="55"/>
    </row>
    <row r="71" spans="1:26" x14ac:dyDescent="0.25">
      <c r="A71" s="55"/>
      <c r="F71" s="55"/>
    </row>
  </sheetData>
  <sheetProtection algorithmName="SHA-512" hashValue="k8/uCV8y+25mH7srRRuVtZYFZQTU0Pf/ScXm2tqSvwRxrK+7nlAZuS16jj1Kor8nkFhNn3REjYL8x20R4m6BoA==" saltValue="8diW/0lx5d1ywBk1MfT/bw==" spinCount="100000" sheet="1" objects="1" scenarios="1"/>
  <mergeCells count="135">
    <mergeCell ref="Q32:R32"/>
    <mergeCell ref="AK32:AL32"/>
    <mergeCell ref="AK6:AL6"/>
    <mergeCell ref="AK7:AL7"/>
    <mergeCell ref="AK11:AL11"/>
    <mergeCell ref="AK12:AL12"/>
    <mergeCell ref="AK17:AL17"/>
    <mergeCell ref="G6:H6"/>
    <mergeCell ref="G7:H7"/>
    <mergeCell ref="Q6:R6"/>
    <mergeCell ref="Q7:R7"/>
    <mergeCell ref="AA6:AB6"/>
    <mergeCell ref="AA7:AB7"/>
    <mergeCell ref="AA12:AB12"/>
    <mergeCell ref="L6:M6"/>
    <mergeCell ref="V6:W6"/>
    <mergeCell ref="AF6:AG6"/>
    <mergeCell ref="AP5:AQ5"/>
    <mergeCell ref="B5:C5"/>
    <mergeCell ref="L5:M5"/>
    <mergeCell ref="V5:W5"/>
    <mergeCell ref="AF5:AG5"/>
    <mergeCell ref="G5:H5"/>
    <mergeCell ref="Q5:R5"/>
    <mergeCell ref="AA5:AB5"/>
    <mergeCell ref="AK5:AL5"/>
    <mergeCell ref="AP6:AQ6"/>
    <mergeCell ref="B7:C7"/>
    <mergeCell ref="L7:M7"/>
    <mergeCell ref="V7:W7"/>
    <mergeCell ref="AF7:AG7"/>
    <mergeCell ref="AP12:AQ12"/>
    <mergeCell ref="B11:C11"/>
    <mergeCell ref="AP7:AQ7"/>
    <mergeCell ref="B6:C6"/>
    <mergeCell ref="L11:M11"/>
    <mergeCell ref="V11:W11"/>
    <mergeCell ref="AF11:AG11"/>
    <mergeCell ref="AP11:AQ11"/>
    <mergeCell ref="B12:C12"/>
    <mergeCell ref="L12:M12"/>
    <mergeCell ref="V12:W12"/>
    <mergeCell ref="AF12:AG12"/>
    <mergeCell ref="G11:H11"/>
    <mergeCell ref="G12:H12"/>
    <mergeCell ref="Q11:R11"/>
    <mergeCell ref="Q12:R12"/>
    <mergeCell ref="AA11:AB11"/>
    <mergeCell ref="AP31:AQ31"/>
    <mergeCell ref="B17:C17"/>
    <mergeCell ref="L17:M17"/>
    <mergeCell ref="V17:W17"/>
    <mergeCell ref="AF17:AG17"/>
    <mergeCell ref="AP17:AQ17"/>
    <mergeCell ref="G17:H17"/>
    <mergeCell ref="Q17:R17"/>
    <mergeCell ref="AA17:AB17"/>
    <mergeCell ref="B32:C32"/>
    <mergeCell ref="L32:M32"/>
    <mergeCell ref="V32:W32"/>
    <mergeCell ref="AF32:AG32"/>
    <mergeCell ref="AP35:AQ35"/>
    <mergeCell ref="B33:C33"/>
    <mergeCell ref="L33:M33"/>
    <mergeCell ref="V33:W33"/>
    <mergeCell ref="AF33:AG33"/>
    <mergeCell ref="AP33:AQ33"/>
    <mergeCell ref="B35:C35"/>
    <mergeCell ref="L35:M35"/>
    <mergeCell ref="V35:W35"/>
    <mergeCell ref="AF35:AG35"/>
    <mergeCell ref="G32:H32"/>
    <mergeCell ref="G33:H33"/>
    <mergeCell ref="G35:H35"/>
    <mergeCell ref="AA33:AB33"/>
    <mergeCell ref="AA35:AB35"/>
    <mergeCell ref="Q33:R33"/>
    <mergeCell ref="Q35:R35"/>
    <mergeCell ref="AK33:AL33"/>
    <mergeCell ref="AK35:AL35"/>
    <mergeCell ref="AA32:AB32"/>
    <mergeCell ref="AP37:AQ37"/>
    <mergeCell ref="B36:C36"/>
    <mergeCell ref="L36:M36"/>
    <mergeCell ref="V36:W36"/>
    <mergeCell ref="AF36:AG36"/>
    <mergeCell ref="AP36:AQ36"/>
    <mergeCell ref="B37:C37"/>
    <mergeCell ref="L37:M37"/>
    <mergeCell ref="V37:W37"/>
    <mergeCell ref="AF37:AG37"/>
    <mergeCell ref="G36:H36"/>
    <mergeCell ref="G37:H37"/>
    <mergeCell ref="AA36:AB36"/>
    <mergeCell ref="AA37:AB37"/>
    <mergeCell ref="Q36:R36"/>
    <mergeCell ref="Q37:R37"/>
    <mergeCell ref="AK36:AL36"/>
    <mergeCell ref="AK37:AL37"/>
    <mergeCell ref="AP39:AQ39"/>
    <mergeCell ref="B38:C38"/>
    <mergeCell ref="L38:M38"/>
    <mergeCell ref="V38:W38"/>
    <mergeCell ref="AF38:AG38"/>
    <mergeCell ref="AP38:AQ38"/>
    <mergeCell ref="B39:C39"/>
    <mergeCell ref="L39:M39"/>
    <mergeCell ref="V39:W39"/>
    <mergeCell ref="AF39:AG39"/>
    <mergeCell ref="Q38:R38"/>
    <mergeCell ref="Q39:R39"/>
    <mergeCell ref="AA38:AB38"/>
    <mergeCell ref="AA39:AB39"/>
    <mergeCell ref="AK38:AL38"/>
    <mergeCell ref="AK39:AL39"/>
    <mergeCell ref="G38:H38"/>
    <mergeCell ref="G39:H39"/>
    <mergeCell ref="AP41:AQ41"/>
    <mergeCell ref="B40:C40"/>
    <mergeCell ref="L40:M40"/>
    <mergeCell ref="V40:W40"/>
    <mergeCell ref="AF40:AG40"/>
    <mergeCell ref="AP40:AQ40"/>
    <mergeCell ref="B41:C41"/>
    <mergeCell ref="L41:M41"/>
    <mergeCell ref="V41:W41"/>
    <mergeCell ref="AF41:AG41"/>
    <mergeCell ref="G40:H40"/>
    <mergeCell ref="G41:H41"/>
    <mergeCell ref="Q40:R40"/>
    <mergeCell ref="Q41:R41"/>
    <mergeCell ref="AA40:AB40"/>
    <mergeCell ref="AA41:AB41"/>
    <mergeCell ref="AK40:AL40"/>
    <mergeCell ref="AK41:AL41"/>
  </mergeCells>
  <pageMargins left="0.7" right="0.7" top="0.75" bottom="0.75" header="0.3" footer="0.3"/>
  <pageSetup paperSize="9" orientation="portrait" copies="2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1" operator="containsText" id="{0BB1F8BE-787D-4E8B-9E7F-719C0C621832}">
            <xm:f>NOT(ISERROR(SEARCH("-",A44)))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A44</xm:sqref>
        </x14:conditionalFormatting>
        <x14:conditionalFormatting xmlns:xm="http://schemas.microsoft.com/office/excel/2006/main">
          <x14:cfRule type="containsText" priority="10" operator="containsText" id="{9D13BBDE-27F7-44F5-A391-67A366A43EC5}">
            <xm:f>NOT(ISERROR(SEARCH("-",K44)))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K44</xm:sqref>
        </x14:conditionalFormatting>
        <x14:conditionalFormatting xmlns:xm="http://schemas.microsoft.com/office/excel/2006/main">
          <x14:cfRule type="containsText" priority="9" operator="containsText" id="{6BBCABB4-51AA-496C-A09A-0FA87D3F751A}">
            <xm:f>NOT(ISERROR(SEARCH("-",U44)))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U44</xm:sqref>
        </x14:conditionalFormatting>
        <x14:conditionalFormatting xmlns:xm="http://schemas.microsoft.com/office/excel/2006/main">
          <x14:cfRule type="containsText" priority="8" operator="containsText" id="{FD7016AC-034E-4AD8-938A-D07A7F770593}">
            <xm:f>NOT(ISERROR(SEARCH("-",AE44)))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AE44</xm:sqref>
        </x14:conditionalFormatting>
        <x14:conditionalFormatting xmlns:xm="http://schemas.microsoft.com/office/excel/2006/main">
          <x14:cfRule type="containsText" priority="6" operator="containsText" id="{87132CEE-8AEB-443B-B0CE-DA08C4106DFA}">
            <xm:f>NOT(ISERROR(SEARCH("-",AO44)))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AO44</xm:sqref>
        </x14:conditionalFormatting>
        <x14:conditionalFormatting xmlns:xm="http://schemas.microsoft.com/office/excel/2006/main">
          <x14:cfRule type="containsText" priority="4" operator="containsText" id="{2A222B44-2097-40F5-A5D7-716C24E5FC1D}">
            <xm:f>NOT(ISERROR(SEARCH("-",F44)))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F44</xm:sqref>
        </x14:conditionalFormatting>
        <x14:conditionalFormatting xmlns:xm="http://schemas.microsoft.com/office/excel/2006/main">
          <x14:cfRule type="containsText" priority="3" operator="containsText" id="{5AE8E571-E851-4156-A615-4F79EBE108DF}">
            <xm:f>NOT(ISERROR(SEARCH("-",P44)))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P44</xm:sqref>
        </x14:conditionalFormatting>
        <x14:conditionalFormatting xmlns:xm="http://schemas.microsoft.com/office/excel/2006/main">
          <x14:cfRule type="containsText" priority="2" operator="containsText" id="{8AA4E8BD-C756-4E91-97DD-FCEF1773A123}">
            <xm:f>NOT(ISERROR(SEARCH("-",Z44)))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Z44</xm:sqref>
        </x14:conditionalFormatting>
        <x14:conditionalFormatting xmlns:xm="http://schemas.microsoft.com/office/excel/2006/main">
          <x14:cfRule type="containsText" priority="1" operator="containsText" id="{7F2E4CC7-2696-445A-AAB4-45BFFC5FCD15}">
            <xm:f>NOT(ISERROR(SEARCH("-",AJ44)))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AJ44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8"/>
  <sheetViews>
    <sheetView workbookViewId="0">
      <selection activeCell="B31" sqref="B31:C31"/>
    </sheetView>
  </sheetViews>
  <sheetFormatPr defaultRowHeight="15" x14ac:dyDescent="0.25"/>
  <cols>
    <col min="1" max="1" width="42.7109375" customWidth="1"/>
    <col min="2" max="2" width="11.7109375" customWidth="1"/>
    <col min="3" max="3" width="13.140625" customWidth="1"/>
    <col min="4" max="4" width="14.5703125" customWidth="1"/>
    <col min="6" max="6" width="42.85546875" customWidth="1"/>
    <col min="7" max="7" width="10.42578125" customWidth="1"/>
    <col min="8" max="8" width="10.85546875" customWidth="1"/>
    <col min="9" max="9" width="13.5703125" bestFit="1" customWidth="1"/>
  </cols>
  <sheetData>
    <row r="1" spans="1:9" ht="20.25" x14ac:dyDescent="0.25">
      <c r="A1" s="17" t="s">
        <v>49</v>
      </c>
      <c r="B1" s="17"/>
      <c r="C1" s="18"/>
      <c r="D1" s="19"/>
      <c r="F1" s="17" t="s">
        <v>47</v>
      </c>
      <c r="G1" s="17"/>
      <c r="H1" s="18"/>
      <c r="I1" s="19"/>
    </row>
    <row r="2" spans="1:9" ht="20.25" x14ac:dyDescent="0.25">
      <c r="A2" s="17" t="s">
        <v>60</v>
      </c>
      <c r="B2" s="17"/>
      <c r="C2" s="18"/>
      <c r="D2" s="19"/>
      <c r="F2" s="17" t="s">
        <v>43</v>
      </c>
      <c r="G2" s="17"/>
      <c r="H2" s="18"/>
      <c r="I2" s="19"/>
    </row>
    <row r="3" spans="1:9" ht="20.25" x14ac:dyDescent="0.25">
      <c r="A3" s="17" t="s">
        <v>10</v>
      </c>
      <c r="B3" s="17"/>
      <c r="C3" s="18"/>
      <c r="D3" s="19"/>
      <c r="F3" s="17" t="s">
        <v>44</v>
      </c>
      <c r="G3" s="17"/>
      <c r="H3" s="18"/>
      <c r="I3" s="19"/>
    </row>
    <row r="4" spans="1:9" ht="20.25" x14ac:dyDescent="0.25">
      <c r="A4" s="90" t="s">
        <v>11</v>
      </c>
      <c r="B4" s="17"/>
      <c r="C4" s="18"/>
      <c r="D4" s="18"/>
      <c r="F4" s="90" t="s">
        <v>11</v>
      </c>
      <c r="G4" s="17"/>
      <c r="H4" s="18"/>
      <c r="I4" s="18"/>
    </row>
    <row r="5" spans="1:9" ht="15.75" thickBot="1" x14ac:dyDescent="0.3">
      <c r="A5" s="91"/>
      <c r="B5" s="255"/>
      <c r="C5" s="256"/>
      <c r="D5" s="92"/>
      <c r="F5" s="91"/>
      <c r="G5" s="255"/>
      <c r="H5" s="256"/>
      <c r="I5" s="92"/>
    </row>
    <row r="6" spans="1:9" ht="16.5" thickTop="1" thickBot="1" x14ac:dyDescent="0.3">
      <c r="A6" s="91"/>
      <c r="B6" s="255" t="s">
        <v>12</v>
      </c>
      <c r="C6" s="257"/>
      <c r="D6" s="93" t="s">
        <v>13</v>
      </c>
      <c r="F6" s="91"/>
      <c r="G6" s="255" t="s">
        <v>12</v>
      </c>
      <c r="H6" s="257"/>
      <c r="I6" s="93" t="s">
        <v>13</v>
      </c>
    </row>
    <row r="7" spans="1:9" ht="16.5" thickTop="1" thickBot="1" x14ac:dyDescent="0.3">
      <c r="A7" s="94"/>
      <c r="B7" s="255" t="s">
        <v>14</v>
      </c>
      <c r="C7" s="257"/>
      <c r="D7" s="95"/>
      <c r="F7" s="94"/>
      <c r="G7" s="255" t="s">
        <v>14</v>
      </c>
      <c r="H7" s="257"/>
      <c r="I7" s="95"/>
    </row>
    <row r="8" spans="1:9" ht="15.75" thickTop="1" x14ac:dyDescent="0.25">
      <c r="A8" s="96" t="s">
        <v>15</v>
      </c>
      <c r="B8" s="97"/>
      <c r="C8" s="98">
        <v>100</v>
      </c>
      <c r="D8" s="99"/>
      <c r="F8" s="96" t="s">
        <v>15</v>
      </c>
      <c r="G8" s="97"/>
      <c r="H8" s="98">
        <v>100</v>
      </c>
      <c r="I8" s="99"/>
    </row>
    <row r="9" spans="1:9" x14ac:dyDescent="0.25">
      <c r="A9" s="100"/>
      <c r="B9" s="142"/>
      <c r="C9" s="98"/>
      <c r="D9" s="99"/>
      <c r="F9" s="100"/>
      <c r="G9" s="101"/>
      <c r="H9" s="98"/>
      <c r="I9" s="99"/>
    </row>
    <row r="10" spans="1:9" x14ac:dyDescent="0.25">
      <c r="A10" s="102" t="s">
        <v>17</v>
      </c>
      <c r="B10" s="141">
        <v>8.3299999999999999E-2</v>
      </c>
      <c r="C10" s="98">
        <f>C8*B10</f>
        <v>8.33</v>
      </c>
      <c r="D10" s="103"/>
      <c r="F10" s="102"/>
      <c r="G10" s="253"/>
      <c r="H10" s="254"/>
      <c r="I10" s="103"/>
    </row>
    <row r="11" spans="1:9" x14ac:dyDescent="0.25">
      <c r="A11" s="91"/>
      <c r="B11" s="251">
        <f>SUM(C8:C10)</f>
        <v>108.33</v>
      </c>
      <c r="C11" s="252"/>
      <c r="D11" s="103"/>
      <c r="F11" s="91"/>
      <c r="G11" s="251">
        <f>SUM(H8:H10)</f>
        <v>100</v>
      </c>
      <c r="H11" s="252"/>
      <c r="I11" s="103"/>
    </row>
    <row r="12" spans="1:9" x14ac:dyDescent="0.25">
      <c r="A12" s="104" t="s">
        <v>18</v>
      </c>
      <c r="B12" s="253"/>
      <c r="C12" s="254"/>
      <c r="D12" s="99"/>
      <c r="F12" s="104" t="s">
        <v>18</v>
      </c>
      <c r="G12" s="253"/>
      <c r="H12" s="254"/>
      <c r="I12" s="99"/>
    </row>
    <row r="13" spans="1:9" x14ac:dyDescent="0.25">
      <c r="A13" s="105" t="s">
        <v>84</v>
      </c>
      <c r="B13" s="101">
        <v>0</v>
      </c>
      <c r="C13" s="106">
        <f>B13*(C$8+C$9)</f>
        <v>0</v>
      </c>
      <c r="D13" s="99"/>
      <c r="F13" s="105" t="s">
        <v>84</v>
      </c>
      <c r="G13" s="101">
        <v>0</v>
      </c>
      <c r="H13" s="106">
        <f>G13*(H$8+H$9)</f>
        <v>0</v>
      </c>
      <c r="I13" s="99"/>
    </row>
    <row r="14" spans="1:9" x14ac:dyDescent="0.25">
      <c r="A14" s="100" t="s">
        <v>19</v>
      </c>
      <c r="B14" s="101">
        <v>0</v>
      </c>
      <c r="C14" s="107">
        <f t="shared" ref="C14:C15" si="0">B14*(C$8+C$9)</f>
        <v>0</v>
      </c>
      <c r="D14" s="99"/>
      <c r="F14" s="100" t="s">
        <v>19</v>
      </c>
      <c r="G14" s="101">
        <v>0</v>
      </c>
      <c r="H14" s="107">
        <f t="shared" ref="H14:H15" si="1">G14*(H$8+H$9)</f>
        <v>0</v>
      </c>
      <c r="I14" s="99"/>
    </row>
    <row r="15" spans="1:9" x14ac:dyDescent="0.25">
      <c r="A15" s="96" t="s">
        <v>21</v>
      </c>
      <c r="B15" s="101">
        <v>0</v>
      </c>
      <c r="C15" s="98">
        <f t="shared" si="0"/>
        <v>0</v>
      </c>
      <c r="D15" s="99"/>
      <c r="F15" s="96" t="s">
        <v>21</v>
      </c>
      <c r="G15" s="101">
        <v>0</v>
      </c>
      <c r="H15" s="98">
        <f t="shared" si="1"/>
        <v>0</v>
      </c>
      <c r="I15" s="99"/>
    </row>
    <row r="16" spans="1:9" x14ac:dyDescent="0.25">
      <c r="A16" s="105" t="s">
        <v>22</v>
      </c>
      <c r="B16" s="142">
        <v>0.08</v>
      </c>
      <c r="C16" s="108">
        <f>B16*(C$8+C13+C14)</f>
        <v>8</v>
      </c>
      <c r="D16" s="99"/>
      <c r="F16" s="105" t="s">
        <v>22</v>
      </c>
      <c r="G16" s="142">
        <v>0.08</v>
      </c>
      <c r="H16" s="108">
        <f>G16*(H$8+H13+H14)</f>
        <v>8</v>
      </c>
      <c r="I16" s="99"/>
    </row>
    <row r="17" spans="1:9" x14ac:dyDescent="0.25">
      <c r="A17" s="91" t="s">
        <v>23</v>
      </c>
      <c r="B17" s="251">
        <f>B11+SUM(C13:C16)</f>
        <v>116.33</v>
      </c>
      <c r="C17" s="252"/>
      <c r="D17" s="109"/>
      <c r="F17" s="91" t="s">
        <v>23</v>
      </c>
      <c r="G17" s="251">
        <f>G11+SUM(H13:H16)</f>
        <v>108</v>
      </c>
      <c r="H17" s="252"/>
      <c r="I17" s="109"/>
    </row>
    <row r="18" spans="1:9" x14ac:dyDescent="0.25">
      <c r="A18" s="104"/>
      <c r="B18" s="97"/>
      <c r="C18" s="106"/>
      <c r="D18" s="110"/>
      <c r="F18" s="104"/>
      <c r="G18" s="97"/>
      <c r="H18" s="106"/>
      <c r="I18" s="110"/>
    </row>
    <row r="19" spans="1:9" x14ac:dyDescent="0.25">
      <c r="A19" s="111" t="s">
        <v>24</v>
      </c>
      <c r="B19" s="106"/>
      <c r="C19" s="106"/>
      <c r="D19" s="110"/>
      <c r="F19" s="111" t="s">
        <v>24</v>
      </c>
      <c r="G19" s="106"/>
      <c r="H19" s="106"/>
      <c r="I19" s="110"/>
    </row>
    <row r="20" spans="1:9" x14ac:dyDescent="0.25">
      <c r="A20" s="100" t="s">
        <v>25</v>
      </c>
      <c r="B20" s="101">
        <v>0</v>
      </c>
      <c r="C20" s="107">
        <f t="shared" ref="C20:C30" si="2">ROUND(+B$17*B20,2)</f>
        <v>0</v>
      </c>
      <c r="D20" s="99"/>
      <c r="F20" s="100" t="s">
        <v>25</v>
      </c>
      <c r="G20" s="101">
        <v>0</v>
      </c>
      <c r="H20" s="107">
        <f t="shared" ref="H20:H25" si="3">ROUND(+G$17*G20,2)</f>
        <v>0</v>
      </c>
      <c r="I20" s="99"/>
    </row>
    <row r="21" spans="1:9" x14ac:dyDescent="0.25">
      <c r="A21" s="100" t="s">
        <v>26</v>
      </c>
      <c r="B21" s="101">
        <v>0</v>
      </c>
      <c r="C21" s="108">
        <f t="shared" si="2"/>
        <v>0</v>
      </c>
      <c r="D21" s="99"/>
      <c r="F21" s="100" t="s">
        <v>26</v>
      </c>
      <c r="G21" s="101">
        <v>0</v>
      </c>
      <c r="H21" s="108">
        <f t="shared" si="3"/>
        <v>0</v>
      </c>
      <c r="I21" s="99"/>
    </row>
    <row r="22" spans="1:9" x14ac:dyDescent="0.25">
      <c r="A22" s="96" t="s">
        <v>58</v>
      </c>
      <c r="B22" s="101"/>
      <c r="C22" s="108"/>
      <c r="D22" s="99"/>
      <c r="F22" s="96" t="s">
        <v>58</v>
      </c>
      <c r="G22" s="101"/>
      <c r="H22" s="108"/>
      <c r="I22" s="99"/>
    </row>
    <row r="23" spans="1:9" x14ac:dyDescent="0.25">
      <c r="A23" s="96" t="s">
        <v>57</v>
      </c>
      <c r="B23" s="101">
        <v>0</v>
      </c>
      <c r="C23" s="108">
        <f t="shared" ref="C23:C24" si="4">ROUND(+B$17*B23,2)</f>
        <v>0</v>
      </c>
      <c r="D23" s="99"/>
      <c r="F23" s="96" t="s">
        <v>57</v>
      </c>
      <c r="G23" s="101">
        <v>0</v>
      </c>
      <c r="H23" s="108">
        <f t="shared" ref="H23:H24" si="5">ROUND(+G$17*G23,2)</f>
        <v>0</v>
      </c>
      <c r="I23" s="99"/>
    </row>
    <row r="24" spans="1:9" x14ac:dyDescent="0.25">
      <c r="A24" s="96" t="s">
        <v>56</v>
      </c>
      <c r="B24" s="101">
        <v>0</v>
      </c>
      <c r="C24" s="108">
        <f t="shared" si="4"/>
        <v>0</v>
      </c>
      <c r="D24" s="99"/>
      <c r="F24" s="96" t="s">
        <v>56</v>
      </c>
      <c r="G24" s="101">
        <v>0</v>
      </c>
      <c r="H24" s="108">
        <f t="shared" si="5"/>
        <v>0</v>
      </c>
      <c r="I24" s="99"/>
    </row>
    <row r="25" spans="1:9" x14ac:dyDescent="0.25">
      <c r="A25" s="96" t="s">
        <v>27</v>
      </c>
      <c r="B25" s="101">
        <v>0</v>
      </c>
      <c r="C25" s="108">
        <f t="shared" si="2"/>
        <v>0</v>
      </c>
      <c r="D25" s="99"/>
      <c r="F25" s="96" t="s">
        <v>27</v>
      </c>
      <c r="G25" s="101">
        <v>0</v>
      </c>
      <c r="H25" s="108">
        <f t="shared" si="3"/>
        <v>0</v>
      </c>
      <c r="I25" s="99"/>
    </row>
    <row r="26" spans="1:9" x14ac:dyDescent="0.25">
      <c r="A26" s="100" t="s">
        <v>85</v>
      </c>
      <c r="B26" s="101">
        <v>0</v>
      </c>
      <c r="C26" s="108">
        <f t="shared" si="2"/>
        <v>0</v>
      </c>
      <c r="D26" s="99"/>
      <c r="F26" s="100" t="s">
        <v>85</v>
      </c>
      <c r="G26" s="101">
        <v>0</v>
      </c>
      <c r="H26" s="108">
        <f>ROUND(+G$17*G26,2)</f>
        <v>0</v>
      </c>
      <c r="I26" s="99"/>
    </row>
    <row r="27" spans="1:9" x14ac:dyDescent="0.25">
      <c r="A27" s="96" t="s">
        <v>28</v>
      </c>
      <c r="B27" s="101">
        <v>0</v>
      </c>
      <c r="C27" s="108">
        <f t="shared" si="2"/>
        <v>0</v>
      </c>
      <c r="D27" s="99"/>
      <c r="F27" s="96" t="s">
        <v>28</v>
      </c>
      <c r="G27" s="101">
        <v>0</v>
      </c>
      <c r="H27" s="108">
        <f>ROUND(+G$17*G27,2)</f>
        <v>0</v>
      </c>
      <c r="I27" s="99"/>
    </row>
    <row r="28" spans="1:9" x14ac:dyDescent="0.25">
      <c r="A28" s="100" t="s">
        <v>30</v>
      </c>
      <c r="B28" s="101">
        <v>0</v>
      </c>
      <c r="C28" s="108">
        <f t="shared" si="2"/>
        <v>0</v>
      </c>
      <c r="D28" s="99"/>
      <c r="F28" s="100" t="s">
        <v>30</v>
      </c>
      <c r="G28" s="101">
        <v>0</v>
      </c>
      <c r="H28" s="108">
        <f>ROUND(+G$17*G28,2)</f>
        <v>0</v>
      </c>
      <c r="I28" s="99"/>
    </row>
    <row r="29" spans="1:9" x14ac:dyDescent="0.25">
      <c r="A29" s="96" t="s">
        <v>31</v>
      </c>
      <c r="B29" s="101">
        <v>0</v>
      </c>
      <c r="C29" s="98">
        <f t="shared" si="2"/>
        <v>0</v>
      </c>
      <c r="D29" s="99"/>
      <c r="F29" s="96" t="s">
        <v>31</v>
      </c>
      <c r="G29" s="101">
        <v>0</v>
      </c>
      <c r="H29" s="98">
        <f>ROUND(+G$17*G29,2)</f>
        <v>0</v>
      </c>
      <c r="I29" s="99"/>
    </row>
    <row r="30" spans="1:9" x14ac:dyDescent="0.25">
      <c r="A30" s="105" t="s">
        <v>32</v>
      </c>
      <c r="B30" s="101">
        <v>0</v>
      </c>
      <c r="C30" s="112">
        <f t="shared" si="2"/>
        <v>0</v>
      </c>
      <c r="D30" s="110"/>
      <c r="F30" s="105" t="s">
        <v>32</v>
      </c>
      <c r="G30" s="101">
        <v>0</v>
      </c>
      <c r="H30" s="112">
        <f>ROUND(+G$17*G30,2)</f>
        <v>0</v>
      </c>
      <c r="I30" s="129"/>
    </row>
    <row r="31" spans="1:9" x14ac:dyDescent="0.25">
      <c r="A31" s="100" t="s">
        <v>33</v>
      </c>
      <c r="B31" s="251">
        <f>B17+SUM(C20:C30)</f>
        <v>116.33</v>
      </c>
      <c r="C31" s="252"/>
      <c r="D31" s="113"/>
      <c r="F31" s="100" t="s">
        <v>33</v>
      </c>
      <c r="G31" s="191">
        <f>G17+SUM(H20:H30)</f>
        <v>108</v>
      </c>
      <c r="H31" s="192"/>
      <c r="I31" s="128"/>
    </row>
    <row r="32" spans="1:9" x14ac:dyDescent="0.25">
      <c r="A32" s="96"/>
      <c r="B32" s="247"/>
      <c r="C32" s="248"/>
      <c r="D32" s="114"/>
      <c r="F32" s="96"/>
      <c r="G32" s="247"/>
      <c r="H32" s="248"/>
      <c r="I32" s="114"/>
    </row>
    <row r="33" spans="1:9" x14ac:dyDescent="0.25">
      <c r="A33" s="105" t="s">
        <v>34</v>
      </c>
      <c r="B33" s="115">
        <v>0</v>
      </c>
      <c r="C33" s="116">
        <f>B33</f>
        <v>0</v>
      </c>
      <c r="D33" s="109"/>
      <c r="F33" s="105" t="s">
        <v>34</v>
      </c>
      <c r="G33" s="115">
        <v>0</v>
      </c>
      <c r="H33" s="116">
        <f>G33</f>
        <v>0</v>
      </c>
      <c r="I33" s="109"/>
    </row>
    <row r="34" spans="1:9" ht="15.75" thickBot="1" x14ac:dyDescent="0.3">
      <c r="A34" s="100"/>
      <c r="B34" s="249"/>
      <c r="C34" s="250"/>
      <c r="D34" s="110"/>
      <c r="F34" s="100"/>
      <c r="G34" s="249"/>
      <c r="H34" s="250"/>
      <c r="I34" s="110"/>
    </row>
    <row r="35" spans="1:9" ht="15.75" thickBot="1" x14ac:dyDescent="0.3">
      <c r="A35" s="117" t="s">
        <v>35</v>
      </c>
      <c r="B35" s="243">
        <f>B31</f>
        <v>116.33</v>
      </c>
      <c r="C35" s="244"/>
      <c r="D35" s="118">
        <f>B35/100</f>
        <v>1.1633</v>
      </c>
      <c r="F35" s="117" t="s">
        <v>35</v>
      </c>
      <c r="G35" s="243">
        <f>G31</f>
        <v>108</v>
      </c>
      <c r="H35" s="244"/>
      <c r="I35" s="118">
        <f>G35/100</f>
        <v>1.08</v>
      </c>
    </row>
    <row r="36" spans="1:9" ht="15.75" thickBot="1" x14ac:dyDescent="0.3">
      <c r="A36" s="119"/>
      <c r="B36" s="245"/>
      <c r="C36" s="246"/>
      <c r="D36" s="49"/>
      <c r="F36" s="119"/>
      <c r="G36" s="245"/>
      <c r="H36" s="246"/>
      <c r="I36" s="49"/>
    </row>
    <row r="37" spans="1:9" ht="15.75" thickBot="1" x14ac:dyDescent="0.3">
      <c r="A37" s="119" t="s">
        <v>37</v>
      </c>
      <c r="B37" s="242">
        <v>25</v>
      </c>
      <c r="C37" s="242"/>
      <c r="D37" s="50"/>
      <c r="F37" s="119" t="s">
        <v>37</v>
      </c>
      <c r="G37" s="242">
        <v>25</v>
      </c>
      <c r="H37" s="242"/>
      <c r="I37" s="50"/>
    </row>
    <row r="38" spans="1:9" ht="15.75" thickBot="1" x14ac:dyDescent="0.3">
      <c r="A38" s="120" t="s">
        <v>38</v>
      </c>
      <c r="B38" s="239">
        <f>(B37*B31)/100</f>
        <v>29.0825</v>
      </c>
      <c r="C38" s="240"/>
      <c r="D38" s="52"/>
      <c r="F38" s="120" t="s">
        <v>38</v>
      </c>
      <c r="G38" s="239">
        <f>(G37*G31)/100</f>
        <v>27</v>
      </c>
      <c r="H38" s="240"/>
      <c r="I38" s="52"/>
    </row>
    <row r="39" spans="1:9" ht="15.75" thickBot="1" x14ac:dyDescent="0.3">
      <c r="A39" s="120" t="s">
        <v>39</v>
      </c>
      <c r="B39" s="239">
        <f>C33</f>
        <v>0</v>
      </c>
      <c r="C39" s="240"/>
      <c r="D39" s="52"/>
      <c r="F39" s="120" t="s">
        <v>39</v>
      </c>
      <c r="G39" s="239">
        <f>H33</f>
        <v>0</v>
      </c>
      <c r="H39" s="240"/>
      <c r="I39" s="52"/>
    </row>
    <row r="40" spans="1:9" ht="15.75" thickBot="1" x14ac:dyDescent="0.3">
      <c r="A40" s="119" t="s">
        <v>40</v>
      </c>
      <c r="B40" s="241">
        <f>SUM(B38:B39)</f>
        <v>29.0825</v>
      </c>
      <c r="C40" s="241"/>
      <c r="D40" s="53"/>
      <c r="F40" s="119" t="s">
        <v>40</v>
      </c>
      <c r="G40" s="241">
        <f>SUM(G38:G39)</f>
        <v>27</v>
      </c>
      <c r="H40" s="241"/>
      <c r="I40" s="53"/>
    </row>
    <row r="42" spans="1:9" x14ac:dyDescent="0.25">
      <c r="A42" s="130"/>
      <c r="B42" s="131"/>
      <c r="C42" s="131"/>
      <c r="D42" s="131"/>
      <c r="E42" s="131"/>
      <c r="F42" s="130"/>
      <c r="G42" s="131"/>
      <c r="H42" s="131"/>
    </row>
    <row r="43" spans="1:9" x14ac:dyDescent="0.25">
      <c r="A43" s="133"/>
      <c r="B43" s="131"/>
      <c r="C43" s="131"/>
      <c r="D43" s="131"/>
      <c r="E43" s="131"/>
      <c r="F43" s="133"/>
      <c r="G43" s="131"/>
      <c r="H43" s="131"/>
    </row>
    <row r="44" spans="1:9" x14ac:dyDescent="0.25">
      <c r="A44" s="131"/>
      <c r="B44" s="131"/>
      <c r="C44" s="131"/>
      <c r="D44" s="131"/>
      <c r="E44" s="131"/>
      <c r="F44" s="131"/>
      <c r="G44" s="131"/>
      <c r="H44" s="131"/>
    </row>
    <row r="51" spans="1:3" x14ac:dyDescent="0.25">
      <c r="C51" s="55"/>
    </row>
    <row r="52" spans="1:3" x14ac:dyDescent="0.25">
      <c r="C52" s="55"/>
    </row>
    <row r="58" spans="1:3" x14ac:dyDescent="0.25">
      <c r="A58" s="55"/>
    </row>
  </sheetData>
  <sheetProtection algorithmName="SHA-512" hashValue="be6+xSitC7qxM2umFbuXLCZCAHFOAhtAqTvy9g1A0MBnCfe0AKdvHJj/b7FGuGIXYwxz5KgFhyiRo2wdHf0d9w==" saltValue="iIPBosk4/Hwjeq0xCNsZZQ==" spinCount="100000" sheet="1" objects="1" scenarios="1"/>
  <mergeCells count="30">
    <mergeCell ref="G10:H10"/>
    <mergeCell ref="B5:C5"/>
    <mergeCell ref="G5:H5"/>
    <mergeCell ref="B6:C6"/>
    <mergeCell ref="G6:H6"/>
    <mergeCell ref="B7:C7"/>
    <mergeCell ref="G7:H7"/>
    <mergeCell ref="B17:C17"/>
    <mergeCell ref="G17:H17"/>
    <mergeCell ref="B31:C31"/>
    <mergeCell ref="B11:C11"/>
    <mergeCell ref="G11:H11"/>
    <mergeCell ref="B12:C12"/>
    <mergeCell ref="G12:H12"/>
    <mergeCell ref="B35:C35"/>
    <mergeCell ref="G35:H35"/>
    <mergeCell ref="B36:C36"/>
    <mergeCell ref="G36:H36"/>
    <mergeCell ref="B32:C32"/>
    <mergeCell ref="G32:H32"/>
    <mergeCell ref="B34:C34"/>
    <mergeCell ref="G34:H34"/>
    <mergeCell ref="B39:C39"/>
    <mergeCell ref="G39:H39"/>
    <mergeCell ref="B40:C40"/>
    <mergeCell ref="G40:H40"/>
    <mergeCell ref="B37:C37"/>
    <mergeCell ref="G37:H37"/>
    <mergeCell ref="B38:C38"/>
    <mergeCell ref="G38:H38"/>
  </mergeCells>
  <pageMargins left="0.7" right="0.7" top="0.75" bottom="0.75" header="0.3" footer="0.3"/>
  <pageSetup paperSize="9" orientation="portrait" copies="2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3" operator="containsText" id="{ADA7C556-954D-4198-BB02-E243E591F7D3}">
            <xm:f>NOT(ISERROR(SEARCH("-",A43)))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A43</xm:sqref>
        </x14:conditionalFormatting>
        <x14:conditionalFormatting xmlns:xm="http://schemas.microsoft.com/office/excel/2006/main">
          <x14:cfRule type="containsText" priority="2" operator="containsText" id="{6AA1667B-A090-4559-B99A-405046B04EE7}">
            <xm:f>NOT(ISERROR(SEARCH("-",F43)))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F43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4</vt:i4>
      </vt:variant>
    </vt:vector>
  </HeadingPairs>
  <TitlesOfParts>
    <vt:vector size="4" baseType="lpstr">
      <vt:lpstr>Totalen</vt:lpstr>
      <vt:lpstr>Perceel 1 OP</vt:lpstr>
      <vt:lpstr>Perceel 2 OBP</vt:lpstr>
      <vt:lpstr>Perceel 3 Payroll</vt:lpstr>
    </vt:vector>
  </TitlesOfParts>
  <Company>Kien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Mieke van der Wees</dc:creator>
  <cp:lastModifiedBy>Mieke van der Wees</cp:lastModifiedBy>
  <dcterms:created xsi:type="dcterms:W3CDTF">2021-06-02T08:40:49Z</dcterms:created>
  <dcterms:modified xsi:type="dcterms:W3CDTF">2022-03-23T08:57:08Z</dcterms:modified>
</cp:coreProperties>
</file>