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1"/>
  <workbookPr filterPrivacy="1" codeName="ThisWorkbook" autoCompressPictures="0"/>
  <xr:revisionPtr revIDLastSave="0" documentId="13_ncr:1_{3DCC37B4-0075-E844-A6CF-5BCF7F90D35C}" xr6:coauthVersionLast="47" xr6:coauthVersionMax="47" xr10:uidLastSave="{00000000-0000-0000-0000-000000000000}"/>
  <bookViews>
    <workbookView xWindow="0" yWindow="500" windowWidth="28800" windowHeight="15880" firstSheet="1" activeTab="9" xr2:uid="{00000000-000D-0000-FFFF-FFFF00000000}"/>
  </bookViews>
  <sheets>
    <sheet name="Beoordelen open vragen" sheetId="6" r:id="rId1"/>
    <sheet name="Beoordelen interview" sheetId="21" r:id="rId2"/>
    <sheet name="Beoordelaar 1" sheetId="7" r:id="rId3"/>
    <sheet name="Beoordelaar 2" sheetId="15" r:id="rId4"/>
    <sheet name="Beoordelaar 3" sheetId="16" r:id="rId5"/>
    <sheet name="Beoordelaar 4" sheetId="17" r:id="rId6"/>
    <sheet name="Beoordelaar 5" sheetId="18" r:id="rId7"/>
    <sheet name="Beoordelaar 6" sheetId="20" r:id="rId8"/>
    <sheet name="Consensus" sheetId="9" r:id="rId9"/>
    <sheet name="Eindscores" sheetId="22" r:id="rId10"/>
  </sheets>
  <externalReferences>
    <externalReference r:id="rId11"/>
  </externalReferences>
  <definedNames>
    <definedName name="OLE_LINK2" localSheetId="0">'Beoordelen open vragen'!$A$4</definedName>
    <definedName name="Score">'Beoordelen open vragen'!$B$3:$B$8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4" i="22" l="1"/>
  <c r="G3" i="22"/>
  <c r="E4" i="22"/>
  <c r="E3" i="22"/>
  <c r="C4" i="22"/>
  <c r="C3" i="22"/>
  <c r="G5" i="22"/>
  <c r="G9" i="22" s="1"/>
  <c r="E5" i="22"/>
  <c r="C5" i="22"/>
  <c r="C9" i="22" s="1"/>
  <c r="A4" i="22"/>
  <c r="A3" i="22"/>
  <c r="G2" i="22"/>
  <c r="E2" i="22"/>
  <c r="C2" i="22"/>
  <c r="J102" i="9"/>
  <c r="G102" i="9"/>
  <c r="J51" i="9"/>
  <c r="G51" i="9"/>
  <c r="A28" i="20"/>
  <c r="A26" i="20"/>
  <c r="A24" i="20"/>
  <c r="A22" i="20"/>
  <c r="A20" i="20"/>
  <c r="A18" i="20"/>
  <c r="A17" i="20"/>
  <c r="A14" i="20"/>
  <c r="A13" i="20"/>
  <c r="A12" i="20"/>
  <c r="A11" i="20"/>
  <c r="A10" i="20"/>
  <c r="A9" i="20"/>
  <c r="A8" i="20"/>
  <c r="A7" i="20"/>
  <c r="A6" i="20"/>
  <c r="A5" i="20"/>
  <c r="A4" i="20"/>
  <c r="A3" i="20"/>
  <c r="A2" i="20"/>
  <c r="A28" i="18"/>
  <c r="A26" i="18"/>
  <c r="A24" i="18"/>
  <c r="A22" i="18"/>
  <c r="A20" i="18"/>
  <c r="A18" i="18"/>
  <c r="A17" i="18"/>
  <c r="A14" i="18"/>
  <c r="A13" i="18"/>
  <c r="A12" i="18"/>
  <c r="A11" i="18"/>
  <c r="A10" i="18"/>
  <c r="A9" i="18"/>
  <c r="A8" i="18"/>
  <c r="A7" i="18"/>
  <c r="A6" i="18"/>
  <c r="A5" i="18"/>
  <c r="A4" i="18"/>
  <c r="A3" i="18"/>
  <c r="A2" i="18"/>
  <c r="A28" i="17"/>
  <c r="A26" i="17"/>
  <c r="A24" i="17"/>
  <c r="A22" i="17"/>
  <c r="A20" i="17"/>
  <c r="A18" i="17"/>
  <c r="A17" i="17"/>
  <c r="A14" i="17"/>
  <c r="A13" i="17"/>
  <c r="A12" i="17"/>
  <c r="A11" i="17"/>
  <c r="A10" i="17"/>
  <c r="A9" i="17"/>
  <c r="A8" i="17"/>
  <c r="A7" i="17"/>
  <c r="A6" i="17"/>
  <c r="A5" i="17"/>
  <c r="A4" i="17"/>
  <c r="A3" i="17"/>
  <c r="A2" i="17"/>
  <c r="A28" i="16"/>
  <c r="A26" i="16"/>
  <c r="A24" i="16"/>
  <c r="A22" i="16"/>
  <c r="A20" i="16"/>
  <c r="A18" i="16"/>
  <c r="A17" i="16"/>
  <c r="A14" i="16"/>
  <c r="A13" i="16"/>
  <c r="A12" i="16"/>
  <c r="A11" i="16"/>
  <c r="A10" i="16"/>
  <c r="A9" i="16"/>
  <c r="A8" i="16"/>
  <c r="A7" i="16"/>
  <c r="A6" i="16"/>
  <c r="A5" i="16"/>
  <c r="A4" i="16"/>
  <c r="A3" i="16"/>
  <c r="A2" i="16"/>
  <c r="A28" i="15"/>
  <c r="A26" i="15"/>
  <c r="A24" i="15"/>
  <c r="A22" i="15"/>
  <c r="A20" i="15"/>
  <c r="A18" i="15"/>
  <c r="A17" i="15"/>
  <c r="A14" i="15"/>
  <c r="A13" i="15"/>
  <c r="A12" i="15"/>
  <c r="A11" i="15"/>
  <c r="A10" i="15"/>
  <c r="A9" i="15"/>
  <c r="A8" i="15"/>
  <c r="A7" i="15"/>
  <c r="A6" i="15"/>
  <c r="A5" i="15"/>
  <c r="A4" i="15"/>
  <c r="A3" i="15"/>
  <c r="A2" i="15"/>
  <c r="E9" i="22" l="1"/>
  <c r="J101" i="9" l="1"/>
  <c r="G101" i="9"/>
  <c r="D101" i="9"/>
  <c r="J93" i="9"/>
  <c r="G93" i="9"/>
  <c r="D93" i="9"/>
  <c r="J85" i="9"/>
  <c r="G85" i="9"/>
  <c r="D85" i="9"/>
  <c r="J77" i="9"/>
  <c r="G77" i="9"/>
  <c r="D77" i="9"/>
  <c r="J69" i="9"/>
  <c r="G69" i="9"/>
  <c r="D69" i="9"/>
  <c r="J61" i="9"/>
  <c r="G61" i="9"/>
  <c r="D61" i="9"/>
  <c r="J50" i="9"/>
  <c r="G50" i="9"/>
  <c r="D50" i="9"/>
  <c r="J42" i="9"/>
  <c r="G42" i="9"/>
  <c r="J34" i="9"/>
  <c r="G34" i="9"/>
  <c r="D34" i="9"/>
  <c r="J26" i="9"/>
  <c r="G26" i="9"/>
  <c r="D26" i="9"/>
  <c r="D18" i="9"/>
  <c r="G18" i="9"/>
  <c r="J18" i="9"/>
  <c r="J10" i="9"/>
  <c r="G10" i="9"/>
  <c r="D10" i="9"/>
  <c r="D42" i="9"/>
  <c r="D102" i="9"/>
  <c r="J99" i="9"/>
  <c r="J98" i="9"/>
  <c r="J97" i="9"/>
  <c r="J96" i="9"/>
  <c r="J95" i="9"/>
  <c r="J94" i="9"/>
  <c r="G99" i="9"/>
  <c r="G98" i="9"/>
  <c r="G97" i="9"/>
  <c r="G96" i="9"/>
  <c r="G95" i="9"/>
  <c r="G94" i="9"/>
  <c r="D99" i="9"/>
  <c r="D98" i="9"/>
  <c r="D97" i="9"/>
  <c r="D96" i="9"/>
  <c r="D95" i="9"/>
  <c r="D94" i="9"/>
  <c r="J91" i="9"/>
  <c r="J90" i="9"/>
  <c r="J89" i="9"/>
  <c r="J88" i="9"/>
  <c r="J87" i="9"/>
  <c r="J86" i="9"/>
  <c r="G91" i="9"/>
  <c r="G90" i="9"/>
  <c r="G89" i="9"/>
  <c r="G88" i="9"/>
  <c r="G87" i="9"/>
  <c r="G86" i="9"/>
  <c r="D91" i="9"/>
  <c r="D90" i="9"/>
  <c r="D89" i="9"/>
  <c r="D88" i="9"/>
  <c r="D87" i="9"/>
  <c r="D86" i="9"/>
  <c r="J83" i="9"/>
  <c r="J82" i="9"/>
  <c r="J81" i="9"/>
  <c r="J80" i="9"/>
  <c r="J79" i="9"/>
  <c r="J78" i="9"/>
  <c r="G83" i="9"/>
  <c r="G82" i="9"/>
  <c r="G81" i="9"/>
  <c r="G80" i="9"/>
  <c r="G79" i="9"/>
  <c r="G78" i="9"/>
  <c r="D83" i="9"/>
  <c r="D82" i="9"/>
  <c r="D81" i="9"/>
  <c r="D80" i="9"/>
  <c r="D79" i="9"/>
  <c r="D78" i="9"/>
  <c r="J75" i="9"/>
  <c r="J74" i="9"/>
  <c r="J73" i="9"/>
  <c r="J72" i="9"/>
  <c r="J71" i="9"/>
  <c r="J70" i="9"/>
  <c r="G75" i="9"/>
  <c r="G74" i="9"/>
  <c r="G73" i="9"/>
  <c r="G72" i="9"/>
  <c r="G71" i="9"/>
  <c r="G70" i="9"/>
  <c r="D75" i="9"/>
  <c r="D74" i="9"/>
  <c r="D73" i="9"/>
  <c r="D72" i="9"/>
  <c r="D71" i="9"/>
  <c r="D70" i="9"/>
  <c r="J48" i="9"/>
  <c r="J47" i="9"/>
  <c r="J46" i="9"/>
  <c r="J45" i="9"/>
  <c r="J44" i="9"/>
  <c r="J43" i="9"/>
  <c r="G48" i="9"/>
  <c r="G47" i="9"/>
  <c r="G46" i="9"/>
  <c r="G45" i="9"/>
  <c r="G44" i="9"/>
  <c r="G43" i="9"/>
  <c r="D48" i="9"/>
  <c r="D47" i="9"/>
  <c r="D46" i="9"/>
  <c r="D45" i="9"/>
  <c r="D44" i="9"/>
  <c r="D43" i="9"/>
  <c r="J40" i="9"/>
  <c r="J39" i="9"/>
  <c r="J38" i="9"/>
  <c r="J37" i="9"/>
  <c r="J36" i="9"/>
  <c r="J35" i="9"/>
  <c r="G40" i="9"/>
  <c r="G39" i="9"/>
  <c r="G38" i="9"/>
  <c r="G37" i="9"/>
  <c r="G36" i="9"/>
  <c r="G35" i="9"/>
  <c r="D40" i="9"/>
  <c r="D39" i="9"/>
  <c r="D38" i="9"/>
  <c r="D37" i="9"/>
  <c r="D36" i="9"/>
  <c r="D35" i="9"/>
  <c r="A94" i="9"/>
  <c r="A86" i="9"/>
  <c r="A78" i="9"/>
  <c r="A70" i="9"/>
  <c r="J67" i="9"/>
  <c r="J66" i="9"/>
  <c r="J65" i="9"/>
  <c r="J64" i="9"/>
  <c r="J63" i="9"/>
  <c r="G67" i="9"/>
  <c r="G66" i="9"/>
  <c r="G65" i="9"/>
  <c r="G64" i="9"/>
  <c r="G63" i="9"/>
  <c r="D67" i="9"/>
  <c r="D66" i="9"/>
  <c r="D65" i="9"/>
  <c r="D64" i="9"/>
  <c r="D63" i="9"/>
  <c r="J59" i="9"/>
  <c r="J58" i="9"/>
  <c r="J57" i="9"/>
  <c r="J56" i="9"/>
  <c r="J55" i="9"/>
  <c r="G59" i="9"/>
  <c r="G58" i="9"/>
  <c r="G57" i="9"/>
  <c r="G56" i="9"/>
  <c r="G55" i="9"/>
  <c r="D59" i="9"/>
  <c r="D58" i="9"/>
  <c r="D57" i="9"/>
  <c r="D56" i="9"/>
  <c r="D55" i="9"/>
  <c r="A43" i="9"/>
  <c r="A35" i="9"/>
  <c r="A28" i="7"/>
  <c r="A26" i="7"/>
  <c r="A24" i="7"/>
  <c r="A22" i="7"/>
  <c r="A14" i="7"/>
  <c r="A13" i="7"/>
  <c r="A12" i="7"/>
  <c r="A11" i="7"/>
  <c r="J62" i="9"/>
  <c r="G62" i="9"/>
  <c r="D62" i="9"/>
  <c r="J54" i="9"/>
  <c r="G54" i="9"/>
  <c r="D54" i="9"/>
  <c r="J2" i="9"/>
  <c r="J53" i="9"/>
  <c r="G2" i="9"/>
  <c r="G53" i="9"/>
  <c r="D2" i="9"/>
  <c r="D53" i="9"/>
  <c r="A62" i="9"/>
  <c r="A54" i="9"/>
  <c r="A53" i="9"/>
  <c r="A2" i="9"/>
  <c r="A20" i="7"/>
  <c r="A18" i="7"/>
  <c r="A9" i="7"/>
  <c r="A10" i="7"/>
  <c r="A7" i="7"/>
  <c r="A8" i="7"/>
  <c r="A5" i="7"/>
  <c r="A6" i="7"/>
  <c r="A3" i="7"/>
  <c r="A4" i="7"/>
  <c r="A17" i="7"/>
  <c r="A2" i="7"/>
  <c r="G32" i="9"/>
  <c r="J32" i="9"/>
  <c r="J31" i="9"/>
  <c r="J30" i="9"/>
  <c r="J29" i="9"/>
  <c r="J24" i="9"/>
  <c r="J23" i="9"/>
  <c r="J22" i="9"/>
  <c r="J21" i="9"/>
  <c r="J16" i="9"/>
  <c r="J15" i="9"/>
  <c r="J14" i="9"/>
  <c r="J13" i="9"/>
  <c r="J8" i="9"/>
  <c r="J7" i="9"/>
  <c r="J6" i="9"/>
  <c r="J5" i="9"/>
  <c r="G31" i="9"/>
  <c r="G30" i="9"/>
  <c r="G29" i="9"/>
  <c r="G24" i="9"/>
  <c r="G23" i="9"/>
  <c r="G22" i="9"/>
  <c r="G21" i="9"/>
  <c r="G16" i="9"/>
  <c r="G15" i="9"/>
  <c r="G14" i="9"/>
  <c r="G13" i="9"/>
  <c r="G8" i="9"/>
  <c r="G7" i="9"/>
  <c r="G6" i="9"/>
  <c r="G5" i="9"/>
  <c r="D32" i="9"/>
  <c r="D31" i="9"/>
  <c r="D30" i="9"/>
  <c r="D29" i="9"/>
  <c r="D24" i="9"/>
  <c r="D23" i="9"/>
  <c r="D22" i="9"/>
  <c r="D21" i="9"/>
  <c r="D16" i="9"/>
  <c r="D15" i="9"/>
  <c r="D14" i="9"/>
  <c r="D13" i="9"/>
  <c r="D8" i="9"/>
  <c r="D7" i="9"/>
  <c r="D6" i="9"/>
  <c r="D5" i="9"/>
  <c r="A27" i="9"/>
  <c r="A19" i="9"/>
  <c r="A11" i="9"/>
  <c r="A3" i="9"/>
  <c r="J12" i="9"/>
  <c r="J11" i="9"/>
  <c r="G12" i="9"/>
  <c r="G11" i="9"/>
  <c r="D12" i="9"/>
  <c r="D11" i="9"/>
  <c r="J28" i="9"/>
  <c r="J27" i="9"/>
  <c r="G28" i="9"/>
  <c r="G27" i="9"/>
  <c r="D28" i="9"/>
  <c r="D27" i="9"/>
  <c r="J20" i="9"/>
  <c r="J19" i="9"/>
  <c r="J4" i="9"/>
  <c r="J3" i="9"/>
  <c r="G20" i="9"/>
  <c r="G19" i="9"/>
  <c r="G4" i="9"/>
  <c r="G3" i="9"/>
  <c r="D20" i="9"/>
  <c r="D19" i="9"/>
  <c r="D4" i="9"/>
  <c r="D3" i="9"/>
  <c r="D51" i="9" l="1"/>
</calcChain>
</file>

<file path=xl/sharedStrings.xml><?xml version="1.0" encoding="utf-8"?>
<sst xmlns="http://schemas.openxmlformats.org/spreadsheetml/2006/main" count="698" uniqueCount="55">
  <si>
    <t>Beoordelaar 1</t>
  </si>
  <si>
    <t>Beoordelaar 2</t>
  </si>
  <si>
    <t>Beoordelaar 3</t>
  </si>
  <si>
    <t>Beoordelaar 1: &lt;&lt;&gt;&gt;</t>
  </si>
  <si>
    <t>Beoordelaar 2: &lt;&lt;&gt;&gt;</t>
  </si>
  <si>
    <t>Beoordelaar 3: &lt;&lt;&gt;&gt;</t>
  </si>
  <si>
    <t>Totaal behaalde waarde subcriterium open vragen:</t>
  </si>
  <si>
    <t>&lt;MOTIVATIE&gt;</t>
  </si>
  <si>
    <t>&lt;NAAM INSCHRIJVER&gt;</t>
  </si>
  <si>
    <t>Score:</t>
  </si>
  <si>
    <t>Consensus:</t>
  </si>
  <si>
    <t>Uitmuntend</t>
  </si>
  <si>
    <t>Goed</t>
  </si>
  <si>
    <t>Voldoende</t>
  </si>
  <si>
    <t>Matig</t>
  </si>
  <si>
    <t>Onvoldoende</t>
  </si>
  <si>
    <t>Totaalwaardes open vragen</t>
  </si>
  <si>
    <t>Beoordelaar 4: &lt;&lt;&gt;&gt;</t>
  </si>
  <si>
    <t>Beoordelaar 5: &lt;&lt;&gt;&gt;</t>
  </si>
  <si>
    <t>Beoordelaar 6: &lt;&lt;&gt;&gt;</t>
  </si>
  <si>
    <t>Beoordelaar 4</t>
  </si>
  <si>
    <t>Beoordelaar 5</t>
  </si>
  <si>
    <t>Beoordelaar 6</t>
  </si>
  <si>
    <t>6.1.4 Informatievoorziening</t>
  </si>
  <si>
    <t xml:space="preserve">Om vast te kunnen stellen dat de inschrijver beschikt over deskundige adviseurs en medewerkers om de (nadere) opdrachten te kunnen uitvoeren zal inschrijver worden uitgenodigd voor een interview. </t>
  </si>
  <si>
    <t>Vraag 1</t>
  </si>
  <si>
    <t>Vraag 2</t>
  </si>
  <si>
    <t>Vraag 3</t>
  </si>
  <si>
    <t>&lt;&lt;MOTIVATIE&gt;&gt;</t>
  </si>
  <si>
    <t>Totaal behaalde waarde subcriterium interview:</t>
  </si>
  <si>
    <t xml:space="preserve">Naast de gestelde eisen uit de onderhavige aanbesteding is de aanbestedende dienst op zoek naar een opdrachtnemer die haar gedurende de periode van de overeenkomst kan voorzien van veel toegevoegde waarde. Hoe meer toegevoegde waarde een inschrijver biedt, hoe hoger zij op dit onderdeel scoort. Alle antwoorden van een inschrijver dienen realistisch en uitvoerbaar te zijn. Een honorering van de antwoorden zal nimmer leiden tot een verplichte afname van datgene wat inschrijver heeft ingediend. </t>
  </si>
  <si>
    <t xml:space="preserve">6.1.3	 Continuïteit van de dienstverlening en teamsamenstelling </t>
  </si>
  <si>
    <t>6.1.1 Plan van aanpak</t>
  </si>
  <si>
    <t>6.1.2	 Werkwijze jaarrekening</t>
  </si>
  <si>
    <t>Inschrijver dient te beschrijven op maximaal 2 A4 (toe te voegen op TenderNed) over welke informatie/communicatiemiddelen zij beschikt in relatie tot relevante ontwikkelingen buiten de invloedsfeer van de opdrachtgever. Hierbij kan onder andere gedacht worden aan opdrachtgever relevante fiscale regelgeving, bekostiging, sociaaleconomische wijzigingen, informatiebeveiliging etc. Inschrijver beschrijft daarbij minimaal waar die informatievoorziening uit bestaat en met welke frequentie zij deze beschikbaar stelt specifiek voor de opdrachtgever. Inschrijver beschrijft daarbij tevens of zij beschikt over een vakgroep die deelneemt aan overleggen bij VWS en OCW.</t>
  </si>
  <si>
    <t>6.1.5	 Visie op een controleproces binnen een gecombineerde onderwijs- en zorgorganisatie</t>
  </si>
  <si>
    <t>6.1.6	 Rapportagevorm</t>
  </si>
  <si>
    <t>Vraag 4</t>
  </si>
  <si>
    <t>Vraag 5</t>
  </si>
  <si>
    <t>Vraag 6</t>
  </si>
  <si>
    <t>Inschrijver dient te beschrijven in een leesbare PDF op maximaal 4 A4 (toe te voegen op TenderNed) hoe zij samenwerkt met de opdrachtgever, bestaande uit:
- inspanning in uren door de opdrachtgever; 
- de werkwijze van inschrijver, de doorlooptijd; 
- wat vraagt de inschrijver verder van de opdrachtgever om de interim-controle en de jaarrekeningcontrole te realiseren;
- hoe gaat inschrijver om met een situatie waarbij uitsluitend online gewerkt mag worden?;
- op welke wijze voorkomt inschrijver een discussie over meerwerk, waar ligt voor inschrijver de grens?</t>
  </si>
  <si>
    <t>De opdrachtgever hecht veel waarde aan een zo geruisloos mogelijke overgang van de huidige dienstverlening/ situatie naar de inschrijver indien deze de opdracht gegund krijgt. Inschrijver dient te beschrijven op maximaal 4 A4 (toe te voegen op TenderNed):
-	 Op welke wijze inschrijver haar dienstverlening gaat opstarten;
-	 Op welke wijze inschrijver de dossierkennis eigen gaat maken;
-	 Op welke wijze inschrijver de interim-controle opstart;
-	 Wanneer zij wat gaat uitvoeren om de gevraagde kwaliteit en uitvoering te kunnen garanderen;
-	 Wat verwacht inschrijver van de opdrachtgever bij het opvragen van dossiers (volstaat een inlog op de systemen van de opdrachtgever of moet de opdrachtgever zelf alles bij elkaar zoeken en aanleveren?);
-	 Wat inschrijver verwacht met betrekking tot de beschikbaarheid van de opdrachtgever en op welk niveau.</t>
  </si>
  <si>
    <t>Opdrachtgever hecht veel waarde aan vaste contactpersonen en een vaste teamsamenstelling. Inschrijver dient te beschrijven op maximaal 3 A4 (toe te voegen op TenderNed) op welke wijze zij de continuïteit en vereiste kennis/ ervaringsniveau van het adviesteam en van de dienstverlening zelf maximaal zal waarborgen. Inschrijver beschrijft daarbij:
-	 Een overzicht van de teamsamenstelling (kwaliteit en kwantiteit) die inschrijver na gunning zal inzetten.
-	 Hoe zij de dossierkennis en kennis van zorgverzekeringswet ZVW en onderwijs van de opdrachtgever binnen het controle-samenstellingsteam van de inschrijver waarborgt.
-	 Op welke wijze inschrijver er maximaal voor kan zorgdragen dat de teamsamenstelling de eerste 36 maanden ongewijzigd blijft.
-	 Daarnaast beschrijft inschrijver hoeveel (minimaal 2) deskundigen op het gebied van speciaal onderwijs en de Zorgverzekeringswet zij in dienst heeft om de continuïteit te kunnen waarborgen.</t>
  </si>
  <si>
    <t>Inschrijver dient te beschrijven op maximaal 2 A4 (toe te voegen op TenderNed) wat haar visie is op een controleproces binnen een organisatie zoals die van Auris Groep. Inschrijver beschrijft daarbij:
-	 Wat de rol is van een ‘meedenkende accountant’ die niet alleen een probleem benoemt, maar ook adviseert over de oplossing;
-	 Hoe inschrijver om gaat met een onverwachte gebeurtenis zoals bij de COVID-19 crisis?</t>
  </si>
  <si>
    <t xml:space="preserve">Inschrijver dient te beschrijven op maximaal 20 A4 (toe te voegen op TenderNed) op welke wijze rapportages worden opgesteld. Inschrijver laat minimaal een voorbeeld zien van (de voorbeeldrapportages maken onderdeel uit van de maximaal 20 A4):
-	 1 concept type managementletter;
-	 1 concept accountantsverslag van een Zorginstelling;
-	 1 concept accountantsverslag van een (primair) onderwijs-organisatie.
Beoordelaars letten daarbij op:
-	 de mate van leesbaarheid en volledigheid; 
-	 de visualisatie in de rapportage van de meerjarige ontwikkelingen van de bedrijfsvoering; 
-	 welke inhoud wordt daar aan gegeven. </t>
  </si>
  <si>
    <t>De vastgestelde interviewvragen (niet bekend bij de inschrijver)</t>
  </si>
  <si>
    <t>Wijze van beoordeling van het interview:</t>
  </si>
  <si>
    <t>SCORE</t>
  </si>
  <si>
    <t>2. INTERVIEW</t>
  </si>
  <si>
    <t>1. OPEN VRAGEN</t>
  </si>
  <si>
    <t>Totaalwaarde criterium kwaliteit</t>
  </si>
  <si>
    <t>Onderdeel</t>
  </si>
  <si>
    <t>Totaal behaalde waarde criterium kwaliteit:</t>
  </si>
  <si>
    <t>Totaal behaalde waarde criterium prijs:</t>
  </si>
  <si>
    <t>FICTIEVE EINDWAARDE (prijs -/- kwaliteit):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</si>
</sst>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 #,##0;&quot;€&quot;\ \-#,##0"/>
    <numFmt numFmtId="165" formatCode="&quot;€&quot;\ #,##0_-"/>
    <numFmt numFmtId="166" formatCode="#,##0.00_ ;\-#,##0.00\ "/>
    <numFmt numFmtId="167" formatCode="#,##0_ ;\-#,##0\ "/>
    <numFmt numFmtId="168" formatCode="&quot;€&quot;\ #,##0.00"/>
    <numFmt numFmtId="169" formatCode="&quot;€&quot;\ #,##0.0000"/>
  </numFmts>
  <fonts count="21" x14ac:knownFonts="1">
    <font>
      <sz val="11"/>
      <color theme="1"/>
      <name val="Calibri"/>
      <family val="2"/>
      <scheme val="minor"/>
    </font>
    <font>
      <sz val="12"/>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sz val="9"/>
      <color theme="1"/>
      <name val="Verdana"/>
      <family val="2"/>
    </font>
    <font>
      <b/>
      <sz val="10"/>
      <name val="Verdana"/>
      <family val="2"/>
    </font>
    <font>
      <b/>
      <sz val="10"/>
      <color theme="0"/>
      <name val="Verdana"/>
      <family val="2"/>
    </font>
    <font>
      <b/>
      <sz val="11"/>
      <color theme="1"/>
      <name val="Verdana"/>
      <family val="2"/>
    </font>
    <font>
      <sz val="10"/>
      <color theme="0"/>
      <name val="Verdana"/>
      <family val="2"/>
    </font>
    <font>
      <b/>
      <sz val="11"/>
      <color theme="1"/>
      <name val="Calibri"/>
      <family val="2"/>
      <scheme val="minor"/>
    </font>
    <font>
      <b/>
      <sz val="11"/>
      <color theme="0"/>
      <name val="Verdana"/>
      <family val="2"/>
    </font>
    <font>
      <b/>
      <sz val="14"/>
      <color theme="0"/>
      <name val="Verdana"/>
      <family val="2"/>
    </font>
    <font>
      <b/>
      <sz val="12"/>
      <color theme="1"/>
      <name val="Calibri"/>
      <family val="2"/>
      <scheme val="minor"/>
    </font>
    <font>
      <b/>
      <sz val="11"/>
      <color rgb="FFFF0000"/>
      <name val="Calibri"/>
      <family val="2"/>
      <scheme val="minor"/>
    </font>
    <font>
      <sz val="11"/>
      <color theme="6" tint="-0.249977111117893"/>
      <name val="Calibri"/>
      <family val="2"/>
      <scheme val="minor"/>
    </font>
    <font>
      <sz val="8"/>
      <name val="Calibri"/>
      <family val="2"/>
      <scheme val="minor"/>
    </font>
    <font>
      <sz val="10"/>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tint="-0.499984740745262"/>
        <bgColor indexed="64"/>
      </patternFill>
    </fill>
    <fill>
      <patternFill patternType="solid">
        <fgColor theme="0"/>
        <bgColor theme="0"/>
      </patternFill>
    </fill>
    <fill>
      <patternFill patternType="solid">
        <fgColor theme="6"/>
        <bgColor indexed="64"/>
      </patternFill>
    </fill>
    <fill>
      <patternFill patternType="solid">
        <fgColor theme="6"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57">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19">
    <xf numFmtId="0" fontId="0" fillId="0" borderId="0" xfId="0"/>
    <xf numFmtId="0" fontId="3" fillId="0" borderId="0" xfId="0" applyFont="1"/>
    <xf numFmtId="0" fontId="0" fillId="0" borderId="0" xfId="0" applyAlignment="1">
      <alignment wrapText="1"/>
    </xf>
    <xf numFmtId="0" fontId="2" fillId="0" borderId="0" xfId="0" applyFont="1" applyAlignment="1" applyProtection="1"/>
    <xf numFmtId="0" fontId="3" fillId="0" borderId="0" xfId="0" applyFont="1" applyProtection="1"/>
    <xf numFmtId="165" fontId="3" fillId="0" borderId="0" xfId="0" applyNumberFormat="1" applyFont="1" applyAlignment="1" applyProtection="1">
      <alignment horizontal="center"/>
    </xf>
    <xf numFmtId="0" fontId="3" fillId="2" borderId="0" xfId="0" applyFont="1" applyFill="1" applyProtection="1"/>
    <xf numFmtId="0" fontId="4" fillId="2" borderId="8" xfId="0" applyFont="1" applyFill="1" applyBorder="1" applyAlignment="1" applyProtection="1">
      <alignment horizontal="left" vertical="center" indent="1"/>
    </xf>
    <xf numFmtId="0" fontId="3" fillId="2" borderId="8" xfId="0" applyFont="1" applyFill="1" applyBorder="1" applyAlignment="1" applyProtection="1">
      <alignment horizontal="left" vertical="center" wrapText="1" indent="1"/>
    </xf>
    <xf numFmtId="0" fontId="3" fillId="2" borderId="8" xfId="0" applyFont="1" applyFill="1" applyBorder="1" applyAlignment="1" applyProtection="1"/>
    <xf numFmtId="1" fontId="3" fillId="2" borderId="8" xfId="0" applyNumberFormat="1" applyFont="1" applyFill="1" applyBorder="1" applyAlignment="1" applyProtection="1">
      <alignment horizontal="left" vertical="center" wrapText="1" indent="1"/>
    </xf>
    <xf numFmtId="1" fontId="4" fillId="2" borderId="4" xfId="0" applyNumberFormat="1" applyFont="1" applyFill="1" applyBorder="1" applyAlignment="1" applyProtection="1">
      <alignment horizontal="center" vertical="center" wrapText="1"/>
      <protection locked="0"/>
    </xf>
    <xf numFmtId="1" fontId="4" fillId="2" borderId="3" xfId="0" applyNumberFormat="1" applyFont="1" applyFill="1" applyBorder="1" applyAlignment="1" applyProtection="1">
      <alignment horizontal="center" vertical="center" wrapText="1"/>
    </xf>
    <xf numFmtId="165" fontId="3" fillId="0" borderId="0" xfId="0" applyNumberFormat="1" applyFont="1" applyAlignment="1" applyProtection="1">
      <alignment horizontal="center" wrapText="1"/>
    </xf>
    <xf numFmtId="165" fontId="4" fillId="2" borderId="3" xfId="0" applyNumberFormat="1" applyFont="1" applyFill="1" applyBorder="1" applyAlignment="1" applyProtection="1">
      <alignment horizontal="center" vertical="center" wrapText="1"/>
    </xf>
    <xf numFmtId="0" fontId="3" fillId="0" borderId="0" xfId="0" applyFont="1" applyAlignment="1" applyProtection="1">
      <alignment wrapText="1"/>
    </xf>
    <xf numFmtId="0" fontId="3" fillId="0" borderId="0" xfId="0" applyFont="1" applyAlignment="1">
      <alignment wrapText="1"/>
    </xf>
    <xf numFmtId="0" fontId="12" fillId="0" borderId="0" xfId="0" applyFont="1" applyAlignment="1">
      <alignment wrapText="1"/>
    </xf>
    <xf numFmtId="0" fontId="5" fillId="2" borderId="8" xfId="0" applyFont="1" applyFill="1" applyBorder="1" applyAlignment="1" applyProtection="1">
      <alignment horizontal="left" vertical="center" indent="1"/>
    </xf>
    <xf numFmtId="0" fontId="3" fillId="5"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10" fillId="0" borderId="0" xfId="0" applyFont="1" applyAlignment="1">
      <alignment wrapText="1"/>
    </xf>
    <xf numFmtId="0" fontId="13" fillId="0" borderId="0" xfId="0" applyFont="1" applyAlignment="1">
      <alignment wrapText="1"/>
    </xf>
    <xf numFmtId="0" fontId="4" fillId="0" borderId="0" xfId="0" applyFont="1" applyAlignment="1">
      <alignment wrapText="1"/>
    </xf>
    <xf numFmtId="0" fontId="5" fillId="6" borderId="2" xfId="0" applyFont="1" applyFill="1" applyBorder="1" applyAlignment="1">
      <alignment horizontal="center" vertical="center"/>
    </xf>
    <xf numFmtId="0" fontId="5" fillId="6" borderId="2" xfId="0" applyFont="1" applyFill="1" applyBorder="1" applyAlignment="1" applyProtection="1">
      <alignment horizontal="left" vertical="center" indent="1"/>
      <protection locked="0"/>
    </xf>
    <xf numFmtId="0" fontId="3" fillId="3" borderId="2" xfId="0" applyFont="1" applyFill="1" applyBorder="1" applyAlignment="1" applyProtection="1"/>
    <xf numFmtId="0" fontId="3" fillId="3" borderId="4" xfId="0" applyFont="1" applyFill="1" applyBorder="1" applyAlignment="1" applyProtection="1">
      <alignment wrapText="1"/>
    </xf>
    <xf numFmtId="0" fontId="3" fillId="3" borderId="3" xfId="0" applyFont="1" applyFill="1" applyBorder="1" applyAlignment="1" applyProtection="1">
      <alignment wrapText="1"/>
    </xf>
    <xf numFmtId="0" fontId="3" fillId="4" borderId="7" xfId="0" applyFont="1" applyFill="1" applyBorder="1" applyAlignment="1" applyProtection="1">
      <alignment vertical="center" wrapText="1"/>
    </xf>
    <xf numFmtId="0" fontId="3" fillId="4" borderId="12" xfId="0" applyNumberFormat="1" applyFont="1" applyFill="1" applyBorder="1" applyAlignment="1" applyProtection="1">
      <alignment vertical="center" wrapText="1"/>
    </xf>
    <xf numFmtId="166" fontId="3" fillId="0" borderId="8" xfId="0" applyNumberFormat="1" applyFont="1" applyFill="1" applyBorder="1" applyAlignment="1">
      <alignment horizontal="center" vertical="center" wrapText="1"/>
    </xf>
    <xf numFmtId="167" fontId="9" fillId="0" borderId="8" xfId="0" applyNumberFormat="1" applyFont="1" applyFill="1" applyBorder="1" applyAlignment="1" applyProtection="1">
      <alignment horizontal="center" vertical="center" wrapText="1"/>
      <protection locked="0"/>
    </xf>
    <xf numFmtId="164" fontId="9" fillId="0" borderId="8" xfId="0" applyNumberFormat="1" applyFont="1" applyFill="1" applyBorder="1" applyAlignment="1" applyProtection="1">
      <alignment horizontal="center" vertical="center" wrapText="1"/>
    </xf>
    <xf numFmtId="166" fontId="3" fillId="7" borderId="8" xfId="0" applyNumberFormat="1" applyFont="1" applyFill="1" applyBorder="1" applyAlignment="1">
      <alignment horizontal="center" vertical="center" wrapText="1"/>
    </xf>
    <xf numFmtId="167" fontId="9" fillId="7" borderId="8" xfId="0" applyNumberFormat="1" applyFont="1" applyFill="1" applyBorder="1" applyAlignment="1" applyProtection="1">
      <alignment horizontal="center" vertical="center" wrapText="1"/>
      <protection locked="0"/>
    </xf>
    <xf numFmtId="164" fontId="9" fillId="7" borderId="8" xfId="0" applyNumberFormat="1"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protection locked="0"/>
    </xf>
    <xf numFmtId="0" fontId="8" fillId="7" borderId="11" xfId="0" applyFont="1" applyFill="1" applyBorder="1" applyAlignment="1" applyProtection="1">
      <alignment horizontal="center" vertical="center" wrapText="1"/>
      <protection locked="0"/>
    </xf>
    <xf numFmtId="0" fontId="4" fillId="7" borderId="11" xfId="0" applyFont="1" applyFill="1" applyBorder="1" applyAlignment="1">
      <alignment vertical="center"/>
    </xf>
    <xf numFmtId="0" fontId="3" fillId="7" borderId="8" xfId="0" applyFont="1" applyFill="1" applyBorder="1" applyAlignment="1">
      <alignment vertical="center"/>
    </xf>
    <xf numFmtId="0" fontId="11" fillId="7" borderId="8" xfId="0" applyFont="1" applyFill="1" applyBorder="1" applyAlignment="1">
      <alignment horizontal="right" vertical="center"/>
    </xf>
    <xf numFmtId="0" fontId="5" fillId="7" borderId="8" xfId="0" applyFont="1" applyFill="1" applyBorder="1" applyAlignment="1">
      <alignment horizontal="left" vertical="center"/>
    </xf>
    <xf numFmtId="164" fontId="5" fillId="0" borderId="8" xfId="0" applyNumberFormat="1" applyFont="1" applyFill="1" applyBorder="1" applyAlignment="1">
      <alignment horizontal="center" vertical="center" wrapText="1"/>
    </xf>
    <xf numFmtId="164" fontId="5" fillId="7" borderId="12" xfId="0" applyNumberFormat="1" applyFont="1" applyFill="1" applyBorder="1" applyAlignment="1">
      <alignment horizontal="center" vertical="center" wrapText="1"/>
    </xf>
    <xf numFmtId="0" fontId="1" fillId="0" borderId="0" xfId="0" applyFont="1"/>
    <xf numFmtId="164" fontId="5" fillId="6" borderId="1" xfId="0" applyNumberFormat="1" applyFont="1" applyFill="1" applyBorder="1" applyAlignment="1">
      <alignment horizontal="center" vertical="center" wrapText="1"/>
    </xf>
    <xf numFmtId="164" fontId="10" fillId="3" borderId="1" xfId="0" applyNumberFormat="1" applyFont="1" applyFill="1" applyBorder="1" applyAlignment="1" applyProtection="1">
      <alignment horizontal="center" vertical="center" wrapText="1"/>
    </xf>
    <xf numFmtId="0" fontId="14" fillId="3" borderId="3" xfId="0" applyFont="1" applyFill="1" applyBorder="1" applyAlignment="1">
      <alignment horizontal="right" vertical="center"/>
    </xf>
    <xf numFmtId="0" fontId="14" fillId="3" borderId="6" xfId="0" applyFont="1" applyFill="1" applyBorder="1" applyAlignment="1">
      <alignment horizontal="right" vertical="center"/>
    </xf>
    <xf numFmtId="167" fontId="9" fillId="4" borderId="1" xfId="0" applyNumberFormat="1" applyFont="1" applyFill="1" applyBorder="1" applyAlignment="1" applyProtection="1">
      <alignment horizontal="center" vertical="center" wrapText="1"/>
      <protection locked="0"/>
    </xf>
    <xf numFmtId="0" fontId="4" fillId="8" borderId="1" xfId="0" applyFont="1" applyFill="1" applyBorder="1" applyAlignment="1">
      <alignment vertical="center"/>
    </xf>
    <xf numFmtId="0" fontId="4" fillId="8" borderId="1" xfId="0" applyFont="1" applyFill="1" applyBorder="1" applyAlignment="1" applyProtection="1">
      <alignment horizontal="center" vertical="center" wrapText="1"/>
      <protection locked="0"/>
    </xf>
    <xf numFmtId="0" fontId="8" fillId="8" borderId="1" xfId="0" applyFont="1" applyFill="1" applyBorder="1" applyAlignment="1" applyProtection="1">
      <alignment horizontal="center" vertical="center" wrapText="1"/>
      <protection locked="0"/>
    </xf>
    <xf numFmtId="166" fontId="3" fillId="9" borderId="1" xfId="0" applyNumberFormat="1" applyFont="1" applyFill="1" applyBorder="1" applyAlignment="1">
      <alignment horizontal="center" vertical="center" wrapText="1"/>
    </xf>
    <xf numFmtId="0" fontId="4" fillId="9" borderId="1" xfId="0" applyFont="1" applyFill="1" applyBorder="1" applyAlignment="1">
      <alignment vertical="center" wrapText="1"/>
    </xf>
    <xf numFmtId="0" fontId="16" fillId="9" borderId="1" xfId="0" applyFont="1" applyFill="1" applyBorder="1" applyAlignment="1">
      <alignment vertical="center"/>
    </xf>
    <xf numFmtId="0" fontId="16" fillId="9" borderId="1" xfId="0" applyFont="1" applyFill="1" applyBorder="1" applyAlignment="1">
      <alignment horizontal="center" vertical="center"/>
    </xf>
    <xf numFmtId="0" fontId="0" fillId="5" borderId="1" xfId="0" applyFill="1" applyBorder="1"/>
    <xf numFmtId="168" fontId="0" fillId="5" borderId="1" xfId="0" applyNumberFormat="1" applyFill="1" applyBorder="1" applyAlignment="1">
      <alignment horizontal="center"/>
    </xf>
    <xf numFmtId="0" fontId="18" fillId="3" borderId="1" xfId="0" applyFont="1" applyFill="1" applyBorder="1"/>
    <xf numFmtId="0" fontId="0" fillId="3" borderId="1" xfId="0" applyFill="1" applyBorder="1"/>
    <xf numFmtId="168" fontId="17" fillId="5" borderId="1" xfId="0" applyNumberFormat="1" applyFont="1" applyFill="1" applyBorder="1" applyAlignment="1">
      <alignment horizontal="center"/>
    </xf>
    <xf numFmtId="0" fontId="4" fillId="4" borderId="1" xfId="0" applyFont="1" applyFill="1" applyBorder="1" applyAlignment="1" applyProtection="1">
      <alignment vertical="center" wrapText="1"/>
    </xf>
    <xf numFmtId="0" fontId="4" fillId="4" borderId="1" xfId="0" applyNumberFormat="1" applyFont="1" applyFill="1" applyBorder="1" applyAlignment="1" applyProtection="1">
      <alignment vertical="center" wrapText="1"/>
    </xf>
    <xf numFmtId="0" fontId="10" fillId="3" borderId="2" xfId="0" applyFont="1" applyFill="1" applyBorder="1" applyAlignment="1" applyProtection="1">
      <alignment horizontal="left" vertical="center" indent="1"/>
    </xf>
    <xf numFmtId="0" fontId="3" fillId="4" borderId="1" xfId="0" applyFont="1" applyFill="1" applyBorder="1" applyAlignment="1">
      <alignment vertical="center"/>
    </xf>
    <xf numFmtId="0" fontId="4" fillId="4" borderId="2" xfId="0" applyFont="1" applyFill="1" applyBorder="1" applyAlignment="1">
      <alignment vertical="center"/>
    </xf>
    <xf numFmtId="0" fontId="10" fillId="0" borderId="8" xfId="0" applyFont="1" applyBorder="1" applyAlignment="1">
      <alignment horizontal="left" vertical="center" indent="1"/>
    </xf>
    <xf numFmtId="0" fontId="10" fillId="4" borderId="3" xfId="0" applyFont="1" applyFill="1" applyBorder="1" applyAlignment="1">
      <alignment vertical="center"/>
    </xf>
    <xf numFmtId="0" fontId="20" fillId="0" borderId="0" xfId="0" applyFont="1"/>
    <xf numFmtId="0" fontId="4" fillId="3" borderId="1" xfId="0" applyFont="1" applyFill="1" applyBorder="1" applyAlignment="1">
      <alignment horizontal="left" vertical="center"/>
    </xf>
    <xf numFmtId="0" fontId="4" fillId="3" borderId="1" xfId="0" applyFont="1" applyFill="1" applyBorder="1" applyAlignment="1">
      <alignment horizontal="center" vertical="center"/>
    </xf>
    <xf numFmtId="0" fontId="10" fillId="0" borderId="8" xfId="0" applyFont="1" applyBorder="1" applyAlignment="1">
      <alignment horizontal="left" vertical="center"/>
    </xf>
    <xf numFmtId="168" fontId="4" fillId="9" borderId="11" xfId="0" applyNumberFormat="1" applyFont="1" applyFill="1" applyBorder="1" applyAlignment="1">
      <alignment horizontal="center" vertical="center" wrapText="1"/>
    </xf>
    <xf numFmtId="0" fontId="20" fillId="0" borderId="0" xfId="0" applyFont="1" applyAlignment="1">
      <alignment wrapText="1"/>
    </xf>
    <xf numFmtId="168" fontId="4" fillId="9" borderId="1" xfId="0" applyNumberFormat="1" applyFont="1" applyFill="1" applyBorder="1" applyAlignment="1">
      <alignment horizontal="center" vertical="center" wrapText="1"/>
    </xf>
    <xf numFmtId="0" fontId="4" fillId="3" borderId="1" xfId="0" applyFont="1" applyFill="1" applyBorder="1" applyAlignment="1">
      <alignment horizontal="right" vertical="center"/>
    </xf>
    <xf numFmtId="168" fontId="4" fillId="3" borderId="1" xfId="0" applyNumberFormat="1" applyFont="1" applyFill="1" applyBorder="1" applyAlignment="1">
      <alignment horizontal="center" vertical="center"/>
    </xf>
    <xf numFmtId="0" fontId="4" fillId="9" borderId="1" xfId="0" applyFont="1" applyFill="1" applyBorder="1" applyAlignment="1">
      <alignment horizontal="right" vertical="center"/>
    </xf>
    <xf numFmtId="168" fontId="4" fillId="9" borderId="1" xfId="0" applyNumberFormat="1" applyFont="1" applyFill="1" applyBorder="1" applyAlignment="1" applyProtection="1">
      <alignment horizontal="center" vertical="center"/>
      <protection locked="0"/>
    </xf>
    <xf numFmtId="0" fontId="4" fillId="8" borderId="1" xfId="0" applyFont="1" applyFill="1" applyBorder="1" applyAlignment="1">
      <alignment horizontal="left" vertical="center"/>
    </xf>
    <xf numFmtId="168" fontId="4" fillId="8" borderId="1" xfId="0" applyNumberFormat="1" applyFont="1" applyFill="1" applyBorder="1" applyAlignment="1">
      <alignment horizontal="center" vertical="center"/>
    </xf>
    <xf numFmtId="169" fontId="10" fillId="0" borderId="8" xfId="0" applyNumberFormat="1" applyFont="1" applyBorder="1" applyAlignment="1">
      <alignment horizontal="left" vertical="center"/>
    </xf>
    <xf numFmtId="0" fontId="3" fillId="4" borderId="1" xfId="0" applyFont="1" applyFill="1" applyBorder="1" applyAlignment="1">
      <alignment horizontal="left" vertical="center" wrapText="1"/>
    </xf>
    <xf numFmtId="0" fontId="5" fillId="6" borderId="1" xfId="0" applyFont="1" applyFill="1" applyBorder="1" applyAlignment="1">
      <alignment horizontal="center" vertical="center"/>
    </xf>
    <xf numFmtId="0" fontId="4" fillId="3"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0" fontId="3" fillId="4" borderId="11" xfId="0" applyFont="1" applyFill="1" applyBorder="1" applyAlignment="1" applyProtection="1">
      <alignment horizontal="left" vertical="center" wrapText="1"/>
    </xf>
    <xf numFmtId="0" fontId="3" fillId="4" borderId="12" xfId="0" applyFont="1" applyFill="1" applyBorder="1" applyAlignment="1" applyProtection="1">
      <alignment horizontal="left" vertical="center" wrapText="1"/>
    </xf>
    <xf numFmtId="165" fontId="4" fillId="5" borderId="4" xfId="0" applyNumberFormat="1" applyFont="1" applyFill="1" applyBorder="1" applyAlignment="1" applyProtection="1">
      <alignment horizontal="center" vertical="center" wrapText="1"/>
      <protection locked="0"/>
    </xf>
    <xf numFmtId="165" fontId="4" fillId="5" borderId="3" xfId="0" applyNumberFormat="1" applyFont="1" applyFill="1" applyBorder="1" applyAlignment="1" applyProtection="1">
      <alignment horizontal="center" vertical="center" wrapText="1"/>
      <protection locked="0"/>
    </xf>
    <xf numFmtId="165" fontId="4" fillId="5" borderId="10" xfId="0" applyNumberFormat="1" applyFont="1" applyFill="1" applyBorder="1" applyAlignment="1" applyProtection="1">
      <alignment horizontal="center" vertical="center" wrapText="1"/>
      <protection locked="0"/>
    </xf>
    <xf numFmtId="165" fontId="4" fillId="5" borderId="5" xfId="0" applyNumberFormat="1" applyFont="1" applyFill="1" applyBorder="1" applyAlignment="1" applyProtection="1">
      <alignment horizontal="center" vertical="center" wrapText="1"/>
      <protection locked="0"/>
    </xf>
    <xf numFmtId="165" fontId="5" fillId="6" borderId="2" xfId="0" applyNumberFormat="1" applyFont="1" applyFill="1" applyBorder="1" applyAlignment="1" applyProtection="1">
      <alignment horizontal="center" vertical="center" wrapText="1"/>
      <protection locked="0"/>
    </xf>
    <xf numFmtId="165" fontId="5" fillId="6" borderId="3" xfId="0" applyNumberFormat="1" applyFont="1" applyFill="1" applyBorder="1" applyAlignment="1" applyProtection="1">
      <alignment horizontal="center" vertical="center" wrapText="1"/>
      <protection locked="0"/>
    </xf>
    <xf numFmtId="165" fontId="4" fillId="5" borderId="2" xfId="0" applyNumberFormat="1" applyFont="1" applyFill="1" applyBorder="1" applyAlignment="1" applyProtection="1">
      <alignment horizontal="center" vertical="center" wrapText="1"/>
      <protection locked="0"/>
    </xf>
    <xf numFmtId="165" fontId="10" fillId="3" borderId="4" xfId="0" applyNumberFormat="1" applyFont="1" applyFill="1" applyBorder="1" applyAlignment="1" applyProtection="1">
      <alignment horizontal="center" vertical="center" wrapText="1"/>
    </xf>
    <xf numFmtId="165" fontId="10" fillId="3" borderId="3" xfId="0" applyNumberFormat="1" applyFont="1" applyFill="1" applyBorder="1" applyAlignment="1" applyProtection="1">
      <alignment horizontal="center" vertical="center" wrapText="1"/>
    </xf>
    <xf numFmtId="165" fontId="10" fillId="3" borderId="2" xfId="0" applyNumberFormat="1" applyFont="1" applyFill="1" applyBorder="1" applyAlignment="1" applyProtection="1">
      <alignment horizontal="center" vertical="center" wrapText="1"/>
    </xf>
    <xf numFmtId="165" fontId="5" fillId="6" borderId="4" xfId="0" applyNumberFormat="1" applyFont="1" applyFill="1" applyBorder="1" applyAlignment="1" applyProtection="1">
      <alignment horizontal="center" vertical="center" wrapText="1"/>
      <protection locked="0"/>
    </xf>
    <xf numFmtId="166" fontId="3" fillId="5" borderId="11" xfId="0" applyNumberFormat="1" applyFont="1" applyFill="1" applyBorder="1" applyAlignment="1">
      <alignment horizontal="center" vertical="center" wrapText="1"/>
    </xf>
    <xf numFmtId="166" fontId="3" fillId="5" borderId="8" xfId="0" applyNumberFormat="1" applyFont="1" applyFill="1" applyBorder="1" applyAlignment="1">
      <alignment horizontal="center" vertical="center" wrapText="1"/>
    </xf>
    <xf numFmtId="166" fontId="3" fillId="5" borderId="12" xfId="0" applyNumberFormat="1" applyFont="1" applyFill="1" applyBorder="1" applyAlignment="1">
      <alignment horizontal="center" vertical="center" wrapText="1"/>
    </xf>
    <xf numFmtId="0" fontId="11" fillId="9" borderId="6" xfId="0" applyFont="1" applyFill="1" applyBorder="1" applyAlignment="1">
      <alignment horizontal="left" vertical="center" wrapText="1"/>
    </xf>
    <xf numFmtId="0" fontId="11" fillId="9" borderId="7"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11" fillId="9" borderId="6" xfId="0" applyFont="1" applyFill="1" applyBorder="1" applyAlignment="1">
      <alignment horizontal="left" vertical="center"/>
    </xf>
    <xf numFmtId="0" fontId="11" fillId="9" borderId="7" xfId="0" applyFont="1" applyFill="1" applyBorder="1" applyAlignment="1">
      <alignment horizontal="left" vertical="center"/>
    </xf>
    <xf numFmtId="0" fontId="11" fillId="9" borderId="9" xfId="0" applyFont="1" applyFill="1" applyBorder="1" applyAlignment="1">
      <alignment horizontal="left" vertical="center"/>
    </xf>
    <xf numFmtId="0" fontId="11" fillId="4" borderId="2" xfId="0" applyFont="1" applyFill="1" applyBorder="1" applyAlignment="1">
      <alignment horizontal="right" vertical="center"/>
    </xf>
    <xf numFmtId="0" fontId="11" fillId="4" borderId="3" xfId="0" applyFont="1" applyFill="1" applyBorder="1" applyAlignment="1">
      <alignment horizontal="right" vertical="center"/>
    </xf>
    <xf numFmtId="0" fontId="15" fillId="6" borderId="2"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3" xfId="0" applyFont="1" applyFill="1" applyBorder="1" applyAlignment="1">
      <alignment horizontal="center" vertical="center"/>
    </xf>
    <xf numFmtId="0" fontId="4" fillId="8" borderId="2" xfId="0" applyFont="1" applyFill="1" applyBorder="1" applyAlignment="1" applyProtection="1">
      <alignment horizontal="center" vertical="center" wrapText="1"/>
      <protection locked="0"/>
    </xf>
    <xf numFmtId="0" fontId="4" fillId="8" borderId="3" xfId="0" applyFont="1" applyFill="1" applyBorder="1" applyAlignment="1" applyProtection="1">
      <alignment horizontal="center" vertical="center" wrapText="1"/>
      <protection locked="0"/>
    </xf>
    <xf numFmtId="0" fontId="5" fillId="6" borderId="1" xfId="0" applyFont="1" applyFill="1" applyBorder="1" applyAlignment="1">
      <alignment horizontal="left" vertical="center"/>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E26B0A"/>
      <color rgb="FFF69D54"/>
      <color rgb="FFFF7C80"/>
      <color rgb="FFF2F2F2"/>
      <color rgb="FFFDE9D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Library/Dropbox%20BIC%20BV/BiC%20bv%20Dropbox/BiC%20Leeuwarden/BiC%20Leeuwarden/BiC_consultancy/SOPOH%20Stichting%20Openbaar%20Primair%20Onderwijs%20Haarlemmermeer/MVOA%20ARBO%202021/aanbestedingsdocument%20en%20bijlagen/concept/Bijlage%207%20Beoordelingsformulier%20kwaliteit.xlsx?FD667C71" TargetMode="External"/><Relationship Id="rId1" Type="http://schemas.openxmlformats.org/officeDocument/2006/relationships/externalLinkPath" Target="file:///FD667C71/Bijlage%207%20Beoordelingsformulier%20kwalite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oordelen open vragen"/>
      <sheetName val="Beoordelen interview"/>
      <sheetName val="Beoordelaar 1"/>
      <sheetName val="Beoordelaar 2"/>
      <sheetName val="Beoordelaar 3"/>
      <sheetName val="Beoordelaar 4"/>
      <sheetName val="Beoordelaar 5"/>
      <sheetName val="Consensus"/>
      <sheetName val="Eindscores"/>
    </sheetNames>
    <sheetDataSet>
      <sheetData sheetId="0"/>
      <sheetData sheetId="1"/>
      <sheetData sheetId="2">
        <row r="1">
          <cell r="C1" t="str">
            <v>Inschrijver 1</v>
          </cell>
          <cell r="F1" t="str">
            <v>Inschrijver 2</v>
          </cell>
          <cell r="I1" t="str">
            <v>Inschrijver 3</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B35"/>
  <sheetViews>
    <sheetView showGridLines="0" zoomScale="130" zoomScaleNormal="130" workbookViewId="0">
      <selection activeCell="A2" sqref="A2"/>
    </sheetView>
  </sheetViews>
  <sheetFormatPr baseColWidth="10" defaultColWidth="8.83203125" defaultRowHeight="15" x14ac:dyDescent="0.2"/>
  <cols>
    <col min="1" max="1" width="97.83203125" customWidth="1"/>
  </cols>
  <sheetData>
    <row r="1" spans="1:2" ht="30" customHeight="1" x14ac:dyDescent="0.2">
      <c r="A1" s="25" t="s">
        <v>49</v>
      </c>
      <c r="B1" s="1"/>
    </row>
    <row r="2" spans="1:2" s="2" customFormat="1" ht="90" customHeight="1" x14ac:dyDescent="0.2">
      <c r="A2" s="20" t="s">
        <v>30</v>
      </c>
      <c r="B2" s="16"/>
    </row>
    <row r="3" spans="1:2" s="23" customFormat="1" ht="30" customHeight="1" x14ac:dyDescent="0.2">
      <c r="A3" s="21" t="s">
        <v>32</v>
      </c>
      <c r="B3" s="22" t="s">
        <v>9</v>
      </c>
    </row>
    <row r="4" spans="1:2" s="2" customFormat="1" ht="160" customHeight="1" x14ac:dyDescent="0.2">
      <c r="A4" s="19" t="s">
        <v>41</v>
      </c>
      <c r="B4" s="17" t="s">
        <v>11</v>
      </c>
    </row>
    <row r="5" spans="1:2" s="23" customFormat="1" ht="30" customHeight="1" x14ac:dyDescent="0.2">
      <c r="A5" s="21" t="s">
        <v>33</v>
      </c>
      <c r="B5" s="22" t="s">
        <v>12</v>
      </c>
    </row>
    <row r="6" spans="1:2" s="2" customFormat="1" ht="140" customHeight="1" x14ac:dyDescent="0.2">
      <c r="A6" s="19" t="s">
        <v>40</v>
      </c>
      <c r="B6" s="17" t="s">
        <v>13</v>
      </c>
    </row>
    <row r="7" spans="1:2" s="23" customFormat="1" ht="30" customHeight="1" x14ac:dyDescent="0.2">
      <c r="A7" s="21" t="s">
        <v>31</v>
      </c>
      <c r="B7" s="22" t="s">
        <v>14</v>
      </c>
    </row>
    <row r="8" spans="1:2" s="2" customFormat="1" ht="171" customHeight="1" x14ac:dyDescent="0.2">
      <c r="A8" s="19" t="s">
        <v>42</v>
      </c>
      <c r="B8" s="17" t="s">
        <v>15</v>
      </c>
    </row>
    <row r="9" spans="1:2" s="23" customFormat="1" ht="30" customHeight="1" x14ac:dyDescent="0.2">
      <c r="A9" s="21" t="s">
        <v>23</v>
      </c>
      <c r="B9" s="24"/>
    </row>
    <row r="10" spans="1:2" s="2" customFormat="1" ht="110" customHeight="1" x14ac:dyDescent="0.2">
      <c r="A10" s="19" t="s">
        <v>34</v>
      </c>
      <c r="B10" s="16"/>
    </row>
    <row r="11" spans="1:2" s="23" customFormat="1" ht="30" customHeight="1" x14ac:dyDescent="0.2">
      <c r="A11" s="21" t="s">
        <v>35</v>
      </c>
      <c r="B11" s="24"/>
    </row>
    <row r="12" spans="1:2" s="2" customFormat="1" ht="90" customHeight="1" x14ac:dyDescent="0.2">
      <c r="A12" s="19" t="s">
        <v>43</v>
      </c>
      <c r="B12" s="16"/>
    </row>
    <row r="13" spans="1:2" s="2" customFormat="1" ht="30" customHeight="1" x14ac:dyDescent="0.2">
      <c r="A13" s="21" t="s">
        <v>36</v>
      </c>
      <c r="B13"/>
    </row>
    <row r="14" spans="1:2" s="2" customFormat="1" ht="159" customHeight="1" x14ac:dyDescent="0.2">
      <c r="A14" s="19" t="s">
        <v>44</v>
      </c>
      <c r="B14"/>
    </row>
    <row r="15" spans="1:2" s="2" customFormat="1" ht="15" customHeight="1" x14ac:dyDescent="0.2">
      <c r="A15"/>
      <c r="B15"/>
    </row>
    <row r="16" spans="1:2" s="2" customFormat="1" ht="15" customHeight="1" x14ac:dyDescent="0.2">
      <c r="A16"/>
      <c r="B16"/>
    </row>
    <row r="17" spans="1:2" s="2" customFormat="1" ht="15" customHeight="1" x14ac:dyDescent="0.2">
      <c r="A17"/>
      <c r="B17"/>
    </row>
    <row r="18" spans="1:2" s="2" customFormat="1" ht="15" customHeight="1" x14ac:dyDescent="0.2">
      <c r="A18"/>
      <c r="B18"/>
    </row>
    <row r="19" spans="1:2" s="2" customFormat="1" ht="15" customHeight="1" x14ac:dyDescent="0.2">
      <c r="A19"/>
      <c r="B19"/>
    </row>
    <row r="20" spans="1:2" s="2" customFormat="1" ht="15" customHeight="1" x14ac:dyDescent="0.2">
      <c r="A20"/>
      <c r="B20"/>
    </row>
    <row r="21" spans="1:2" s="2" customFormat="1" ht="15" customHeight="1" x14ac:dyDescent="0.2">
      <c r="A21"/>
      <c r="B21"/>
    </row>
    <row r="22" spans="1:2" s="2" customFormat="1" ht="15" customHeight="1" x14ac:dyDescent="0.2">
      <c r="A22"/>
      <c r="B22"/>
    </row>
    <row r="23" spans="1:2" s="2" customFormat="1" ht="15" customHeight="1" x14ac:dyDescent="0.2">
      <c r="A23"/>
      <c r="B23"/>
    </row>
    <row r="24" spans="1:2" s="2" customFormat="1" ht="15" customHeight="1" x14ac:dyDescent="0.2">
      <c r="A24"/>
      <c r="B24"/>
    </row>
    <row r="25" spans="1:2" s="2" customFormat="1" ht="15" customHeight="1" x14ac:dyDescent="0.2">
      <c r="A25"/>
      <c r="B25"/>
    </row>
    <row r="26" spans="1:2" s="2" customFormat="1" ht="15" customHeight="1" x14ac:dyDescent="0.2">
      <c r="A26"/>
      <c r="B26"/>
    </row>
    <row r="27" spans="1:2" s="2" customFormat="1" ht="15" customHeight="1" x14ac:dyDescent="0.2">
      <c r="A27"/>
      <c r="B27"/>
    </row>
    <row r="28" spans="1:2" s="2" customFormat="1" ht="15" customHeight="1" x14ac:dyDescent="0.2">
      <c r="A28"/>
      <c r="B28"/>
    </row>
    <row r="29" spans="1:2" ht="20" customHeight="1" x14ac:dyDescent="0.2"/>
    <row r="30" spans="1:2" ht="35" customHeight="1" x14ac:dyDescent="0.2"/>
    <row r="31" spans="1:2" ht="35" customHeight="1" x14ac:dyDescent="0.2"/>
    <row r="32" spans="1:2" ht="35" customHeight="1" x14ac:dyDescent="0.2"/>
    <row r="33" ht="35" customHeight="1" x14ac:dyDescent="0.2"/>
    <row r="34" ht="35" customHeight="1" x14ac:dyDescent="0.2"/>
    <row r="35" ht="20" customHeight="1" x14ac:dyDescent="0.2"/>
  </sheetData>
  <sheetProtection algorithmName="SHA-512" hashValue="XWtjYv9940fLPFYF580FkNwAjANL0nEcTo7AaWv2qrpRQU/Nq8h6nEwjUS+VbDhFYJXboDn6GLzjL8hp6/VV2w==" saltValue="zpkcRPqyHWVe/caa64A9TQ==" spinCount="100000" sheet="1" objects="1" scenarios="1"/>
  <pageMargins left="0.31496062992125984" right="0.31496062992125984" top="0.35433070866141736" bottom="0.35433070866141736" header="0.31496062992125984" footer="0.31496062992125984"/>
  <pageSetup paperSize="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E2A33-51EE-CE40-BEF8-97A1FF860F64}">
  <dimension ref="A1:G9"/>
  <sheetViews>
    <sheetView showGridLines="0" tabSelected="1" workbookViewId="0">
      <selection activeCell="C20" sqref="C20"/>
    </sheetView>
  </sheetViews>
  <sheetFormatPr baseColWidth="10" defaultRowHeight="15" x14ac:dyDescent="0.2"/>
  <cols>
    <col min="1" max="1" width="66" customWidth="1"/>
    <col min="2" max="2" width="3.83203125" customWidth="1"/>
    <col min="3" max="3" width="44.6640625" customWidth="1"/>
    <col min="4" max="4" width="3.83203125" customWidth="1"/>
    <col min="5" max="5" width="44.6640625" customWidth="1"/>
    <col min="6" max="6" width="3.83203125" customWidth="1"/>
    <col min="7" max="7" width="44.6640625" customWidth="1"/>
  </cols>
  <sheetData>
    <row r="1" spans="1:7" s="71" customFormat="1" ht="30" customHeight="1" x14ac:dyDescent="0.2">
      <c r="A1" s="68" t="s">
        <v>50</v>
      </c>
      <c r="B1" s="69"/>
      <c r="C1" s="70"/>
      <c r="D1" s="69"/>
      <c r="E1" s="70"/>
      <c r="F1" s="69"/>
      <c r="G1" s="70"/>
    </row>
    <row r="2" spans="1:7" s="71" customFormat="1" ht="30" customHeight="1" x14ac:dyDescent="0.2">
      <c r="A2" s="72" t="s">
        <v>51</v>
      </c>
      <c r="B2" s="69"/>
      <c r="C2" s="73" t="str">
        <f>'[1]Beoordelaar 1'!C1:D1</f>
        <v>Inschrijver 1</v>
      </c>
      <c r="D2" s="74"/>
      <c r="E2" s="73" t="str">
        <f>'[1]Beoordelaar 1'!F1</f>
        <v>Inschrijver 2</v>
      </c>
      <c r="F2" s="74"/>
      <c r="G2" s="73" t="str">
        <f>'[1]Beoordelaar 1'!I1</f>
        <v>Inschrijver 3</v>
      </c>
    </row>
    <row r="3" spans="1:7" s="76" customFormat="1" ht="35" customHeight="1" x14ac:dyDescent="0.2">
      <c r="A3" s="56" t="str">
        <f>'Beoordelen open vragen'!A1</f>
        <v>1. OPEN VRAGEN</v>
      </c>
      <c r="B3" s="69"/>
      <c r="C3" s="75" t="e">
        <f>Consensus!D51</f>
        <v>#VALUE!</v>
      </c>
      <c r="D3" s="74"/>
      <c r="E3" s="75" t="e">
        <f>Consensus!G51</f>
        <v>#VALUE!</v>
      </c>
      <c r="F3" s="74"/>
      <c r="G3" s="75" t="e">
        <f>Consensus!J51</f>
        <v>#VALUE!</v>
      </c>
    </row>
    <row r="4" spans="1:7" s="76" customFormat="1" ht="35" customHeight="1" x14ac:dyDescent="0.2">
      <c r="A4" s="56" t="str">
        <f>'Beoordelen interview'!A1</f>
        <v>2. INTERVIEW</v>
      </c>
      <c r="B4" s="69"/>
      <c r="C4" s="77" t="e">
        <f>Consensus!D102</f>
        <v>#VALUE!</v>
      </c>
      <c r="D4" s="74"/>
      <c r="E4" s="77" t="e">
        <f>Consensus!G102</f>
        <v>#VALUE!</v>
      </c>
      <c r="F4" s="74"/>
      <c r="G4" s="77" t="e">
        <f>Consensus!J102</f>
        <v>#VALUE!</v>
      </c>
    </row>
    <row r="5" spans="1:7" s="71" customFormat="1" ht="30" customHeight="1" x14ac:dyDescent="0.2">
      <c r="A5" s="78" t="s">
        <v>52</v>
      </c>
      <c r="B5" s="69"/>
      <c r="C5" s="79" t="e">
        <f>C3+C4</f>
        <v>#VALUE!</v>
      </c>
      <c r="D5" s="74"/>
      <c r="E5" s="79" t="e">
        <f>E3+E4</f>
        <v>#VALUE!</v>
      </c>
      <c r="F5" s="74"/>
      <c r="G5" s="79" t="e">
        <f>G3+G4</f>
        <v>#VALUE!</v>
      </c>
    </row>
    <row r="6" spans="1:7" s="71" customFormat="1" ht="15" customHeight="1" x14ac:dyDescent="0.2"/>
    <row r="7" spans="1:7" s="71" customFormat="1" ht="30" customHeight="1" x14ac:dyDescent="0.2">
      <c r="A7" s="80" t="s">
        <v>53</v>
      </c>
      <c r="B7" s="69"/>
      <c r="C7" s="81">
        <v>0</v>
      </c>
      <c r="D7" s="74"/>
      <c r="E7" s="81">
        <v>0</v>
      </c>
      <c r="F7" s="74"/>
      <c r="G7" s="81">
        <v>0</v>
      </c>
    </row>
    <row r="8" spans="1:7" s="71" customFormat="1" ht="14" x14ac:dyDescent="0.2"/>
    <row r="9" spans="1:7" s="71" customFormat="1" ht="30" customHeight="1" x14ac:dyDescent="0.2">
      <c r="A9" s="82" t="s">
        <v>54</v>
      </c>
      <c r="B9" s="69"/>
      <c r="C9" s="83" t="e">
        <f>C7-C5</f>
        <v>#VALUE!</v>
      </c>
      <c r="D9" s="84"/>
      <c r="E9" s="83" t="e">
        <f>E7-E5</f>
        <v>#VALUE!</v>
      </c>
      <c r="F9" s="84"/>
      <c r="G9" s="83" t="e">
        <f>G7-G5</f>
        <v>#VALUE!</v>
      </c>
    </row>
  </sheetData>
  <sheetProtection algorithmName="SHA-512" hashValue="PW1lStPqbAOspEh4a7aiT8y8GRzY0eR5TkgCQpLL3hphr+5j/H3hPfJ2FhowljQgHHE7mD/OV/veql154p+4rw==" saltValue="0SioeNK99oLxSonG3GnUW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51DDF-2608-BC4C-91AF-D0EC6302C640}">
  <dimension ref="A1:G16"/>
  <sheetViews>
    <sheetView showGridLines="0" zoomScale="110" zoomScaleNormal="110" workbookViewId="0">
      <selection activeCell="M11" sqref="M11"/>
    </sheetView>
  </sheetViews>
  <sheetFormatPr baseColWidth="10" defaultRowHeight="15" x14ac:dyDescent="0.2"/>
  <cols>
    <col min="1" max="1" width="39.83203125" customWidth="1"/>
    <col min="2" max="7" width="15.33203125" customWidth="1"/>
  </cols>
  <sheetData>
    <row r="1" spans="1:7" ht="30" customHeight="1" x14ac:dyDescent="0.2">
      <c r="A1" s="86" t="s">
        <v>48</v>
      </c>
      <c r="B1" s="86"/>
      <c r="C1" s="86"/>
      <c r="D1" s="86"/>
      <c r="E1" s="86"/>
      <c r="F1" s="86"/>
      <c r="G1" s="86"/>
    </row>
    <row r="2" spans="1:7" s="2" customFormat="1" ht="90" customHeight="1" x14ac:dyDescent="0.2">
      <c r="A2" s="87" t="s">
        <v>24</v>
      </c>
      <c r="B2" s="87"/>
      <c r="C2" s="87"/>
      <c r="D2" s="87"/>
      <c r="E2" s="87"/>
      <c r="F2" s="87"/>
      <c r="G2" s="87"/>
    </row>
    <row r="3" spans="1:7" s="2" customFormat="1" ht="38" customHeight="1" x14ac:dyDescent="0.2">
      <c r="A3" s="88" t="s">
        <v>45</v>
      </c>
      <c r="B3" s="88"/>
      <c r="C3" s="88"/>
      <c r="D3" s="88"/>
      <c r="E3" s="88"/>
      <c r="F3" s="88"/>
      <c r="G3" s="88"/>
    </row>
    <row r="4" spans="1:7" s="23" customFormat="1" ht="30" customHeight="1" x14ac:dyDescent="0.2">
      <c r="A4" s="85" t="s">
        <v>25</v>
      </c>
      <c r="B4" s="85"/>
      <c r="C4" s="85"/>
      <c r="D4" s="85"/>
      <c r="E4" s="85"/>
      <c r="F4" s="85"/>
      <c r="G4" s="85"/>
    </row>
    <row r="5" spans="1:7" s="23" customFormat="1" ht="30" customHeight="1" x14ac:dyDescent="0.2">
      <c r="A5" s="85" t="s">
        <v>26</v>
      </c>
      <c r="B5" s="85"/>
      <c r="C5" s="85"/>
      <c r="D5" s="85"/>
      <c r="E5" s="85"/>
      <c r="F5" s="85"/>
      <c r="G5" s="85"/>
    </row>
    <row r="6" spans="1:7" s="23" customFormat="1" ht="30" customHeight="1" x14ac:dyDescent="0.2">
      <c r="A6" s="85" t="s">
        <v>27</v>
      </c>
      <c r="B6" s="85"/>
      <c r="C6" s="85"/>
      <c r="D6" s="85"/>
      <c r="E6" s="85"/>
      <c r="F6" s="85"/>
      <c r="G6" s="85"/>
    </row>
    <row r="7" spans="1:7" ht="30" customHeight="1" x14ac:dyDescent="0.2">
      <c r="A7" s="85" t="s">
        <v>37</v>
      </c>
      <c r="B7" s="85"/>
      <c r="C7" s="85"/>
      <c r="D7" s="85"/>
      <c r="E7" s="85"/>
      <c r="F7" s="85"/>
      <c r="G7" s="85"/>
    </row>
    <row r="8" spans="1:7" ht="30" customHeight="1" x14ac:dyDescent="0.2">
      <c r="A8" s="85" t="s">
        <v>38</v>
      </c>
      <c r="B8" s="85"/>
      <c r="C8" s="85"/>
      <c r="D8" s="85"/>
      <c r="E8" s="85"/>
      <c r="F8" s="85"/>
      <c r="G8" s="85"/>
    </row>
    <row r="9" spans="1:7" ht="30" customHeight="1" x14ac:dyDescent="0.2">
      <c r="A9" s="85" t="s">
        <v>39</v>
      </c>
      <c r="B9" s="85"/>
      <c r="C9" s="85"/>
      <c r="D9" s="85"/>
      <c r="E9" s="85"/>
      <c r="F9" s="85"/>
      <c r="G9" s="85"/>
    </row>
    <row r="10" spans="1:7" ht="25" customHeight="1" x14ac:dyDescent="0.2">
      <c r="A10" s="57" t="s">
        <v>46</v>
      </c>
      <c r="B10" s="58" t="s">
        <v>25</v>
      </c>
      <c r="C10" s="58" t="s">
        <v>26</v>
      </c>
      <c r="D10" s="58" t="s">
        <v>27</v>
      </c>
      <c r="E10" s="58" t="s">
        <v>37</v>
      </c>
      <c r="F10" s="58" t="s">
        <v>38</v>
      </c>
      <c r="G10" s="58" t="s">
        <v>39</v>
      </c>
    </row>
    <row r="11" spans="1:7" ht="25" customHeight="1" x14ac:dyDescent="0.2">
      <c r="A11" s="59" t="s">
        <v>11</v>
      </c>
      <c r="B11" s="60">
        <v>7500</v>
      </c>
      <c r="C11" s="60">
        <v>7500</v>
      </c>
      <c r="D11" s="60">
        <v>7500</v>
      </c>
      <c r="E11" s="60">
        <v>7500</v>
      </c>
      <c r="F11" s="60">
        <v>7500</v>
      </c>
      <c r="G11" s="60">
        <v>7500</v>
      </c>
    </row>
    <row r="12" spans="1:7" ht="25" customHeight="1" x14ac:dyDescent="0.2">
      <c r="A12" s="59" t="s">
        <v>12</v>
      </c>
      <c r="B12" s="60">
        <v>6000</v>
      </c>
      <c r="C12" s="60">
        <v>6000</v>
      </c>
      <c r="D12" s="60">
        <v>6000</v>
      </c>
      <c r="E12" s="60">
        <v>6000</v>
      </c>
      <c r="F12" s="60">
        <v>6000</v>
      </c>
      <c r="G12" s="60">
        <v>6000</v>
      </c>
    </row>
    <row r="13" spans="1:7" ht="25" customHeight="1" x14ac:dyDescent="0.2">
      <c r="A13" s="59" t="s">
        <v>13</v>
      </c>
      <c r="B13" s="60">
        <v>0</v>
      </c>
      <c r="C13" s="60">
        <v>0</v>
      </c>
      <c r="D13" s="60">
        <v>0</v>
      </c>
      <c r="E13" s="60">
        <v>0</v>
      </c>
      <c r="F13" s="60">
        <v>0</v>
      </c>
      <c r="G13" s="60">
        <v>0</v>
      </c>
    </row>
    <row r="14" spans="1:7" ht="25" customHeight="1" x14ac:dyDescent="0.2">
      <c r="A14" s="59" t="s">
        <v>14</v>
      </c>
      <c r="B14" s="63">
        <v>-7500</v>
      </c>
      <c r="C14" s="63">
        <v>-7500</v>
      </c>
      <c r="D14" s="63">
        <v>-7500</v>
      </c>
      <c r="E14" s="63">
        <v>-7500</v>
      </c>
      <c r="F14" s="63">
        <v>-7500</v>
      </c>
      <c r="G14" s="63">
        <v>-7500</v>
      </c>
    </row>
    <row r="15" spans="1:7" ht="25" customHeight="1" x14ac:dyDescent="0.2">
      <c r="A15" s="59" t="s">
        <v>15</v>
      </c>
      <c r="B15" s="63">
        <v>-15000</v>
      </c>
      <c r="C15" s="63">
        <v>-15000</v>
      </c>
      <c r="D15" s="63">
        <v>15000</v>
      </c>
      <c r="E15" s="63">
        <v>-15000</v>
      </c>
      <c r="F15" s="63">
        <v>-15000</v>
      </c>
      <c r="G15" s="63">
        <v>-15000</v>
      </c>
    </row>
    <row r="16" spans="1:7" ht="25" customHeight="1" x14ac:dyDescent="0.2">
      <c r="A16" s="61" t="s">
        <v>47</v>
      </c>
      <c r="B16" s="62"/>
      <c r="C16" s="62"/>
      <c r="D16" s="62"/>
      <c r="E16" s="62"/>
      <c r="F16" s="62"/>
      <c r="G16" s="62"/>
    </row>
  </sheetData>
  <sheetProtection algorithmName="SHA-512" hashValue="imkTnmq0LW4L7S12ukNnqZ+jacUMK6RwQzgefmijklGRLTYTo5+VfLFxVBie9uV3qePsyFH30SsSjjN16+HPiA==" saltValue="UoVQFa9ZNCCwS/bsq7BjpA==" spinCount="100000" sheet="1" objects="1" scenarios="1"/>
  <mergeCells count="9">
    <mergeCell ref="A6:G6"/>
    <mergeCell ref="A7:G7"/>
    <mergeCell ref="A8:G8"/>
    <mergeCell ref="A9:G9"/>
    <mergeCell ref="A1:G1"/>
    <mergeCell ref="A2:G2"/>
    <mergeCell ref="A3:G3"/>
    <mergeCell ref="A4:G4"/>
    <mergeCell ref="A5:G5"/>
  </mergeCells>
  <phoneticPr fontId="1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30"/>
  <sheetViews>
    <sheetView showGridLines="0" zoomScaleNormal="100" zoomScalePageLayoutView="85" workbookViewId="0">
      <pane xSplit="1" ySplit="1" topLeftCell="B14" activePane="bottomRight" state="frozen"/>
      <selection pane="topRight" activeCell="B1" sqref="B1"/>
      <selection pane="bottomLeft" activeCell="A2" sqref="A2"/>
      <selection pane="bottomRight" activeCell="C18" sqref="C18"/>
    </sheetView>
  </sheetViews>
  <sheetFormatPr baseColWidth="10" defaultColWidth="8.83203125" defaultRowHeight="13" x14ac:dyDescent="0.15"/>
  <cols>
    <col min="1" max="1" width="98" style="4" customWidth="1"/>
    <col min="2" max="2" width="2.6640625" style="6" customWidth="1"/>
    <col min="3" max="3" width="25.6640625" style="13" customWidth="1"/>
    <col min="4" max="4" width="3.6640625" style="13" customWidth="1"/>
    <col min="5" max="5" width="2.6640625" style="5" customWidth="1"/>
    <col min="6" max="6" width="25.6640625" style="13" customWidth="1"/>
    <col min="7" max="7" width="3.6640625" style="13" customWidth="1"/>
    <col min="8" max="8" width="2.6640625" style="5" customWidth="1"/>
    <col min="9" max="9" width="25.6640625" style="15" customWidth="1"/>
    <col min="10" max="10" width="3.6640625" style="15" customWidth="1"/>
    <col min="11" max="11" width="11.6640625" style="4" bestFit="1" customWidth="1"/>
    <col min="12" max="16384" width="8.83203125" style="4"/>
  </cols>
  <sheetData>
    <row r="1" spans="1:11" ht="50" customHeight="1" x14ac:dyDescent="0.2">
      <c r="A1" s="26" t="s">
        <v>3</v>
      </c>
      <c r="B1" s="18"/>
      <c r="C1" s="101" t="s">
        <v>8</v>
      </c>
      <c r="D1" s="96"/>
      <c r="E1" s="18"/>
      <c r="F1" s="95" t="s">
        <v>8</v>
      </c>
      <c r="G1" s="96"/>
      <c r="H1" s="18"/>
      <c r="I1" s="95" t="s">
        <v>8</v>
      </c>
      <c r="J1" s="96"/>
      <c r="K1" s="3"/>
    </row>
    <row r="2" spans="1:11" ht="20" customHeight="1" x14ac:dyDescent="0.15">
      <c r="A2" s="66" t="str">
        <f>'Beoordelen open vragen'!A1</f>
        <v>1. OPEN VRAGEN</v>
      </c>
      <c r="B2" s="7"/>
      <c r="C2" s="98" t="s">
        <v>9</v>
      </c>
      <c r="D2" s="99"/>
      <c r="E2" s="7"/>
      <c r="F2" s="100" t="s">
        <v>9</v>
      </c>
      <c r="G2" s="99"/>
      <c r="H2" s="7"/>
      <c r="I2" s="100" t="s">
        <v>9</v>
      </c>
      <c r="J2" s="99"/>
    </row>
    <row r="3" spans="1:11" ht="20" customHeight="1" x14ac:dyDescent="0.15">
      <c r="A3" s="64" t="str">
        <f>'Beoordelen open vragen'!A3</f>
        <v>6.1.1 Plan van aanpak</v>
      </c>
      <c r="B3" s="8"/>
      <c r="C3" s="11" t="s">
        <v>9</v>
      </c>
      <c r="D3" s="12"/>
      <c r="E3" s="10"/>
      <c r="F3" s="11" t="s">
        <v>9</v>
      </c>
      <c r="G3" s="12"/>
      <c r="H3" s="10"/>
      <c r="I3" s="11" t="s">
        <v>9</v>
      </c>
      <c r="J3" s="14"/>
    </row>
    <row r="4" spans="1:11" ht="168" customHeight="1" x14ac:dyDescent="0.15">
      <c r="A4" s="30" t="str">
        <f>'Beoordelen open vragen'!A4</f>
        <v>De opdrachtgever hecht veel waarde aan een zo geruisloos mogelijke overgang van de huidige dienstverlening/ situatie naar de inschrijver indien deze de opdracht gegund krijgt. Inschrijver dient te beschrijven op maximaal 4 A4 (toe te voegen op TenderNed):
-	 Op welke wijze inschrijver haar dienstverlening gaat opstarten;
-	 Op welke wijze inschrijver de dossierkennis eigen gaat maken;
-	 Op welke wijze inschrijver de interim-controle opstart;
-	 Wanneer zij wat gaat uitvoeren om de gevraagde kwaliteit en uitvoering te kunnen garanderen;
-	 Wat verwacht inschrijver van de opdrachtgever bij het opvragen van dossiers (volstaat een inlog op de systemen van de opdrachtgever of moet de opdrachtgever zelf alles bij elkaar zoeken en aanleveren?);
-	 Wat inschrijver verwacht met betrekking tot de beschikbaarheid van de opdrachtgever en op welk niveau.</v>
      </c>
      <c r="B4" s="8"/>
      <c r="C4" s="93" t="s">
        <v>7</v>
      </c>
      <c r="D4" s="94"/>
      <c r="E4" s="8"/>
      <c r="F4" s="97" t="s">
        <v>7</v>
      </c>
      <c r="G4" s="92"/>
      <c r="H4" s="8"/>
      <c r="I4" s="97" t="s">
        <v>7</v>
      </c>
      <c r="J4" s="92"/>
    </row>
    <row r="5" spans="1:11" ht="20" customHeight="1" x14ac:dyDescent="0.15">
      <c r="A5" s="64" t="str">
        <f>'Beoordelen open vragen'!A5</f>
        <v>6.1.2	 Werkwijze jaarrekening</v>
      </c>
      <c r="B5" s="8"/>
      <c r="C5" s="11" t="s">
        <v>9</v>
      </c>
      <c r="D5" s="12"/>
      <c r="E5" s="10"/>
      <c r="F5" s="11" t="s">
        <v>9</v>
      </c>
      <c r="G5" s="12"/>
      <c r="H5" s="10"/>
      <c r="I5" s="11" t="s">
        <v>9</v>
      </c>
      <c r="J5" s="14"/>
    </row>
    <row r="6" spans="1:11" ht="155" customHeight="1" x14ac:dyDescent="0.15">
      <c r="A6" s="30" t="str">
        <f>'Beoordelen open vragen'!A6</f>
        <v>Inschrijver dient te beschrijven in een leesbare PDF op maximaal 4 A4 (toe te voegen op TenderNed) hoe zij samenwerkt met de opdrachtgever, bestaande uit:
- inspanning in uren door de opdrachtgever; 
- de werkwijze van inschrijver, de doorlooptijd; 
- wat vraagt de inschrijver verder van de opdrachtgever om de interim-controle en de jaarrekeningcontrole te realiseren;
- hoe gaat inschrijver om met een situatie waarbij uitsluitend online gewerkt mag worden?;
- op welke wijze voorkomt inschrijver een discussie over meerwerk, waar ligt voor inschrijver de grens?</v>
      </c>
      <c r="B6" s="8"/>
      <c r="C6" s="91" t="s">
        <v>7</v>
      </c>
      <c r="D6" s="92"/>
      <c r="E6" s="8"/>
      <c r="F6" s="97" t="s">
        <v>7</v>
      </c>
      <c r="G6" s="92"/>
      <c r="H6" s="8"/>
      <c r="I6" s="97" t="s">
        <v>7</v>
      </c>
      <c r="J6" s="92"/>
    </row>
    <row r="7" spans="1:11" ht="20" customHeight="1" x14ac:dyDescent="0.15">
      <c r="A7" s="64" t="str">
        <f>'Beoordelen open vragen'!A7</f>
        <v xml:space="preserve">6.1.3	 Continuïteit van de dienstverlening en teamsamenstelling </v>
      </c>
      <c r="B7" s="8"/>
      <c r="C7" s="11" t="s">
        <v>9</v>
      </c>
      <c r="D7" s="12"/>
      <c r="E7" s="10"/>
      <c r="F7" s="11" t="s">
        <v>9</v>
      </c>
      <c r="G7" s="12"/>
      <c r="H7" s="10"/>
      <c r="I7" s="11" t="s">
        <v>9</v>
      </c>
      <c r="J7" s="14"/>
    </row>
    <row r="8" spans="1:11" ht="182" customHeight="1" x14ac:dyDescent="0.15">
      <c r="A8" s="30" t="str">
        <f>'Beoordelen open vragen'!A8</f>
        <v>Opdrachtgever hecht veel waarde aan vaste contactpersonen en een vaste teamsamenstelling. Inschrijver dient te beschrijven op maximaal 3 A4 (toe te voegen op TenderNed) op welke wijze zij de continuïteit en vereiste kennis/ ervaringsniveau van het adviesteam en van de dienstverlening zelf maximaal zal waarborgen. Inschrijver beschrijft daarbij:
-	 Een overzicht van de teamsamenstelling (kwaliteit en kwantiteit) die inschrijver na gunning zal inzetten.
-	 Hoe zij de dossierkennis en kennis van zorgverzekeringswet ZVW en onderwijs van de opdrachtgever binnen het controle-samenstellingsteam van de inschrijver waarborgt.
-	 Op welke wijze inschrijver er maximaal voor kan zorgdragen dat de teamsamenstelling de eerste 36 maanden ongewijzigd blijft.
-	 Daarnaast beschrijft inschrijver hoeveel (minimaal 2) deskundigen op het gebied van speciaal onderwijs en de Zorgverzekeringswet zij in dienst heeft om de continuïteit te kunnen waarborgen.</v>
      </c>
      <c r="B8" s="8"/>
      <c r="C8" s="91" t="s">
        <v>7</v>
      </c>
      <c r="D8" s="92"/>
      <c r="E8" s="8"/>
      <c r="F8" s="97" t="s">
        <v>7</v>
      </c>
      <c r="G8" s="92"/>
      <c r="H8" s="8"/>
      <c r="I8" s="97" t="s">
        <v>7</v>
      </c>
      <c r="J8" s="92"/>
    </row>
    <row r="9" spans="1:11" ht="20" customHeight="1" x14ac:dyDescent="0.15">
      <c r="A9" s="65" t="str">
        <f>('Beoordelen open vragen'!A9)</f>
        <v>6.1.4 Informatievoorziening</v>
      </c>
      <c r="B9" s="8"/>
      <c r="C9" s="11" t="s">
        <v>9</v>
      </c>
      <c r="D9" s="12"/>
      <c r="E9" s="10"/>
      <c r="F9" s="11" t="s">
        <v>9</v>
      </c>
      <c r="G9" s="12"/>
      <c r="H9" s="10"/>
      <c r="I9" s="11" t="s">
        <v>9</v>
      </c>
      <c r="J9" s="14"/>
    </row>
    <row r="10" spans="1:11" ht="143" customHeight="1" x14ac:dyDescent="0.15">
      <c r="A10" s="31" t="str">
        <f>('Beoordelen open vragen'!A10)</f>
        <v>Inschrijver dient te beschrijven op maximaal 2 A4 (toe te voegen op TenderNed) over welke informatie/communicatiemiddelen zij beschikt in relatie tot relevante ontwikkelingen buiten de invloedsfeer van de opdrachtgever. Hierbij kan onder andere gedacht worden aan opdrachtgever relevante fiscale regelgeving, bekostiging, sociaaleconomische wijzigingen, informatiebeveiliging etc. Inschrijver beschrijft daarbij minimaal waar die informatievoorziening uit bestaat en met welke frequentie zij deze beschikbaar stelt specifiek voor de opdrachtgever. Inschrijver beschrijft daarbij tevens of zij beschikt over een vakgroep die deelneemt aan overleggen bij VWS en OCW.</v>
      </c>
      <c r="B10" s="8"/>
      <c r="C10" s="91" t="s">
        <v>7</v>
      </c>
      <c r="D10" s="92"/>
      <c r="E10" s="8"/>
      <c r="F10" s="91" t="s">
        <v>7</v>
      </c>
      <c r="G10" s="92"/>
      <c r="H10" s="8"/>
      <c r="I10" s="91" t="s">
        <v>7</v>
      </c>
      <c r="J10" s="92"/>
    </row>
    <row r="11" spans="1:11" ht="20" customHeight="1" x14ac:dyDescent="0.15">
      <c r="A11" s="64" t="str">
        <f>'Beoordelen open vragen'!A11</f>
        <v>6.1.5	 Visie op een controleproces binnen een gecombineerde onderwijs- en zorgorganisatie</v>
      </c>
      <c r="B11" s="8"/>
      <c r="C11" s="11" t="s">
        <v>9</v>
      </c>
      <c r="D11" s="12"/>
      <c r="E11" s="10"/>
      <c r="F11" s="11" t="s">
        <v>9</v>
      </c>
      <c r="G11" s="12"/>
      <c r="H11" s="10"/>
      <c r="I11" s="11" t="s">
        <v>9</v>
      </c>
      <c r="J11" s="14"/>
    </row>
    <row r="12" spans="1:11" ht="130.25" customHeight="1" x14ac:dyDescent="0.15">
      <c r="A12" s="30" t="str">
        <f>'Beoordelen open vragen'!A12</f>
        <v>Inschrijver dient te beschrijven op maximaal 2 A4 (toe te voegen op TenderNed) wat haar visie is op een controleproces binnen een organisatie zoals die van Auris Groep. Inschrijver beschrijft daarbij:
-	 Wat de rol is van een ‘meedenkende accountant’ die niet alleen een probleem benoemt, maar ook adviseert over de oplossing;
-	 Hoe inschrijver om gaat met een onverwachte gebeurtenis zoals bij de COVID-19 crisis?</v>
      </c>
      <c r="B12" s="8"/>
      <c r="C12" s="91" t="s">
        <v>7</v>
      </c>
      <c r="D12" s="92"/>
      <c r="E12" s="8"/>
      <c r="F12" s="91" t="s">
        <v>7</v>
      </c>
      <c r="G12" s="92"/>
      <c r="H12" s="8"/>
      <c r="I12" s="91" t="s">
        <v>7</v>
      </c>
      <c r="J12" s="92"/>
    </row>
    <row r="13" spans="1:11" ht="20" customHeight="1" x14ac:dyDescent="0.15">
      <c r="A13" s="64" t="str">
        <f>'Beoordelen open vragen'!A13</f>
        <v>6.1.6	 Rapportagevorm</v>
      </c>
      <c r="B13" s="8"/>
      <c r="C13" s="11" t="s">
        <v>9</v>
      </c>
      <c r="D13" s="12"/>
      <c r="E13" s="10"/>
      <c r="F13" s="11" t="s">
        <v>9</v>
      </c>
      <c r="G13" s="12"/>
      <c r="H13" s="10"/>
      <c r="I13" s="11" t="s">
        <v>9</v>
      </c>
      <c r="J13" s="14"/>
    </row>
    <row r="14" spans="1:11" ht="169" customHeight="1" x14ac:dyDescent="0.15">
      <c r="A14" s="30" t="str">
        <f>'Beoordelen open vragen'!A14</f>
        <v xml:space="preserve">Inschrijver dient te beschrijven op maximaal 20 A4 (toe te voegen op TenderNed) op welke wijze rapportages worden opgesteld. Inschrijver laat minimaal een voorbeeld zien van (de voorbeeldrapportages maken onderdeel uit van de maximaal 20 A4):
-	 1 concept type managementletter;
-	 1 concept accountantsverslag van een Zorginstelling;
-	 1 concept accountantsverslag van een (primair) onderwijs-organisatie.
Beoordelaars letten daarbij op:
-	 de mate van leesbaarheid en volledigheid; 
-	 de visualisatie in de rapportage van de meerjarige ontwikkelingen van de bedrijfsvoering; 
-	 welke inhoud wordt daar aan gegeven. </v>
      </c>
      <c r="B14" s="8"/>
      <c r="C14" s="91" t="s">
        <v>7</v>
      </c>
      <c r="D14" s="92"/>
      <c r="E14" s="8"/>
      <c r="F14" s="91" t="s">
        <v>7</v>
      </c>
      <c r="G14" s="92"/>
      <c r="H14" s="8"/>
      <c r="I14" s="91" t="s">
        <v>7</v>
      </c>
      <c r="J14" s="92"/>
    </row>
    <row r="15" spans="1:11" ht="20" customHeight="1" x14ac:dyDescent="0.15">
      <c r="A15" s="27"/>
      <c r="B15" s="9"/>
      <c r="C15" s="28"/>
      <c r="D15" s="28"/>
      <c r="E15" s="9"/>
      <c r="F15" s="28"/>
      <c r="G15" s="28"/>
      <c r="H15" s="9"/>
      <c r="I15" s="28"/>
      <c r="J15" s="29"/>
    </row>
    <row r="17" spans="1:10" ht="20" customHeight="1" x14ac:dyDescent="0.15">
      <c r="A17" s="66" t="str">
        <f>'Beoordelen interview'!A1</f>
        <v>2. INTERVIEW</v>
      </c>
      <c r="B17" s="7"/>
      <c r="C17" s="98" t="s">
        <v>9</v>
      </c>
      <c r="D17" s="99"/>
      <c r="E17" s="7"/>
      <c r="F17" s="100" t="s">
        <v>9</v>
      </c>
      <c r="G17" s="99"/>
      <c r="H17" s="7"/>
      <c r="I17" s="100" t="s">
        <v>9</v>
      </c>
      <c r="J17" s="99"/>
    </row>
    <row r="18" spans="1:10" ht="20" customHeight="1" x14ac:dyDescent="0.15">
      <c r="A18" s="89" t="str">
        <f>'Beoordelen interview'!A4</f>
        <v>Vraag 1</v>
      </c>
      <c r="B18" s="8"/>
      <c r="C18" s="11" t="s">
        <v>12</v>
      </c>
      <c r="D18" s="12"/>
      <c r="E18" s="10"/>
      <c r="F18" s="11" t="s">
        <v>9</v>
      </c>
      <c r="G18" s="12"/>
      <c r="H18" s="10"/>
      <c r="I18" s="11" t="s">
        <v>9</v>
      </c>
      <c r="J18" s="14"/>
    </row>
    <row r="19" spans="1:10" ht="130.25" customHeight="1" x14ac:dyDescent="0.15">
      <c r="A19" s="90"/>
      <c r="B19" s="8"/>
      <c r="C19" s="93" t="s">
        <v>7</v>
      </c>
      <c r="D19" s="94"/>
      <c r="E19" s="8"/>
      <c r="F19" s="97" t="s">
        <v>7</v>
      </c>
      <c r="G19" s="92"/>
      <c r="H19" s="8"/>
      <c r="I19" s="97" t="s">
        <v>7</v>
      </c>
      <c r="J19" s="92"/>
    </row>
    <row r="20" spans="1:10" ht="20" customHeight="1" x14ac:dyDescent="0.15">
      <c r="A20" s="89" t="str">
        <f>'Beoordelen interview'!A5</f>
        <v>Vraag 2</v>
      </c>
      <c r="B20" s="8"/>
      <c r="C20" s="11" t="s">
        <v>9</v>
      </c>
      <c r="D20" s="12"/>
      <c r="E20" s="10"/>
      <c r="F20" s="11" t="s">
        <v>9</v>
      </c>
      <c r="G20" s="12"/>
      <c r="H20" s="10"/>
      <c r="I20" s="11" t="s">
        <v>9</v>
      </c>
      <c r="J20" s="14"/>
    </row>
    <row r="21" spans="1:10" ht="130" customHeight="1" x14ac:dyDescent="0.15">
      <c r="A21" s="90"/>
      <c r="B21" s="8"/>
      <c r="C21" s="91" t="s">
        <v>7</v>
      </c>
      <c r="D21" s="92"/>
      <c r="E21" s="8"/>
      <c r="F21" s="97" t="s">
        <v>7</v>
      </c>
      <c r="G21" s="92"/>
      <c r="H21" s="8"/>
      <c r="I21" s="97" t="s">
        <v>7</v>
      </c>
      <c r="J21" s="92"/>
    </row>
    <row r="22" spans="1:10" ht="19" customHeight="1" x14ac:dyDescent="0.15">
      <c r="A22" s="89" t="str">
        <f>'Beoordelen interview'!A6</f>
        <v>Vraag 3</v>
      </c>
      <c r="B22" s="8"/>
      <c r="C22" s="11" t="s">
        <v>9</v>
      </c>
      <c r="D22" s="12"/>
      <c r="E22" s="10"/>
      <c r="F22" s="11" t="s">
        <v>9</v>
      </c>
      <c r="G22" s="12"/>
      <c r="H22" s="10"/>
      <c r="I22" s="11" t="s">
        <v>9</v>
      </c>
      <c r="J22" s="14"/>
    </row>
    <row r="23" spans="1:10" ht="130.25" customHeight="1" x14ac:dyDescent="0.15">
      <c r="A23" s="90"/>
      <c r="B23" s="8"/>
      <c r="C23" s="91" t="s">
        <v>7</v>
      </c>
      <c r="D23" s="92"/>
      <c r="E23" s="8"/>
      <c r="F23" s="97" t="s">
        <v>7</v>
      </c>
      <c r="G23" s="92"/>
      <c r="H23" s="8"/>
      <c r="I23" s="97" t="s">
        <v>7</v>
      </c>
      <c r="J23" s="92"/>
    </row>
    <row r="24" spans="1:10" ht="19" customHeight="1" x14ac:dyDescent="0.15">
      <c r="A24" s="89" t="str">
        <f>'Beoordelen interview'!A7</f>
        <v>Vraag 4</v>
      </c>
      <c r="B24" s="8"/>
      <c r="C24" s="11" t="s">
        <v>9</v>
      </c>
      <c r="D24" s="12"/>
      <c r="E24" s="10"/>
      <c r="F24" s="11" t="s">
        <v>9</v>
      </c>
      <c r="G24" s="12"/>
      <c r="H24" s="10"/>
      <c r="I24" s="11" t="s">
        <v>9</v>
      </c>
      <c r="J24" s="14"/>
    </row>
    <row r="25" spans="1:10" ht="130.25" customHeight="1" x14ac:dyDescent="0.15">
      <c r="A25" s="90"/>
      <c r="B25" s="8"/>
      <c r="C25" s="91" t="s">
        <v>7</v>
      </c>
      <c r="D25" s="92"/>
      <c r="E25" s="8"/>
      <c r="F25" s="97" t="s">
        <v>7</v>
      </c>
      <c r="G25" s="92"/>
      <c r="H25" s="8"/>
      <c r="I25" s="97" t="s">
        <v>7</v>
      </c>
      <c r="J25" s="92"/>
    </row>
    <row r="26" spans="1:10" ht="19" customHeight="1" x14ac:dyDescent="0.15">
      <c r="A26" s="89" t="str">
        <f>'Beoordelen interview'!A8</f>
        <v>Vraag 5</v>
      </c>
      <c r="B26" s="8"/>
      <c r="C26" s="11" t="s">
        <v>9</v>
      </c>
      <c r="D26" s="12"/>
      <c r="E26" s="10"/>
      <c r="F26" s="11" t="s">
        <v>9</v>
      </c>
      <c r="G26" s="12"/>
      <c r="H26" s="10"/>
      <c r="I26" s="11" t="s">
        <v>9</v>
      </c>
      <c r="J26" s="14"/>
    </row>
    <row r="27" spans="1:10" ht="130.25" customHeight="1" x14ac:dyDescent="0.15">
      <c r="A27" s="90"/>
      <c r="B27" s="8"/>
      <c r="C27" s="91" t="s">
        <v>7</v>
      </c>
      <c r="D27" s="92"/>
      <c r="E27" s="8"/>
      <c r="F27" s="97" t="s">
        <v>7</v>
      </c>
      <c r="G27" s="92"/>
      <c r="H27" s="8"/>
      <c r="I27" s="97" t="s">
        <v>7</v>
      </c>
      <c r="J27" s="92"/>
    </row>
    <row r="28" spans="1:10" ht="20" customHeight="1" x14ac:dyDescent="0.15">
      <c r="A28" s="89" t="str">
        <f>'Beoordelen interview'!A9</f>
        <v>Vraag 6</v>
      </c>
      <c r="B28" s="8"/>
      <c r="C28" s="11" t="s">
        <v>9</v>
      </c>
      <c r="D28" s="12"/>
      <c r="E28" s="10"/>
      <c r="F28" s="11" t="s">
        <v>9</v>
      </c>
      <c r="G28" s="12"/>
      <c r="H28" s="10"/>
      <c r="I28" s="11" t="s">
        <v>9</v>
      </c>
      <c r="J28" s="14"/>
    </row>
    <row r="29" spans="1:10" ht="145" customHeight="1" x14ac:dyDescent="0.15">
      <c r="A29" s="90"/>
      <c r="B29" s="8"/>
      <c r="C29" s="91" t="s">
        <v>7</v>
      </c>
      <c r="D29" s="92"/>
      <c r="E29" s="8"/>
      <c r="F29" s="97" t="s">
        <v>7</v>
      </c>
      <c r="G29" s="92"/>
      <c r="H29" s="8"/>
      <c r="I29" s="97" t="s">
        <v>7</v>
      </c>
      <c r="J29" s="92"/>
    </row>
    <row r="30" spans="1:10" ht="20" customHeight="1" x14ac:dyDescent="0.15">
      <c r="A30" s="27"/>
      <c r="B30" s="9"/>
      <c r="C30" s="28"/>
      <c r="D30" s="28"/>
      <c r="E30" s="9"/>
      <c r="F30" s="28"/>
      <c r="G30" s="28"/>
      <c r="H30" s="9"/>
      <c r="I30" s="28"/>
      <c r="J30" s="29"/>
    </row>
  </sheetData>
  <sheetProtection algorithmName="SHA-512" hashValue="WMQKv8zre2m9T1FkCISoJAGUXnr3eXuxFQt0ExuM2gzAcvCoQ1do6IWbHTplH8zoZLtHGyEeoO2Sx2CvAEMLiQ==" saltValue="Wjcl7/6OiiZCCi5qS40MSg==" spinCount="100000" sheet="1" objects="1" scenarios="1"/>
  <mergeCells count="51">
    <mergeCell ref="C21:D21"/>
    <mergeCell ref="F21:G21"/>
    <mergeCell ref="I21:J21"/>
    <mergeCell ref="C29:D29"/>
    <mergeCell ref="F29:G29"/>
    <mergeCell ref="I29:J29"/>
    <mergeCell ref="C23:D23"/>
    <mergeCell ref="F23:G23"/>
    <mergeCell ref="I23:J23"/>
    <mergeCell ref="C25:D25"/>
    <mergeCell ref="F25:G25"/>
    <mergeCell ref="I25:J25"/>
    <mergeCell ref="C27:D27"/>
    <mergeCell ref="F27:G27"/>
    <mergeCell ref="I27:J27"/>
    <mergeCell ref="C17:D17"/>
    <mergeCell ref="F17:G17"/>
    <mergeCell ref="I17:J17"/>
    <mergeCell ref="C19:D19"/>
    <mergeCell ref="F19:G19"/>
    <mergeCell ref="I19:J19"/>
    <mergeCell ref="I1:J1"/>
    <mergeCell ref="I4:J4"/>
    <mergeCell ref="I8:J8"/>
    <mergeCell ref="C2:D2"/>
    <mergeCell ref="I2:J2"/>
    <mergeCell ref="C1:D1"/>
    <mergeCell ref="F1:G1"/>
    <mergeCell ref="F4:G4"/>
    <mergeCell ref="F8:G8"/>
    <mergeCell ref="F2:G2"/>
    <mergeCell ref="C6:D6"/>
    <mergeCell ref="F6:G6"/>
    <mergeCell ref="I6:J6"/>
    <mergeCell ref="C14:D14"/>
    <mergeCell ref="F14:G14"/>
    <mergeCell ref="I14:J14"/>
    <mergeCell ref="C10:D10"/>
    <mergeCell ref="C4:D4"/>
    <mergeCell ref="C8:D8"/>
    <mergeCell ref="F10:G10"/>
    <mergeCell ref="I10:J10"/>
    <mergeCell ref="C12:D12"/>
    <mergeCell ref="F12:G12"/>
    <mergeCell ref="I12:J12"/>
    <mergeCell ref="A28:A29"/>
    <mergeCell ref="A18:A19"/>
    <mergeCell ref="A20:A21"/>
    <mergeCell ref="A22:A23"/>
    <mergeCell ref="A24:A25"/>
    <mergeCell ref="A26:A27"/>
  </mergeCells>
  <dataValidations count="1">
    <dataValidation type="list" errorStyle="warning" allowBlank="1" showErrorMessage="1" error="Voer juiste waarde in. " sqref="C3 C7 C9 C13 F13 I13 I9 F9 F7 I7 F3 I3 C5 I5 F5 C18 C28 F28 I28 F18 I18 C20 I20 F20 C11 F11 I11 C22 I22 F22 C24 I24 F24 C26 I26 F26" xr:uid="{00000000-0002-0000-0100-000000000000}">
      <formula1>Score</formula1>
    </dataValidation>
  </dataValidations>
  <pageMargins left="0.7" right="0.7" top="0.75" bottom="0.75" header="0.3" footer="0.3"/>
  <pageSetup paperSize="8"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0"/>
  <sheetViews>
    <sheetView showGridLines="0" zoomScaleNormal="100" zoomScalePageLayoutView="85"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ColWidth="8.83203125" defaultRowHeight="13" x14ac:dyDescent="0.15"/>
  <cols>
    <col min="1" max="1" width="98" style="4" customWidth="1"/>
    <col min="2" max="2" width="2.6640625" style="6" customWidth="1"/>
    <col min="3" max="3" width="25.6640625" style="13" customWidth="1"/>
    <col min="4" max="4" width="3.6640625" style="13" customWidth="1"/>
    <col min="5" max="5" width="2.6640625" style="5" customWidth="1"/>
    <col min="6" max="6" width="25.6640625" style="13" customWidth="1"/>
    <col min="7" max="7" width="3.6640625" style="13" customWidth="1"/>
    <col min="8" max="8" width="2.6640625" style="5" customWidth="1"/>
    <col min="9" max="9" width="25.6640625" style="15" customWidth="1"/>
    <col min="10" max="10" width="3.6640625" style="15" customWidth="1"/>
    <col min="11" max="11" width="11.6640625" style="4" bestFit="1" customWidth="1"/>
    <col min="12" max="16384" width="8.83203125" style="4"/>
  </cols>
  <sheetData>
    <row r="1" spans="1:11" ht="50" customHeight="1" x14ac:dyDescent="0.2">
      <c r="A1" s="26" t="s">
        <v>4</v>
      </c>
      <c r="B1" s="18"/>
      <c r="C1" s="101" t="s">
        <v>8</v>
      </c>
      <c r="D1" s="96"/>
      <c r="E1" s="18"/>
      <c r="F1" s="95" t="s">
        <v>8</v>
      </c>
      <c r="G1" s="96"/>
      <c r="H1" s="18"/>
      <c r="I1" s="95" t="s">
        <v>8</v>
      </c>
      <c r="J1" s="96"/>
      <c r="K1" s="3"/>
    </row>
    <row r="2" spans="1:11" ht="20" customHeight="1" x14ac:dyDescent="0.15">
      <c r="A2" s="66" t="str">
        <f>'Beoordelen open vragen'!A1</f>
        <v>1. OPEN VRAGEN</v>
      </c>
      <c r="B2" s="7"/>
      <c r="C2" s="98" t="s">
        <v>9</v>
      </c>
      <c r="D2" s="99"/>
      <c r="E2" s="7"/>
      <c r="F2" s="100" t="s">
        <v>9</v>
      </c>
      <c r="G2" s="99"/>
      <c r="H2" s="7"/>
      <c r="I2" s="100" t="s">
        <v>9</v>
      </c>
      <c r="J2" s="99"/>
    </row>
    <row r="3" spans="1:11" ht="20" customHeight="1" x14ac:dyDescent="0.15">
      <c r="A3" s="64" t="str">
        <f>'Beoordelen open vragen'!A3</f>
        <v>6.1.1 Plan van aanpak</v>
      </c>
      <c r="B3" s="8"/>
      <c r="C3" s="11" t="s">
        <v>9</v>
      </c>
      <c r="D3" s="12"/>
      <c r="E3" s="10"/>
      <c r="F3" s="11" t="s">
        <v>9</v>
      </c>
      <c r="G3" s="12"/>
      <c r="H3" s="10"/>
      <c r="I3" s="11" t="s">
        <v>9</v>
      </c>
      <c r="J3" s="14"/>
    </row>
    <row r="4" spans="1:11" ht="168" customHeight="1" x14ac:dyDescent="0.15">
      <c r="A4" s="30" t="str">
        <f>'Beoordelen open vragen'!A4</f>
        <v>De opdrachtgever hecht veel waarde aan een zo geruisloos mogelijke overgang van de huidige dienstverlening/ situatie naar de inschrijver indien deze de opdracht gegund krijgt. Inschrijver dient te beschrijven op maximaal 4 A4 (toe te voegen op TenderNed):
-	 Op welke wijze inschrijver haar dienstverlening gaat opstarten;
-	 Op welke wijze inschrijver de dossierkennis eigen gaat maken;
-	 Op welke wijze inschrijver de interim-controle opstart;
-	 Wanneer zij wat gaat uitvoeren om de gevraagde kwaliteit en uitvoering te kunnen garanderen;
-	 Wat verwacht inschrijver van de opdrachtgever bij het opvragen van dossiers (volstaat een inlog op de systemen van de opdrachtgever of moet de opdrachtgever zelf alles bij elkaar zoeken en aanleveren?);
-	 Wat inschrijver verwacht met betrekking tot de beschikbaarheid van de opdrachtgever en op welk niveau.</v>
      </c>
      <c r="B4" s="8"/>
      <c r="C4" s="93" t="s">
        <v>7</v>
      </c>
      <c r="D4" s="94"/>
      <c r="E4" s="8"/>
      <c r="F4" s="97" t="s">
        <v>7</v>
      </c>
      <c r="G4" s="92"/>
      <c r="H4" s="8"/>
      <c r="I4" s="97" t="s">
        <v>7</v>
      </c>
      <c r="J4" s="92"/>
    </row>
    <row r="5" spans="1:11" ht="20" customHeight="1" x14ac:dyDescent="0.15">
      <c r="A5" s="64" t="str">
        <f>'Beoordelen open vragen'!A5</f>
        <v>6.1.2	 Werkwijze jaarrekening</v>
      </c>
      <c r="B5" s="8"/>
      <c r="C5" s="11" t="s">
        <v>9</v>
      </c>
      <c r="D5" s="12"/>
      <c r="E5" s="10"/>
      <c r="F5" s="11" t="s">
        <v>9</v>
      </c>
      <c r="G5" s="12"/>
      <c r="H5" s="10"/>
      <c r="I5" s="11" t="s">
        <v>9</v>
      </c>
      <c r="J5" s="14"/>
    </row>
    <row r="6" spans="1:11" ht="155" customHeight="1" x14ac:dyDescent="0.15">
      <c r="A6" s="30" t="str">
        <f>'Beoordelen open vragen'!A6</f>
        <v>Inschrijver dient te beschrijven in een leesbare PDF op maximaal 4 A4 (toe te voegen op TenderNed) hoe zij samenwerkt met de opdrachtgever, bestaande uit:
- inspanning in uren door de opdrachtgever; 
- de werkwijze van inschrijver, de doorlooptijd; 
- wat vraagt de inschrijver verder van de opdrachtgever om de interim-controle en de jaarrekeningcontrole te realiseren;
- hoe gaat inschrijver om met een situatie waarbij uitsluitend online gewerkt mag worden?;
- op welke wijze voorkomt inschrijver een discussie over meerwerk, waar ligt voor inschrijver de grens?</v>
      </c>
      <c r="B6" s="8"/>
      <c r="C6" s="91" t="s">
        <v>7</v>
      </c>
      <c r="D6" s="92"/>
      <c r="E6" s="8"/>
      <c r="F6" s="97" t="s">
        <v>7</v>
      </c>
      <c r="G6" s="92"/>
      <c r="H6" s="8"/>
      <c r="I6" s="97" t="s">
        <v>7</v>
      </c>
      <c r="J6" s="92"/>
    </row>
    <row r="7" spans="1:11" ht="20" customHeight="1" x14ac:dyDescent="0.15">
      <c r="A7" s="64" t="str">
        <f>'Beoordelen open vragen'!A7</f>
        <v xml:space="preserve">6.1.3	 Continuïteit van de dienstverlening en teamsamenstelling </v>
      </c>
      <c r="B7" s="8"/>
      <c r="C7" s="11" t="s">
        <v>9</v>
      </c>
      <c r="D7" s="12"/>
      <c r="E7" s="10"/>
      <c r="F7" s="11" t="s">
        <v>9</v>
      </c>
      <c r="G7" s="12"/>
      <c r="H7" s="10"/>
      <c r="I7" s="11" t="s">
        <v>9</v>
      </c>
      <c r="J7" s="14"/>
    </row>
    <row r="8" spans="1:11" ht="182" customHeight="1" x14ac:dyDescent="0.15">
      <c r="A8" s="30" t="str">
        <f>'Beoordelen open vragen'!A8</f>
        <v>Opdrachtgever hecht veel waarde aan vaste contactpersonen en een vaste teamsamenstelling. Inschrijver dient te beschrijven op maximaal 3 A4 (toe te voegen op TenderNed) op welke wijze zij de continuïteit en vereiste kennis/ ervaringsniveau van het adviesteam en van de dienstverlening zelf maximaal zal waarborgen. Inschrijver beschrijft daarbij:
-	 Een overzicht van de teamsamenstelling (kwaliteit en kwantiteit) die inschrijver na gunning zal inzetten.
-	 Hoe zij de dossierkennis en kennis van zorgverzekeringswet ZVW en onderwijs van de opdrachtgever binnen het controle-samenstellingsteam van de inschrijver waarborgt.
-	 Op welke wijze inschrijver er maximaal voor kan zorgdragen dat de teamsamenstelling de eerste 36 maanden ongewijzigd blijft.
-	 Daarnaast beschrijft inschrijver hoeveel (minimaal 2) deskundigen op het gebied van speciaal onderwijs en de Zorgverzekeringswet zij in dienst heeft om de continuïteit te kunnen waarborgen.</v>
      </c>
      <c r="B8" s="8"/>
      <c r="C8" s="91" t="s">
        <v>7</v>
      </c>
      <c r="D8" s="92"/>
      <c r="E8" s="8"/>
      <c r="F8" s="97" t="s">
        <v>7</v>
      </c>
      <c r="G8" s="92"/>
      <c r="H8" s="8"/>
      <c r="I8" s="97" t="s">
        <v>7</v>
      </c>
      <c r="J8" s="92"/>
    </row>
    <row r="9" spans="1:11" ht="20" customHeight="1" x14ac:dyDescent="0.15">
      <c r="A9" s="65" t="str">
        <f>('Beoordelen open vragen'!A9)</f>
        <v>6.1.4 Informatievoorziening</v>
      </c>
      <c r="B9" s="8"/>
      <c r="C9" s="11" t="s">
        <v>9</v>
      </c>
      <c r="D9" s="12"/>
      <c r="E9" s="10"/>
      <c r="F9" s="11" t="s">
        <v>9</v>
      </c>
      <c r="G9" s="12"/>
      <c r="H9" s="10"/>
      <c r="I9" s="11" t="s">
        <v>9</v>
      </c>
      <c r="J9" s="14"/>
    </row>
    <row r="10" spans="1:11" ht="143" customHeight="1" x14ac:dyDescent="0.15">
      <c r="A10" s="31" t="str">
        <f>('Beoordelen open vragen'!A10)</f>
        <v>Inschrijver dient te beschrijven op maximaal 2 A4 (toe te voegen op TenderNed) over welke informatie/communicatiemiddelen zij beschikt in relatie tot relevante ontwikkelingen buiten de invloedsfeer van de opdrachtgever. Hierbij kan onder andere gedacht worden aan opdrachtgever relevante fiscale regelgeving, bekostiging, sociaaleconomische wijzigingen, informatiebeveiliging etc. Inschrijver beschrijft daarbij minimaal waar die informatievoorziening uit bestaat en met welke frequentie zij deze beschikbaar stelt specifiek voor de opdrachtgever. Inschrijver beschrijft daarbij tevens of zij beschikt over een vakgroep die deelneemt aan overleggen bij VWS en OCW.</v>
      </c>
      <c r="B10" s="8"/>
      <c r="C10" s="91" t="s">
        <v>7</v>
      </c>
      <c r="D10" s="92"/>
      <c r="E10" s="8"/>
      <c r="F10" s="91" t="s">
        <v>7</v>
      </c>
      <c r="G10" s="92"/>
      <c r="H10" s="8"/>
      <c r="I10" s="91" t="s">
        <v>7</v>
      </c>
      <c r="J10" s="92"/>
    </row>
    <row r="11" spans="1:11" ht="20" customHeight="1" x14ac:dyDescent="0.15">
      <c r="A11" s="64" t="str">
        <f>'Beoordelen open vragen'!A11</f>
        <v>6.1.5	 Visie op een controleproces binnen een gecombineerde onderwijs- en zorgorganisatie</v>
      </c>
      <c r="B11" s="8"/>
      <c r="C11" s="11" t="s">
        <v>9</v>
      </c>
      <c r="D11" s="12"/>
      <c r="E11" s="10"/>
      <c r="F11" s="11" t="s">
        <v>9</v>
      </c>
      <c r="G11" s="12"/>
      <c r="H11" s="10"/>
      <c r="I11" s="11" t="s">
        <v>9</v>
      </c>
      <c r="J11" s="14"/>
    </row>
    <row r="12" spans="1:11" ht="130.25" customHeight="1" x14ac:dyDescent="0.15">
      <c r="A12" s="30" t="str">
        <f>'Beoordelen open vragen'!A12</f>
        <v>Inschrijver dient te beschrijven op maximaal 2 A4 (toe te voegen op TenderNed) wat haar visie is op een controleproces binnen een organisatie zoals die van Auris Groep. Inschrijver beschrijft daarbij:
-	 Wat de rol is van een ‘meedenkende accountant’ die niet alleen een probleem benoemt, maar ook adviseert over de oplossing;
-	 Hoe inschrijver om gaat met een onverwachte gebeurtenis zoals bij de COVID-19 crisis?</v>
      </c>
      <c r="B12" s="8"/>
      <c r="C12" s="91" t="s">
        <v>7</v>
      </c>
      <c r="D12" s="92"/>
      <c r="E12" s="8"/>
      <c r="F12" s="91" t="s">
        <v>7</v>
      </c>
      <c r="G12" s="92"/>
      <c r="H12" s="8"/>
      <c r="I12" s="91" t="s">
        <v>7</v>
      </c>
      <c r="J12" s="92"/>
    </row>
    <row r="13" spans="1:11" ht="20" customHeight="1" x14ac:dyDescent="0.15">
      <c r="A13" s="64" t="str">
        <f>'Beoordelen open vragen'!A13</f>
        <v>6.1.6	 Rapportagevorm</v>
      </c>
      <c r="B13" s="8"/>
      <c r="C13" s="11" t="s">
        <v>9</v>
      </c>
      <c r="D13" s="12"/>
      <c r="E13" s="10"/>
      <c r="F13" s="11" t="s">
        <v>9</v>
      </c>
      <c r="G13" s="12"/>
      <c r="H13" s="10"/>
      <c r="I13" s="11" t="s">
        <v>9</v>
      </c>
      <c r="J13" s="14"/>
    </row>
    <row r="14" spans="1:11" ht="169" customHeight="1" x14ac:dyDescent="0.15">
      <c r="A14" s="30" t="str">
        <f>'Beoordelen open vragen'!A14</f>
        <v xml:space="preserve">Inschrijver dient te beschrijven op maximaal 20 A4 (toe te voegen op TenderNed) op welke wijze rapportages worden opgesteld. Inschrijver laat minimaal een voorbeeld zien van (de voorbeeldrapportages maken onderdeel uit van de maximaal 20 A4):
-	 1 concept type managementletter;
-	 1 concept accountantsverslag van een Zorginstelling;
-	 1 concept accountantsverslag van een (primair) onderwijs-organisatie.
Beoordelaars letten daarbij op:
-	 de mate van leesbaarheid en volledigheid; 
-	 de visualisatie in de rapportage van de meerjarige ontwikkelingen van de bedrijfsvoering; 
-	 welke inhoud wordt daar aan gegeven. </v>
      </c>
      <c r="B14" s="8"/>
      <c r="C14" s="91" t="s">
        <v>7</v>
      </c>
      <c r="D14" s="92"/>
      <c r="E14" s="8"/>
      <c r="F14" s="91" t="s">
        <v>7</v>
      </c>
      <c r="G14" s="92"/>
      <c r="H14" s="8"/>
      <c r="I14" s="91" t="s">
        <v>7</v>
      </c>
      <c r="J14" s="92"/>
    </row>
    <row r="15" spans="1:11" ht="20" customHeight="1" x14ac:dyDescent="0.15">
      <c r="A15" s="27"/>
      <c r="B15" s="9"/>
      <c r="C15" s="28"/>
      <c r="D15" s="28"/>
      <c r="E15" s="9"/>
      <c r="F15" s="28"/>
      <c r="G15" s="28"/>
      <c r="H15" s="9"/>
      <c r="I15" s="28"/>
      <c r="J15" s="29"/>
    </row>
    <row r="17" spans="1:10" ht="20" customHeight="1" x14ac:dyDescent="0.15">
      <c r="A17" s="66" t="str">
        <f>'Beoordelen interview'!A1</f>
        <v>2. INTERVIEW</v>
      </c>
      <c r="B17" s="7"/>
      <c r="C17" s="98" t="s">
        <v>9</v>
      </c>
      <c r="D17" s="99"/>
      <c r="E17" s="7"/>
      <c r="F17" s="100" t="s">
        <v>9</v>
      </c>
      <c r="G17" s="99"/>
      <c r="H17" s="7"/>
      <c r="I17" s="100" t="s">
        <v>9</v>
      </c>
      <c r="J17" s="99"/>
    </row>
    <row r="18" spans="1:10" ht="20" customHeight="1" x14ac:dyDescent="0.15">
      <c r="A18" s="89" t="str">
        <f>'Beoordelen interview'!A4</f>
        <v>Vraag 1</v>
      </c>
      <c r="B18" s="8"/>
      <c r="C18" s="11" t="s">
        <v>9</v>
      </c>
      <c r="D18" s="12"/>
      <c r="E18" s="10"/>
      <c r="F18" s="11" t="s">
        <v>9</v>
      </c>
      <c r="G18" s="12"/>
      <c r="H18" s="10"/>
      <c r="I18" s="11" t="s">
        <v>9</v>
      </c>
      <c r="J18" s="14"/>
    </row>
    <row r="19" spans="1:10" ht="130.25" customHeight="1" x14ac:dyDescent="0.15">
      <c r="A19" s="90"/>
      <c r="B19" s="8"/>
      <c r="C19" s="93" t="s">
        <v>7</v>
      </c>
      <c r="D19" s="94"/>
      <c r="E19" s="8"/>
      <c r="F19" s="97" t="s">
        <v>7</v>
      </c>
      <c r="G19" s="92"/>
      <c r="H19" s="8"/>
      <c r="I19" s="97" t="s">
        <v>7</v>
      </c>
      <c r="J19" s="92"/>
    </row>
    <row r="20" spans="1:10" ht="20" customHeight="1" x14ac:dyDescent="0.15">
      <c r="A20" s="89" t="str">
        <f>'Beoordelen interview'!A5</f>
        <v>Vraag 2</v>
      </c>
      <c r="B20" s="8"/>
      <c r="C20" s="11" t="s">
        <v>9</v>
      </c>
      <c r="D20" s="12"/>
      <c r="E20" s="10"/>
      <c r="F20" s="11" t="s">
        <v>9</v>
      </c>
      <c r="G20" s="12"/>
      <c r="H20" s="10"/>
      <c r="I20" s="11" t="s">
        <v>9</v>
      </c>
      <c r="J20" s="14"/>
    </row>
    <row r="21" spans="1:10" ht="130" customHeight="1" x14ac:dyDescent="0.15">
      <c r="A21" s="90"/>
      <c r="B21" s="8"/>
      <c r="C21" s="91" t="s">
        <v>7</v>
      </c>
      <c r="D21" s="92"/>
      <c r="E21" s="8"/>
      <c r="F21" s="97" t="s">
        <v>7</v>
      </c>
      <c r="G21" s="92"/>
      <c r="H21" s="8"/>
      <c r="I21" s="97" t="s">
        <v>7</v>
      </c>
      <c r="J21" s="92"/>
    </row>
    <row r="22" spans="1:10" ht="19" customHeight="1" x14ac:dyDescent="0.15">
      <c r="A22" s="89" t="str">
        <f>'Beoordelen interview'!A6</f>
        <v>Vraag 3</v>
      </c>
      <c r="B22" s="8"/>
      <c r="C22" s="11" t="s">
        <v>9</v>
      </c>
      <c r="D22" s="12"/>
      <c r="E22" s="10"/>
      <c r="F22" s="11" t="s">
        <v>9</v>
      </c>
      <c r="G22" s="12"/>
      <c r="H22" s="10"/>
      <c r="I22" s="11" t="s">
        <v>9</v>
      </c>
      <c r="J22" s="14"/>
    </row>
    <row r="23" spans="1:10" ht="130.25" customHeight="1" x14ac:dyDescent="0.15">
      <c r="A23" s="90"/>
      <c r="B23" s="8"/>
      <c r="C23" s="91" t="s">
        <v>7</v>
      </c>
      <c r="D23" s="92"/>
      <c r="E23" s="8"/>
      <c r="F23" s="97" t="s">
        <v>7</v>
      </c>
      <c r="G23" s="92"/>
      <c r="H23" s="8"/>
      <c r="I23" s="97" t="s">
        <v>7</v>
      </c>
      <c r="J23" s="92"/>
    </row>
    <row r="24" spans="1:10" ht="19" customHeight="1" x14ac:dyDescent="0.15">
      <c r="A24" s="89" t="str">
        <f>'Beoordelen interview'!A7</f>
        <v>Vraag 4</v>
      </c>
      <c r="B24" s="8"/>
      <c r="C24" s="11" t="s">
        <v>9</v>
      </c>
      <c r="D24" s="12"/>
      <c r="E24" s="10"/>
      <c r="F24" s="11" t="s">
        <v>9</v>
      </c>
      <c r="G24" s="12"/>
      <c r="H24" s="10"/>
      <c r="I24" s="11" t="s">
        <v>9</v>
      </c>
      <c r="J24" s="14"/>
    </row>
    <row r="25" spans="1:10" ht="130.25" customHeight="1" x14ac:dyDescent="0.15">
      <c r="A25" s="90"/>
      <c r="B25" s="8"/>
      <c r="C25" s="91" t="s">
        <v>7</v>
      </c>
      <c r="D25" s="92"/>
      <c r="E25" s="8"/>
      <c r="F25" s="97" t="s">
        <v>7</v>
      </c>
      <c r="G25" s="92"/>
      <c r="H25" s="8"/>
      <c r="I25" s="97" t="s">
        <v>7</v>
      </c>
      <c r="J25" s="92"/>
    </row>
    <row r="26" spans="1:10" ht="19" customHeight="1" x14ac:dyDescent="0.15">
      <c r="A26" s="89" t="str">
        <f>'Beoordelen interview'!A8</f>
        <v>Vraag 5</v>
      </c>
      <c r="B26" s="8"/>
      <c r="C26" s="11" t="s">
        <v>9</v>
      </c>
      <c r="D26" s="12"/>
      <c r="E26" s="10"/>
      <c r="F26" s="11" t="s">
        <v>9</v>
      </c>
      <c r="G26" s="12"/>
      <c r="H26" s="10"/>
      <c r="I26" s="11" t="s">
        <v>9</v>
      </c>
      <c r="J26" s="14"/>
    </row>
    <row r="27" spans="1:10" ht="130.25" customHeight="1" x14ac:dyDescent="0.15">
      <c r="A27" s="90"/>
      <c r="B27" s="8"/>
      <c r="C27" s="91" t="s">
        <v>7</v>
      </c>
      <c r="D27" s="92"/>
      <c r="E27" s="8"/>
      <c r="F27" s="97" t="s">
        <v>7</v>
      </c>
      <c r="G27" s="92"/>
      <c r="H27" s="8"/>
      <c r="I27" s="97" t="s">
        <v>7</v>
      </c>
      <c r="J27" s="92"/>
    </row>
    <row r="28" spans="1:10" ht="20" customHeight="1" x14ac:dyDescent="0.15">
      <c r="A28" s="89" t="str">
        <f>'Beoordelen interview'!A9</f>
        <v>Vraag 6</v>
      </c>
      <c r="B28" s="8"/>
      <c r="C28" s="11" t="s">
        <v>9</v>
      </c>
      <c r="D28" s="12"/>
      <c r="E28" s="10"/>
      <c r="F28" s="11" t="s">
        <v>9</v>
      </c>
      <c r="G28" s="12"/>
      <c r="H28" s="10"/>
      <c r="I28" s="11" t="s">
        <v>9</v>
      </c>
      <c r="J28" s="14"/>
    </row>
    <row r="29" spans="1:10" ht="145" customHeight="1" x14ac:dyDescent="0.15">
      <c r="A29" s="90"/>
      <c r="B29" s="8"/>
      <c r="C29" s="91" t="s">
        <v>7</v>
      </c>
      <c r="D29" s="92"/>
      <c r="E29" s="8"/>
      <c r="F29" s="97" t="s">
        <v>7</v>
      </c>
      <c r="G29" s="92"/>
      <c r="H29" s="8"/>
      <c r="I29" s="97" t="s">
        <v>7</v>
      </c>
      <c r="J29" s="92"/>
    </row>
    <row r="30" spans="1:10" ht="20" customHeight="1" x14ac:dyDescent="0.15">
      <c r="A30" s="27"/>
      <c r="B30" s="9"/>
      <c r="C30" s="28"/>
      <c r="D30" s="28"/>
      <c r="E30" s="9"/>
      <c r="F30" s="28"/>
      <c r="G30" s="28"/>
      <c r="H30" s="9"/>
      <c r="I30" s="28"/>
      <c r="J30" s="29"/>
    </row>
  </sheetData>
  <sheetProtection algorithmName="SHA-512" hashValue="LI2Adr8FWN5JZwThiauBsC/oYYNo82eWMgY8LqasaEWkZOkcMWPsO3YSHEKq1YVyxu/6aD7Z3qT7JuqS/+Kh9g==" saltValue="9CAcTyQRbthx10HxZbuBog==" spinCount="100000" sheet="1" objects="1" scenarios="1"/>
  <mergeCells count="51">
    <mergeCell ref="C29:D29"/>
    <mergeCell ref="F29:G29"/>
    <mergeCell ref="I29:J29"/>
    <mergeCell ref="C25:D25"/>
    <mergeCell ref="F25:G25"/>
    <mergeCell ref="I25:J25"/>
    <mergeCell ref="C27:D27"/>
    <mergeCell ref="F27:G27"/>
    <mergeCell ref="I27:J27"/>
    <mergeCell ref="C14:D14"/>
    <mergeCell ref="F14:G14"/>
    <mergeCell ref="I14:J14"/>
    <mergeCell ref="C23:D23"/>
    <mergeCell ref="F23:G23"/>
    <mergeCell ref="I23:J23"/>
    <mergeCell ref="C19:D19"/>
    <mergeCell ref="F19:G19"/>
    <mergeCell ref="I19:J19"/>
    <mergeCell ref="C21:D21"/>
    <mergeCell ref="F21:G21"/>
    <mergeCell ref="I21:J21"/>
    <mergeCell ref="C17:D17"/>
    <mergeCell ref="F17:G17"/>
    <mergeCell ref="I17:J17"/>
    <mergeCell ref="I1:J1"/>
    <mergeCell ref="C4:D4"/>
    <mergeCell ref="F4:G4"/>
    <mergeCell ref="I4:J4"/>
    <mergeCell ref="C1:D1"/>
    <mergeCell ref="F1:G1"/>
    <mergeCell ref="C2:D2"/>
    <mergeCell ref="F2:G2"/>
    <mergeCell ref="I2:J2"/>
    <mergeCell ref="C8:D8"/>
    <mergeCell ref="F8:G8"/>
    <mergeCell ref="I8:J8"/>
    <mergeCell ref="C6:D6"/>
    <mergeCell ref="F6:G6"/>
    <mergeCell ref="I6:J6"/>
    <mergeCell ref="C10:D10"/>
    <mergeCell ref="F10:G10"/>
    <mergeCell ref="I10:J10"/>
    <mergeCell ref="C12:D12"/>
    <mergeCell ref="F12:G12"/>
    <mergeCell ref="I12:J12"/>
    <mergeCell ref="A28:A29"/>
    <mergeCell ref="A18:A19"/>
    <mergeCell ref="A20:A21"/>
    <mergeCell ref="A22:A23"/>
    <mergeCell ref="A24:A25"/>
    <mergeCell ref="A26:A27"/>
  </mergeCells>
  <dataValidations count="1">
    <dataValidation type="list" errorStyle="warning" allowBlank="1" showErrorMessage="1" error="Voer juiste waarde in. " sqref="C3 C7 C9 C13 F13 I13 I9 F9 F7 I7 F3 I3 C5 I5 F5 C18 C28 F28 I28 F18 I18 C20 I20 F20 C11 F11 I11 C22 I22 F22 C24 I24 F24 C26 I26 F26" xr:uid="{3A264384-3442-AE46-BD91-72FDF2AE43BA}">
      <formula1>Score</formula1>
    </dataValidation>
  </dataValidations>
  <pageMargins left="0.7" right="0.7" top="0.75" bottom="0.75" header="0.3" footer="0.3"/>
  <pageSetup paperSize="8"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0"/>
  <sheetViews>
    <sheetView showGridLines="0" zoomScaleNormal="100" zoomScalePageLayoutView="85"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ColWidth="8.83203125" defaultRowHeight="13" x14ac:dyDescent="0.15"/>
  <cols>
    <col min="1" max="1" width="98" style="4" customWidth="1"/>
    <col min="2" max="2" width="2.6640625" style="6" customWidth="1"/>
    <col min="3" max="3" width="25.6640625" style="13" customWidth="1"/>
    <col min="4" max="4" width="3.6640625" style="13" customWidth="1"/>
    <col min="5" max="5" width="2.6640625" style="5" customWidth="1"/>
    <col min="6" max="6" width="25.6640625" style="13" customWidth="1"/>
    <col min="7" max="7" width="3.6640625" style="13" customWidth="1"/>
    <col min="8" max="8" width="2.6640625" style="5" customWidth="1"/>
    <col min="9" max="9" width="25.6640625" style="15" customWidth="1"/>
    <col min="10" max="10" width="3.6640625" style="15" customWidth="1"/>
    <col min="11" max="11" width="11.6640625" style="4" bestFit="1" customWidth="1"/>
    <col min="12" max="16384" width="8.83203125" style="4"/>
  </cols>
  <sheetData>
    <row r="1" spans="1:11" ht="50" customHeight="1" x14ac:dyDescent="0.2">
      <c r="A1" s="26" t="s">
        <v>5</v>
      </c>
      <c r="B1" s="18"/>
      <c r="C1" s="101" t="s">
        <v>8</v>
      </c>
      <c r="D1" s="96"/>
      <c r="E1" s="18"/>
      <c r="F1" s="95" t="s">
        <v>8</v>
      </c>
      <c r="G1" s="96"/>
      <c r="H1" s="18"/>
      <c r="I1" s="95" t="s">
        <v>8</v>
      </c>
      <c r="J1" s="96"/>
      <c r="K1" s="3"/>
    </row>
    <row r="2" spans="1:11" ht="20" customHeight="1" x14ac:dyDescent="0.15">
      <c r="A2" s="66" t="str">
        <f>'Beoordelen open vragen'!A1</f>
        <v>1. OPEN VRAGEN</v>
      </c>
      <c r="B2" s="7"/>
      <c r="C2" s="98" t="s">
        <v>9</v>
      </c>
      <c r="D2" s="99"/>
      <c r="E2" s="7"/>
      <c r="F2" s="100" t="s">
        <v>9</v>
      </c>
      <c r="G2" s="99"/>
      <c r="H2" s="7"/>
      <c r="I2" s="100" t="s">
        <v>9</v>
      </c>
      <c r="J2" s="99"/>
    </row>
    <row r="3" spans="1:11" ht="20" customHeight="1" x14ac:dyDescent="0.15">
      <c r="A3" s="64" t="str">
        <f>'Beoordelen open vragen'!A3</f>
        <v>6.1.1 Plan van aanpak</v>
      </c>
      <c r="B3" s="8"/>
      <c r="C3" s="11" t="s">
        <v>9</v>
      </c>
      <c r="D3" s="12"/>
      <c r="E3" s="10"/>
      <c r="F3" s="11" t="s">
        <v>9</v>
      </c>
      <c r="G3" s="12"/>
      <c r="H3" s="10"/>
      <c r="I3" s="11" t="s">
        <v>9</v>
      </c>
      <c r="J3" s="14"/>
    </row>
    <row r="4" spans="1:11" ht="168" customHeight="1" x14ac:dyDescent="0.15">
      <c r="A4" s="30" t="str">
        <f>'Beoordelen open vragen'!A4</f>
        <v>De opdrachtgever hecht veel waarde aan een zo geruisloos mogelijke overgang van de huidige dienstverlening/ situatie naar de inschrijver indien deze de opdracht gegund krijgt. Inschrijver dient te beschrijven op maximaal 4 A4 (toe te voegen op TenderNed):
-	 Op welke wijze inschrijver haar dienstverlening gaat opstarten;
-	 Op welke wijze inschrijver de dossierkennis eigen gaat maken;
-	 Op welke wijze inschrijver de interim-controle opstart;
-	 Wanneer zij wat gaat uitvoeren om de gevraagde kwaliteit en uitvoering te kunnen garanderen;
-	 Wat verwacht inschrijver van de opdrachtgever bij het opvragen van dossiers (volstaat een inlog op de systemen van de opdrachtgever of moet de opdrachtgever zelf alles bij elkaar zoeken en aanleveren?);
-	 Wat inschrijver verwacht met betrekking tot de beschikbaarheid van de opdrachtgever en op welk niveau.</v>
      </c>
      <c r="B4" s="8"/>
      <c r="C4" s="93" t="s">
        <v>7</v>
      </c>
      <c r="D4" s="94"/>
      <c r="E4" s="8"/>
      <c r="F4" s="97" t="s">
        <v>7</v>
      </c>
      <c r="G4" s="92"/>
      <c r="H4" s="8"/>
      <c r="I4" s="97" t="s">
        <v>7</v>
      </c>
      <c r="J4" s="92"/>
    </row>
    <row r="5" spans="1:11" ht="20" customHeight="1" x14ac:dyDescent="0.15">
      <c r="A5" s="64" t="str">
        <f>'Beoordelen open vragen'!A5</f>
        <v>6.1.2	 Werkwijze jaarrekening</v>
      </c>
      <c r="B5" s="8"/>
      <c r="C5" s="11" t="s">
        <v>9</v>
      </c>
      <c r="D5" s="12"/>
      <c r="E5" s="10"/>
      <c r="F5" s="11" t="s">
        <v>9</v>
      </c>
      <c r="G5" s="12"/>
      <c r="H5" s="10"/>
      <c r="I5" s="11" t="s">
        <v>9</v>
      </c>
      <c r="J5" s="14"/>
    </row>
    <row r="6" spans="1:11" ht="155" customHeight="1" x14ac:dyDescent="0.15">
      <c r="A6" s="30" t="str">
        <f>'Beoordelen open vragen'!A6</f>
        <v>Inschrijver dient te beschrijven in een leesbare PDF op maximaal 4 A4 (toe te voegen op TenderNed) hoe zij samenwerkt met de opdrachtgever, bestaande uit:
- inspanning in uren door de opdrachtgever; 
- de werkwijze van inschrijver, de doorlooptijd; 
- wat vraagt de inschrijver verder van de opdrachtgever om de interim-controle en de jaarrekeningcontrole te realiseren;
- hoe gaat inschrijver om met een situatie waarbij uitsluitend online gewerkt mag worden?;
- op welke wijze voorkomt inschrijver een discussie over meerwerk, waar ligt voor inschrijver de grens?</v>
      </c>
      <c r="B6" s="8"/>
      <c r="C6" s="91" t="s">
        <v>7</v>
      </c>
      <c r="D6" s="92"/>
      <c r="E6" s="8"/>
      <c r="F6" s="97" t="s">
        <v>7</v>
      </c>
      <c r="G6" s="92"/>
      <c r="H6" s="8"/>
      <c r="I6" s="97" t="s">
        <v>7</v>
      </c>
      <c r="J6" s="92"/>
    </row>
    <row r="7" spans="1:11" ht="20" customHeight="1" x14ac:dyDescent="0.15">
      <c r="A7" s="64" t="str">
        <f>'Beoordelen open vragen'!A7</f>
        <v xml:space="preserve">6.1.3	 Continuïteit van de dienstverlening en teamsamenstelling </v>
      </c>
      <c r="B7" s="8"/>
      <c r="C7" s="11" t="s">
        <v>9</v>
      </c>
      <c r="D7" s="12"/>
      <c r="E7" s="10"/>
      <c r="F7" s="11" t="s">
        <v>9</v>
      </c>
      <c r="G7" s="12"/>
      <c r="H7" s="10"/>
      <c r="I7" s="11" t="s">
        <v>9</v>
      </c>
      <c r="J7" s="14"/>
    </row>
    <row r="8" spans="1:11" ht="182" customHeight="1" x14ac:dyDescent="0.15">
      <c r="A8" s="30" t="str">
        <f>'Beoordelen open vragen'!A8</f>
        <v>Opdrachtgever hecht veel waarde aan vaste contactpersonen en een vaste teamsamenstelling. Inschrijver dient te beschrijven op maximaal 3 A4 (toe te voegen op TenderNed) op welke wijze zij de continuïteit en vereiste kennis/ ervaringsniveau van het adviesteam en van de dienstverlening zelf maximaal zal waarborgen. Inschrijver beschrijft daarbij:
-	 Een overzicht van de teamsamenstelling (kwaliteit en kwantiteit) die inschrijver na gunning zal inzetten.
-	 Hoe zij de dossierkennis en kennis van zorgverzekeringswet ZVW en onderwijs van de opdrachtgever binnen het controle-samenstellingsteam van de inschrijver waarborgt.
-	 Op welke wijze inschrijver er maximaal voor kan zorgdragen dat de teamsamenstelling de eerste 36 maanden ongewijzigd blijft.
-	 Daarnaast beschrijft inschrijver hoeveel (minimaal 2) deskundigen op het gebied van speciaal onderwijs en de Zorgverzekeringswet zij in dienst heeft om de continuïteit te kunnen waarborgen.</v>
      </c>
      <c r="B8" s="8"/>
      <c r="C8" s="91" t="s">
        <v>7</v>
      </c>
      <c r="D8" s="92"/>
      <c r="E8" s="8"/>
      <c r="F8" s="97" t="s">
        <v>7</v>
      </c>
      <c r="G8" s="92"/>
      <c r="H8" s="8"/>
      <c r="I8" s="97" t="s">
        <v>7</v>
      </c>
      <c r="J8" s="92"/>
    </row>
    <row r="9" spans="1:11" ht="20" customHeight="1" x14ac:dyDescent="0.15">
      <c r="A9" s="65" t="str">
        <f>('Beoordelen open vragen'!A9)</f>
        <v>6.1.4 Informatievoorziening</v>
      </c>
      <c r="B9" s="8"/>
      <c r="C9" s="11" t="s">
        <v>9</v>
      </c>
      <c r="D9" s="12"/>
      <c r="E9" s="10"/>
      <c r="F9" s="11" t="s">
        <v>9</v>
      </c>
      <c r="G9" s="12"/>
      <c r="H9" s="10"/>
      <c r="I9" s="11" t="s">
        <v>9</v>
      </c>
      <c r="J9" s="14"/>
    </row>
    <row r="10" spans="1:11" ht="143" customHeight="1" x14ac:dyDescent="0.15">
      <c r="A10" s="31" t="str">
        <f>('Beoordelen open vragen'!A10)</f>
        <v>Inschrijver dient te beschrijven op maximaal 2 A4 (toe te voegen op TenderNed) over welke informatie/communicatiemiddelen zij beschikt in relatie tot relevante ontwikkelingen buiten de invloedsfeer van de opdrachtgever. Hierbij kan onder andere gedacht worden aan opdrachtgever relevante fiscale regelgeving, bekostiging, sociaaleconomische wijzigingen, informatiebeveiliging etc. Inschrijver beschrijft daarbij minimaal waar die informatievoorziening uit bestaat en met welke frequentie zij deze beschikbaar stelt specifiek voor de opdrachtgever. Inschrijver beschrijft daarbij tevens of zij beschikt over een vakgroep die deelneemt aan overleggen bij VWS en OCW.</v>
      </c>
      <c r="B10" s="8"/>
      <c r="C10" s="91" t="s">
        <v>7</v>
      </c>
      <c r="D10" s="92"/>
      <c r="E10" s="8"/>
      <c r="F10" s="91" t="s">
        <v>7</v>
      </c>
      <c r="G10" s="92"/>
      <c r="H10" s="8"/>
      <c r="I10" s="91" t="s">
        <v>7</v>
      </c>
      <c r="J10" s="92"/>
    </row>
    <row r="11" spans="1:11" ht="20" customHeight="1" x14ac:dyDescent="0.15">
      <c r="A11" s="64" t="str">
        <f>'Beoordelen open vragen'!A11</f>
        <v>6.1.5	 Visie op een controleproces binnen een gecombineerde onderwijs- en zorgorganisatie</v>
      </c>
      <c r="B11" s="8"/>
      <c r="C11" s="11" t="s">
        <v>9</v>
      </c>
      <c r="D11" s="12"/>
      <c r="E11" s="10"/>
      <c r="F11" s="11" t="s">
        <v>9</v>
      </c>
      <c r="G11" s="12"/>
      <c r="H11" s="10"/>
      <c r="I11" s="11" t="s">
        <v>9</v>
      </c>
      <c r="J11" s="14"/>
    </row>
    <row r="12" spans="1:11" ht="130.25" customHeight="1" x14ac:dyDescent="0.15">
      <c r="A12" s="30" t="str">
        <f>'Beoordelen open vragen'!A12</f>
        <v>Inschrijver dient te beschrijven op maximaal 2 A4 (toe te voegen op TenderNed) wat haar visie is op een controleproces binnen een organisatie zoals die van Auris Groep. Inschrijver beschrijft daarbij:
-	 Wat de rol is van een ‘meedenkende accountant’ die niet alleen een probleem benoemt, maar ook adviseert over de oplossing;
-	 Hoe inschrijver om gaat met een onverwachte gebeurtenis zoals bij de COVID-19 crisis?</v>
      </c>
      <c r="B12" s="8"/>
      <c r="C12" s="91" t="s">
        <v>7</v>
      </c>
      <c r="D12" s="92"/>
      <c r="E12" s="8"/>
      <c r="F12" s="91" t="s">
        <v>7</v>
      </c>
      <c r="G12" s="92"/>
      <c r="H12" s="8"/>
      <c r="I12" s="91" t="s">
        <v>7</v>
      </c>
      <c r="J12" s="92"/>
    </row>
    <row r="13" spans="1:11" ht="20" customHeight="1" x14ac:dyDescent="0.15">
      <c r="A13" s="64" t="str">
        <f>'Beoordelen open vragen'!A13</f>
        <v>6.1.6	 Rapportagevorm</v>
      </c>
      <c r="B13" s="8"/>
      <c r="C13" s="11" t="s">
        <v>9</v>
      </c>
      <c r="D13" s="12"/>
      <c r="E13" s="10"/>
      <c r="F13" s="11" t="s">
        <v>9</v>
      </c>
      <c r="G13" s="12"/>
      <c r="H13" s="10"/>
      <c r="I13" s="11" t="s">
        <v>9</v>
      </c>
      <c r="J13" s="14"/>
    </row>
    <row r="14" spans="1:11" ht="169" customHeight="1" x14ac:dyDescent="0.15">
      <c r="A14" s="30" t="str">
        <f>'Beoordelen open vragen'!A14</f>
        <v xml:space="preserve">Inschrijver dient te beschrijven op maximaal 20 A4 (toe te voegen op TenderNed) op welke wijze rapportages worden opgesteld. Inschrijver laat minimaal een voorbeeld zien van (de voorbeeldrapportages maken onderdeel uit van de maximaal 20 A4):
-	 1 concept type managementletter;
-	 1 concept accountantsverslag van een Zorginstelling;
-	 1 concept accountantsverslag van een (primair) onderwijs-organisatie.
Beoordelaars letten daarbij op:
-	 de mate van leesbaarheid en volledigheid; 
-	 de visualisatie in de rapportage van de meerjarige ontwikkelingen van de bedrijfsvoering; 
-	 welke inhoud wordt daar aan gegeven. </v>
      </c>
      <c r="B14" s="8"/>
      <c r="C14" s="91" t="s">
        <v>7</v>
      </c>
      <c r="D14" s="92"/>
      <c r="E14" s="8"/>
      <c r="F14" s="91" t="s">
        <v>7</v>
      </c>
      <c r="G14" s="92"/>
      <c r="H14" s="8"/>
      <c r="I14" s="91" t="s">
        <v>7</v>
      </c>
      <c r="J14" s="92"/>
    </row>
    <row r="15" spans="1:11" ht="20" customHeight="1" x14ac:dyDescent="0.15">
      <c r="A15" s="27"/>
      <c r="B15" s="9"/>
      <c r="C15" s="28"/>
      <c r="D15" s="28"/>
      <c r="E15" s="9"/>
      <c r="F15" s="28"/>
      <c r="G15" s="28"/>
      <c r="H15" s="9"/>
      <c r="I15" s="28"/>
      <c r="J15" s="29"/>
    </row>
    <row r="17" spans="1:10" ht="20" customHeight="1" x14ac:dyDescent="0.15">
      <c r="A17" s="66" t="str">
        <f>'Beoordelen interview'!A1</f>
        <v>2. INTERVIEW</v>
      </c>
      <c r="B17" s="7"/>
      <c r="C17" s="98" t="s">
        <v>9</v>
      </c>
      <c r="D17" s="99"/>
      <c r="E17" s="7"/>
      <c r="F17" s="100" t="s">
        <v>9</v>
      </c>
      <c r="G17" s="99"/>
      <c r="H17" s="7"/>
      <c r="I17" s="100" t="s">
        <v>9</v>
      </c>
      <c r="J17" s="99"/>
    </row>
    <row r="18" spans="1:10" ht="20" customHeight="1" x14ac:dyDescent="0.15">
      <c r="A18" s="89" t="str">
        <f>'Beoordelen interview'!A4</f>
        <v>Vraag 1</v>
      </c>
      <c r="B18" s="8"/>
      <c r="C18" s="11" t="s">
        <v>9</v>
      </c>
      <c r="D18" s="12"/>
      <c r="E18" s="10"/>
      <c r="F18" s="11" t="s">
        <v>9</v>
      </c>
      <c r="G18" s="12"/>
      <c r="H18" s="10"/>
      <c r="I18" s="11" t="s">
        <v>9</v>
      </c>
      <c r="J18" s="14"/>
    </row>
    <row r="19" spans="1:10" ht="130.25" customHeight="1" x14ac:dyDescent="0.15">
      <c r="A19" s="90"/>
      <c r="B19" s="8"/>
      <c r="C19" s="93" t="s">
        <v>7</v>
      </c>
      <c r="D19" s="94"/>
      <c r="E19" s="8"/>
      <c r="F19" s="97" t="s">
        <v>7</v>
      </c>
      <c r="G19" s="92"/>
      <c r="H19" s="8"/>
      <c r="I19" s="97" t="s">
        <v>7</v>
      </c>
      <c r="J19" s="92"/>
    </row>
    <row r="20" spans="1:10" ht="20" customHeight="1" x14ac:dyDescent="0.15">
      <c r="A20" s="89" t="str">
        <f>'Beoordelen interview'!A5</f>
        <v>Vraag 2</v>
      </c>
      <c r="B20" s="8"/>
      <c r="C20" s="11" t="s">
        <v>9</v>
      </c>
      <c r="D20" s="12"/>
      <c r="E20" s="10"/>
      <c r="F20" s="11" t="s">
        <v>9</v>
      </c>
      <c r="G20" s="12"/>
      <c r="H20" s="10"/>
      <c r="I20" s="11" t="s">
        <v>9</v>
      </c>
      <c r="J20" s="14"/>
    </row>
    <row r="21" spans="1:10" ht="130" customHeight="1" x14ac:dyDescent="0.15">
      <c r="A21" s="90"/>
      <c r="B21" s="8"/>
      <c r="C21" s="91" t="s">
        <v>7</v>
      </c>
      <c r="D21" s="92"/>
      <c r="E21" s="8"/>
      <c r="F21" s="97" t="s">
        <v>7</v>
      </c>
      <c r="G21" s="92"/>
      <c r="H21" s="8"/>
      <c r="I21" s="97" t="s">
        <v>7</v>
      </c>
      <c r="J21" s="92"/>
    </row>
    <row r="22" spans="1:10" ht="19" customHeight="1" x14ac:dyDescent="0.15">
      <c r="A22" s="89" t="str">
        <f>'Beoordelen interview'!A6</f>
        <v>Vraag 3</v>
      </c>
      <c r="B22" s="8"/>
      <c r="C22" s="11" t="s">
        <v>9</v>
      </c>
      <c r="D22" s="12"/>
      <c r="E22" s="10"/>
      <c r="F22" s="11" t="s">
        <v>9</v>
      </c>
      <c r="G22" s="12"/>
      <c r="H22" s="10"/>
      <c r="I22" s="11" t="s">
        <v>9</v>
      </c>
      <c r="J22" s="14"/>
    </row>
    <row r="23" spans="1:10" ht="130.25" customHeight="1" x14ac:dyDescent="0.15">
      <c r="A23" s="90"/>
      <c r="B23" s="8"/>
      <c r="C23" s="91" t="s">
        <v>7</v>
      </c>
      <c r="D23" s="92"/>
      <c r="E23" s="8"/>
      <c r="F23" s="97" t="s">
        <v>7</v>
      </c>
      <c r="G23" s="92"/>
      <c r="H23" s="8"/>
      <c r="I23" s="97" t="s">
        <v>7</v>
      </c>
      <c r="J23" s="92"/>
    </row>
    <row r="24" spans="1:10" ht="19" customHeight="1" x14ac:dyDescent="0.15">
      <c r="A24" s="89" t="str">
        <f>'Beoordelen interview'!A7</f>
        <v>Vraag 4</v>
      </c>
      <c r="B24" s="8"/>
      <c r="C24" s="11" t="s">
        <v>9</v>
      </c>
      <c r="D24" s="12"/>
      <c r="E24" s="10"/>
      <c r="F24" s="11" t="s">
        <v>9</v>
      </c>
      <c r="G24" s="12"/>
      <c r="H24" s="10"/>
      <c r="I24" s="11" t="s">
        <v>9</v>
      </c>
      <c r="J24" s="14"/>
    </row>
    <row r="25" spans="1:10" ht="130.25" customHeight="1" x14ac:dyDescent="0.15">
      <c r="A25" s="90"/>
      <c r="B25" s="8"/>
      <c r="C25" s="91" t="s">
        <v>7</v>
      </c>
      <c r="D25" s="92"/>
      <c r="E25" s="8"/>
      <c r="F25" s="97" t="s">
        <v>7</v>
      </c>
      <c r="G25" s="92"/>
      <c r="H25" s="8"/>
      <c r="I25" s="97" t="s">
        <v>7</v>
      </c>
      <c r="J25" s="92"/>
    </row>
    <row r="26" spans="1:10" ht="19" customHeight="1" x14ac:dyDescent="0.15">
      <c r="A26" s="89" t="str">
        <f>'Beoordelen interview'!A8</f>
        <v>Vraag 5</v>
      </c>
      <c r="B26" s="8"/>
      <c r="C26" s="11" t="s">
        <v>9</v>
      </c>
      <c r="D26" s="12"/>
      <c r="E26" s="10"/>
      <c r="F26" s="11" t="s">
        <v>9</v>
      </c>
      <c r="G26" s="12"/>
      <c r="H26" s="10"/>
      <c r="I26" s="11" t="s">
        <v>9</v>
      </c>
      <c r="J26" s="14"/>
    </row>
    <row r="27" spans="1:10" ht="130.25" customHeight="1" x14ac:dyDescent="0.15">
      <c r="A27" s="90"/>
      <c r="B27" s="8"/>
      <c r="C27" s="91" t="s">
        <v>7</v>
      </c>
      <c r="D27" s="92"/>
      <c r="E27" s="8"/>
      <c r="F27" s="97" t="s">
        <v>7</v>
      </c>
      <c r="G27" s="92"/>
      <c r="H27" s="8"/>
      <c r="I27" s="97" t="s">
        <v>7</v>
      </c>
      <c r="J27" s="92"/>
    </row>
    <row r="28" spans="1:10" ht="20" customHeight="1" x14ac:dyDescent="0.15">
      <c r="A28" s="89" t="str">
        <f>'Beoordelen interview'!A9</f>
        <v>Vraag 6</v>
      </c>
      <c r="B28" s="8"/>
      <c r="C28" s="11" t="s">
        <v>9</v>
      </c>
      <c r="D28" s="12"/>
      <c r="E28" s="10"/>
      <c r="F28" s="11" t="s">
        <v>9</v>
      </c>
      <c r="G28" s="12"/>
      <c r="H28" s="10"/>
      <c r="I28" s="11" t="s">
        <v>9</v>
      </c>
      <c r="J28" s="14"/>
    </row>
    <row r="29" spans="1:10" ht="145" customHeight="1" x14ac:dyDescent="0.15">
      <c r="A29" s="90"/>
      <c r="B29" s="8"/>
      <c r="C29" s="91" t="s">
        <v>7</v>
      </c>
      <c r="D29" s="92"/>
      <c r="E29" s="8"/>
      <c r="F29" s="97" t="s">
        <v>7</v>
      </c>
      <c r="G29" s="92"/>
      <c r="H29" s="8"/>
      <c r="I29" s="97" t="s">
        <v>7</v>
      </c>
      <c r="J29" s="92"/>
    </row>
    <row r="30" spans="1:10" ht="20" customHeight="1" x14ac:dyDescent="0.15">
      <c r="A30" s="27"/>
      <c r="B30" s="9"/>
      <c r="C30" s="28"/>
      <c r="D30" s="28"/>
      <c r="E30" s="9"/>
      <c r="F30" s="28"/>
      <c r="G30" s="28"/>
      <c r="H30" s="9"/>
      <c r="I30" s="28"/>
      <c r="J30" s="29"/>
    </row>
  </sheetData>
  <sheetProtection algorithmName="SHA-512" hashValue="ZKVYqnhsg14opoYAypiHjL4kt2u3001KDW/78VQFYvN0gIWjG2Fz5+8svzzwZ6qVYKs7DasXtNo9SGSmHqvO/w==" saltValue="UVvStp2IFW2DWbjW7ohJqQ==" spinCount="100000" sheet="1" objects="1" scenarios="1"/>
  <mergeCells count="51">
    <mergeCell ref="C29:D29"/>
    <mergeCell ref="F29:G29"/>
    <mergeCell ref="I29:J29"/>
    <mergeCell ref="C25:D25"/>
    <mergeCell ref="F25:G25"/>
    <mergeCell ref="I25:J25"/>
    <mergeCell ref="C27:D27"/>
    <mergeCell ref="F27:G27"/>
    <mergeCell ref="I27:J27"/>
    <mergeCell ref="C14:D14"/>
    <mergeCell ref="F14:G14"/>
    <mergeCell ref="I14:J14"/>
    <mergeCell ref="C23:D23"/>
    <mergeCell ref="F23:G23"/>
    <mergeCell ref="I23:J23"/>
    <mergeCell ref="C19:D19"/>
    <mergeCell ref="F19:G19"/>
    <mergeCell ref="I19:J19"/>
    <mergeCell ref="C21:D21"/>
    <mergeCell ref="F21:G21"/>
    <mergeCell ref="I21:J21"/>
    <mergeCell ref="C17:D17"/>
    <mergeCell ref="F17:G17"/>
    <mergeCell ref="I17:J17"/>
    <mergeCell ref="I1:J1"/>
    <mergeCell ref="C4:D4"/>
    <mergeCell ref="F4:G4"/>
    <mergeCell ref="I4:J4"/>
    <mergeCell ref="C1:D1"/>
    <mergeCell ref="F1:G1"/>
    <mergeCell ref="C2:D2"/>
    <mergeCell ref="F2:G2"/>
    <mergeCell ref="I2:J2"/>
    <mergeCell ref="C8:D8"/>
    <mergeCell ref="F8:G8"/>
    <mergeCell ref="I8:J8"/>
    <mergeCell ref="C6:D6"/>
    <mergeCell ref="F6:G6"/>
    <mergeCell ref="I6:J6"/>
    <mergeCell ref="C10:D10"/>
    <mergeCell ref="F10:G10"/>
    <mergeCell ref="I10:J10"/>
    <mergeCell ref="C12:D12"/>
    <mergeCell ref="F12:G12"/>
    <mergeCell ref="I12:J12"/>
    <mergeCell ref="A28:A29"/>
    <mergeCell ref="A18:A19"/>
    <mergeCell ref="A20:A21"/>
    <mergeCell ref="A22:A23"/>
    <mergeCell ref="A24:A25"/>
    <mergeCell ref="A26:A27"/>
  </mergeCells>
  <dataValidations count="1">
    <dataValidation type="list" errorStyle="warning" allowBlank="1" showErrorMessage="1" error="Voer juiste waarde in. " sqref="C3 C7 C9 C13 F13 I13 I9 F9 F7 I7 F3 I3 C5 I5 F5 C18 C28 F28 I28 F18 I18 C20 I20 F20 C11 F11 I11 C22 I22 F22 C24 I24 F24 C26 I26 F26" xr:uid="{E3269BAD-F6F6-1F4D-8EF4-21183F959312}">
      <formula1>Score</formula1>
    </dataValidation>
  </dataValidations>
  <pageMargins left="0.7" right="0.7" top="0.75" bottom="0.75" header="0.3" footer="0.3"/>
  <pageSetup paperSize="8"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0"/>
  <sheetViews>
    <sheetView showGridLines="0"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ColWidth="8.83203125" defaultRowHeight="13" x14ac:dyDescent="0.15"/>
  <cols>
    <col min="1" max="1" width="98" style="4" customWidth="1"/>
    <col min="2" max="2" width="2.6640625" style="6" customWidth="1"/>
    <col min="3" max="3" width="25.6640625" style="13" customWidth="1"/>
    <col min="4" max="4" width="3.6640625" style="13" customWidth="1"/>
    <col min="5" max="5" width="2.6640625" style="5" customWidth="1"/>
    <col min="6" max="6" width="25.6640625" style="13" customWidth="1"/>
    <col min="7" max="7" width="3.6640625" style="13" customWidth="1"/>
    <col min="8" max="8" width="2.6640625" style="5" customWidth="1"/>
    <col min="9" max="9" width="25.6640625" style="15" customWidth="1"/>
    <col min="10" max="10" width="3.6640625" style="15" customWidth="1"/>
    <col min="11" max="11" width="11.6640625" style="4" bestFit="1" customWidth="1"/>
    <col min="12" max="16384" width="8.83203125" style="4"/>
  </cols>
  <sheetData>
    <row r="1" spans="1:11" ht="50" customHeight="1" x14ac:dyDescent="0.2">
      <c r="A1" s="26" t="s">
        <v>17</v>
      </c>
      <c r="B1" s="18"/>
      <c r="C1" s="101" t="s">
        <v>8</v>
      </c>
      <c r="D1" s="96"/>
      <c r="E1" s="18"/>
      <c r="F1" s="95" t="s">
        <v>8</v>
      </c>
      <c r="G1" s="96"/>
      <c r="H1" s="18"/>
      <c r="I1" s="95" t="s">
        <v>8</v>
      </c>
      <c r="J1" s="96"/>
      <c r="K1" s="3"/>
    </row>
    <row r="2" spans="1:11" ht="20" customHeight="1" x14ac:dyDescent="0.15">
      <c r="A2" s="66" t="str">
        <f>'Beoordelen open vragen'!A1</f>
        <v>1. OPEN VRAGEN</v>
      </c>
      <c r="B2" s="7"/>
      <c r="C2" s="98" t="s">
        <v>9</v>
      </c>
      <c r="D2" s="99"/>
      <c r="E2" s="7"/>
      <c r="F2" s="100" t="s">
        <v>9</v>
      </c>
      <c r="G2" s="99"/>
      <c r="H2" s="7"/>
      <c r="I2" s="100" t="s">
        <v>9</v>
      </c>
      <c r="J2" s="99"/>
    </row>
    <row r="3" spans="1:11" ht="20" customHeight="1" x14ac:dyDescent="0.15">
      <c r="A3" s="64" t="str">
        <f>'Beoordelen open vragen'!A3</f>
        <v>6.1.1 Plan van aanpak</v>
      </c>
      <c r="B3" s="8"/>
      <c r="C3" s="11" t="s">
        <v>9</v>
      </c>
      <c r="D3" s="12"/>
      <c r="E3" s="10"/>
      <c r="F3" s="11" t="s">
        <v>9</v>
      </c>
      <c r="G3" s="12"/>
      <c r="H3" s="10"/>
      <c r="I3" s="11" t="s">
        <v>9</v>
      </c>
      <c r="J3" s="14"/>
    </row>
    <row r="4" spans="1:11" ht="168" customHeight="1" x14ac:dyDescent="0.15">
      <c r="A4" s="30" t="str">
        <f>'Beoordelen open vragen'!A4</f>
        <v>De opdrachtgever hecht veel waarde aan een zo geruisloos mogelijke overgang van de huidige dienstverlening/ situatie naar de inschrijver indien deze de opdracht gegund krijgt. Inschrijver dient te beschrijven op maximaal 4 A4 (toe te voegen op TenderNed):
-	 Op welke wijze inschrijver haar dienstverlening gaat opstarten;
-	 Op welke wijze inschrijver de dossierkennis eigen gaat maken;
-	 Op welke wijze inschrijver de interim-controle opstart;
-	 Wanneer zij wat gaat uitvoeren om de gevraagde kwaliteit en uitvoering te kunnen garanderen;
-	 Wat verwacht inschrijver van de opdrachtgever bij het opvragen van dossiers (volstaat een inlog op de systemen van de opdrachtgever of moet de opdrachtgever zelf alles bij elkaar zoeken en aanleveren?);
-	 Wat inschrijver verwacht met betrekking tot de beschikbaarheid van de opdrachtgever en op welk niveau.</v>
      </c>
      <c r="B4" s="8"/>
      <c r="C4" s="93" t="s">
        <v>7</v>
      </c>
      <c r="D4" s="94"/>
      <c r="E4" s="8"/>
      <c r="F4" s="97" t="s">
        <v>7</v>
      </c>
      <c r="G4" s="92"/>
      <c r="H4" s="8"/>
      <c r="I4" s="97" t="s">
        <v>7</v>
      </c>
      <c r="J4" s="92"/>
    </row>
    <row r="5" spans="1:11" ht="20" customHeight="1" x14ac:dyDescent="0.15">
      <c r="A5" s="64" t="str">
        <f>'Beoordelen open vragen'!A5</f>
        <v>6.1.2	 Werkwijze jaarrekening</v>
      </c>
      <c r="B5" s="8"/>
      <c r="C5" s="11" t="s">
        <v>9</v>
      </c>
      <c r="D5" s="12"/>
      <c r="E5" s="10"/>
      <c r="F5" s="11" t="s">
        <v>9</v>
      </c>
      <c r="G5" s="12"/>
      <c r="H5" s="10"/>
      <c r="I5" s="11" t="s">
        <v>9</v>
      </c>
      <c r="J5" s="14"/>
    </row>
    <row r="6" spans="1:11" ht="155" customHeight="1" x14ac:dyDescent="0.15">
      <c r="A6" s="30" t="str">
        <f>'Beoordelen open vragen'!A6</f>
        <v>Inschrijver dient te beschrijven in een leesbare PDF op maximaal 4 A4 (toe te voegen op TenderNed) hoe zij samenwerkt met de opdrachtgever, bestaande uit:
- inspanning in uren door de opdrachtgever; 
- de werkwijze van inschrijver, de doorlooptijd; 
- wat vraagt de inschrijver verder van de opdrachtgever om de interim-controle en de jaarrekeningcontrole te realiseren;
- hoe gaat inschrijver om met een situatie waarbij uitsluitend online gewerkt mag worden?;
- op welke wijze voorkomt inschrijver een discussie over meerwerk, waar ligt voor inschrijver de grens?</v>
      </c>
      <c r="B6" s="8"/>
      <c r="C6" s="91" t="s">
        <v>7</v>
      </c>
      <c r="D6" s="92"/>
      <c r="E6" s="8"/>
      <c r="F6" s="97" t="s">
        <v>7</v>
      </c>
      <c r="G6" s="92"/>
      <c r="H6" s="8"/>
      <c r="I6" s="97" t="s">
        <v>7</v>
      </c>
      <c r="J6" s="92"/>
    </row>
    <row r="7" spans="1:11" ht="20" customHeight="1" x14ac:dyDescent="0.15">
      <c r="A7" s="64" t="str">
        <f>'Beoordelen open vragen'!A7</f>
        <v xml:space="preserve">6.1.3	 Continuïteit van de dienstverlening en teamsamenstelling </v>
      </c>
      <c r="B7" s="8"/>
      <c r="C7" s="11" t="s">
        <v>9</v>
      </c>
      <c r="D7" s="12"/>
      <c r="E7" s="10"/>
      <c r="F7" s="11" t="s">
        <v>9</v>
      </c>
      <c r="G7" s="12"/>
      <c r="H7" s="10"/>
      <c r="I7" s="11" t="s">
        <v>9</v>
      </c>
      <c r="J7" s="14"/>
    </row>
    <row r="8" spans="1:11" ht="182" customHeight="1" x14ac:dyDescent="0.15">
      <c r="A8" s="30" t="str">
        <f>'Beoordelen open vragen'!A8</f>
        <v>Opdrachtgever hecht veel waarde aan vaste contactpersonen en een vaste teamsamenstelling. Inschrijver dient te beschrijven op maximaal 3 A4 (toe te voegen op TenderNed) op welke wijze zij de continuïteit en vereiste kennis/ ervaringsniveau van het adviesteam en van de dienstverlening zelf maximaal zal waarborgen. Inschrijver beschrijft daarbij:
-	 Een overzicht van de teamsamenstelling (kwaliteit en kwantiteit) die inschrijver na gunning zal inzetten.
-	 Hoe zij de dossierkennis en kennis van zorgverzekeringswet ZVW en onderwijs van de opdrachtgever binnen het controle-samenstellingsteam van de inschrijver waarborgt.
-	 Op welke wijze inschrijver er maximaal voor kan zorgdragen dat de teamsamenstelling de eerste 36 maanden ongewijzigd blijft.
-	 Daarnaast beschrijft inschrijver hoeveel (minimaal 2) deskundigen op het gebied van speciaal onderwijs en de Zorgverzekeringswet zij in dienst heeft om de continuïteit te kunnen waarborgen.</v>
      </c>
      <c r="B8" s="8"/>
      <c r="C8" s="91" t="s">
        <v>7</v>
      </c>
      <c r="D8" s="92"/>
      <c r="E8" s="8"/>
      <c r="F8" s="97" t="s">
        <v>7</v>
      </c>
      <c r="G8" s="92"/>
      <c r="H8" s="8"/>
      <c r="I8" s="97" t="s">
        <v>7</v>
      </c>
      <c r="J8" s="92"/>
    </row>
    <row r="9" spans="1:11" ht="20" customHeight="1" x14ac:dyDescent="0.15">
      <c r="A9" s="65" t="str">
        <f>('Beoordelen open vragen'!A9)</f>
        <v>6.1.4 Informatievoorziening</v>
      </c>
      <c r="B9" s="8"/>
      <c r="C9" s="11" t="s">
        <v>9</v>
      </c>
      <c r="D9" s="12"/>
      <c r="E9" s="10"/>
      <c r="F9" s="11" t="s">
        <v>9</v>
      </c>
      <c r="G9" s="12"/>
      <c r="H9" s="10"/>
      <c r="I9" s="11" t="s">
        <v>9</v>
      </c>
      <c r="J9" s="14"/>
    </row>
    <row r="10" spans="1:11" ht="143" customHeight="1" x14ac:dyDescent="0.15">
      <c r="A10" s="31" t="str">
        <f>('Beoordelen open vragen'!A10)</f>
        <v>Inschrijver dient te beschrijven op maximaal 2 A4 (toe te voegen op TenderNed) over welke informatie/communicatiemiddelen zij beschikt in relatie tot relevante ontwikkelingen buiten de invloedsfeer van de opdrachtgever. Hierbij kan onder andere gedacht worden aan opdrachtgever relevante fiscale regelgeving, bekostiging, sociaaleconomische wijzigingen, informatiebeveiliging etc. Inschrijver beschrijft daarbij minimaal waar die informatievoorziening uit bestaat en met welke frequentie zij deze beschikbaar stelt specifiek voor de opdrachtgever. Inschrijver beschrijft daarbij tevens of zij beschikt over een vakgroep die deelneemt aan overleggen bij VWS en OCW.</v>
      </c>
      <c r="B10" s="8"/>
      <c r="C10" s="91" t="s">
        <v>7</v>
      </c>
      <c r="D10" s="92"/>
      <c r="E10" s="8"/>
      <c r="F10" s="91" t="s">
        <v>7</v>
      </c>
      <c r="G10" s="92"/>
      <c r="H10" s="8"/>
      <c r="I10" s="91" t="s">
        <v>7</v>
      </c>
      <c r="J10" s="92"/>
    </row>
    <row r="11" spans="1:11" ht="20" customHeight="1" x14ac:dyDescent="0.15">
      <c r="A11" s="64" t="str">
        <f>'Beoordelen open vragen'!A11</f>
        <v>6.1.5	 Visie op een controleproces binnen een gecombineerde onderwijs- en zorgorganisatie</v>
      </c>
      <c r="B11" s="8"/>
      <c r="C11" s="11" t="s">
        <v>9</v>
      </c>
      <c r="D11" s="12"/>
      <c r="E11" s="10"/>
      <c r="F11" s="11" t="s">
        <v>9</v>
      </c>
      <c r="G11" s="12"/>
      <c r="H11" s="10"/>
      <c r="I11" s="11" t="s">
        <v>9</v>
      </c>
      <c r="J11" s="14"/>
    </row>
    <row r="12" spans="1:11" ht="130.25" customHeight="1" x14ac:dyDescent="0.15">
      <c r="A12" s="30" t="str">
        <f>'Beoordelen open vragen'!A12</f>
        <v>Inschrijver dient te beschrijven op maximaal 2 A4 (toe te voegen op TenderNed) wat haar visie is op een controleproces binnen een organisatie zoals die van Auris Groep. Inschrijver beschrijft daarbij:
-	 Wat de rol is van een ‘meedenkende accountant’ die niet alleen een probleem benoemt, maar ook adviseert over de oplossing;
-	 Hoe inschrijver om gaat met een onverwachte gebeurtenis zoals bij de COVID-19 crisis?</v>
      </c>
      <c r="B12" s="8"/>
      <c r="C12" s="91" t="s">
        <v>7</v>
      </c>
      <c r="D12" s="92"/>
      <c r="E12" s="8"/>
      <c r="F12" s="91" t="s">
        <v>7</v>
      </c>
      <c r="G12" s="92"/>
      <c r="H12" s="8"/>
      <c r="I12" s="91" t="s">
        <v>7</v>
      </c>
      <c r="J12" s="92"/>
    </row>
    <row r="13" spans="1:11" ht="20" customHeight="1" x14ac:dyDescent="0.15">
      <c r="A13" s="64" t="str">
        <f>'Beoordelen open vragen'!A13</f>
        <v>6.1.6	 Rapportagevorm</v>
      </c>
      <c r="B13" s="8"/>
      <c r="C13" s="11" t="s">
        <v>9</v>
      </c>
      <c r="D13" s="12"/>
      <c r="E13" s="10"/>
      <c r="F13" s="11" t="s">
        <v>9</v>
      </c>
      <c r="G13" s="12"/>
      <c r="H13" s="10"/>
      <c r="I13" s="11" t="s">
        <v>9</v>
      </c>
      <c r="J13" s="14"/>
    </row>
    <row r="14" spans="1:11" ht="169" customHeight="1" x14ac:dyDescent="0.15">
      <c r="A14" s="30" t="str">
        <f>'Beoordelen open vragen'!A14</f>
        <v xml:space="preserve">Inschrijver dient te beschrijven op maximaal 20 A4 (toe te voegen op TenderNed) op welke wijze rapportages worden opgesteld. Inschrijver laat minimaal een voorbeeld zien van (de voorbeeldrapportages maken onderdeel uit van de maximaal 20 A4):
-	 1 concept type managementletter;
-	 1 concept accountantsverslag van een Zorginstelling;
-	 1 concept accountantsverslag van een (primair) onderwijs-organisatie.
Beoordelaars letten daarbij op:
-	 de mate van leesbaarheid en volledigheid; 
-	 de visualisatie in de rapportage van de meerjarige ontwikkelingen van de bedrijfsvoering; 
-	 welke inhoud wordt daar aan gegeven. </v>
      </c>
      <c r="B14" s="8"/>
      <c r="C14" s="91" t="s">
        <v>7</v>
      </c>
      <c r="D14" s="92"/>
      <c r="E14" s="8"/>
      <c r="F14" s="91" t="s">
        <v>7</v>
      </c>
      <c r="G14" s="92"/>
      <c r="H14" s="8"/>
      <c r="I14" s="91" t="s">
        <v>7</v>
      </c>
      <c r="J14" s="92"/>
    </row>
    <row r="15" spans="1:11" ht="20" customHeight="1" x14ac:dyDescent="0.15">
      <c r="A15" s="27"/>
      <c r="B15" s="9"/>
      <c r="C15" s="28"/>
      <c r="D15" s="28"/>
      <c r="E15" s="9"/>
      <c r="F15" s="28"/>
      <c r="G15" s="28"/>
      <c r="H15" s="9"/>
      <c r="I15" s="28"/>
      <c r="J15" s="29"/>
    </row>
    <row r="17" spans="1:10" ht="20" customHeight="1" x14ac:dyDescent="0.15">
      <c r="A17" s="66" t="str">
        <f>'Beoordelen interview'!A1</f>
        <v>2. INTERVIEW</v>
      </c>
      <c r="B17" s="7"/>
      <c r="C17" s="98" t="s">
        <v>9</v>
      </c>
      <c r="D17" s="99"/>
      <c r="E17" s="7"/>
      <c r="F17" s="100" t="s">
        <v>9</v>
      </c>
      <c r="G17" s="99"/>
      <c r="H17" s="7"/>
      <c r="I17" s="100" t="s">
        <v>9</v>
      </c>
      <c r="J17" s="99"/>
    </row>
    <row r="18" spans="1:10" ht="20" customHeight="1" x14ac:dyDescent="0.15">
      <c r="A18" s="89" t="str">
        <f>'Beoordelen interview'!A4</f>
        <v>Vraag 1</v>
      </c>
      <c r="B18" s="8"/>
      <c r="C18" s="11" t="s">
        <v>9</v>
      </c>
      <c r="D18" s="12"/>
      <c r="E18" s="10"/>
      <c r="F18" s="11" t="s">
        <v>9</v>
      </c>
      <c r="G18" s="12"/>
      <c r="H18" s="10"/>
      <c r="I18" s="11" t="s">
        <v>9</v>
      </c>
      <c r="J18" s="14"/>
    </row>
    <row r="19" spans="1:10" ht="130.25" customHeight="1" x14ac:dyDescent="0.15">
      <c r="A19" s="90"/>
      <c r="B19" s="8"/>
      <c r="C19" s="93" t="s">
        <v>7</v>
      </c>
      <c r="D19" s="94"/>
      <c r="E19" s="8"/>
      <c r="F19" s="97" t="s">
        <v>7</v>
      </c>
      <c r="G19" s="92"/>
      <c r="H19" s="8"/>
      <c r="I19" s="97" t="s">
        <v>7</v>
      </c>
      <c r="J19" s="92"/>
    </row>
    <row r="20" spans="1:10" ht="20" customHeight="1" x14ac:dyDescent="0.15">
      <c r="A20" s="89" t="str">
        <f>'Beoordelen interview'!A5</f>
        <v>Vraag 2</v>
      </c>
      <c r="B20" s="8"/>
      <c r="C20" s="11" t="s">
        <v>9</v>
      </c>
      <c r="D20" s="12"/>
      <c r="E20" s="10"/>
      <c r="F20" s="11" t="s">
        <v>9</v>
      </c>
      <c r="G20" s="12"/>
      <c r="H20" s="10"/>
      <c r="I20" s="11" t="s">
        <v>9</v>
      </c>
      <c r="J20" s="14"/>
    </row>
    <row r="21" spans="1:10" ht="130" customHeight="1" x14ac:dyDescent="0.15">
      <c r="A21" s="90"/>
      <c r="B21" s="8"/>
      <c r="C21" s="91" t="s">
        <v>7</v>
      </c>
      <c r="D21" s="92"/>
      <c r="E21" s="8"/>
      <c r="F21" s="97" t="s">
        <v>7</v>
      </c>
      <c r="G21" s="92"/>
      <c r="H21" s="8"/>
      <c r="I21" s="97" t="s">
        <v>7</v>
      </c>
      <c r="J21" s="92"/>
    </row>
    <row r="22" spans="1:10" ht="19" customHeight="1" x14ac:dyDescent="0.15">
      <c r="A22" s="89" t="str">
        <f>'Beoordelen interview'!A6</f>
        <v>Vraag 3</v>
      </c>
      <c r="B22" s="8"/>
      <c r="C22" s="11" t="s">
        <v>9</v>
      </c>
      <c r="D22" s="12"/>
      <c r="E22" s="10"/>
      <c r="F22" s="11" t="s">
        <v>9</v>
      </c>
      <c r="G22" s="12"/>
      <c r="H22" s="10"/>
      <c r="I22" s="11" t="s">
        <v>9</v>
      </c>
      <c r="J22" s="14"/>
    </row>
    <row r="23" spans="1:10" ht="130.25" customHeight="1" x14ac:dyDescent="0.15">
      <c r="A23" s="90"/>
      <c r="B23" s="8"/>
      <c r="C23" s="91" t="s">
        <v>7</v>
      </c>
      <c r="D23" s="92"/>
      <c r="E23" s="8"/>
      <c r="F23" s="97" t="s">
        <v>7</v>
      </c>
      <c r="G23" s="92"/>
      <c r="H23" s="8"/>
      <c r="I23" s="97" t="s">
        <v>7</v>
      </c>
      <c r="J23" s="92"/>
    </row>
    <row r="24" spans="1:10" ht="19" customHeight="1" x14ac:dyDescent="0.15">
      <c r="A24" s="89" t="str">
        <f>'Beoordelen interview'!A7</f>
        <v>Vraag 4</v>
      </c>
      <c r="B24" s="8"/>
      <c r="C24" s="11" t="s">
        <v>9</v>
      </c>
      <c r="D24" s="12"/>
      <c r="E24" s="10"/>
      <c r="F24" s="11" t="s">
        <v>9</v>
      </c>
      <c r="G24" s="12"/>
      <c r="H24" s="10"/>
      <c r="I24" s="11" t="s">
        <v>9</v>
      </c>
      <c r="J24" s="14"/>
    </row>
    <row r="25" spans="1:10" ht="130.25" customHeight="1" x14ac:dyDescent="0.15">
      <c r="A25" s="90"/>
      <c r="B25" s="8"/>
      <c r="C25" s="91" t="s">
        <v>7</v>
      </c>
      <c r="D25" s="92"/>
      <c r="E25" s="8"/>
      <c r="F25" s="97" t="s">
        <v>7</v>
      </c>
      <c r="G25" s="92"/>
      <c r="H25" s="8"/>
      <c r="I25" s="97" t="s">
        <v>7</v>
      </c>
      <c r="J25" s="92"/>
    </row>
    <row r="26" spans="1:10" ht="19" customHeight="1" x14ac:dyDescent="0.15">
      <c r="A26" s="89" t="str">
        <f>'Beoordelen interview'!A8</f>
        <v>Vraag 5</v>
      </c>
      <c r="B26" s="8"/>
      <c r="C26" s="11" t="s">
        <v>9</v>
      </c>
      <c r="D26" s="12"/>
      <c r="E26" s="10"/>
      <c r="F26" s="11" t="s">
        <v>9</v>
      </c>
      <c r="G26" s="12"/>
      <c r="H26" s="10"/>
      <c r="I26" s="11" t="s">
        <v>9</v>
      </c>
      <c r="J26" s="14"/>
    </row>
    <row r="27" spans="1:10" ht="130.25" customHeight="1" x14ac:dyDescent="0.15">
      <c r="A27" s="90"/>
      <c r="B27" s="8"/>
      <c r="C27" s="91" t="s">
        <v>7</v>
      </c>
      <c r="D27" s="92"/>
      <c r="E27" s="8"/>
      <c r="F27" s="97" t="s">
        <v>7</v>
      </c>
      <c r="G27" s="92"/>
      <c r="H27" s="8"/>
      <c r="I27" s="97" t="s">
        <v>7</v>
      </c>
      <c r="J27" s="92"/>
    </row>
    <row r="28" spans="1:10" ht="20" customHeight="1" x14ac:dyDescent="0.15">
      <c r="A28" s="89" t="str">
        <f>'Beoordelen interview'!A9</f>
        <v>Vraag 6</v>
      </c>
      <c r="B28" s="8"/>
      <c r="C28" s="11" t="s">
        <v>9</v>
      </c>
      <c r="D28" s="12"/>
      <c r="E28" s="10"/>
      <c r="F28" s="11" t="s">
        <v>9</v>
      </c>
      <c r="G28" s="12"/>
      <c r="H28" s="10"/>
      <c r="I28" s="11" t="s">
        <v>9</v>
      </c>
      <c r="J28" s="14"/>
    </row>
    <row r="29" spans="1:10" ht="145" customHeight="1" x14ac:dyDescent="0.15">
      <c r="A29" s="90"/>
      <c r="B29" s="8"/>
      <c r="C29" s="91" t="s">
        <v>7</v>
      </c>
      <c r="D29" s="92"/>
      <c r="E29" s="8"/>
      <c r="F29" s="97" t="s">
        <v>7</v>
      </c>
      <c r="G29" s="92"/>
      <c r="H29" s="8"/>
      <c r="I29" s="97" t="s">
        <v>7</v>
      </c>
      <c r="J29" s="92"/>
    </row>
    <row r="30" spans="1:10" ht="20" customHeight="1" x14ac:dyDescent="0.15">
      <c r="A30" s="27"/>
      <c r="B30" s="9"/>
      <c r="C30" s="28"/>
      <c r="D30" s="28"/>
      <c r="E30" s="9"/>
      <c r="F30" s="28"/>
      <c r="G30" s="28"/>
      <c r="H30" s="9"/>
      <c r="I30" s="28"/>
      <c r="J30" s="29"/>
    </row>
  </sheetData>
  <sheetProtection algorithmName="SHA-512" hashValue="snNF4NDjx+OEKAmEaDOtlHGE2+IFZkdM5ZemlzktWt1n6MtMMP3epbe8CrzEKvJapffqLJFnjumLXOb9KwzciQ==" saltValue="mqMoS1DrWQkDq3rU05k8kg==" spinCount="100000" sheet="1" objects="1" scenarios="1"/>
  <mergeCells count="51">
    <mergeCell ref="C29:D29"/>
    <mergeCell ref="F29:G29"/>
    <mergeCell ref="I29:J29"/>
    <mergeCell ref="C25:D25"/>
    <mergeCell ref="F25:G25"/>
    <mergeCell ref="I25:J25"/>
    <mergeCell ref="C27:D27"/>
    <mergeCell ref="F27:G27"/>
    <mergeCell ref="I27:J27"/>
    <mergeCell ref="C14:D14"/>
    <mergeCell ref="F14:G14"/>
    <mergeCell ref="I14:J14"/>
    <mergeCell ref="C23:D23"/>
    <mergeCell ref="F23:G23"/>
    <mergeCell ref="I23:J23"/>
    <mergeCell ref="C19:D19"/>
    <mergeCell ref="F19:G19"/>
    <mergeCell ref="I19:J19"/>
    <mergeCell ref="C21:D21"/>
    <mergeCell ref="F21:G21"/>
    <mergeCell ref="I21:J21"/>
    <mergeCell ref="C17:D17"/>
    <mergeCell ref="F17:G17"/>
    <mergeCell ref="I17:J17"/>
    <mergeCell ref="C10:D10"/>
    <mergeCell ref="F10:G10"/>
    <mergeCell ref="I10:J10"/>
    <mergeCell ref="C12:D12"/>
    <mergeCell ref="F12:G12"/>
    <mergeCell ref="I12:J12"/>
    <mergeCell ref="C6:D6"/>
    <mergeCell ref="F6:G6"/>
    <mergeCell ref="I6:J6"/>
    <mergeCell ref="C8:D8"/>
    <mergeCell ref="F8:G8"/>
    <mergeCell ref="I8:J8"/>
    <mergeCell ref="C4:D4"/>
    <mergeCell ref="F4:G4"/>
    <mergeCell ref="I4:J4"/>
    <mergeCell ref="C1:D1"/>
    <mergeCell ref="F1:G1"/>
    <mergeCell ref="I1:J1"/>
    <mergeCell ref="C2:D2"/>
    <mergeCell ref="F2:G2"/>
    <mergeCell ref="I2:J2"/>
    <mergeCell ref="A28:A29"/>
    <mergeCell ref="A18:A19"/>
    <mergeCell ref="A20:A21"/>
    <mergeCell ref="A22:A23"/>
    <mergeCell ref="A24:A25"/>
    <mergeCell ref="A26:A27"/>
  </mergeCells>
  <dataValidations count="1">
    <dataValidation type="list" errorStyle="warning" allowBlank="1" showErrorMessage="1" error="Voer juiste waarde in. " sqref="C3 C7 C9 C13 F13 I13 I9 F9 F7 I7 F3 I3 C5 I5 F5 C18 C28 F28 I28 F18 I18 C20 I20 F20 C11 F11 I11 C22 I22 F22 C24 I24 F24 C26 I26 F26" xr:uid="{12538983-9F3B-E948-A3C0-7DCA5C98E9BD}">
      <formula1>Score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0"/>
  <sheetViews>
    <sheetView showGridLines="0"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ColWidth="8.83203125" defaultRowHeight="13" x14ac:dyDescent="0.15"/>
  <cols>
    <col min="1" max="1" width="98" style="4" customWidth="1"/>
    <col min="2" max="2" width="2.6640625" style="6" customWidth="1"/>
    <col min="3" max="3" width="25.6640625" style="13" customWidth="1"/>
    <col min="4" max="4" width="3.6640625" style="13" customWidth="1"/>
    <col min="5" max="5" width="2.6640625" style="5" customWidth="1"/>
    <col min="6" max="6" width="25.6640625" style="13" customWidth="1"/>
    <col min="7" max="7" width="3.6640625" style="13" customWidth="1"/>
    <col min="8" max="8" width="2.6640625" style="5" customWidth="1"/>
    <col min="9" max="9" width="25.6640625" style="15" customWidth="1"/>
    <col min="10" max="10" width="3.6640625" style="15" customWidth="1"/>
    <col min="11" max="11" width="11.6640625" style="4" bestFit="1" customWidth="1"/>
    <col min="12" max="16384" width="8.83203125" style="4"/>
  </cols>
  <sheetData>
    <row r="1" spans="1:11" ht="50" customHeight="1" x14ac:dyDescent="0.2">
      <c r="A1" s="26" t="s">
        <v>18</v>
      </c>
      <c r="B1" s="18"/>
      <c r="C1" s="101" t="s">
        <v>8</v>
      </c>
      <c r="D1" s="96"/>
      <c r="E1" s="18"/>
      <c r="F1" s="95" t="s">
        <v>8</v>
      </c>
      <c r="G1" s="96"/>
      <c r="H1" s="18"/>
      <c r="I1" s="95" t="s">
        <v>8</v>
      </c>
      <c r="J1" s="96"/>
      <c r="K1" s="3"/>
    </row>
    <row r="2" spans="1:11" ht="20" customHeight="1" x14ac:dyDescent="0.15">
      <c r="A2" s="66" t="str">
        <f>'Beoordelen open vragen'!A1</f>
        <v>1. OPEN VRAGEN</v>
      </c>
      <c r="B2" s="7"/>
      <c r="C2" s="98" t="s">
        <v>9</v>
      </c>
      <c r="D2" s="99"/>
      <c r="E2" s="7"/>
      <c r="F2" s="100" t="s">
        <v>9</v>
      </c>
      <c r="G2" s="99"/>
      <c r="H2" s="7"/>
      <c r="I2" s="100" t="s">
        <v>9</v>
      </c>
      <c r="J2" s="99"/>
    </row>
    <row r="3" spans="1:11" ht="20" customHeight="1" x14ac:dyDescent="0.15">
      <c r="A3" s="64" t="str">
        <f>'Beoordelen open vragen'!A3</f>
        <v>6.1.1 Plan van aanpak</v>
      </c>
      <c r="B3" s="8"/>
      <c r="C3" s="11" t="s">
        <v>9</v>
      </c>
      <c r="D3" s="12"/>
      <c r="E3" s="10"/>
      <c r="F3" s="11" t="s">
        <v>9</v>
      </c>
      <c r="G3" s="12"/>
      <c r="H3" s="10"/>
      <c r="I3" s="11" t="s">
        <v>9</v>
      </c>
      <c r="J3" s="14"/>
    </row>
    <row r="4" spans="1:11" ht="168" customHeight="1" x14ac:dyDescent="0.15">
      <c r="A4" s="30" t="str">
        <f>'Beoordelen open vragen'!A4</f>
        <v>De opdrachtgever hecht veel waarde aan een zo geruisloos mogelijke overgang van de huidige dienstverlening/ situatie naar de inschrijver indien deze de opdracht gegund krijgt. Inschrijver dient te beschrijven op maximaal 4 A4 (toe te voegen op TenderNed):
-	 Op welke wijze inschrijver haar dienstverlening gaat opstarten;
-	 Op welke wijze inschrijver de dossierkennis eigen gaat maken;
-	 Op welke wijze inschrijver de interim-controle opstart;
-	 Wanneer zij wat gaat uitvoeren om de gevraagde kwaliteit en uitvoering te kunnen garanderen;
-	 Wat verwacht inschrijver van de opdrachtgever bij het opvragen van dossiers (volstaat een inlog op de systemen van de opdrachtgever of moet de opdrachtgever zelf alles bij elkaar zoeken en aanleveren?);
-	 Wat inschrijver verwacht met betrekking tot de beschikbaarheid van de opdrachtgever en op welk niveau.</v>
      </c>
      <c r="B4" s="8"/>
      <c r="C4" s="93" t="s">
        <v>7</v>
      </c>
      <c r="D4" s="94"/>
      <c r="E4" s="8"/>
      <c r="F4" s="97" t="s">
        <v>7</v>
      </c>
      <c r="G4" s="92"/>
      <c r="H4" s="8"/>
      <c r="I4" s="97" t="s">
        <v>7</v>
      </c>
      <c r="J4" s="92"/>
    </row>
    <row r="5" spans="1:11" ht="20" customHeight="1" x14ac:dyDescent="0.15">
      <c r="A5" s="64" t="str">
        <f>'Beoordelen open vragen'!A5</f>
        <v>6.1.2	 Werkwijze jaarrekening</v>
      </c>
      <c r="B5" s="8"/>
      <c r="C5" s="11" t="s">
        <v>9</v>
      </c>
      <c r="D5" s="12"/>
      <c r="E5" s="10"/>
      <c r="F5" s="11" t="s">
        <v>9</v>
      </c>
      <c r="G5" s="12"/>
      <c r="H5" s="10"/>
      <c r="I5" s="11" t="s">
        <v>9</v>
      </c>
      <c r="J5" s="14"/>
    </row>
    <row r="6" spans="1:11" ht="155" customHeight="1" x14ac:dyDescent="0.15">
      <c r="A6" s="30" t="str">
        <f>'Beoordelen open vragen'!A6</f>
        <v>Inschrijver dient te beschrijven in een leesbare PDF op maximaal 4 A4 (toe te voegen op TenderNed) hoe zij samenwerkt met de opdrachtgever, bestaande uit:
- inspanning in uren door de opdrachtgever; 
- de werkwijze van inschrijver, de doorlooptijd; 
- wat vraagt de inschrijver verder van de opdrachtgever om de interim-controle en de jaarrekeningcontrole te realiseren;
- hoe gaat inschrijver om met een situatie waarbij uitsluitend online gewerkt mag worden?;
- op welke wijze voorkomt inschrijver een discussie over meerwerk, waar ligt voor inschrijver de grens?</v>
      </c>
      <c r="B6" s="8"/>
      <c r="C6" s="91" t="s">
        <v>7</v>
      </c>
      <c r="D6" s="92"/>
      <c r="E6" s="8"/>
      <c r="F6" s="97" t="s">
        <v>7</v>
      </c>
      <c r="G6" s="92"/>
      <c r="H6" s="8"/>
      <c r="I6" s="97" t="s">
        <v>7</v>
      </c>
      <c r="J6" s="92"/>
    </row>
    <row r="7" spans="1:11" ht="20" customHeight="1" x14ac:dyDescent="0.15">
      <c r="A7" s="64" t="str">
        <f>'Beoordelen open vragen'!A7</f>
        <v xml:space="preserve">6.1.3	 Continuïteit van de dienstverlening en teamsamenstelling </v>
      </c>
      <c r="B7" s="8"/>
      <c r="C7" s="11" t="s">
        <v>9</v>
      </c>
      <c r="D7" s="12"/>
      <c r="E7" s="10"/>
      <c r="F7" s="11" t="s">
        <v>9</v>
      </c>
      <c r="G7" s="12"/>
      <c r="H7" s="10"/>
      <c r="I7" s="11" t="s">
        <v>9</v>
      </c>
      <c r="J7" s="14"/>
    </row>
    <row r="8" spans="1:11" ht="182" customHeight="1" x14ac:dyDescent="0.15">
      <c r="A8" s="30" t="str">
        <f>'Beoordelen open vragen'!A8</f>
        <v>Opdrachtgever hecht veel waarde aan vaste contactpersonen en een vaste teamsamenstelling. Inschrijver dient te beschrijven op maximaal 3 A4 (toe te voegen op TenderNed) op welke wijze zij de continuïteit en vereiste kennis/ ervaringsniveau van het adviesteam en van de dienstverlening zelf maximaal zal waarborgen. Inschrijver beschrijft daarbij:
-	 Een overzicht van de teamsamenstelling (kwaliteit en kwantiteit) die inschrijver na gunning zal inzetten.
-	 Hoe zij de dossierkennis en kennis van zorgverzekeringswet ZVW en onderwijs van de opdrachtgever binnen het controle-samenstellingsteam van de inschrijver waarborgt.
-	 Op welke wijze inschrijver er maximaal voor kan zorgdragen dat de teamsamenstelling de eerste 36 maanden ongewijzigd blijft.
-	 Daarnaast beschrijft inschrijver hoeveel (minimaal 2) deskundigen op het gebied van speciaal onderwijs en de Zorgverzekeringswet zij in dienst heeft om de continuïteit te kunnen waarborgen.</v>
      </c>
      <c r="B8" s="8"/>
      <c r="C8" s="91" t="s">
        <v>7</v>
      </c>
      <c r="D8" s="92"/>
      <c r="E8" s="8"/>
      <c r="F8" s="97" t="s">
        <v>7</v>
      </c>
      <c r="G8" s="92"/>
      <c r="H8" s="8"/>
      <c r="I8" s="97" t="s">
        <v>7</v>
      </c>
      <c r="J8" s="92"/>
    </row>
    <row r="9" spans="1:11" ht="20" customHeight="1" x14ac:dyDescent="0.15">
      <c r="A9" s="65" t="str">
        <f>('Beoordelen open vragen'!A9)</f>
        <v>6.1.4 Informatievoorziening</v>
      </c>
      <c r="B9" s="8"/>
      <c r="C9" s="11" t="s">
        <v>9</v>
      </c>
      <c r="D9" s="12"/>
      <c r="E9" s="10"/>
      <c r="F9" s="11" t="s">
        <v>9</v>
      </c>
      <c r="G9" s="12"/>
      <c r="H9" s="10"/>
      <c r="I9" s="11" t="s">
        <v>9</v>
      </c>
      <c r="J9" s="14"/>
    </row>
    <row r="10" spans="1:11" ht="143" customHeight="1" x14ac:dyDescent="0.15">
      <c r="A10" s="31" t="str">
        <f>('Beoordelen open vragen'!A10)</f>
        <v>Inschrijver dient te beschrijven op maximaal 2 A4 (toe te voegen op TenderNed) over welke informatie/communicatiemiddelen zij beschikt in relatie tot relevante ontwikkelingen buiten de invloedsfeer van de opdrachtgever. Hierbij kan onder andere gedacht worden aan opdrachtgever relevante fiscale regelgeving, bekostiging, sociaaleconomische wijzigingen, informatiebeveiliging etc. Inschrijver beschrijft daarbij minimaal waar die informatievoorziening uit bestaat en met welke frequentie zij deze beschikbaar stelt specifiek voor de opdrachtgever. Inschrijver beschrijft daarbij tevens of zij beschikt over een vakgroep die deelneemt aan overleggen bij VWS en OCW.</v>
      </c>
      <c r="B10" s="8"/>
      <c r="C10" s="91" t="s">
        <v>7</v>
      </c>
      <c r="D10" s="92"/>
      <c r="E10" s="8"/>
      <c r="F10" s="91" t="s">
        <v>7</v>
      </c>
      <c r="G10" s="92"/>
      <c r="H10" s="8"/>
      <c r="I10" s="91" t="s">
        <v>7</v>
      </c>
      <c r="J10" s="92"/>
    </row>
    <row r="11" spans="1:11" ht="20" customHeight="1" x14ac:dyDescent="0.15">
      <c r="A11" s="64" t="str">
        <f>'Beoordelen open vragen'!A11</f>
        <v>6.1.5	 Visie op een controleproces binnen een gecombineerde onderwijs- en zorgorganisatie</v>
      </c>
      <c r="B11" s="8"/>
      <c r="C11" s="11" t="s">
        <v>9</v>
      </c>
      <c r="D11" s="12"/>
      <c r="E11" s="10"/>
      <c r="F11" s="11" t="s">
        <v>9</v>
      </c>
      <c r="G11" s="12"/>
      <c r="H11" s="10"/>
      <c r="I11" s="11" t="s">
        <v>9</v>
      </c>
      <c r="J11" s="14"/>
    </row>
    <row r="12" spans="1:11" ht="130.25" customHeight="1" x14ac:dyDescent="0.15">
      <c r="A12" s="30" t="str">
        <f>'Beoordelen open vragen'!A12</f>
        <v>Inschrijver dient te beschrijven op maximaal 2 A4 (toe te voegen op TenderNed) wat haar visie is op een controleproces binnen een organisatie zoals die van Auris Groep. Inschrijver beschrijft daarbij:
-	 Wat de rol is van een ‘meedenkende accountant’ die niet alleen een probleem benoemt, maar ook adviseert over de oplossing;
-	 Hoe inschrijver om gaat met een onverwachte gebeurtenis zoals bij de COVID-19 crisis?</v>
      </c>
      <c r="B12" s="8"/>
      <c r="C12" s="91" t="s">
        <v>7</v>
      </c>
      <c r="D12" s="92"/>
      <c r="E12" s="8"/>
      <c r="F12" s="91" t="s">
        <v>7</v>
      </c>
      <c r="G12" s="92"/>
      <c r="H12" s="8"/>
      <c r="I12" s="91" t="s">
        <v>7</v>
      </c>
      <c r="J12" s="92"/>
    </row>
    <row r="13" spans="1:11" ht="20" customHeight="1" x14ac:dyDescent="0.15">
      <c r="A13" s="64" t="str">
        <f>'Beoordelen open vragen'!A13</f>
        <v>6.1.6	 Rapportagevorm</v>
      </c>
      <c r="B13" s="8"/>
      <c r="C13" s="11" t="s">
        <v>9</v>
      </c>
      <c r="D13" s="12"/>
      <c r="E13" s="10"/>
      <c r="F13" s="11" t="s">
        <v>9</v>
      </c>
      <c r="G13" s="12"/>
      <c r="H13" s="10"/>
      <c r="I13" s="11" t="s">
        <v>9</v>
      </c>
      <c r="J13" s="14"/>
    </row>
    <row r="14" spans="1:11" ht="169" customHeight="1" x14ac:dyDescent="0.15">
      <c r="A14" s="30" t="str">
        <f>'Beoordelen open vragen'!A14</f>
        <v xml:space="preserve">Inschrijver dient te beschrijven op maximaal 20 A4 (toe te voegen op TenderNed) op welke wijze rapportages worden opgesteld. Inschrijver laat minimaal een voorbeeld zien van (de voorbeeldrapportages maken onderdeel uit van de maximaal 20 A4):
-	 1 concept type managementletter;
-	 1 concept accountantsverslag van een Zorginstelling;
-	 1 concept accountantsverslag van een (primair) onderwijs-organisatie.
Beoordelaars letten daarbij op:
-	 de mate van leesbaarheid en volledigheid; 
-	 de visualisatie in de rapportage van de meerjarige ontwikkelingen van de bedrijfsvoering; 
-	 welke inhoud wordt daar aan gegeven. </v>
      </c>
      <c r="B14" s="8"/>
      <c r="C14" s="91" t="s">
        <v>7</v>
      </c>
      <c r="D14" s="92"/>
      <c r="E14" s="8"/>
      <c r="F14" s="91" t="s">
        <v>7</v>
      </c>
      <c r="G14" s="92"/>
      <c r="H14" s="8"/>
      <c r="I14" s="91" t="s">
        <v>7</v>
      </c>
      <c r="J14" s="92"/>
    </row>
    <row r="15" spans="1:11" ht="20" customHeight="1" x14ac:dyDescent="0.15">
      <c r="A15" s="27"/>
      <c r="B15" s="9"/>
      <c r="C15" s="28"/>
      <c r="D15" s="28"/>
      <c r="E15" s="9"/>
      <c r="F15" s="28"/>
      <c r="G15" s="28"/>
      <c r="H15" s="9"/>
      <c r="I15" s="28"/>
      <c r="J15" s="29"/>
    </row>
    <row r="17" spans="1:10" ht="20" customHeight="1" x14ac:dyDescent="0.15">
      <c r="A17" s="66" t="str">
        <f>'Beoordelen interview'!A1</f>
        <v>2. INTERVIEW</v>
      </c>
      <c r="B17" s="7"/>
      <c r="C17" s="98" t="s">
        <v>9</v>
      </c>
      <c r="D17" s="99"/>
      <c r="E17" s="7"/>
      <c r="F17" s="100" t="s">
        <v>9</v>
      </c>
      <c r="G17" s="99"/>
      <c r="H17" s="7"/>
      <c r="I17" s="100" t="s">
        <v>9</v>
      </c>
      <c r="J17" s="99"/>
    </row>
    <row r="18" spans="1:10" ht="20" customHeight="1" x14ac:dyDescent="0.15">
      <c r="A18" s="89" t="str">
        <f>'Beoordelen interview'!A4</f>
        <v>Vraag 1</v>
      </c>
      <c r="B18" s="8"/>
      <c r="C18" s="11" t="s">
        <v>9</v>
      </c>
      <c r="D18" s="12"/>
      <c r="E18" s="10"/>
      <c r="F18" s="11" t="s">
        <v>9</v>
      </c>
      <c r="G18" s="12"/>
      <c r="H18" s="10"/>
      <c r="I18" s="11" t="s">
        <v>9</v>
      </c>
      <c r="J18" s="14"/>
    </row>
    <row r="19" spans="1:10" ht="130.25" customHeight="1" x14ac:dyDescent="0.15">
      <c r="A19" s="90"/>
      <c r="B19" s="8"/>
      <c r="C19" s="93" t="s">
        <v>7</v>
      </c>
      <c r="D19" s="94"/>
      <c r="E19" s="8"/>
      <c r="F19" s="97" t="s">
        <v>7</v>
      </c>
      <c r="G19" s="92"/>
      <c r="H19" s="8"/>
      <c r="I19" s="97" t="s">
        <v>7</v>
      </c>
      <c r="J19" s="92"/>
    </row>
    <row r="20" spans="1:10" ht="20" customHeight="1" x14ac:dyDescent="0.15">
      <c r="A20" s="89" t="str">
        <f>'Beoordelen interview'!A5</f>
        <v>Vraag 2</v>
      </c>
      <c r="B20" s="8"/>
      <c r="C20" s="11" t="s">
        <v>9</v>
      </c>
      <c r="D20" s="12"/>
      <c r="E20" s="10"/>
      <c r="F20" s="11" t="s">
        <v>9</v>
      </c>
      <c r="G20" s="12"/>
      <c r="H20" s="10"/>
      <c r="I20" s="11" t="s">
        <v>9</v>
      </c>
      <c r="J20" s="14"/>
    </row>
    <row r="21" spans="1:10" ht="130" customHeight="1" x14ac:dyDescent="0.15">
      <c r="A21" s="90"/>
      <c r="B21" s="8"/>
      <c r="C21" s="91" t="s">
        <v>7</v>
      </c>
      <c r="D21" s="92"/>
      <c r="E21" s="8"/>
      <c r="F21" s="97" t="s">
        <v>7</v>
      </c>
      <c r="G21" s="92"/>
      <c r="H21" s="8"/>
      <c r="I21" s="97" t="s">
        <v>7</v>
      </c>
      <c r="J21" s="92"/>
    </row>
    <row r="22" spans="1:10" ht="19" customHeight="1" x14ac:dyDescent="0.15">
      <c r="A22" s="89" t="str">
        <f>'Beoordelen interview'!A6</f>
        <v>Vraag 3</v>
      </c>
      <c r="B22" s="8"/>
      <c r="C22" s="11" t="s">
        <v>9</v>
      </c>
      <c r="D22" s="12"/>
      <c r="E22" s="10"/>
      <c r="F22" s="11" t="s">
        <v>9</v>
      </c>
      <c r="G22" s="12"/>
      <c r="H22" s="10"/>
      <c r="I22" s="11" t="s">
        <v>9</v>
      </c>
      <c r="J22" s="14"/>
    </row>
    <row r="23" spans="1:10" ht="130.25" customHeight="1" x14ac:dyDescent="0.15">
      <c r="A23" s="90"/>
      <c r="B23" s="8"/>
      <c r="C23" s="91" t="s">
        <v>7</v>
      </c>
      <c r="D23" s="92"/>
      <c r="E23" s="8"/>
      <c r="F23" s="97" t="s">
        <v>7</v>
      </c>
      <c r="G23" s="92"/>
      <c r="H23" s="8"/>
      <c r="I23" s="97" t="s">
        <v>7</v>
      </c>
      <c r="J23" s="92"/>
    </row>
    <row r="24" spans="1:10" ht="19" customHeight="1" x14ac:dyDescent="0.15">
      <c r="A24" s="89" t="str">
        <f>'Beoordelen interview'!A7</f>
        <v>Vraag 4</v>
      </c>
      <c r="B24" s="8"/>
      <c r="C24" s="11" t="s">
        <v>9</v>
      </c>
      <c r="D24" s="12"/>
      <c r="E24" s="10"/>
      <c r="F24" s="11" t="s">
        <v>9</v>
      </c>
      <c r="G24" s="12"/>
      <c r="H24" s="10"/>
      <c r="I24" s="11" t="s">
        <v>9</v>
      </c>
      <c r="J24" s="14"/>
    </row>
    <row r="25" spans="1:10" ht="130.25" customHeight="1" x14ac:dyDescent="0.15">
      <c r="A25" s="90"/>
      <c r="B25" s="8"/>
      <c r="C25" s="91" t="s">
        <v>7</v>
      </c>
      <c r="D25" s="92"/>
      <c r="E25" s="8"/>
      <c r="F25" s="97" t="s">
        <v>7</v>
      </c>
      <c r="G25" s="92"/>
      <c r="H25" s="8"/>
      <c r="I25" s="97" t="s">
        <v>7</v>
      </c>
      <c r="J25" s="92"/>
    </row>
    <row r="26" spans="1:10" ht="19" customHeight="1" x14ac:dyDescent="0.15">
      <c r="A26" s="89" t="str">
        <f>'Beoordelen interview'!A8</f>
        <v>Vraag 5</v>
      </c>
      <c r="B26" s="8"/>
      <c r="C26" s="11" t="s">
        <v>9</v>
      </c>
      <c r="D26" s="12"/>
      <c r="E26" s="10"/>
      <c r="F26" s="11" t="s">
        <v>9</v>
      </c>
      <c r="G26" s="12"/>
      <c r="H26" s="10"/>
      <c r="I26" s="11" t="s">
        <v>9</v>
      </c>
      <c r="J26" s="14"/>
    </row>
    <row r="27" spans="1:10" ht="130.25" customHeight="1" x14ac:dyDescent="0.15">
      <c r="A27" s="90"/>
      <c r="B27" s="8"/>
      <c r="C27" s="91" t="s">
        <v>7</v>
      </c>
      <c r="D27" s="92"/>
      <c r="E27" s="8"/>
      <c r="F27" s="97" t="s">
        <v>7</v>
      </c>
      <c r="G27" s="92"/>
      <c r="H27" s="8"/>
      <c r="I27" s="97" t="s">
        <v>7</v>
      </c>
      <c r="J27" s="92"/>
    </row>
    <row r="28" spans="1:10" ht="20" customHeight="1" x14ac:dyDescent="0.15">
      <c r="A28" s="89" t="str">
        <f>'Beoordelen interview'!A9</f>
        <v>Vraag 6</v>
      </c>
      <c r="B28" s="8"/>
      <c r="C28" s="11" t="s">
        <v>9</v>
      </c>
      <c r="D28" s="12"/>
      <c r="E28" s="10"/>
      <c r="F28" s="11" t="s">
        <v>9</v>
      </c>
      <c r="G28" s="12"/>
      <c r="H28" s="10"/>
      <c r="I28" s="11" t="s">
        <v>9</v>
      </c>
      <c r="J28" s="14"/>
    </row>
    <row r="29" spans="1:10" ht="145" customHeight="1" x14ac:dyDescent="0.15">
      <c r="A29" s="90"/>
      <c r="B29" s="8"/>
      <c r="C29" s="91" t="s">
        <v>7</v>
      </c>
      <c r="D29" s="92"/>
      <c r="E29" s="8"/>
      <c r="F29" s="97" t="s">
        <v>7</v>
      </c>
      <c r="G29" s="92"/>
      <c r="H29" s="8"/>
      <c r="I29" s="97" t="s">
        <v>7</v>
      </c>
      <c r="J29" s="92"/>
    </row>
    <row r="30" spans="1:10" ht="20" customHeight="1" x14ac:dyDescent="0.15">
      <c r="A30" s="27"/>
      <c r="B30" s="9"/>
      <c r="C30" s="28"/>
      <c r="D30" s="28"/>
      <c r="E30" s="9"/>
      <c r="F30" s="28"/>
      <c r="G30" s="28"/>
      <c r="H30" s="9"/>
      <c r="I30" s="28"/>
      <c r="J30" s="29"/>
    </row>
  </sheetData>
  <sheetProtection algorithmName="SHA-512" hashValue="rugqHhXgjh1JsfuJKqPdnRNWUefLyULwQ4kPKRQdUt6PH+pT8ZzoHTv3Z9AtHxb5nD942cvWr4CBQMBPQ+S+3A==" saltValue="t7BHZSIIghP4+ulS3mwcUA==" spinCount="100000" sheet="1" objects="1" scenarios="1"/>
  <mergeCells count="51">
    <mergeCell ref="C29:D29"/>
    <mergeCell ref="F29:G29"/>
    <mergeCell ref="I29:J29"/>
    <mergeCell ref="C25:D25"/>
    <mergeCell ref="F25:G25"/>
    <mergeCell ref="I25:J25"/>
    <mergeCell ref="C27:D27"/>
    <mergeCell ref="F27:G27"/>
    <mergeCell ref="I27:J27"/>
    <mergeCell ref="C14:D14"/>
    <mergeCell ref="F14:G14"/>
    <mergeCell ref="I14:J14"/>
    <mergeCell ref="C23:D23"/>
    <mergeCell ref="F23:G23"/>
    <mergeCell ref="I23:J23"/>
    <mergeCell ref="C19:D19"/>
    <mergeCell ref="F19:G19"/>
    <mergeCell ref="I19:J19"/>
    <mergeCell ref="C21:D21"/>
    <mergeCell ref="F21:G21"/>
    <mergeCell ref="I21:J21"/>
    <mergeCell ref="C17:D17"/>
    <mergeCell ref="F17:G17"/>
    <mergeCell ref="I17:J17"/>
    <mergeCell ref="C10:D10"/>
    <mergeCell ref="F10:G10"/>
    <mergeCell ref="I10:J10"/>
    <mergeCell ref="C12:D12"/>
    <mergeCell ref="F12:G12"/>
    <mergeCell ref="I12:J12"/>
    <mergeCell ref="C6:D6"/>
    <mergeCell ref="F6:G6"/>
    <mergeCell ref="I6:J6"/>
    <mergeCell ref="C8:D8"/>
    <mergeCell ref="F8:G8"/>
    <mergeCell ref="I8:J8"/>
    <mergeCell ref="C4:D4"/>
    <mergeCell ref="F4:G4"/>
    <mergeCell ref="I4:J4"/>
    <mergeCell ref="C1:D1"/>
    <mergeCell ref="F1:G1"/>
    <mergeCell ref="I1:J1"/>
    <mergeCell ref="C2:D2"/>
    <mergeCell ref="F2:G2"/>
    <mergeCell ref="I2:J2"/>
    <mergeCell ref="A28:A29"/>
    <mergeCell ref="A18:A19"/>
    <mergeCell ref="A20:A21"/>
    <mergeCell ref="A22:A23"/>
    <mergeCell ref="A24:A25"/>
    <mergeCell ref="A26:A27"/>
  </mergeCells>
  <dataValidations count="1">
    <dataValidation type="list" errorStyle="warning" allowBlank="1" showErrorMessage="1" error="Voer juiste waarde in. " sqref="C3 C7 C9 C13 F13 I13 I9 F9 F7 I7 F3 I3 C5 I5 F5 C18 C28 F28 I28 F18 I18 C20 I20 F20 C11 F11 I11 C22 I22 F22 C24 I24 F24 C26 I26 F26" xr:uid="{4A4F4723-8DB0-F442-A98D-EE15F1CEBD7D}">
      <formula1>Score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0"/>
  <sheetViews>
    <sheetView showGridLines="0"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ColWidth="8.83203125" defaultRowHeight="13" x14ac:dyDescent="0.15"/>
  <cols>
    <col min="1" max="1" width="98" style="4" customWidth="1"/>
    <col min="2" max="2" width="2.6640625" style="6" customWidth="1"/>
    <col min="3" max="3" width="25.6640625" style="13" customWidth="1"/>
    <col min="4" max="4" width="3.6640625" style="13" customWidth="1"/>
    <col min="5" max="5" width="2.6640625" style="5" customWidth="1"/>
    <col min="6" max="6" width="25.6640625" style="13" customWidth="1"/>
    <col min="7" max="7" width="3.6640625" style="13" customWidth="1"/>
    <col min="8" max="8" width="2.6640625" style="5" customWidth="1"/>
    <col min="9" max="9" width="25.6640625" style="15" customWidth="1"/>
    <col min="10" max="10" width="3.6640625" style="15" customWidth="1"/>
    <col min="11" max="11" width="11.6640625" style="4" bestFit="1" customWidth="1"/>
    <col min="12" max="16384" width="8.83203125" style="4"/>
  </cols>
  <sheetData>
    <row r="1" spans="1:11" ht="50" customHeight="1" x14ac:dyDescent="0.2">
      <c r="A1" s="26" t="s">
        <v>19</v>
      </c>
      <c r="B1" s="18"/>
      <c r="C1" s="101" t="s">
        <v>8</v>
      </c>
      <c r="D1" s="96"/>
      <c r="E1" s="18"/>
      <c r="F1" s="95" t="s">
        <v>8</v>
      </c>
      <c r="G1" s="96"/>
      <c r="H1" s="18"/>
      <c r="I1" s="95" t="s">
        <v>8</v>
      </c>
      <c r="J1" s="96"/>
      <c r="K1" s="3"/>
    </row>
    <row r="2" spans="1:11" ht="20" customHeight="1" x14ac:dyDescent="0.15">
      <c r="A2" s="66" t="str">
        <f>'Beoordelen open vragen'!A1</f>
        <v>1. OPEN VRAGEN</v>
      </c>
      <c r="B2" s="7"/>
      <c r="C2" s="98" t="s">
        <v>9</v>
      </c>
      <c r="D2" s="99"/>
      <c r="E2" s="7"/>
      <c r="F2" s="100" t="s">
        <v>9</v>
      </c>
      <c r="G2" s="99"/>
      <c r="H2" s="7"/>
      <c r="I2" s="100" t="s">
        <v>9</v>
      </c>
      <c r="J2" s="99"/>
    </row>
    <row r="3" spans="1:11" ht="20" customHeight="1" x14ac:dyDescent="0.15">
      <c r="A3" s="64" t="str">
        <f>'Beoordelen open vragen'!A3</f>
        <v>6.1.1 Plan van aanpak</v>
      </c>
      <c r="B3" s="8"/>
      <c r="C3" s="11" t="s">
        <v>9</v>
      </c>
      <c r="D3" s="12"/>
      <c r="E3" s="10"/>
      <c r="F3" s="11" t="s">
        <v>9</v>
      </c>
      <c r="G3" s="12"/>
      <c r="H3" s="10"/>
      <c r="I3" s="11" t="s">
        <v>9</v>
      </c>
      <c r="J3" s="14"/>
    </row>
    <row r="4" spans="1:11" ht="168" customHeight="1" x14ac:dyDescent="0.15">
      <c r="A4" s="30" t="str">
        <f>'Beoordelen open vragen'!A4</f>
        <v>De opdrachtgever hecht veel waarde aan een zo geruisloos mogelijke overgang van de huidige dienstverlening/ situatie naar de inschrijver indien deze de opdracht gegund krijgt. Inschrijver dient te beschrijven op maximaal 4 A4 (toe te voegen op TenderNed):
-	 Op welke wijze inschrijver haar dienstverlening gaat opstarten;
-	 Op welke wijze inschrijver de dossierkennis eigen gaat maken;
-	 Op welke wijze inschrijver de interim-controle opstart;
-	 Wanneer zij wat gaat uitvoeren om de gevraagde kwaliteit en uitvoering te kunnen garanderen;
-	 Wat verwacht inschrijver van de opdrachtgever bij het opvragen van dossiers (volstaat een inlog op de systemen van de opdrachtgever of moet de opdrachtgever zelf alles bij elkaar zoeken en aanleveren?);
-	 Wat inschrijver verwacht met betrekking tot de beschikbaarheid van de opdrachtgever en op welk niveau.</v>
      </c>
      <c r="B4" s="8"/>
      <c r="C4" s="93" t="s">
        <v>7</v>
      </c>
      <c r="D4" s="94"/>
      <c r="E4" s="8"/>
      <c r="F4" s="97" t="s">
        <v>7</v>
      </c>
      <c r="G4" s="92"/>
      <c r="H4" s="8"/>
      <c r="I4" s="97" t="s">
        <v>7</v>
      </c>
      <c r="J4" s="92"/>
    </row>
    <row r="5" spans="1:11" ht="20" customHeight="1" x14ac:dyDescent="0.15">
      <c r="A5" s="64" t="str">
        <f>'Beoordelen open vragen'!A5</f>
        <v>6.1.2	 Werkwijze jaarrekening</v>
      </c>
      <c r="B5" s="8"/>
      <c r="C5" s="11" t="s">
        <v>9</v>
      </c>
      <c r="D5" s="12"/>
      <c r="E5" s="10"/>
      <c r="F5" s="11" t="s">
        <v>9</v>
      </c>
      <c r="G5" s="12"/>
      <c r="H5" s="10"/>
      <c r="I5" s="11" t="s">
        <v>9</v>
      </c>
      <c r="J5" s="14"/>
    </row>
    <row r="6" spans="1:11" ht="155" customHeight="1" x14ac:dyDescent="0.15">
      <c r="A6" s="30" t="str">
        <f>'Beoordelen open vragen'!A6</f>
        <v>Inschrijver dient te beschrijven in een leesbare PDF op maximaal 4 A4 (toe te voegen op TenderNed) hoe zij samenwerkt met de opdrachtgever, bestaande uit:
- inspanning in uren door de opdrachtgever; 
- de werkwijze van inschrijver, de doorlooptijd; 
- wat vraagt de inschrijver verder van de opdrachtgever om de interim-controle en de jaarrekeningcontrole te realiseren;
- hoe gaat inschrijver om met een situatie waarbij uitsluitend online gewerkt mag worden?;
- op welke wijze voorkomt inschrijver een discussie over meerwerk, waar ligt voor inschrijver de grens?</v>
      </c>
      <c r="B6" s="8"/>
      <c r="C6" s="91" t="s">
        <v>7</v>
      </c>
      <c r="D6" s="92"/>
      <c r="E6" s="8"/>
      <c r="F6" s="97" t="s">
        <v>7</v>
      </c>
      <c r="G6" s="92"/>
      <c r="H6" s="8"/>
      <c r="I6" s="97" t="s">
        <v>7</v>
      </c>
      <c r="J6" s="92"/>
    </row>
    <row r="7" spans="1:11" ht="20" customHeight="1" x14ac:dyDescent="0.15">
      <c r="A7" s="64" t="str">
        <f>'Beoordelen open vragen'!A7</f>
        <v xml:space="preserve">6.1.3	 Continuïteit van de dienstverlening en teamsamenstelling </v>
      </c>
      <c r="B7" s="8"/>
      <c r="C7" s="11" t="s">
        <v>9</v>
      </c>
      <c r="D7" s="12"/>
      <c r="E7" s="10"/>
      <c r="F7" s="11" t="s">
        <v>9</v>
      </c>
      <c r="G7" s="12"/>
      <c r="H7" s="10"/>
      <c r="I7" s="11" t="s">
        <v>9</v>
      </c>
      <c r="J7" s="14"/>
    </row>
    <row r="8" spans="1:11" ht="182" customHeight="1" x14ac:dyDescent="0.15">
      <c r="A8" s="30" t="str">
        <f>'Beoordelen open vragen'!A8</f>
        <v>Opdrachtgever hecht veel waarde aan vaste contactpersonen en een vaste teamsamenstelling. Inschrijver dient te beschrijven op maximaal 3 A4 (toe te voegen op TenderNed) op welke wijze zij de continuïteit en vereiste kennis/ ervaringsniveau van het adviesteam en van de dienstverlening zelf maximaal zal waarborgen. Inschrijver beschrijft daarbij:
-	 Een overzicht van de teamsamenstelling (kwaliteit en kwantiteit) die inschrijver na gunning zal inzetten.
-	 Hoe zij de dossierkennis en kennis van zorgverzekeringswet ZVW en onderwijs van de opdrachtgever binnen het controle-samenstellingsteam van de inschrijver waarborgt.
-	 Op welke wijze inschrijver er maximaal voor kan zorgdragen dat de teamsamenstelling de eerste 36 maanden ongewijzigd blijft.
-	 Daarnaast beschrijft inschrijver hoeveel (minimaal 2) deskundigen op het gebied van speciaal onderwijs en de Zorgverzekeringswet zij in dienst heeft om de continuïteit te kunnen waarborgen.</v>
      </c>
      <c r="B8" s="8"/>
      <c r="C8" s="91" t="s">
        <v>7</v>
      </c>
      <c r="D8" s="92"/>
      <c r="E8" s="8"/>
      <c r="F8" s="97" t="s">
        <v>7</v>
      </c>
      <c r="G8" s="92"/>
      <c r="H8" s="8"/>
      <c r="I8" s="97" t="s">
        <v>7</v>
      </c>
      <c r="J8" s="92"/>
    </row>
    <row r="9" spans="1:11" ht="20" customHeight="1" x14ac:dyDescent="0.15">
      <c r="A9" s="65" t="str">
        <f>('Beoordelen open vragen'!A9)</f>
        <v>6.1.4 Informatievoorziening</v>
      </c>
      <c r="B9" s="8"/>
      <c r="C9" s="11" t="s">
        <v>9</v>
      </c>
      <c r="D9" s="12"/>
      <c r="E9" s="10"/>
      <c r="F9" s="11" t="s">
        <v>9</v>
      </c>
      <c r="G9" s="12"/>
      <c r="H9" s="10"/>
      <c r="I9" s="11" t="s">
        <v>9</v>
      </c>
      <c r="J9" s="14"/>
    </row>
    <row r="10" spans="1:11" ht="143" customHeight="1" x14ac:dyDescent="0.15">
      <c r="A10" s="31" t="str">
        <f>('Beoordelen open vragen'!A10)</f>
        <v>Inschrijver dient te beschrijven op maximaal 2 A4 (toe te voegen op TenderNed) over welke informatie/communicatiemiddelen zij beschikt in relatie tot relevante ontwikkelingen buiten de invloedsfeer van de opdrachtgever. Hierbij kan onder andere gedacht worden aan opdrachtgever relevante fiscale regelgeving, bekostiging, sociaaleconomische wijzigingen, informatiebeveiliging etc. Inschrijver beschrijft daarbij minimaal waar die informatievoorziening uit bestaat en met welke frequentie zij deze beschikbaar stelt specifiek voor de opdrachtgever. Inschrijver beschrijft daarbij tevens of zij beschikt over een vakgroep die deelneemt aan overleggen bij VWS en OCW.</v>
      </c>
      <c r="B10" s="8"/>
      <c r="C10" s="91" t="s">
        <v>7</v>
      </c>
      <c r="D10" s="92"/>
      <c r="E10" s="8"/>
      <c r="F10" s="91" t="s">
        <v>7</v>
      </c>
      <c r="G10" s="92"/>
      <c r="H10" s="8"/>
      <c r="I10" s="91" t="s">
        <v>7</v>
      </c>
      <c r="J10" s="92"/>
    </row>
    <row r="11" spans="1:11" ht="20" customHeight="1" x14ac:dyDescent="0.15">
      <c r="A11" s="64" t="str">
        <f>'Beoordelen open vragen'!A11</f>
        <v>6.1.5	 Visie op een controleproces binnen een gecombineerde onderwijs- en zorgorganisatie</v>
      </c>
      <c r="B11" s="8"/>
      <c r="C11" s="11" t="s">
        <v>9</v>
      </c>
      <c r="D11" s="12"/>
      <c r="E11" s="10"/>
      <c r="F11" s="11" t="s">
        <v>9</v>
      </c>
      <c r="G11" s="12"/>
      <c r="H11" s="10"/>
      <c r="I11" s="11" t="s">
        <v>9</v>
      </c>
      <c r="J11" s="14"/>
    </row>
    <row r="12" spans="1:11" ht="130.25" customHeight="1" x14ac:dyDescent="0.15">
      <c r="A12" s="30" t="str">
        <f>'Beoordelen open vragen'!A12</f>
        <v>Inschrijver dient te beschrijven op maximaal 2 A4 (toe te voegen op TenderNed) wat haar visie is op een controleproces binnen een organisatie zoals die van Auris Groep. Inschrijver beschrijft daarbij:
-	 Wat de rol is van een ‘meedenkende accountant’ die niet alleen een probleem benoemt, maar ook adviseert over de oplossing;
-	 Hoe inschrijver om gaat met een onverwachte gebeurtenis zoals bij de COVID-19 crisis?</v>
      </c>
      <c r="B12" s="8"/>
      <c r="C12" s="91" t="s">
        <v>7</v>
      </c>
      <c r="D12" s="92"/>
      <c r="E12" s="8"/>
      <c r="F12" s="91" t="s">
        <v>7</v>
      </c>
      <c r="G12" s="92"/>
      <c r="H12" s="8"/>
      <c r="I12" s="91" t="s">
        <v>7</v>
      </c>
      <c r="J12" s="92"/>
    </row>
    <row r="13" spans="1:11" ht="20" customHeight="1" x14ac:dyDescent="0.15">
      <c r="A13" s="64" t="str">
        <f>'Beoordelen open vragen'!A13</f>
        <v>6.1.6	 Rapportagevorm</v>
      </c>
      <c r="B13" s="8"/>
      <c r="C13" s="11" t="s">
        <v>9</v>
      </c>
      <c r="D13" s="12"/>
      <c r="E13" s="10"/>
      <c r="F13" s="11" t="s">
        <v>9</v>
      </c>
      <c r="G13" s="12"/>
      <c r="H13" s="10"/>
      <c r="I13" s="11" t="s">
        <v>9</v>
      </c>
      <c r="J13" s="14"/>
    </row>
    <row r="14" spans="1:11" ht="169" customHeight="1" x14ac:dyDescent="0.15">
      <c r="A14" s="30" t="str">
        <f>'Beoordelen open vragen'!A14</f>
        <v xml:space="preserve">Inschrijver dient te beschrijven op maximaal 20 A4 (toe te voegen op TenderNed) op welke wijze rapportages worden opgesteld. Inschrijver laat minimaal een voorbeeld zien van (de voorbeeldrapportages maken onderdeel uit van de maximaal 20 A4):
-	 1 concept type managementletter;
-	 1 concept accountantsverslag van een Zorginstelling;
-	 1 concept accountantsverslag van een (primair) onderwijs-organisatie.
Beoordelaars letten daarbij op:
-	 de mate van leesbaarheid en volledigheid; 
-	 de visualisatie in de rapportage van de meerjarige ontwikkelingen van de bedrijfsvoering; 
-	 welke inhoud wordt daar aan gegeven. </v>
      </c>
      <c r="B14" s="8"/>
      <c r="C14" s="91" t="s">
        <v>7</v>
      </c>
      <c r="D14" s="92"/>
      <c r="E14" s="8"/>
      <c r="F14" s="91" t="s">
        <v>7</v>
      </c>
      <c r="G14" s="92"/>
      <c r="H14" s="8"/>
      <c r="I14" s="91" t="s">
        <v>7</v>
      </c>
      <c r="J14" s="92"/>
    </row>
    <row r="15" spans="1:11" ht="20" customHeight="1" x14ac:dyDescent="0.15">
      <c r="A15" s="27"/>
      <c r="B15" s="9"/>
      <c r="C15" s="28"/>
      <c r="D15" s="28"/>
      <c r="E15" s="9"/>
      <c r="F15" s="28"/>
      <c r="G15" s="28"/>
      <c r="H15" s="9"/>
      <c r="I15" s="28"/>
      <c r="J15" s="29"/>
    </row>
    <row r="17" spans="1:10" ht="20" customHeight="1" x14ac:dyDescent="0.15">
      <c r="A17" s="66" t="str">
        <f>'Beoordelen interview'!A1</f>
        <v>2. INTERVIEW</v>
      </c>
      <c r="B17" s="7"/>
      <c r="C17" s="98" t="s">
        <v>9</v>
      </c>
      <c r="D17" s="99"/>
      <c r="E17" s="7"/>
      <c r="F17" s="100" t="s">
        <v>9</v>
      </c>
      <c r="G17" s="99"/>
      <c r="H17" s="7"/>
      <c r="I17" s="100" t="s">
        <v>9</v>
      </c>
      <c r="J17" s="99"/>
    </row>
    <row r="18" spans="1:10" ht="20" customHeight="1" x14ac:dyDescent="0.15">
      <c r="A18" s="89" t="str">
        <f>'Beoordelen interview'!A4</f>
        <v>Vraag 1</v>
      </c>
      <c r="B18" s="8"/>
      <c r="C18" s="11" t="s">
        <v>9</v>
      </c>
      <c r="D18" s="12"/>
      <c r="E18" s="10"/>
      <c r="F18" s="11" t="s">
        <v>9</v>
      </c>
      <c r="G18" s="12"/>
      <c r="H18" s="10"/>
      <c r="I18" s="11" t="s">
        <v>9</v>
      </c>
      <c r="J18" s="14"/>
    </row>
    <row r="19" spans="1:10" ht="130.25" customHeight="1" x14ac:dyDescent="0.15">
      <c r="A19" s="90"/>
      <c r="B19" s="8"/>
      <c r="C19" s="93" t="s">
        <v>7</v>
      </c>
      <c r="D19" s="94"/>
      <c r="E19" s="8"/>
      <c r="F19" s="97" t="s">
        <v>7</v>
      </c>
      <c r="G19" s="92"/>
      <c r="H19" s="8"/>
      <c r="I19" s="97" t="s">
        <v>7</v>
      </c>
      <c r="J19" s="92"/>
    </row>
    <row r="20" spans="1:10" ht="20" customHeight="1" x14ac:dyDescent="0.15">
      <c r="A20" s="89" t="str">
        <f>'Beoordelen interview'!A5</f>
        <v>Vraag 2</v>
      </c>
      <c r="B20" s="8"/>
      <c r="C20" s="11" t="s">
        <v>9</v>
      </c>
      <c r="D20" s="12"/>
      <c r="E20" s="10"/>
      <c r="F20" s="11" t="s">
        <v>9</v>
      </c>
      <c r="G20" s="12"/>
      <c r="H20" s="10"/>
      <c r="I20" s="11" t="s">
        <v>9</v>
      </c>
      <c r="J20" s="14"/>
    </row>
    <row r="21" spans="1:10" ht="130" customHeight="1" x14ac:dyDescent="0.15">
      <c r="A21" s="90"/>
      <c r="B21" s="8"/>
      <c r="C21" s="91" t="s">
        <v>7</v>
      </c>
      <c r="D21" s="92"/>
      <c r="E21" s="8"/>
      <c r="F21" s="97" t="s">
        <v>7</v>
      </c>
      <c r="G21" s="92"/>
      <c r="H21" s="8"/>
      <c r="I21" s="97" t="s">
        <v>7</v>
      </c>
      <c r="J21" s="92"/>
    </row>
    <row r="22" spans="1:10" ht="19" customHeight="1" x14ac:dyDescent="0.15">
      <c r="A22" s="89" t="str">
        <f>'Beoordelen interview'!A6</f>
        <v>Vraag 3</v>
      </c>
      <c r="B22" s="8"/>
      <c r="C22" s="11" t="s">
        <v>9</v>
      </c>
      <c r="D22" s="12"/>
      <c r="E22" s="10"/>
      <c r="F22" s="11" t="s">
        <v>9</v>
      </c>
      <c r="G22" s="12"/>
      <c r="H22" s="10"/>
      <c r="I22" s="11" t="s">
        <v>9</v>
      </c>
      <c r="J22" s="14"/>
    </row>
    <row r="23" spans="1:10" ht="130.25" customHeight="1" x14ac:dyDescent="0.15">
      <c r="A23" s="90"/>
      <c r="B23" s="8"/>
      <c r="C23" s="91" t="s">
        <v>7</v>
      </c>
      <c r="D23" s="92"/>
      <c r="E23" s="8"/>
      <c r="F23" s="97" t="s">
        <v>7</v>
      </c>
      <c r="G23" s="92"/>
      <c r="H23" s="8"/>
      <c r="I23" s="97" t="s">
        <v>7</v>
      </c>
      <c r="J23" s="92"/>
    </row>
    <row r="24" spans="1:10" ht="19" customHeight="1" x14ac:dyDescent="0.15">
      <c r="A24" s="89" t="str">
        <f>'Beoordelen interview'!A7</f>
        <v>Vraag 4</v>
      </c>
      <c r="B24" s="8"/>
      <c r="C24" s="11" t="s">
        <v>9</v>
      </c>
      <c r="D24" s="12"/>
      <c r="E24" s="10"/>
      <c r="F24" s="11" t="s">
        <v>9</v>
      </c>
      <c r="G24" s="12"/>
      <c r="H24" s="10"/>
      <c r="I24" s="11" t="s">
        <v>9</v>
      </c>
      <c r="J24" s="14"/>
    </row>
    <row r="25" spans="1:10" ht="130.25" customHeight="1" x14ac:dyDescent="0.15">
      <c r="A25" s="90"/>
      <c r="B25" s="8"/>
      <c r="C25" s="91" t="s">
        <v>7</v>
      </c>
      <c r="D25" s="92"/>
      <c r="E25" s="8"/>
      <c r="F25" s="97" t="s">
        <v>7</v>
      </c>
      <c r="G25" s="92"/>
      <c r="H25" s="8"/>
      <c r="I25" s="97" t="s">
        <v>7</v>
      </c>
      <c r="J25" s="92"/>
    </row>
    <row r="26" spans="1:10" ht="19" customHeight="1" x14ac:dyDescent="0.15">
      <c r="A26" s="89" t="str">
        <f>'Beoordelen interview'!A8</f>
        <v>Vraag 5</v>
      </c>
      <c r="B26" s="8"/>
      <c r="C26" s="11" t="s">
        <v>9</v>
      </c>
      <c r="D26" s="12"/>
      <c r="E26" s="10"/>
      <c r="F26" s="11" t="s">
        <v>9</v>
      </c>
      <c r="G26" s="12"/>
      <c r="H26" s="10"/>
      <c r="I26" s="11" t="s">
        <v>9</v>
      </c>
      <c r="J26" s="14"/>
    </row>
    <row r="27" spans="1:10" ht="130.25" customHeight="1" x14ac:dyDescent="0.15">
      <c r="A27" s="90"/>
      <c r="B27" s="8"/>
      <c r="C27" s="91" t="s">
        <v>7</v>
      </c>
      <c r="D27" s="92"/>
      <c r="E27" s="8"/>
      <c r="F27" s="97" t="s">
        <v>7</v>
      </c>
      <c r="G27" s="92"/>
      <c r="H27" s="8"/>
      <c r="I27" s="97" t="s">
        <v>7</v>
      </c>
      <c r="J27" s="92"/>
    </row>
    <row r="28" spans="1:10" ht="20" customHeight="1" x14ac:dyDescent="0.15">
      <c r="A28" s="89" t="str">
        <f>'Beoordelen interview'!A9</f>
        <v>Vraag 6</v>
      </c>
      <c r="B28" s="8"/>
      <c r="C28" s="11" t="s">
        <v>9</v>
      </c>
      <c r="D28" s="12"/>
      <c r="E28" s="10"/>
      <c r="F28" s="11" t="s">
        <v>9</v>
      </c>
      <c r="G28" s="12"/>
      <c r="H28" s="10"/>
      <c r="I28" s="11" t="s">
        <v>9</v>
      </c>
      <c r="J28" s="14"/>
    </row>
    <row r="29" spans="1:10" ht="145" customHeight="1" x14ac:dyDescent="0.15">
      <c r="A29" s="90"/>
      <c r="B29" s="8"/>
      <c r="C29" s="91" t="s">
        <v>7</v>
      </c>
      <c r="D29" s="92"/>
      <c r="E29" s="8"/>
      <c r="F29" s="97" t="s">
        <v>7</v>
      </c>
      <c r="G29" s="92"/>
      <c r="H29" s="8"/>
      <c r="I29" s="97" t="s">
        <v>7</v>
      </c>
      <c r="J29" s="92"/>
    </row>
    <row r="30" spans="1:10" ht="20" customHeight="1" x14ac:dyDescent="0.15">
      <c r="A30" s="27"/>
      <c r="B30" s="9"/>
      <c r="C30" s="28"/>
      <c r="D30" s="28"/>
      <c r="E30" s="9"/>
      <c r="F30" s="28"/>
      <c r="G30" s="28"/>
      <c r="H30" s="9"/>
      <c r="I30" s="28"/>
      <c r="J30" s="29"/>
    </row>
  </sheetData>
  <sheetProtection algorithmName="SHA-512" hashValue="NbGXJoeNejC91igh2u0apyF/gx0SZVDvQk91o+qnvK3YjaLh3g9tMPz3HEpdljdCt1XR3H5ZfJf2dzhDDvq05Q==" saltValue="vYpW44XP1DS1fpss1dPC/Q==" spinCount="100000" sheet="1" objects="1" scenarios="1"/>
  <mergeCells count="51">
    <mergeCell ref="C29:D29"/>
    <mergeCell ref="F29:G29"/>
    <mergeCell ref="I29:J29"/>
    <mergeCell ref="C25:D25"/>
    <mergeCell ref="F25:G25"/>
    <mergeCell ref="I25:J25"/>
    <mergeCell ref="C27:D27"/>
    <mergeCell ref="F27:G27"/>
    <mergeCell ref="I27:J27"/>
    <mergeCell ref="C14:D14"/>
    <mergeCell ref="F14:G14"/>
    <mergeCell ref="I14:J14"/>
    <mergeCell ref="C23:D23"/>
    <mergeCell ref="F23:G23"/>
    <mergeCell ref="I23:J23"/>
    <mergeCell ref="C19:D19"/>
    <mergeCell ref="F19:G19"/>
    <mergeCell ref="I19:J19"/>
    <mergeCell ref="C21:D21"/>
    <mergeCell ref="F21:G21"/>
    <mergeCell ref="I21:J21"/>
    <mergeCell ref="C17:D17"/>
    <mergeCell ref="F17:G17"/>
    <mergeCell ref="I17:J17"/>
    <mergeCell ref="C10:D10"/>
    <mergeCell ref="F10:G10"/>
    <mergeCell ref="I10:J10"/>
    <mergeCell ref="C12:D12"/>
    <mergeCell ref="F12:G12"/>
    <mergeCell ref="I12:J12"/>
    <mergeCell ref="C6:D6"/>
    <mergeCell ref="F6:G6"/>
    <mergeCell ref="I6:J6"/>
    <mergeCell ref="C8:D8"/>
    <mergeCell ref="F8:G8"/>
    <mergeCell ref="I8:J8"/>
    <mergeCell ref="C4:D4"/>
    <mergeCell ref="F4:G4"/>
    <mergeCell ref="I4:J4"/>
    <mergeCell ref="C1:D1"/>
    <mergeCell ref="F1:G1"/>
    <mergeCell ref="I1:J1"/>
    <mergeCell ref="C2:D2"/>
    <mergeCell ref="F2:G2"/>
    <mergeCell ref="I2:J2"/>
    <mergeCell ref="A28:A29"/>
    <mergeCell ref="A18:A19"/>
    <mergeCell ref="A20:A21"/>
    <mergeCell ref="A22:A23"/>
    <mergeCell ref="A24:A25"/>
    <mergeCell ref="A26:A27"/>
  </mergeCells>
  <dataValidations count="1">
    <dataValidation type="list" errorStyle="warning" allowBlank="1" showErrorMessage="1" error="Voer juiste waarde in. " sqref="C3 C7 C9 C13 F13 I13 I9 F9 F7 I7 F3 I3 C5 I5 F5 C18 C28 F28 I28 F18 I18 C20 I20 F20 C11 F11 I11 C22 I22 F22 C24 I24 F24 C26 I26 F26" xr:uid="{CD6CF715-7F44-2E41-AE57-71AE4790A625}">
      <formula1>Score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3">
    <pageSetUpPr fitToPage="1"/>
  </sheetPr>
  <dimension ref="A1:K102"/>
  <sheetViews>
    <sheetView showGridLines="0" zoomScaleNormal="100" workbookViewId="0">
      <selection activeCell="G101" sqref="G101"/>
    </sheetView>
  </sheetViews>
  <sheetFormatPr baseColWidth="10" defaultColWidth="8.83203125" defaultRowHeight="15" x14ac:dyDescent="0.2"/>
  <cols>
    <col min="1" max="1" width="68.83203125" bestFit="1" customWidth="1"/>
    <col min="2" max="2" width="15" customWidth="1"/>
    <col min="3" max="3" width="1.83203125" customWidth="1"/>
    <col min="4" max="5" width="25.83203125" style="2" customWidth="1"/>
    <col min="6" max="6" width="1.83203125" style="2" customWidth="1"/>
    <col min="7" max="8" width="25.83203125" style="2" customWidth="1"/>
    <col min="9" max="9" width="1.83203125" style="2" customWidth="1"/>
    <col min="10" max="11" width="25.83203125" style="2" customWidth="1"/>
  </cols>
  <sheetData>
    <row r="1" spans="1:11" ht="50" customHeight="1" x14ac:dyDescent="0.2">
      <c r="A1" s="113" t="s">
        <v>16</v>
      </c>
      <c r="B1" s="114"/>
      <c r="C1" s="114"/>
      <c r="D1" s="114"/>
      <c r="E1" s="114"/>
      <c r="F1" s="114"/>
      <c r="G1" s="114"/>
      <c r="H1" s="114"/>
      <c r="I1" s="114"/>
      <c r="J1" s="114"/>
      <c r="K1" s="115"/>
    </row>
    <row r="2" spans="1:11" ht="40" customHeight="1" x14ac:dyDescent="0.2">
      <c r="A2" s="52" t="str">
        <f>'Beoordelen open vragen'!A1</f>
        <v>1. OPEN VRAGEN</v>
      </c>
      <c r="B2" s="52"/>
      <c r="C2" s="40"/>
      <c r="D2" s="116" t="str">
        <f>'Beoordelaar 1'!C1</f>
        <v>&lt;NAAM INSCHRIJVER&gt;</v>
      </c>
      <c r="E2" s="117"/>
      <c r="F2" s="38"/>
      <c r="G2" s="116" t="str">
        <f>'Beoordelaar 1'!F1</f>
        <v>&lt;NAAM INSCHRIJVER&gt;</v>
      </c>
      <c r="H2" s="117"/>
      <c r="I2" s="39"/>
      <c r="J2" s="53" t="str">
        <f>'Beoordelaar 1'!I1</f>
        <v>&lt;NAAM INSCHRIJVER&gt;</v>
      </c>
      <c r="K2" s="54"/>
    </row>
    <row r="3" spans="1:11" ht="20" customHeight="1" x14ac:dyDescent="0.2">
      <c r="A3" s="108" t="str">
        <f>'Beoordelen open vragen'!A3</f>
        <v>6.1.1 Plan van aanpak</v>
      </c>
      <c r="B3" s="67" t="s">
        <v>0</v>
      </c>
      <c r="C3" s="41"/>
      <c r="D3" s="55" t="str">
        <f>'Beoordelaar 1'!C3</f>
        <v>Score:</v>
      </c>
      <c r="E3" s="102" t="s">
        <v>28</v>
      </c>
      <c r="F3" s="32"/>
      <c r="G3" s="55" t="str">
        <f>'Beoordelaar 1'!F3</f>
        <v>Score:</v>
      </c>
      <c r="H3" s="102" t="s">
        <v>28</v>
      </c>
      <c r="I3" s="35"/>
      <c r="J3" s="55" t="str">
        <f>'Beoordelaar 1'!I3</f>
        <v>Score:</v>
      </c>
      <c r="K3" s="102" t="s">
        <v>28</v>
      </c>
    </row>
    <row r="4" spans="1:11" ht="20" customHeight="1" x14ac:dyDescent="0.2">
      <c r="A4" s="109"/>
      <c r="B4" s="67" t="s">
        <v>1</v>
      </c>
      <c r="C4" s="41"/>
      <c r="D4" s="55" t="str">
        <f>'Beoordelaar 2'!C3</f>
        <v>Score:</v>
      </c>
      <c r="E4" s="103"/>
      <c r="F4" s="32"/>
      <c r="G4" s="55" t="str">
        <f>'Beoordelaar 2'!F3</f>
        <v>Score:</v>
      </c>
      <c r="H4" s="103"/>
      <c r="I4" s="35"/>
      <c r="J4" s="55" t="str">
        <f>'Beoordelaar 2'!I3</f>
        <v>Score:</v>
      </c>
      <c r="K4" s="103"/>
    </row>
    <row r="5" spans="1:11" ht="20" customHeight="1" x14ac:dyDescent="0.2">
      <c r="A5" s="109"/>
      <c r="B5" s="67" t="s">
        <v>2</v>
      </c>
      <c r="C5" s="41"/>
      <c r="D5" s="55" t="str">
        <f>'Beoordelaar 3'!C3</f>
        <v>Score:</v>
      </c>
      <c r="E5" s="103"/>
      <c r="F5" s="32"/>
      <c r="G5" s="55" t="str">
        <f>'Beoordelaar 3'!F3</f>
        <v>Score:</v>
      </c>
      <c r="H5" s="103"/>
      <c r="I5" s="35"/>
      <c r="J5" s="55" t="str">
        <f>'Beoordelaar 3'!I3</f>
        <v>Score:</v>
      </c>
      <c r="K5" s="103"/>
    </row>
    <row r="6" spans="1:11" ht="20" customHeight="1" x14ac:dyDescent="0.2">
      <c r="A6" s="109"/>
      <c r="B6" s="67" t="s">
        <v>20</v>
      </c>
      <c r="C6" s="41"/>
      <c r="D6" s="55" t="str">
        <f>'Beoordelaar 4'!C3</f>
        <v>Score:</v>
      </c>
      <c r="E6" s="103"/>
      <c r="F6" s="32"/>
      <c r="G6" s="55" t="str">
        <f>'Beoordelaar 4'!F3</f>
        <v>Score:</v>
      </c>
      <c r="H6" s="103"/>
      <c r="I6" s="35"/>
      <c r="J6" s="55" t="str">
        <f>'Beoordelaar 4'!I3</f>
        <v>Score:</v>
      </c>
      <c r="K6" s="103"/>
    </row>
    <row r="7" spans="1:11" ht="20" customHeight="1" x14ac:dyDescent="0.2">
      <c r="A7" s="109"/>
      <c r="B7" s="67" t="s">
        <v>21</v>
      </c>
      <c r="C7" s="41"/>
      <c r="D7" s="55" t="str">
        <f>'Beoordelaar 5'!C3</f>
        <v>Score:</v>
      </c>
      <c r="E7" s="103"/>
      <c r="F7" s="32"/>
      <c r="G7" s="55" t="str">
        <f>'Beoordelaar 5'!F3</f>
        <v>Score:</v>
      </c>
      <c r="H7" s="103"/>
      <c r="I7" s="35"/>
      <c r="J7" s="55" t="str">
        <f>'Beoordelaar 5'!I3</f>
        <v>Score:</v>
      </c>
      <c r="K7" s="103"/>
    </row>
    <row r="8" spans="1:11" ht="20" customHeight="1" x14ac:dyDescent="0.2">
      <c r="A8" s="110"/>
      <c r="B8" s="67" t="s">
        <v>22</v>
      </c>
      <c r="C8" s="41"/>
      <c r="D8" s="55" t="str">
        <f>'Beoordelaar 6'!C3</f>
        <v>Score:</v>
      </c>
      <c r="E8" s="103"/>
      <c r="F8" s="32"/>
      <c r="G8" s="55" t="str">
        <f>'Beoordelaar 6'!F3</f>
        <v>Score:</v>
      </c>
      <c r="H8" s="103"/>
      <c r="I8" s="35"/>
      <c r="J8" s="55" t="str">
        <f>'Beoordelaar 6'!I3</f>
        <v>Score:</v>
      </c>
      <c r="K8" s="103"/>
    </row>
    <row r="9" spans="1:11" ht="20" customHeight="1" x14ac:dyDescent="0.2">
      <c r="A9" s="111" t="s">
        <v>10</v>
      </c>
      <c r="B9" s="112"/>
      <c r="C9" s="42"/>
      <c r="D9" s="51" t="s">
        <v>9</v>
      </c>
      <c r="E9" s="103"/>
      <c r="F9" s="32"/>
      <c r="G9" s="51" t="s">
        <v>9</v>
      </c>
      <c r="H9" s="103"/>
      <c r="I9" s="36"/>
      <c r="J9" s="51" t="s">
        <v>9</v>
      </c>
      <c r="K9" s="103"/>
    </row>
    <row r="10" spans="1:11" ht="20" customHeight="1" x14ac:dyDescent="0.2">
      <c r="A10" s="50"/>
      <c r="B10" s="49"/>
      <c r="C10" s="42"/>
      <c r="D10" s="48" t="str">
        <f>IF(D9="Onvoldoende","UITSLUITING",IF(D9="Matig","-€ 5.000",IF(D9="Voldoende","€ 0",IF(D9="Goed","€ 4.000",IF(D9="Uitmuntend","€ 5.000"," ")))))</f>
        <v xml:space="preserve"> </v>
      </c>
      <c r="E10" s="104"/>
      <c r="F10" s="32"/>
      <c r="G10" s="48" t="str">
        <f>IF(G9="Onvoldoende","UITSLUITING",IF(G9="Matig","-€ 5.000",IF(G9="Voldoende","€ 0",IF(G9="Goed","€ 4.000",IF(G9="Uitmuntend","€ 5.000"," ")))))</f>
        <v xml:space="preserve"> </v>
      </c>
      <c r="H10" s="104"/>
      <c r="I10" s="37"/>
      <c r="J10" s="48" t="str">
        <f>IF(J9="Onvoldoende","UITSLUITING",IF(J9="Matig","-€ 5.000",IF(J9="Voldoende","€ 0",IF(J9="Goed","€ 4.000",IF(J9="Uitmuntend","€ 5.000"," ")))))</f>
        <v xml:space="preserve"> </v>
      </c>
      <c r="K10" s="104"/>
    </row>
    <row r="11" spans="1:11" ht="20" customHeight="1" x14ac:dyDescent="0.2">
      <c r="A11" s="108" t="str">
        <f>'Beoordelen open vragen'!A5</f>
        <v>6.1.2	 Werkwijze jaarrekening</v>
      </c>
      <c r="B11" s="67" t="s">
        <v>0</v>
      </c>
      <c r="C11" s="41"/>
      <c r="D11" s="55" t="str">
        <f>'Beoordelaar 1'!C5</f>
        <v>Score:</v>
      </c>
      <c r="E11" s="102" t="s">
        <v>28</v>
      </c>
      <c r="F11" s="32"/>
      <c r="G11" s="55" t="str">
        <f>'Beoordelaar 1'!F5</f>
        <v>Score:</v>
      </c>
      <c r="H11" s="102" t="s">
        <v>28</v>
      </c>
      <c r="I11" s="35"/>
      <c r="J11" s="55" t="str">
        <f>'Beoordelaar 1'!I5</f>
        <v>Score:</v>
      </c>
      <c r="K11" s="102" t="s">
        <v>28</v>
      </c>
    </row>
    <row r="12" spans="1:11" ht="20" customHeight="1" x14ac:dyDescent="0.2">
      <c r="A12" s="109"/>
      <c r="B12" s="67" t="s">
        <v>1</v>
      </c>
      <c r="C12" s="41"/>
      <c r="D12" s="55" t="str">
        <f>'Beoordelaar 2'!C5</f>
        <v>Score:</v>
      </c>
      <c r="E12" s="103"/>
      <c r="F12" s="32"/>
      <c r="G12" s="55" t="str">
        <f>'Beoordelaar 2'!F5</f>
        <v>Score:</v>
      </c>
      <c r="H12" s="103"/>
      <c r="I12" s="35"/>
      <c r="J12" s="55" t="str">
        <f>'Beoordelaar 2'!I5</f>
        <v>Score:</v>
      </c>
      <c r="K12" s="103"/>
    </row>
    <row r="13" spans="1:11" ht="20" customHeight="1" x14ac:dyDescent="0.2">
      <c r="A13" s="109"/>
      <c r="B13" s="67" t="s">
        <v>2</v>
      </c>
      <c r="C13" s="41"/>
      <c r="D13" s="55" t="str">
        <f>'Beoordelaar 3'!C5</f>
        <v>Score:</v>
      </c>
      <c r="E13" s="103"/>
      <c r="F13" s="32"/>
      <c r="G13" s="55" t="str">
        <f>'Beoordelaar 3'!F5</f>
        <v>Score:</v>
      </c>
      <c r="H13" s="103"/>
      <c r="I13" s="35"/>
      <c r="J13" s="55" t="str">
        <f>'Beoordelaar 3'!I5</f>
        <v>Score:</v>
      </c>
      <c r="K13" s="103"/>
    </row>
    <row r="14" spans="1:11" ht="20" customHeight="1" x14ac:dyDescent="0.2">
      <c r="A14" s="109"/>
      <c r="B14" s="67" t="s">
        <v>20</v>
      </c>
      <c r="C14" s="41"/>
      <c r="D14" s="55" t="str">
        <f>'Beoordelaar 4'!C5</f>
        <v>Score:</v>
      </c>
      <c r="E14" s="103"/>
      <c r="F14" s="32"/>
      <c r="G14" s="55" t="str">
        <f>'Beoordelaar 4'!F5</f>
        <v>Score:</v>
      </c>
      <c r="H14" s="103"/>
      <c r="I14" s="35"/>
      <c r="J14" s="55" t="str">
        <f>'Beoordelaar 4'!I5</f>
        <v>Score:</v>
      </c>
      <c r="K14" s="103"/>
    </row>
    <row r="15" spans="1:11" ht="20" customHeight="1" x14ac:dyDescent="0.2">
      <c r="A15" s="109"/>
      <c r="B15" s="67" t="s">
        <v>21</v>
      </c>
      <c r="C15" s="41"/>
      <c r="D15" s="55" t="str">
        <f>'Beoordelaar 5'!C5</f>
        <v>Score:</v>
      </c>
      <c r="E15" s="103"/>
      <c r="F15" s="32"/>
      <c r="G15" s="55" t="str">
        <f>'Beoordelaar 5'!F5</f>
        <v>Score:</v>
      </c>
      <c r="H15" s="103"/>
      <c r="I15" s="35"/>
      <c r="J15" s="55" t="str">
        <f>'Beoordelaar 5'!I5</f>
        <v>Score:</v>
      </c>
      <c r="K15" s="103"/>
    </row>
    <row r="16" spans="1:11" ht="20" customHeight="1" x14ac:dyDescent="0.2">
      <c r="A16" s="110"/>
      <c r="B16" s="67" t="s">
        <v>22</v>
      </c>
      <c r="C16" s="41"/>
      <c r="D16" s="55" t="str">
        <f>'Beoordelaar 6'!C5</f>
        <v>Score:</v>
      </c>
      <c r="E16" s="103"/>
      <c r="F16" s="32"/>
      <c r="G16" s="55" t="str">
        <f>'Beoordelaar 6'!F5</f>
        <v>Score:</v>
      </c>
      <c r="H16" s="103"/>
      <c r="I16" s="35"/>
      <c r="J16" s="55" t="str">
        <f>'Beoordelaar 6'!I5</f>
        <v>Score:</v>
      </c>
      <c r="K16" s="103"/>
    </row>
    <row r="17" spans="1:11" ht="20" customHeight="1" x14ac:dyDescent="0.2">
      <c r="A17" s="111" t="s">
        <v>10</v>
      </c>
      <c r="B17" s="112"/>
      <c r="C17" s="42"/>
      <c r="D17" s="51" t="s">
        <v>9</v>
      </c>
      <c r="E17" s="103"/>
      <c r="F17" s="33"/>
      <c r="G17" s="51" t="s">
        <v>9</v>
      </c>
      <c r="H17" s="103"/>
      <c r="I17" s="36"/>
      <c r="J17" s="51" t="s">
        <v>9</v>
      </c>
      <c r="K17" s="103"/>
    </row>
    <row r="18" spans="1:11" ht="20" customHeight="1" x14ac:dyDescent="0.2">
      <c r="A18" s="50"/>
      <c r="B18" s="49"/>
      <c r="C18" s="42"/>
      <c r="D18" s="48" t="str">
        <f>IF(D17="Onvoldoende","UITSLUITING",IF(D17="Matig","- € 10.000",IF(D17="Voldoende","€ 0",IF(D17="Goed","€ 8.000",IF(D17="Uitmuntend","€ 10.000"," ")))))</f>
        <v xml:space="preserve"> </v>
      </c>
      <c r="E18" s="104"/>
      <c r="F18" s="34"/>
      <c r="G18" s="48" t="str">
        <f>IF(G17="Onvoldoende","UITSLUITING",IF(G17="Matig","- € 10.000",IF(G17="Voldoende","€ 0",IF(G17="Goed","€ 8.000",IF(G17="Uitmuntend","€ 10.000"," ")))))</f>
        <v xml:space="preserve"> </v>
      </c>
      <c r="H18" s="104"/>
      <c r="I18" s="37"/>
      <c r="J18" s="48" t="str">
        <f>IF(J17="Onvoldoende","UITSLUITING",IF(J17="Matig","- € 10.000",IF(J17="Voldoende","€ 0",IF(J17="Goed","€ 8.000",IF(J17="Uitmuntend","€ 10.000"," ")))))</f>
        <v xml:space="preserve"> </v>
      </c>
      <c r="K18" s="104"/>
    </row>
    <row r="19" spans="1:11" ht="20" customHeight="1" x14ac:dyDescent="0.2">
      <c r="A19" s="105" t="str">
        <f>'Beoordelen open vragen'!A7</f>
        <v xml:space="preserve">6.1.3	 Continuïteit van de dienstverlening en teamsamenstelling </v>
      </c>
      <c r="B19" s="67" t="s">
        <v>0</v>
      </c>
      <c r="C19" s="41"/>
      <c r="D19" s="55" t="str">
        <f>'Beoordelaar 1'!C7</f>
        <v>Score:</v>
      </c>
      <c r="E19" s="102" t="s">
        <v>28</v>
      </c>
      <c r="F19" s="32"/>
      <c r="G19" s="55" t="str">
        <f>'Beoordelaar 1'!F7</f>
        <v>Score:</v>
      </c>
      <c r="H19" s="102" t="s">
        <v>28</v>
      </c>
      <c r="I19" s="35"/>
      <c r="J19" s="55" t="str">
        <f>'Beoordelaar 1'!I7</f>
        <v>Score:</v>
      </c>
      <c r="K19" s="102" t="s">
        <v>28</v>
      </c>
    </row>
    <row r="20" spans="1:11" ht="20" customHeight="1" x14ac:dyDescent="0.2">
      <c r="A20" s="106"/>
      <c r="B20" s="67" t="s">
        <v>1</v>
      </c>
      <c r="C20" s="41"/>
      <c r="D20" s="55" t="str">
        <f>'Beoordelaar 2'!C7</f>
        <v>Score:</v>
      </c>
      <c r="E20" s="103"/>
      <c r="F20" s="32"/>
      <c r="G20" s="55" t="str">
        <f>'Beoordelaar 2'!F7</f>
        <v>Score:</v>
      </c>
      <c r="H20" s="103"/>
      <c r="I20" s="35"/>
      <c r="J20" s="55" t="str">
        <f>'Beoordelaar 2'!I7</f>
        <v>Score:</v>
      </c>
      <c r="K20" s="103"/>
    </row>
    <row r="21" spans="1:11" ht="20" customHeight="1" x14ac:dyDescent="0.2">
      <c r="A21" s="106"/>
      <c r="B21" s="67" t="s">
        <v>2</v>
      </c>
      <c r="C21" s="41"/>
      <c r="D21" s="55" t="str">
        <f>'Beoordelaar 3'!C7</f>
        <v>Score:</v>
      </c>
      <c r="E21" s="103"/>
      <c r="F21" s="32"/>
      <c r="G21" s="55" t="str">
        <f>'Beoordelaar 3'!F7</f>
        <v>Score:</v>
      </c>
      <c r="H21" s="103"/>
      <c r="I21" s="35"/>
      <c r="J21" s="55" t="str">
        <f>'Beoordelaar 3'!I7</f>
        <v>Score:</v>
      </c>
      <c r="K21" s="103"/>
    </row>
    <row r="22" spans="1:11" ht="20" customHeight="1" x14ac:dyDescent="0.2">
      <c r="A22" s="106"/>
      <c r="B22" s="67" t="s">
        <v>20</v>
      </c>
      <c r="C22" s="41"/>
      <c r="D22" s="55" t="str">
        <f>'Beoordelaar 4'!C7</f>
        <v>Score:</v>
      </c>
      <c r="E22" s="103"/>
      <c r="F22" s="32"/>
      <c r="G22" s="55" t="str">
        <f>'Beoordelaar 4'!F7</f>
        <v>Score:</v>
      </c>
      <c r="H22" s="103"/>
      <c r="I22" s="35"/>
      <c r="J22" s="55" t="str">
        <f>'Beoordelaar 4'!I7</f>
        <v>Score:</v>
      </c>
      <c r="K22" s="103"/>
    </row>
    <row r="23" spans="1:11" ht="20" customHeight="1" x14ac:dyDescent="0.2">
      <c r="A23" s="106"/>
      <c r="B23" s="67" t="s">
        <v>21</v>
      </c>
      <c r="C23" s="41"/>
      <c r="D23" s="55" t="str">
        <f>'Beoordelaar 5'!C7</f>
        <v>Score:</v>
      </c>
      <c r="E23" s="103"/>
      <c r="F23" s="32"/>
      <c r="G23" s="55" t="str">
        <f>'Beoordelaar 5'!F7</f>
        <v>Score:</v>
      </c>
      <c r="H23" s="103"/>
      <c r="I23" s="35"/>
      <c r="J23" s="55" t="str">
        <f>'Beoordelaar 5'!I7</f>
        <v>Score:</v>
      </c>
      <c r="K23" s="103"/>
    </row>
    <row r="24" spans="1:11" ht="20" customHeight="1" x14ac:dyDescent="0.2">
      <c r="A24" s="107"/>
      <c r="B24" s="67" t="s">
        <v>22</v>
      </c>
      <c r="C24" s="41"/>
      <c r="D24" s="55" t="str">
        <f>'Beoordelaar 6'!C7</f>
        <v>Score:</v>
      </c>
      <c r="E24" s="103"/>
      <c r="F24" s="32"/>
      <c r="G24" s="55" t="str">
        <f>'Beoordelaar 6'!F7</f>
        <v>Score:</v>
      </c>
      <c r="H24" s="103"/>
      <c r="I24" s="35"/>
      <c r="J24" s="55" t="str">
        <f>'Beoordelaar 6'!I7</f>
        <v>Score:</v>
      </c>
      <c r="K24" s="103"/>
    </row>
    <row r="25" spans="1:11" ht="20" customHeight="1" x14ac:dyDescent="0.2">
      <c r="A25" s="111" t="s">
        <v>10</v>
      </c>
      <c r="B25" s="112"/>
      <c r="C25" s="42"/>
      <c r="D25" s="51" t="s">
        <v>9</v>
      </c>
      <c r="E25" s="103"/>
      <c r="F25" s="33"/>
      <c r="G25" s="51" t="s">
        <v>9</v>
      </c>
      <c r="H25" s="103"/>
      <c r="I25" s="36"/>
      <c r="J25" s="51" t="s">
        <v>9</v>
      </c>
      <c r="K25" s="103"/>
    </row>
    <row r="26" spans="1:11" ht="20" customHeight="1" x14ac:dyDescent="0.2">
      <c r="A26" s="50"/>
      <c r="B26" s="49"/>
      <c r="C26" s="42"/>
      <c r="D26" s="48" t="str">
        <f>IF(D25="Onvoldoende","UITSLUITING",IF(D25="Matig","- € 15.000",IF(D25="Voldoende","€ 0",IF(D25="Goed","€ 12.000",IF(D25="Uitmuntend","€ 15.000"," ")))))</f>
        <v xml:space="preserve"> </v>
      </c>
      <c r="E26" s="104"/>
      <c r="F26" s="34"/>
      <c r="G26" s="48" t="str">
        <f>IF(G25="Onvoldoende","UITSLUITING",IF(G25="Matig","- € 15.000",IF(G25="Voldoende","€ 0",IF(G25="Goed","€ 12.000",IF(G25="Uitmuntend","€ 15.000"," ")))))</f>
        <v xml:space="preserve"> </v>
      </c>
      <c r="H26" s="104"/>
      <c r="I26" s="37"/>
      <c r="J26" s="48" t="str">
        <f>IF(J25="Onvoldoende","UITSLUITING",IF(J25="Matig","- € 15.000",IF(J25="Voldoende","€ 0",IF(J25="Goed","€ 12.000",IF(J25="Uitmuntend","€ 15.000"," ")))))</f>
        <v xml:space="preserve"> </v>
      </c>
      <c r="K26" s="104"/>
    </row>
    <row r="27" spans="1:11" ht="20" customHeight="1" x14ac:dyDescent="0.2">
      <c r="A27" s="108" t="str">
        <f>'Beoordelen open vragen'!A9</f>
        <v>6.1.4 Informatievoorziening</v>
      </c>
      <c r="B27" s="67" t="s">
        <v>0</v>
      </c>
      <c r="C27" s="41"/>
      <c r="D27" s="55" t="str">
        <f>'Beoordelaar 1'!C9</f>
        <v>Score:</v>
      </c>
      <c r="E27" s="102" t="s">
        <v>28</v>
      </c>
      <c r="F27" s="32"/>
      <c r="G27" s="55" t="str">
        <f>'Beoordelaar 1'!F9</f>
        <v>Score:</v>
      </c>
      <c r="H27" s="102" t="s">
        <v>28</v>
      </c>
      <c r="I27" s="35"/>
      <c r="J27" s="55" t="str">
        <f>'Beoordelaar 1'!I9</f>
        <v>Score:</v>
      </c>
      <c r="K27" s="102" t="s">
        <v>28</v>
      </c>
    </row>
    <row r="28" spans="1:11" ht="20" customHeight="1" x14ac:dyDescent="0.2">
      <c r="A28" s="109"/>
      <c r="B28" s="67" t="s">
        <v>1</v>
      </c>
      <c r="C28" s="41"/>
      <c r="D28" s="55" t="str">
        <f>'Beoordelaar 2'!C9</f>
        <v>Score:</v>
      </c>
      <c r="E28" s="103"/>
      <c r="F28" s="32"/>
      <c r="G28" s="55" t="str">
        <f>'Beoordelaar 2'!F9</f>
        <v>Score:</v>
      </c>
      <c r="H28" s="103"/>
      <c r="I28" s="35"/>
      <c r="J28" s="55" t="str">
        <f>'Beoordelaar 2'!I9</f>
        <v>Score:</v>
      </c>
      <c r="K28" s="103"/>
    </row>
    <row r="29" spans="1:11" ht="20" customHeight="1" x14ac:dyDescent="0.2">
      <c r="A29" s="109"/>
      <c r="B29" s="67" t="s">
        <v>2</v>
      </c>
      <c r="C29" s="41"/>
      <c r="D29" s="55" t="str">
        <f>'Beoordelaar 3'!C9</f>
        <v>Score:</v>
      </c>
      <c r="E29" s="103"/>
      <c r="F29" s="32"/>
      <c r="G29" s="55" t="str">
        <f>'Beoordelaar 3'!F9</f>
        <v>Score:</v>
      </c>
      <c r="H29" s="103"/>
      <c r="I29" s="35"/>
      <c r="J29" s="55" t="str">
        <f>'Beoordelaar 3'!I9</f>
        <v>Score:</v>
      </c>
      <c r="K29" s="103"/>
    </row>
    <row r="30" spans="1:11" ht="20" customHeight="1" x14ac:dyDescent="0.2">
      <c r="A30" s="109"/>
      <c r="B30" s="67" t="s">
        <v>20</v>
      </c>
      <c r="C30" s="41"/>
      <c r="D30" s="55" t="str">
        <f>'Beoordelaar 4'!C9</f>
        <v>Score:</v>
      </c>
      <c r="E30" s="103"/>
      <c r="F30" s="32"/>
      <c r="G30" s="55" t="str">
        <f>'Beoordelaar 4'!F9</f>
        <v>Score:</v>
      </c>
      <c r="H30" s="103"/>
      <c r="I30" s="35"/>
      <c r="J30" s="55" t="str">
        <f>'Beoordelaar 4'!I9</f>
        <v>Score:</v>
      </c>
      <c r="K30" s="103"/>
    </row>
    <row r="31" spans="1:11" ht="20" customHeight="1" x14ac:dyDescent="0.2">
      <c r="A31" s="109"/>
      <c r="B31" s="67" t="s">
        <v>21</v>
      </c>
      <c r="C31" s="41"/>
      <c r="D31" s="55" t="str">
        <f>'Beoordelaar 5'!C9</f>
        <v>Score:</v>
      </c>
      <c r="E31" s="103"/>
      <c r="F31" s="32"/>
      <c r="G31" s="55" t="str">
        <f>'Beoordelaar 5'!F9</f>
        <v>Score:</v>
      </c>
      <c r="H31" s="103"/>
      <c r="I31" s="35"/>
      <c r="J31" s="55" t="str">
        <f>'Beoordelaar 5'!I9</f>
        <v>Score:</v>
      </c>
      <c r="K31" s="103"/>
    </row>
    <row r="32" spans="1:11" ht="20" customHeight="1" x14ac:dyDescent="0.2">
      <c r="A32" s="110"/>
      <c r="B32" s="67" t="s">
        <v>22</v>
      </c>
      <c r="C32" s="41"/>
      <c r="D32" s="55" t="str">
        <f>'Beoordelaar 6'!C9</f>
        <v>Score:</v>
      </c>
      <c r="E32" s="103"/>
      <c r="F32" s="32"/>
      <c r="G32" s="55" t="str">
        <f>'Beoordelaar 6'!F9</f>
        <v>Score:</v>
      </c>
      <c r="H32" s="103"/>
      <c r="I32" s="35"/>
      <c r="J32" s="55" t="str">
        <f>'Beoordelaar 6'!I9</f>
        <v>Score:</v>
      </c>
      <c r="K32" s="103"/>
    </row>
    <row r="33" spans="1:11" ht="20" customHeight="1" x14ac:dyDescent="0.2">
      <c r="A33" s="111" t="s">
        <v>10</v>
      </c>
      <c r="B33" s="112"/>
      <c r="C33" s="42"/>
      <c r="D33" s="51" t="s">
        <v>9</v>
      </c>
      <c r="E33" s="103"/>
      <c r="F33" s="33"/>
      <c r="G33" s="51" t="s">
        <v>9</v>
      </c>
      <c r="H33" s="103"/>
      <c r="I33" s="36"/>
      <c r="J33" s="51" t="s">
        <v>9</v>
      </c>
      <c r="K33" s="103"/>
    </row>
    <row r="34" spans="1:11" ht="20" customHeight="1" x14ac:dyDescent="0.2">
      <c r="A34" s="50"/>
      <c r="B34" s="49"/>
      <c r="C34" s="42"/>
      <c r="D34" s="48" t="str">
        <f>IF(D33="Onvoldoende","UITSLUITING",IF(D33="Matig","- € 5.000",IF(D33="Voldoende","€ 0",IF(D33="Goed","€ 4.000",IF(D33="Uitmuntend","€ 5.000"," ")))))</f>
        <v xml:space="preserve"> </v>
      </c>
      <c r="E34" s="104"/>
      <c r="F34" s="34"/>
      <c r="G34" s="48" t="str">
        <f>IF(G33="Onvoldoende","UITSLUITING",IF(G33="Matig","- € 5.000",IF(G33="Voldoende","€ 0",IF(G33="Goed","€ 4.000",IF(G33="Uitmuntend","€ 5.000"," ")))))</f>
        <v xml:space="preserve"> </v>
      </c>
      <c r="H34" s="104"/>
      <c r="I34" s="37"/>
      <c r="J34" s="48" t="str">
        <f>IF(J33="Onvoldoende","UITSLUITING",IF(J33="Matig","- € 5.000",IF(J33="Voldoende","€ 0",IF(J33="Goed","€ 4.000",IF(J33="Uitmuntend","€ 5.000"," ")))))</f>
        <v xml:space="preserve"> </v>
      </c>
      <c r="K34" s="104"/>
    </row>
    <row r="35" spans="1:11" ht="20" customHeight="1" x14ac:dyDescent="0.2">
      <c r="A35" s="105" t="str">
        <f>'Beoordelen open vragen'!A11</f>
        <v>6.1.5	 Visie op een controleproces binnen een gecombineerde onderwijs- en zorgorganisatie</v>
      </c>
      <c r="B35" s="67" t="s">
        <v>0</v>
      </c>
      <c r="C35" s="41"/>
      <c r="D35" s="55" t="str">
        <f>'Beoordelaar 1'!C11</f>
        <v>Score:</v>
      </c>
      <c r="E35" s="102" t="s">
        <v>28</v>
      </c>
      <c r="F35" s="32"/>
      <c r="G35" s="55" t="str">
        <f>'Beoordelaar 1'!F11</f>
        <v>Score:</v>
      </c>
      <c r="H35" s="102" t="s">
        <v>28</v>
      </c>
      <c r="I35" s="35"/>
      <c r="J35" s="55" t="str">
        <f>'Beoordelaar 1'!I11</f>
        <v>Score:</v>
      </c>
      <c r="K35" s="102" t="s">
        <v>28</v>
      </c>
    </row>
    <row r="36" spans="1:11" ht="20" customHeight="1" x14ac:dyDescent="0.2">
      <c r="A36" s="106"/>
      <c r="B36" s="67" t="s">
        <v>1</v>
      </c>
      <c r="C36" s="41"/>
      <c r="D36" s="55" t="str">
        <f>'Beoordelaar 2'!C11</f>
        <v>Score:</v>
      </c>
      <c r="E36" s="103"/>
      <c r="F36" s="32"/>
      <c r="G36" s="55" t="str">
        <f>'Beoordelaar 2'!F11</f>
        <v>Score:</v>
      </c>
      <c r="H36" s="103"/>
      <c r="I36" s="35"/>
      <c r="J36" s="55" t="str">
        <f>'Beoordelaar 2'!I11</f>
        <v>Score:</v>
      </c>
      <c r="K36" s="103"/>
    </row>
    <row r="37" spans="1:11" ht="20.25" customHeight="1" x14ac:dyDescent="0.2">
      <c r="A37" s="106"/>
      <c r="B37" s="67" t="s">
        <v>2</v>
      </c>
      <c r="C37" s="41"/>
      <c r="D37" s="55" t="str">
        <f>'Beoordelaar 3'!C11</f>
        <v>Score:</v>
      </c>
      <c r="E37" s="103"/>
      <c r="F37" s="32"/>
      <c r="G37" s="55" t="str">
        <f>'Beoordelaar 3'!F11</f>
        <v>Score:</v>
      </c>
      <c r="H37" s="103"/>
      <c r="I37" s="35"/>
      <c r="J37" s="55" t="str">
        <f>'Beoordelaar 3'!I11</f>
        <v>Score:</v>
      </c>
      <c r="K37" s="103"/>
    </row>
    <row r="38" spans="1:11" ht="20.25" customHeight="1" x14ac:dyDescent="0.2">
      <c r="A38" s="106"/>
      <c r="B38" s="67" t="s">
        <v>20</v>
      </c>
      <c r="C38" s="41"/>
      <c r="D38" s="55" t="str">
        <f>'Beoordelaar 4'!C11</f>
        <v>Score:</v>
      </c>
      <c r="E38" s="103"/>
      <c r="F38" s="32"/>
      <c r="G38" s="55" t="str">
        <f>'Beoordelaar 4'!F11</f>
        <v>Score:</v>
      </c>
      <c r="H38" s="103"/>
      <c r="I38" s="35"/>
      <c r="J38" s="55" t="str">
        <f>'Beoordelaar 4'!I11</f>
        <v>Score:</v>
      </c>
      <c r="K38" s="103"/>
    </row>
    <row r="39" spans="1:11" ht="20.25" customHeight="1" x14ac:dyDescent="0.2">
      <c r="A39" s="106"/>
      <c r="B39" s="67" t="s">
        <v>21</v>
      </c>
      <c r="C39" s="41"/>
      <c r="D39" s="55" t="str">
        <f>'Beoordelaar 5'!C11</f>
        <v>Score:</v>
      </c>
      <c r="E39" s="103"/>
      <c r="F39" s="32"/>
      <c r="G39" s="55" t="str">
        <f>'Beoordelaar 5'!F11</f>
        <v>Score:</v>
      </c>
      <c r="H39" s="103"/>
      <c r="I39" s="35"/>
      <c r="J39" s="55" t="str">
        <f>'Beoordelaar 5'!I11</f>
        <v>Score:</v>
      </c>
      <c r="K39" s="103"/>
    </row>
    <row r="40" spans="1:11" ht="20.25" customHeight="1" x14ac:dyDescent="0.2">
      <c r="A40" s="107"/>
      <c r="B40" s="67" t="s">
        <v>22</v>
      </c>
      <c r="C40" s="41"/>
      <c r="D40" s="55" t="str">
        <f>'Beoordelaar 6'!C11</f>
        <v>Score:</v>
      </c>
      <c r="E40" s="103"/>
      <c r="F40" s="32"/>
      <c r="G40" s="55" t="str">
        <f>'Beoordelaar 6'!F11</f>
        <v>Score:</v>
      </c>
      <c r="H40" s="103"/>
      <c r="I40" s="35"/>
      <c r="J40" s="55" t="str">
        <f>'Beoordelaar 6'!I11</f>
        <v>Score:</v>
      </c>
      <c r="K40" s="103"/>
    </row>
    <row r="41" spans="1:11" ht="20" customHeight="1" x14ac:dyDescent="0.2">
      <c r="A41" s="111" t="s">
        <v>10</v>
      </c>
      <c r="B41" s="112"/>
      <c r="C41" s="42"/>
      <c r="D41" s="51" t="s">
        <v>9</v>
      </c>
      <c r="E41" s="103"/>
      <c r="F41" s="33"/>
      <c r="G41" s="51" t="s">
        <v>9</v>
      </c>
      <c r="H41" s="103"/>
      <c r="I41" s="36"/>
      <c r="J41" s="51" t="s">
        <v>9</v>
      </c>
      <c r="K41" s="103"/>
    </row>
    <row r="42" spans="1:11" ht="20" customHeight="1" x14ac:dyDescent="0.2">
      <c r="A42" s="50"/>
      <c r="B42" s="49"/>
      <c r="C42" s="42"/>
      <c r="D42" s="48" t="str">
        <f>IF(D41="Onvoldoende","UITSLUITING",IF(D41="Matig","- € 10.000",IF(D41="Voldoende","€ 0",IF(D41="Goed","€ 8.000",IF(D41="Uitmuntend","€ 10.000"," ")))))</f>
        <v xml:space="preserve"> </v>
      </c>
      <c r="E42" s="104"/>
      <c r="F42" s="34"/>
      <c r="G42" s="48" t="str">
        <f>IF(G41="Onvoldoende","UITSLUITING",IF(G41="Matig","- € 10.000",IF(G41="Voldoende","€ 0",IF(G41="Goed","€ 8.000",IF(G41="Uitmuntend","€ 10.000"," ")))))</f>
        <v xml:space="preserve"> </v>
      </c>
      <c r="H42" s="104"/>
      <c r="I42" s="37"/>
      <c r="J42" s="48" t="str">
        <f>IF(J41="Onvoldoende","UITSLUITING",IF(J41="Matig","- € 10.000",IF(J41="Voldoende","€ 0",IF(J41="Goed","€ 8.000",IF(J41="Uitmuntend","€ 10.000"," ")))))</f>
        <v xml:space="preserve"> </v>
      </c>
      <c r="K42" s="104"/>
    </row>
    <row r="43" spans="1:11" ht="20" customHeight="1" x14ac:dyDescent="0.2">
      <c r="A43" s="108" t="str">
        <f>'Beoordelen open vragen'!A13</f>
        <v>6.1.6	 Rapportagevorm</v>
      </c>
      <c r="B43" s="67" t="s">
        <v>0</v>
      </c>
      <c r="C43" s="41"/>
      <c r="D43" s="55" t="str">
        <f>'Beoordelaar 1'!C13</f>
        <v>Score:</v>
      </c>
      <c r="E43" s="102" t="s">
        <v>28</v>
      </c>
      <c r="F43" s="32"/>
      <c r="G43" s="55" t="str">
        <f>'Beoordelaar 1'!F13</f>
        <v>Score:</v>
      </c>
      <c r="H43" s="102" t="s">
        <v>28</v>
      </c>
      <c r="I43" s="35"/>
      <c r="J43" s="55" t="str">
        <f>'Beoordelaar 1'!I13</f>
        <v>Score:</v>
      </c>
      <c r="K43" s="102" t="s">
        <v>28</v>
      </c>
    </row>
    <row r="44" spans="1:11" ht="20" customHeight="1" x14ac:dyDescent="0.2">
      <c r="A44" s="109"/>
      <c r="B44" s="67" t="s">
        <v>1</v>
      </c>
      <c r="C44" s="41"/>
      <c r="D44" s="55" t="str">
        <f>'Beoordelaar 2'!C13</f>
        <v>Score:</v>
      </c>
      <c r="E44" s="103"/>
      <c r="F44" s="32"/>
      <c r="G44" s="55" t="str">
        <f>'Beoordelaar 2'!F13</f>
        <v>Score:</v>
      </c>
      <c r="H44" s="103"/>
      <c r="I44" s="35"/>
      <c r="J44" s="55" t="str">
        <f>'Beoordelaar 2'!I13</f>
        <v>Score:</v>
      </c>
      <c r="K44" s="103"/>
    </row>
    <row r="45" spans="1:11" ht="20.25" customHeight="1" x14ac:dyDescent="0.2">
      <c r="A45" s="109"/>
      <c r="B45" s="67" t="s">
        <v>2</v>
      </c>
      <c r="C45" s="41"/>
      <c r="D45" s="55" t="str">
        <f>'Beoordelaar 3'!C13</f>
        <v>Score:</v>
      </c>
      <c r="E45" s="103"/>
      <c r="F45" s="32"/>
      <c r="G45" s="55" t="str">
        <f>'Beoordelaar 3'!F13</f>
        <v>Score:</v>
      </c>
      <c r="H45" s="103"/>
      <c r="I45" s="35"/>
      <c r="J45" s="55" t="str">
        <f>'Beoordelaar 3'!I13</f>
        <v>Score:</v>
      </c>
      <c r="K45" s="103"/>
    </row>
    <row r="46" spans="1:11" ht="20.25" customHeight="1" x14ac:dyDescent="0.2">
      <c r="A46" s="109"/>
      <c r="B46" s="67" t="s">
        <v>20</v>
      </c>
      <c r="C46" s="41"/>
      <c r="D46" s="55" t="str">
        <f>'Beoordelaar 4'!C13</f>
        <v>Score:</v>
      </c>
      <c r="E46" s="103"/>
      <c r="F46" s="32"/>
      <c r="G46" s="55" t="str">
        <f>'Beoordelaar 4'!F13</f>
        <v>Score:</v>
      </c>
      <c r="H46" s="103"/>
      <c r="I46" s="35"/>
      <c r="J46" s="55" t="str">
        <f>'Beoordelaar 4'!I13</f>
        <v>Score:</v>
      </c>
      <c r="K46" s="103"/>
    </row>
    <row r="47" spans="1:11" ht="20.25" customHeight="1" x14ac:dyDescent="0.2">
      <c r="A47" s="109"/>
      <c r="B47" s="67" t="s">
        <v>21</v>
      </c>
      <c r="C47" s="41"/>
      <c r="D47" s="55" t="str">
        <f>'Beoordelaar 5'!C13</f>
        <v>Score:</v>
      </c>
      <c r="E47" s="103"/>
      <c r="F47" s="32"/>
      <c r="G47" s="55" t="str">
        <f>'Beoordelaar 5'!F13</f>
        <v>Score:</v>
      </c>
      <c r="H47" s="103"/>
      <c r="I47" s="35"/>
      <c r="J47" s="55" t="str">
        <f>'Beoordelaar 5'!I13</f>
        <v>Score:</v>
      </c>
      <c r="K47" s="103"/>
    </row>
    <row r="48" spans="1:11" ht="20.25" customHeight="1" x14ac:dyDescent="0.2">
      <c r="A48" s="110"/>
      <c r="B48" s="67" t="s">
        <v>22</v>
      </c>
      <c r="C48" s="41"/>
      <c r="D48" s="55" t="str">
        <f>'Beoordelaar 6'!C13</f>
        <v>Score:</v>
      </c>
      <c r="E48" s="103"/>
      <c r="F48" s="32"/>
      <c r="G48" s="55" t="str">
        <f>'Beoordelaar 6'!F13</f>
        <v>Score:</v>
      </c>
      <c r="H48" s="103"/>
      <c r="I48" s="35"/>
      <c r="J48" s="55" t="str">
        <f>'Beoordelaar 6'!I13</f>
        <v>Score:</v>
      </c>
      <c r="K48" s="103"/>
    </row>
    <row r="49" spans="1:11" ht="20" customHeight="1" x14ac:dyDescent="0.2">
      <c r="A49" s="111" t="s">
        <v>10</v>
      </c>
      <c r="B49" s="112"/>
      <c r="C49" s="42"/>
      <c r="D49" s="51" t="s">
        <v>9</v>
      </c>
      <c r="E49" s="103"/>
      <c r="F49" s="33"/>
      <c r="G49" s="51" t="s">
        <v>9</v>
      </c>
      <c r="H49" s="103"/>
      <c r="I49" s="36"/>
      <c r="J49" s="51" t="s">
        <v>9</v>
      </c>
      <c r="K49" s="103"/>
    </row>
    <row r="50" spans="1:11" ht="20" customHeight="1" x14ac:dyDescent="0.2">
      <c r="A50" s="50"/>
      <c r="B50" s="49"/>
      <c r="C50" s="42"/>
      <c r="D50" s="48" t="str">
        <f>IF(D49="Onvoldoende","UITSLUITING",IF(D49="Matig","- € 5.000",IF(D49="Voldoende","€ 0",IF(D49="Goed","€ 4.000",IF(D49="Uitmuntend","€ 5.000"," ")))))</f>
        <v xml:space="preserve"> </v>
      </c>
      <c r="E50" s="104"/>
      <c r="F50" s="34"/>
      <c r="G50" s="48" t="str">
        <f>IF(G49="Onvoldoende","UITSLUITING",IF(G49="Matig","- € 5.000",IF(G49="Voldoende","€ 0",IF(G49="Goed","€ 4.000",IF(G49="Uitmuntend","€ 5.000"," ")))))</f>
        <v xml:space="preserve"> </v>
      </c>
      <c r="H50" s="104"/>
      <c r="I50" s="37"/>
      <c r="J50" s="48" t="str">
        <f>IF(J49="Onvoldoende","UITSLUITING",IF(J49="Matig","- € 5.000",IF(J49="Voldoende","€ 0",IF(J49="Goed","€ 4.000",IF(J49="Uitmuntend","€ 5.000"," ")))))</f>
        <v xml:space="preserve"> </v>
      </c>
      <c r="K50" s="104"/>
    </row>
    <row r="51" spans="1:11" s="46" customFormat="1" ht="40" customHeight="1" x14ac:dyDescent="0.2">
      <c r="A51" s="118" t="s">
        <v>6</v>
      </c>
      <c r="B51" s="118"/>
      <c r="C51" s="43"/>
      <c r="D51" s="47" t="e">
        <f>D10+D26+D34+D50+D42+D18</f>
        <v>#VALUE!</v>
      </c>
      <c r="E51" s="47"/>
      <c r="F51" s="44"/>
      <c r="G51" s="47" t="e">
        <f>G50+G42+G34+G26+G18+G10</f>
        <v>#VALUE!</v>
      </c>
      <c r="H51" s="47"/>
      <c r="I51" s="45"/>
      <c r="J51" s="47" t="e">
        <f>J50+J42+J34+J26+J18+J10</f>
        <v>#VALUE!</v>
      </c>
      <c r="K51" s="47"/>
    </row>
    <row r="53" spans="1:11" ht="40" customHeight="1" x14ac:dyDescent="0.2">
      <c r="A53" s="52" t="str">
        <f>'Beoordelen interview'!A1</f>
        <v>2. INTERVIEW</v>
      </c>
      <c r="B53" s="52"/>
      <c r="C53" s="40"/>
      <c r="D53" s="116" t="str">
        <f>D2</f>
        <v>&lt;NAAM INSCHRIJVER&gt;</v>
      </c>
      <c r="E53" s="117"/>
      <c r="F53" s="38"/>
      <c r="G53" s="116" t="str">
        <f>G2</f>
        <v>&lt;NAAM INSCHRIJVER&gt;</v>
      </c>
      <c r="H53" s="117"/>
      <c r="I53" s="39"/>
      <c r="J53" s="116" t="str">
        <f>J2</f>
        <v>&lt;NAAM INSCHRIJVER&gt;</v>
      </c>
      <c r="K53" s="117"/>
    </row>
    <row r="54" spans="1:11" ht="20" customHeight="1" x14ac:dyDescent="0.2">
      <c r="A54" s="108" t="str">
        <f>'Beoordelen interview'!A4</f>
        <v>Vraag 1</v>
      </c>
      <c r="B54" s="67" t="s">
        <v>0</v>
      </c>
      <c r="C54" s="41"/>
      <c r="D54" s="55" t="str">
        <f>'Beoordelaar 1'!C18</f>
        <v>Goed</v>
      </c>
      <c r="E54" s="102" t="s">
        <v>28</v>
      </c>
      <c r="F54" s="32"/>
      <c r="G54" s="55" t="str">
        <f>'Beoordelaar 1'!F18</f>
        <v>Score:</v>
      </c>
      <c r="H54" s="102" t="s">
        <v>28</v>
      </c>
      <c r="I54" s="35"/>
      <c r="J54" s="55" t="str">
        <f>'Beoordelaar 1'!I18</f>
        <v>Score:</v>
      </c>
      <c r="K54" s="102" t="s">
        <v>28</v>
      </c>
    </row>
    <row r="55" spans="1:11" ht="20" customHeight="1" x14ac:dyDescent="0.2">
      <c r="A55" s="109"/>
      <c r="B55" s="67" t="s">
        <v>1</v>
      </c>
      <c r="C55" s="41"/>
      <c r="D55" s="55" t="str">
        <f>'Beoordelaar 2'!C18</f>
        <v>Score:</v>
      </c>
      <c r="E55" s="103"/>
      <c r="F55" s="32"/>
      <c r="G55" s="55" t="str">
        <f>'Beoordelaar 2'!F18</f>
        <v>Score:</v>
      </c>
      <c r="H55" s="103"/>
      <c r="I55" s="35"/>
      <c r="J55" s="55" t="str">
        <f>'Beoordelaar 2'!I18</f>
        <v>Score:</v>
      </c>
      <c r="K55" s="103"/>
    </row>
    <row r="56" spans="1:11" ht="20" customHeight="1" x14ac:dyDescent="0.2">
      <c r="A56" s="109"/>
      <c r="B56" s="67" t="s">
        <v>2</v>
      </c>
      <c r="C56" s="41"/>
      <c r="D56" s="55" t="str">
        <f>'Beoordelaar 3'!C18</f>
        <v>Score:</v>
      </c>
      <c r="E56" s="103"/>
      <c r="F56" s="32"/>
      <c r="G56" s="55" t="str">
        <f>'Beoordelaar 3'!F18</f>
        <v>Score:</v>
      </c>
      <c r="H56" s="103"/>
      <c r="I56" s="35"/>
      <c r="J56" s="55" t="str">
        <f>'Beoordelaar 3'!I18</f>
        <v>Score:</v>
      </c>
      <c r="K56" s="103"/>
    </row>
    <row r="57" spans="1:11" ht="20" customHeight="1" x14ac:dyDescent="0.2">
      <c r="A57" s="109"/>
      <c r="B57" s="67" t="s">
        <v>20</v>
      </c>
      <c r="C57" s="41"/>
      <c r="D57" s="55" t="str">
        <f>'Beoordelaar 4'!C18</f>
        <v>Score:</v>
      </c>
      <c r="E57" s="103"/>
      <c r="F57" s="32"/>
      <c r="G57" s="55" t="str">
        <f>'Beoordelaar 4'!F18</f>
        <v>Score:</v>
      </c>
      <c r="H57" s="103"/>
      <c r="I57" s="35"/>
      <c r="J57" s="55" t="str">
        <f>'Beoordelaar 4'!I18</f>
        <v>Score:</v>
      </c>
      <c r="K57" s="103"/>
    </row>
    <row r="58" spans="1:11" ht="20" customHeight="1" x14ac:dyDescent="0.2">
      <c r="A58" s="109"/>
      <c r="B58" s="67" t="s">
        <v>21</v>
      </c>
      <c r="C58" s="41"/>
      <c r="D58" s="55" t="str">
        <f>'Beoordelaar 5'!C18</f>
        <v>Score:</v>
      </c>
      <c r="E58" s="103"/>
      <c r="F58" s="32"/>
      <c r="G58" s="55" t="str">
        <f>'Beoordelaar 5'!F18</f>
        <v>Score:</v>
      </c>
      <c r="H58" s="103"/>
      <c r="I58" s="35"/>
      <c r="J58" s="55" t="str">
        <f>'Beoordelaar 5'!I18</f>
        <v>Score:</v>
      </c>
      <c r="K58" s="103"/>
    </row>
    <row r="59" spans="1:11" ht="20" customHeight="1" x14ac:dyDescent="0.2">
      <c r="A59" s="110"/>
      <c r="B59" s="67" t="s">
        <v>22</v>
      </c>
      <c r="C59" s="41"/>
      <c r="D59" s="55" t="str">
        <f>'Beoordelaar 6'!C18</f>
        <v>Score:</v>
      </c>
      <c r="E59" s="103"/>
      <c r="F59" s="32"/>
      <c r="G59" s="55" t="str">
        <f>'Beoordelaar 6'!F18</f>
        <v>Score:</v>
      </c>
      <c r="H59" s="103"/>
      <c r="I59" s="35"/>
      <c r="J59" s="55" t="str">
        <f>'Beoordelaar 6'!I18</f>
        <v>Score:</v>
      </c>
      <c r="K59" s="103"/>
    </row>
    <row r="60" spans="1:11" ht="20" customHeight="1" x14ac:dyDescent="0.2">
      <c r="A60" s="111" t="s">
        <v>10</v>
      </c>
      <c r="B60" s="112"/>
      <c r="C60" s="42"/>
      <c r="D60" s="51" t="s">
        <v>9</v>
      </c>
      <c r="E60" s="103"/>
      <c r="F60" s="32"/>
      <c r="G60" s="51" t="s">
        <v>9</v>
      </c>
      <c r="H60" s="103"/>
      <c r="I60" s="36"/>
      <c r="J60" s="51" t="s">
        <v>9</v>
      </c>
      <c r="K60" s="103"/>
    </row>
    <row r="61" spans="1:11" ht="20" customHeight="1" x14ac:dyDescent="0.2">
      <c r="A61" s="50"/>
      <c r="B61" s="49"/>
      <c r="C61" s="42"/>
      <c r="D61" s="48" t="str">
        <f>IF(D60="Onvoldoende","-€ 15.000",IF(D60="Matig","- € 7.500",IF(D60="Voldoende","€ 0",IF(D60="Goed","€ 6.000",IF(D60="Uitmuntend","€ 7.500"," ")))))</f>
        <v xml:space="preserve"> </v>
      </c>
      <c r="E61" s="104"/>
      <c r="F61" s="32"/>
      <c r="G61" s="48" t="str">
        <f>IF(G60="Onvoldoende","-€ 15.000",IF(G60="Matig","- € 7.500",IF(G60="Voldoende","€ 0",IF(G60="Goed","€ 6.000",IF(G60="Uitmuntend","€ 7.500"," ")))))</f>
        <v xml:space="preserve"> </v>
      </c>
      <c r="H61" s="104"/>
      <c r="I61" s="37"/>
      <c r="J61" s="48" t="str">
        <f>IF(J60="Onvoldoende","-€ 15.000",IF(J60="Matig","- € 7.500",IF(J60="Voldoende","€ 0",IF(J60="Goed","€ 6.000",IF(J60="Uitmuntend","€ 7.500"," ")))))</f>
        <v xml:space="preserve"> </v>
      </c>
      <c r="K61" s="104"/>
    </row>
    <row r="62" spans="1:11" ht="20" customHeight="1" x14ac:dyDescent="0.2">
      <c r="A62" s="108" t="str">
        <f>'Beoordelen interview'!A5</f>
        <v>Vraag 2</v>
      </c>
      <c r="B62" s="67" t="s">
        <v>0</v>
      </c>
      <c r="C62" s="41"/>
      <c r="D62" s="55" t="str">
        <f>'Beoordelaar 1'!C20</f>
        <v>Score:</v>
      </c>
      <c r="E62" s="102" t="s">
        <v>28</v>
      </c>
      <c r="F62" s="32"/>
      <c r="G62" s="55" t="str">
        <f>'Beoordelaar 1'!F20</f>
        <v>Score:</v>
      </c>
      <c r="H62" s="102" t="s">
        <v>28</v>
      </c>
      <c r="I62" s="35"/>
      <c r="J62" s="55" t="str">
        <f>'Beoordelaar 1'!I20</f>
        <v>Score:</v>
      </c>
      <c r="K62" s="102" t="s">
        <v>28</v>
      </c>
    </row>
    <row r="63" spans="1:11" ht="20" customHeight="1" x14ac:dyDescent="0.2">
      <c r="A63" s="109"/>
      <c r="B63" s="67" t="s">
        <v>1</v>
      </c>
      <c r="C63" s="41"/>
      <c r="D63" s="55" t="str">
        <f>'Beoordelaar 2'!C20</f>
        <v>Score:</v>
      </c>
      <c r="E63" s="103"/>
      <c r="F63" s="32"/>
      <c r="G63" s="55" t="str">
        <f>'Beoordelaar 2'!F20</f>
        <v>Score:</v>
      </c>
      <c r="H63" s="103"/>
      <c r="I63" s="35"/>
      <c r="J63" s="55" t="str">
        <f>'Beoordelaar 2'!I20</f>
        <v>Score:</v>
      </c>
      <c r="K63" s="103"/>
    </row>
    <row r="64" spans="1:11" ht="20" customHeight="1" x14ac:dyDescent="0.2">
      <c r="A64" s="109"/>
      <c r="B64" s="67" t="s">
        <v>2</v>
      </c>
      <c r="C64" s="41"/>
      <c r="D64" s="55" t="str">
        <f>'Beoordelaar 3'!C20</f>
        <v>Score:</v>
      </c>
      <c r="E64" s="103"/>
      <c r="F64" s="32"/>
      <c r="G64" s="55" t="str">
        <f>'Beoordelaar 3'!F20</f>
        <v>Score:</v>
      </c>
      <c r="H64" s="103"/>
      <c r="I64" s="35"/>
      <c r="J64" s="55" t="str">
        <f>'Beoordelaar 3'!I20</f>
        <v>Score:</v>
      </c>
      <c r="K64" s="103"/>
    </row>
    <row r="65" spans="1:11" ht="20" customHeight="1" x14ac:dyDescent="0.2">
      <c r="A65" s="109"/>
      <c r="B65" s="67" t="s">
        <v>20</v>
      </c>
      <c r="C65" s="41"/>
      <c r="D65" s="55" t="str">
        <f>'Beoordelaar 4'!C20</f>
        <v>Score:</v>
      </c>
      <c r="E65" s="103"/>
      <c r="F65" s="32"/>
      <c r="G65" s="55" t="str">
        <f>'Beoordelaar 4'!F20</f>
        <v>Score:</v>
      </c>
      <c r="H65" s="103"/>
      <c r="I65" s="35"/>
      <c r="J65" s="55" t="str">
        <f>'Beoordelaar 4'!I20</f>
        <v>Score:</v>
      </c>
      <c r="K65" s="103"/>
    </row>
    <row r="66" spans="1:11" ht="20" customHeight="1" x14ac:dyDescent="0.2">
      <c r="A66" s="109"/>
      <c r="B66" s="67" t="s">
        <v>21</v>
      </c>
      <c r="C66" s="41"/>
      <c r="D66" s="55" t="str">
        <f>'Beoordelaar 5'!C20</f>
        <v>Score:</v>
      </c>
      <c r="E66" s="103"/>
      <c r="F66" s="32"/>
      <c r="G66" s="55" t="str">
        <f>'Beoordelaar 5'!F20</f>
        <v>Score:</v>
      </c>
      <c r="H66" s="103"/>
      <c r="I66" s="35"/>
      <c r="J66" s="55" t="str">
        <f>'Beoordelaar 5'!I20</f>
        <v>Score:</v>
      </c>
      <c r="K66" s="103"/>
    </row>
    <row r="67" spans="1:11" ht="20" customHeight="1" x14ac:dyDescent="0.2">
      <c r="A67" s="110"/>
      <c r="B67" s="67" t="s">
        <v>22</v>
      </c>
      <c r="C67" s="41"/>
      <c r="D67" s="55" t="str">
        <f>'Beoordelaar 6'!C20</f>
        <v>Score:</v>
      </c>
      <c r="E67" s="103"/>
      <c r="F67" s="32"/>
      <c r="G67" s="55" t="str">
        <f>'Beoordelaar 6'!F20</f>
        <v>Score:</v>
      </c>
      <c r="H67" s="103"/>
      <c r="I67" s="35"/>
      <c r="J67" s="55" t="str">
        <f>'Beoordelaar 6'!I20</f>
        <v>Score:</v>
      </c>
      <c r="K67" s="103"/>
    </row>
    <row r="68" spans="1:11" ht="20" customHeight="1" x14ac:dyDescent="0.2">
      <c r="A68" s="111" t="s">
        <v>10</v>
      </c>
      <c r="B68" s="112"/>
      <c r="C68" s="42"/>
      <c r="D68" s="51" t="s">
        <v>9</v>
      </c>
      <c r="E68" s="103"/>
      <c r="F68" s="33"/>
      <c r="G68" s="51" t="s">
        <v>9</v>
      </c>
      <c r="H68" s="103"/>
      <c r="I68" s="36"/>
      <c r="J68" s="51" t="s">
        <v>9</v>
      </c>
      <c r="K68" s="103"/>
    </row>
    <row r="69" spans="1:11" ht="20" customHeight="1" x14ac:dyDescent="0.2">
      <c r="A69" s="50"/>
      <c r="B69" s="49"/>
      <c r="C69" s="42"/>
      <c r="D69" s="48" t="str">
        <f>IF(D68="Onvoldoende","-€ 15.000",IF(D68="Matig","- € 7.500",IF(D68="Voldoende","€ 0",IF(D68="Goed","€ 6.000",IF(D68="Uitmuntend","€ 7.500"," ")))))</f>
        <v xml:space="preserve"> </v>
      </c>
      <c r="E69" s="104"/>
      <c r="F69" s="34"/>
      <c r="G69" s="48" t="str">
        <f>IF(G68="Onvoldoende","-€ 15.000",IF(G68="Matig","- € 7.500",IF(G68="Voldoende","€ 0",IF(G68="Goed","€ 6.000",IF(G68="Uitmuntend","€ 7.500"," ")))))</f>
        <v xml:space="preserve"> </v>
      </c>
      <c r="H69" s="104"/>
      <c r="I69" s="37"/>
      <c r="J69" s="48" t="str">
        <f>IF(J68="Onvoldoende","-€ 15.000",IF(J68="Matig","- € 7.500",IF(J68="Voldoende","€ 0",IF(J68="Goed","€ 6.000",IF(J68="Uitmuntend","€ 7.500"," ")))))</f>
        <v xml:space="preserve"> </v>
      </c>
      <c r="K69" s="104"/>
    </row>
    <row r="70" spans="1:11" ht="20" customHeight="1" x14ac:dyDescent="0.2">
      <c r="A70" s="108" t="str">
        <f>'Beoordelen interview'!A6</f>
        <v>Vraag 3</v>
      </c>
      <c r="B70" s="67" t="s">
        <v>0</v>
      </c>
      <c r="C70" s="41"/>
      <c r="D70" s="55" t="str">
        <f>'Beoordelaar 1'!C22</f>
        <v>Score:</v>
      </c>
      <c r="E70" s="102" t="s">
        <v>28</v>
      </c>
      <c r="F70" s="32"/>
      <c r="G70" s="55" t="str">
        <f>'Beoordelaar 1'!F22</f>
        <v>Score:</v>
      </c>
      <c r="H70" s="102" t="s">
        <v>28</v>
      </c>
      <c r="I70" s="35"/>
      <c r="J70" s="55" t="str">
        <f>'Beoordelaar 1'!I22</f>
        <v>Score:</v>
      </c>
      <c r="K70" s="102" t="s">
        <v>28</v>
      </c>
    </row>
    <row r="71" spans="1:11" ht="20" customHeight="1" x14ac:dyDescent="0.2">
      <c r="A71" s="109"/>
      <c r="B71" s="67" t="s">
        <v>1</v>
      </c>
      <c r="C71" s="41"/>
      <c r="D71" s="55" t="str">
        <f>'Beoordelaar 2'!C22</f>
        <v>Score:</v>
      </c>
      <c r="E71" s="103"/>
      <c r="F71" s="32"/>
      <c r="G71" s="55" t="str">
        <f>'Beoordelaar 2'!F22</f>
        <v>Score:</v>
      </c>
      <c r="H71" s="103"/>
      <c r="I71" s="35"/>
      <c r="J71" s="55" t="str">
        <f>'Beoordelaar 2'!I22</f>
        <v>Score:</v>
      </c>
      <c r="K71" s="103"/>
    </row>
    <row r="72" spans="1:11" ht="20" customHeight="1" x14ac:dyDescent="0.2">
      <c r="A72" s="109"/>
      <c r="B72" s="67" t="s">
        <v>2</v>
      </c>
      <c r="C72" s="41"/>
      <c r="D72" s="55" t="str">
        <f>'Beoordelaar 3'!C22</f>
        <v>Score:</v>
      </c>
      <c r="E72" s="103"/>
      <c r="F72" s="32"/>
      <c r="G72" s="55" t="str">
        <f>'Beoordelaar 3'!F22</f>
        <v>Score:</v>
      </c>
      <c r="H72" s="103"/>
      <c r="I72" s="35"/>
      <c r="J72" s="55" t="str">
        <f>'Beoordelaar 3'!I22</f>
        <v>Score:</v>
      </c>
      <c r="K72" s="103"/>
    </row>
    <row r="73" spans="1:11" ht="20" customHeight="1" x14ac:dyDescent="0.2">
      <c r="A73" s="109"/>
      <c r="B73" s="67" t="s">
        <v>20</v>
      </c>
      <c r="C73" s="41"/>
      <c r="D73" s="55" t="str">
        <f>'Beoordelaar 4'!C22</f>
        <v>Score:</v>
      </c>
      <c r="E73" s="103"/>
      <c r="F73" s="32"/>
      <c r="G73" s="55" t="str">
        <f>'Beoordelaar 4'!F22</f>
        <v>Score:</v>
      </c>
      <c r="H73" s="103"/>
      <c r="I73" s="35"/>
      <c r="J73" s="55" t="str">
        <f>'Beoordelaar 4'!I22</f>
        <v>Score:</v>
      </c>
      <c r="K73" s="103"/>
    </row>
    <row r="74" spans="1:11" ht="20" customHeight="1" x14ac:dyDescent="0.2">
      <c r="A74" s="109"/>
      <c r="B74" s="67" t="s">
        <v>21</v>
      </c>
      <c r="C74" s="41"/>
      <c r="D74" s="55" t="str">
        <f>'Beoordelaar 5'!C22</f>
        <v>Score:</v>
      </c>
      <c r="E74" s="103"/>
      <c r="F74" s="32"/>
      <c r="G74" s="55" t="str">
        <f>'Beoordelaar 5'!F22</f>
        <v>Score:</v>
      </c>
      <c r="H74" s="103"/>
      <c r="I74" s="35"/>
      <c r="J74" s="55" t="str">
        <f>'Beoordelaar 5'!I22</f>
        <v>Score:</v>
      </c>
      <c r="K74" s="103"/>
    </row>
    <row r="75" spans="1:11" ht="20" customHeight="1" x14ac:dyDescent="0.2">
      <c r="A75" s="110"/>
      <c r="B75" s="67" t="s">
        <v>22</v>
      </c>
      <c r="C75" s="41"/>
      <c r="D75" s="55" t="str">
        <f>'Beoordelaar 6'!C22</f>
        <v>Score:</v>
      </c>
      <c r="E75" s="103"/>
      <c r="F75" s="32"/>
      <c r="G75" s="55" t="str">
        <f>'Beoordelaar 6'!F22</f>
        <v>Score:</v>
      </c>
      <c r="H75" s="103"/>
      <c r="I75" s="35"/>
      <c r="J75" s="55" t="str">
        <f>'Beoordelaar 6'!I22</f>
        <v>Score:</v>
      </c>
      <c r="K75" s="103"/>
    </row>
    <row r="76" spans="1:11" ht="20" customHeight="1" x14ac:dyDescent="0.2">
      <c r="A76" s="111" t="s">
        <v>10</v>
      </c>
      <c r="B76" s="112"/>
      <c r="C76" s="42"/>
      <c r="D76" s="51" t="s">
        <v>9</v>
      </c>
      <c r="E76" s="103"/>
      <c r="F76" s="33"/>
      <c r="G76" s="51" t="s">
        <v>9</v>
      </c>
      <c r="H76" s="103"/>
      <c r="I76" s="36"/>
      <c r="J76" s="51" t="s">
        <v>9</v>
      </c>
      <c r="K76" s="103"/>
    </row>
    <row r="77" spans="1:11" ht="20" customHeight="1" x14ac:dyDescent="0.2">
      <c r="A77" s="50"/>
      <c r="B77" s="49"/>
      <c r="C77" s="42"/>
      <c r="D77" s="48" t="str">
        <f>IF(D76="Onvoldoende","-€ 15.000",IF(D76="Matig","- € 7.500",IF(D76="Voldoende","€ 0",IF(D76="Goed","€ 6.000",IF(D76="Uitmuntend","€ 7.500"," ")))))</f>
        <v xml:space="preserve"> </v>
      </c>
      <c r="E77" s="104"/>
      <c r="F77" s="34"/>
      <c r="G77" s="48" t="str">
        <f>IF(G76="Onvoldoende","-€ 15.000",IF(G76="Matig","- € 7.500",IF(G76="Voldoende","€ 0",IF(G76="Goed","€ 6.000",IF(G76="Uitmuntend","€ 7.500"," ")))))</f>
        <v xml:space="preserve"> </v>
      </c>
      <c r="H77" s="104"/>
      <c r="I77" s="37"/>
      <c r="J77" s="48" t="str">
        <f>IF(J76="Onvoldoende","-€ 15.000",IF(J76="Matig","- € 7.500",IF(J76="Voldoende","€ 0",IF(J76="Goed","€ 6.000",IF(J76="Uitmuntend","€ 7.500"," ")))))</f>
        <v xml:space="preserve"> </v>
      </c>
      <c r="K77" s="104"/>
    </row>
    <row r="78" spans="1:11" ht="20" customHeight="1" x14ac:dyDescent="0.2">
      <c r="A78" s="108" t="str">
        <f>'Beoordelen interview'!A7</f>
        <v>Vraag 4</v>
      </c>
      <c r="B78" s="67" t="s">
        <v>0</v>
      </c>
      <c r="C78" s="41"/>
      <c r="D78" s="55" t="str">
        <f>'Beoordelaar 1'!C24</f>
        <v>Score:</v>
      </c>
      <c r="E78" s="102" t="s">
        <v>28</v>
      </c>
      <c r="F78" s="32"/>
      <c r="G78" s="55" t="str">
        <f>'Beoordelaar 1'!F24</f>
        <v>Score:</v>
      </c>
      <c r="H78" s="102" t="s">
        <v>28</v>
      </c>
      <c r="I78" s="35"/>
      <c r="J78" s="55" t="str">
        <f>'Beoordelaar 1'!I24</f>
        <v>Score:</v>
      </c>
      <c r="K78" s="102" t="s">
        <v>28</v>
      </c>
    </row>
    <row r="79" spans="1:11" ht="20" customHeight="1" x14ac:dyDescent="0.2">
      <c r="A79" s="109"/>
      <c r="B79" s="67" t="s">
        <v>1</v>
      </c>
      <c r="C79" s="41"/>
      <c r="D79" s="55" t="str">
        <f>'Beoordelaar 2'!C24</f>
        <v>Score:</v>
      </c>
      <c r="E79" s="103"/>
      <c r="F79" s="32"/>
      <c r="G79" s="55" t="str">
        <f>'Beoordelaar 2'!F24</f>
        <v>Score:</v>
      </c>
      <c r="H79" s="103"/>
      <c r="I79" s="35"/>
      <c r="J79" s="55" t="str">
        <f>'Beoordelaar 2'!I24</f>
        <v>Score:</v>
      </c>
      <c r="K79" s="103"/>
    </row>
    <row r="80" spans="1:11" ht="20" customHeight="1" x14ac:dyDescent="0.2">
      <c r="A80" s="109"/>
      <c r="B80" s="67" t="s">
        <v>2</v>
      </c>
      <c r="C80" s="41"/>
      <c r="D80" s="55" t="str">
        <f>'Beoordelaar 3'!C24</f>
        <v>Score:</v>
      </c>
      <c r="E80" s="103"/>
      <c r="F80" s="32"/>
      <c r="G80" s="55" t="str">
        <f>'Beoordelaar 3'!F24</f>
        <v>Score:</v>
      </c>
      <c r="H80" s="103"/>
      <c r="I80" s="35"/>
      <c r="J80" s="55" t="str">
        <f>'Beoordelaar 3'!I24</f>
        <v>Score:</v>
      </c>
      <c r="K80" s="103"/>
    </row>
    <row r="81" spans="1:11" ht="20" customHeight="1" x14ac:dyDescent="0.2">
      <c r="A81" s="109"/>
      <c r="B81" s="67" t="s">
        <v>20</v>
      </c>
      <c r="C81" s="41"/>
      <c r="D81" s="55" t="str">
        <f>'Beoordelaar 4'!C24</f>
        <v>Score:</v>
      </c>
      <c r="E81" s="103"/>
      <c r="F81" s="32"/>
      <c r="G81" s="55" t="str">
        <f>'Beoordelaar 4'!F24</f>
        <v>Score:</v>
      </c>
      <c r="H81" s="103"/>
      <c r="I81" s="35"/>
      <c r="J81" s="55" t="str">
        <f>'Beoordelaar 4'!I24</f>
        <v>Score:</v>
      </c>
      <c r="K81" s="103"/>
    </row>
    <row r="82" spans="1:11" ht="20" customHeight="1" x14ac:dyDescent="0.2">
      <c r="A82" s="109"/>
      <c r="B82" s="67" t="s">
        <v>21</v>
      </c>
      <c r="C82" s="41"/>
      <c r="D82" s="55" t="str">
        <f>'Beoordelaar 5'!C24</f>
        <v>Score:</v>
      </c>
      <c r="E82" s="103"/>
      <c r="F82" s="32"/>
      <c r="G82" s="55" t="str">
        <f>'Beoordelaar 5'!F24</f>
        <v>Score:</v>
      </c>
      <c r="H82" s="103"/>
      <c r="I82" s="35"/>
      <c r="J82" s="55" t="str">
        <f>'Beoordelaar 5'!I24</f>
        <v>Score:</v>
      </c>
      <c r="K82" s="103"/>
    </row>
    <row r="83" spans="1:11" ht="20" customHeight="1" x14ac:dyDescent="0.2">
      <c r="A83" s="110"/>
      <c r="B83" s="67" t="s">
        <v>22</v>
      </c>
      <c r="C83" s="41"/>
      <c r="D83" s="55" t="str">
        <f>'Beoordelaar 6'!C24</f>
        <v>Score:</v>
      </c>
      <c r="E83" s="103"/>
      <c r="F83" s="32"/>
      <c r="G83" s="55" t="str">
        <f>'Beoordelaar 6'!F24</f>
        <v>Score:</v>
      </c>
      <c r="H83" s="103"/>
      <c r="I83" s="35"/>
      <c r="J83" s="55" t="str">
        <f>'Beoordelaar 6'!I24</f>
        <v>Score:</v>
      </c>
      <c r="K83" s="103"/>
    </row>
    <row r="84" spans="1:11" ht="20" customHeight="1" x14ac:dyDescent="0.2">
      <c r="A84" s="111" t="s">
        <v>10</v>
      </c>
      <c r="B84" s="112"/>
      <c r="C84" s="42"/>
      <c r="D84" s="51" t="s">
        <v>9</v>
      </c>
      <c r="E84" s="103"/>
      <c r="F84" s="33"/>
      <c r="G84" s="51" t="s">
        <v>9</v>
      </c>
      <c r="H84" s="103"/>
      <c r="I84" s="36"/>
      <c r="J84" s="51" t="s">
        <v>9</v>
      </c>
      <c r="K84" s="103"/>
    </row>
    <row r="85" spans="1:11" ht="20" customHeight="1" x14ac:dyDescent="0.2">
      <c r="A85" s="50"/>
      <c r="B85" s="49"/>
      <c r="C85" s="42"/>
      <c r="D85" s="48" t="str">
        <f>IF(D84="Onvoldoende","-€ 15.000",IF(D84="Matig","- € 7.500",IF(D84="Voldoende","€ 0",IF(D84="Goed","€ 6.000",IF(D84="Uitmuntend","€ 7.500"," ")))))</f>
        <v xml:space="preserve"> </v>
      </c>
      <c r="E85" s="104"/>
      <c r="F85" s="34"/>
      <c r="G85" s="48" t="str">
        <f>IF(G84="Onvoldoende","-€ 15.000",IF(G84="Matig","- € 7.500",IF(G84="Voldoende","€ 0",IF(G84="Goed","€ 6.000",IF(G84="Uitmuntend","€ 7.500"," ")))))</f>
        <v xml:space="preserve"> </v>
      </c>
      <c r="H85" s="104"/>
      <c r="I85" s="37"/>
      <c r="J85" s="48" t="str">
        <f>IF(J84="Onvoldoende","-€ 15.000",IF(J84="Matig","- € 7.500",IF(J84="Voldoende","€ 0",IF(J84="Goed","€ 6.000",IF(J84="Uitmuntend","€ 7.500"," ")))))</f>
        <v xml:space="preserve"> </v>
      </c>
      <c r="K85" s="104"/>
    </row>
    <row r="86" spans="1:11" ht="20" customHeight="1" x14ac:dyDescent="0.2">
      <c r="A86" s="108" t="str">
        <f>'Beoordelen interview'!A8</f>
        <v>Vraag 5</v>
      </c>
      <c r="B86" s="67" t="s">
        <v>0</v>
      </c>
      <c r="C86" s="41"/>
      <c r="D86" s="55" t="str">
        <f>'Beoordelaar 1'!C26</f>
        <v>Score:</v>
      </c>
      <c r="E86" s="102" t="s">
        <v>28</v>
      </c>
      <c r="F86" s="32"/>
      <c r="G86" s="55" t="str">
        <f>'Beoordelaar 1'!F26</f>
        <v>Score:</v>
      </c>
      <c r="H86" s="102" t="s">
        <v>28</v>
      </c>
      <c r="I86" s="35"/>
      <c r="J86" s="55" t="str">
        <f>'Beoordelaar 1'!I26</f>
        <v>Score:</v>
      </c>
      <c r="K86" s="102" t="s">
        <v>28</v>
      </c>
    </row>
    <row r="87" spans="1:11" ht="20" customHeight="1" x14ac:dyDescent="0.2">
      <c r="A87" s="109"/>
      <c r="B87" s="67" t="s">
        <v>1</v>
      </c>
      <c r="C87" s="41"/>
      <c r="D87" s="55" t="str">
        <f>'Beoordelaar 2'!C26</f>
        <v>Score:</v>
      </c>
      <c r="E87" s="103"/>
      <c r="F87" s="32"/>
      <c r="G87" s="55" t="str">
        <f>'Beoordelaar 2'!F26</f>
        <v>Score:</v>
      </c>
      <c r="H87" s="103"/>
      <c r="I87" s="35"/>
      <c r="J87" s="55" t="str">
        <f>'Beoordelaar 2'!I26</f>
        <v>Score:</v>
      </c>
      <c r="K87" s="103"/>
    </row>
    <row r="88" spans="1:11" ht="20" customHeight="1" x14ac:dyDescent="0.2">
      <c r="A88" s="109"/>
      <c r="B88" s="67" t="s">
        <v>2</v>
      </c>
      <c r="C88" s="41"/>
      <c r="D88" s="55" t="str">
        <f>'Beoordelaar 3'!C26</f>
        <v>Score:</v>
      </c>
      <c r="E88" s="103"/>
      <c r="F88" s="32"/>
      <c r="G88" s="55" t="str">
        <f>'Beoordelaar 3'!F26</f>
        <v>Score:</v>
      </c>
      <c r="H88" s="103"/>
      <c r="I88" s="35"/>
      <c r="J88" s="55" t="str">
        <f>'Beoordelaar 3'!I26</f>
        <v>Score:</v>
      </c>
      <c r="K88" s="103"/>
    </row>
    <row r="89" spans="1:11" ht="20" customHeight="1" x14ac:dyDescent="0.2">
      <c r="A89" s="109"/>
      <c r="B89" s="67" t="s">
        <v>20</v>
      </c>
      <c r="C89" s="41"/>
      <c r="D89" s="55" t="str">
        <f>'Beoordelaar 4'!C26</f>
        <v>Score:</v>
      </c>
      <c r="E89" s="103"/>
      <c r="F89" s="32"/>
      <c r="G89" s="55" t="str">
        <f>'Beoordelaar 4'!F26</f>
        <v>Score:</v>
      </c>
      <c r="H89" s="103"/>
      <c r="I89" s="35"/>
      <c r="J89" s="55" t="str">
        <f>'Beoordelaar 4'!I26</f>
        <v>Score:</v>
      </c>
      <c r="K89" s="103"/>
    </row>
    <row r="90" spans="1:11" ht="20" customHeight="1" x14ac:dyDescent="0.2">
      <c r="A90" s="109"/>
      <c r="B90" s="67" t="s">
        <v>21</v>
      </c>
      <c r="C90" s="41"/>
      <c r="D90" s="55" t="str">
        <f>'Beoordelaar 5'!C26</f>
        <v>Score:</v>
      </c>
      <c r="E90" s="103"/>
      <c r="F90" s="32"/>
      <c r="G90" s="55" t="str">
        <f>'Beoordelaar 5'!F26</f>
        <v>Score:</v>
      </c>
      <c r="H90" s="103"/>
      <c r="I90" s="35"/>
      <c r="J90" s="55" t="str">
        <f>'Beoordelaar 5'!I26</f>
        <v>Score:</v>
      </c>
      <c r="K90" s="103"/>
    </row>
    <row r="91" spans="1:11" ht="20" customHeight="1" x14ac:dyDescent="0.2">
      <c r="A91" s="110"/>
      <c r="B91" s="67" t="s">
        <v>22</v>
      </c>
      <c r="C91" s="41"/>
      <c r="D91" s="55" t="str">
        <f>'Beoordelaar 6'!C26</f>
        <v>Score:</v>
      </c>
      <c r="E91" s="103"/>
      <c r="F91" s="32"/>
      <c r="G91" s="55" t="str">
        <f>'Beoordelaar 6'!F26</f>
        <v>Score:</v>
      </c>
      <c r="H91" s="103"/>
      <c r="I91" s="35"/>
      <c r="J91" s="55" t="str">
        <f>'Beoordelaar 6'!I26</f>
        <v>Score:</v>
      </c>
      <c r="K91" s="103"/>
    </row>
    <row r="92" spans="1:11" ht="20" customHeight="1" x14ac:dyDescent="0.2">
      <c r="A92" s="111" t="s">
        <v>10</v>
      </c>
      <c r="B92" s="112"/>
      <c r="C92" s="42"/>
      <c r="D92" s="51" t="s">
        <v>9</v>
      </c>
      <c r="E92" s="103"/>
      <c r="F92" s="33"/>
      <c r="G92" s="51" t="s">
        <v>9</v>
      </c>
      <c r="H92" s="103"/>
      <c r="I92" s="36"/>
      <c r="J92" s="51" t="s">
        <v>9</v>
      </c>
      <c r="K92" s="103"/>
    </row>
    <row r="93" spans="1:11" ht="20" customHeight="1" x14ac:dyDescent="0.2">
      <c r="A93" s="50"/>
      <c r="B93" s="49"/>
      <c r="C93" s="42"/>
      <c r="D93" s="48" t="str">
        <f>IF(D92="Onvoldoende","-€ 15.000",IF(D92="Matig","- € 7.500",IF(D92="Voldoende","€ 0",IF(D92="Goed","€ 6.000",IF(D92="Uitmuntend","€ 7.500"," ")))))</f>
        <v xml:space="preserve"> </v>
      </c>
      <c r="E93" s="104"/>
      <c r="F93" s="34"/>
      <c r="G93" s="48" t="str">
        <f>IF(G92="Onvoldoende","-€ 15.000",IF(G92="Matig","- € 7.500",IF(G92="Voldoende","€ 0",IF(G92="Goed","€ 6.000",IF(G92="Uitmuntend","€ 7.500"," ")))))</f>
        <v xml:space="preserve"> </v>
      </c>
      <c r="H93" s="104"/>
      <c r="I93" s="37"/>
      <c r="J93" s="48" t="str">
        <f>IF(J92="Onvoldoende","-€ 15.000",IF(J92="Matig","- € 7.500",IF(J92="Voldoende","€ 0",IF(J92="Goed","€ 6.000",IF(J92="Uitmuntend","€ 7.500"," ")))))</f>
        <v xml:space="preserve"> </v>
      </c>
      <c r="K93" s="104"/>
    </row>
    <row r="94" spans="1:11" ht="20" customHeight="1" x14ac:dyDescent="0.2">
      <c r="A94" s="108" t="str">
        <f>'Beoordelen interview'!A9</f>
        <v>Vraag 6</v>
      </c>
      <c r="B94" s="67" t="s">
        <v>0</v>
      </c>
      <c r="C94" s="41"/>
      <c r="D94" s="55" t="str">
        <f>'Beoordelaar 1'!C28</f>
        <v>Score:</v>
      </c>
      <c r="E94" s="102" t="s">
        <v>28</v>
      </c>
      <c r="F94" s="32"/>
      <c r="G94" s="55" t="str">
        <f>'Beoordelaar 1'!F28</f>
        <v>Score:</v>
      </c>
      <c r="H94" s="102" t="s">
        <v>28</v>
      </c>
      <c r="I94" s="35"/>
      <c r="J94" s="55" t="str">
        <f>'Beoordelaar 1'!I28</f>
        <v>Score:</v>
      </c>
      <c r="K94" s="102" t="s">
        <v>28</v>
      </c>
    </row>
    <row r="95" spans="1:11" ht="20" customHeight="1" x14ac:dyDescent="0.2">
      <c r="A95" s="109"/>
      <c r="B95" s="67" t="s">
        <v>1</v>
      </c>
      <c r="C95" s="41"/>
      <c r="D95" s="55" t="str">
        <f>'Beoordelaar 2'!C28</f>
        <v>Score:</v>
      </c>
      <c r="E95" s="103"/>
      <c r="F95" s="32"/>
      <c r="G95" s="55" t="str">
        <f>'Beoordelaar 2'!F28</f>
        <v>Score:</v>
      </c>
      <c r="H95" s="103"/>
      <c r="I95" s="35"/>
      <c r="J95" s="55" t="str">
        <f>'Beoordelaar 2'!I28</f>
        <v>Score:</v>
      </c>
      <c r="K95" s="103"/>
    </row>
    <row r="96" spans="1:11" ht="20" customHeight="1" x14ac:dyDescent="0.2">
      <c r="A96" s="109"/>
      <c r="B96" s="67" t="s">
        <v>2</v>
      </c>
      <c r="C96" s="41"/>
      <c r="D96" s="55" t="str">
        <f>'Beoordelaar 3'!C28</f>
        <v>Score:</v>
      </c>
      <c r="E96" s="103"/>
      <c r="F96" s="32"/>
      <c r="G96" s="55" t="str">
        <f>'Beoordelaar 3'!F28</f>
        <v>Score:</v>
      </c>
      <c r="H96" s="103"/>
      <c r="I96" s="35"/>
      <c r="J96" s="55" t="str">
        <f>'Beoordelaar 3'!I28</f>
        <v>Score:</v>
      </c>
      <c r="K96" s="103"/>
    </row>
    <row r="97" spans="1:11" ht="20" customHeight="1" x14ac:dyDescent="0.2">
      <c r="A97" s="109"/>
      <c r="B97" s="67" t="s">
        <v>20</v>
      </c>
      <c r="C97" s="41"/>
      <c r="D97" s="55" t="str">
        <f>'Beoordelaar 4'!C28</f>
        <v>Score:</v>
      </c>
      <c r="E97" s="103"/>
      <c r="F97" s="32"/>
      <c r="G97" s="55" t="str">
        <f>'Beoordelaar 4'!F28</f>
        <v>Score:</v>
      </c>
      <c r="H97" s="103"/>
      <c r="I97" s="35"/>
      <c r="J97" s="55" t="str">
        <f>'Beoordelaar 4'!I28</f>
        <v>Score:</v>
      </c>
      <c r="K97" s="103"/>
    </row>
    <row r="98" spans="1:11" ht="20" customHeight="1" x14ac:dyDescent="0.2">
      <c r="A98" s="109"/>
      <c r="B98" s="67" t="s">
        <v>21</v>
      </c>
      <c r="C98" s="41"/>
      <c r="D98" s="55" t="str">
        <f>'Beoordelaar 5'!C28</f>
        <v>Score:</v>
      </c>
      <c r="E98" s="103"/>
      <c r="F98" s="32"/>
      <c r="G98" s="55" t="str">
        <f>'Beoordelaar 5'!F28</f>
        <v>Score:</v>
      </c>
      <c r="H98" s="103"/>
      <c r="I98" s="35"/>
      <c r="J98" s="55" t="str">
        <f>'Beoordelaar 5'!I28</f>
        <v>Score:</v>
      </c>
      <c r="K98" s="103"/>
    </row>
    <row r="99" spans="1:11" ht="20" customHeight="1" x14ac:dyDescent="0.2">
      <c r="A99" s="110"/>
      <c r="B99" s="67" t="s">
        <v>22</v>
      </c>
      <c r="C99" s="41"/>
      <c r="D99" s="55" t="str">
        <f>'Beoordelaar 6'!C28</f>
        <v>Score:</v>
      </c>
      <c r="E99" s="103"/>
      <c r="F99" s="32"/>
      <c r="G99" s="55" t="str">
        <f>'Beoordelaar 6'!F28</f>
        <v>Score:</v>
      </c>
      <c r="H99" s="103"/>
      <c r="I99" s="35"/>
      <c r="J99" s="55" t="str">
        <f>'Beoordelaar 6'!I28</f>
        <v>Score:</v>
      </c>
      <c r="K99" s="103"/>
    </row>
    <row r="100" spans="1:11" ht="20" customHeight="1" x14ac:dyDescent="0.2">
      <c r="A100" s="111" t="s">
        <v>10</v>
      </c>
      <c r="B100" s="112"/>
      <c r="C100" s="42"/>
      <c r="D100" s="51" t="s">
        <v>9</v>
      </c>
      <c r="E100" s="103"/>
      <c r="F100" s="33"/>
      <c r="G100" s="51" t="s">
        <v>9</v>
      </c>
      <c r="H100" s="103"/>
      <c r="I100" s="36"/>
      <c r="J100" s="51" t="s">
        <v>9</v>
      </c>
      <c r="K100" s="103"/>
    </row>
    <row r="101" spans="1:11" ht="20" customHeight="1" x14ac:dyDescent="0.2">
      <c r="A101" s="50"/>
      <c r="B101" s="49"/>
      <c r="C101" s="42"/>
      <c r="D101" s="48" t="str">
        <f>IF(D100="Onvoldoende","-€ 15.000",IF(D100="Matig","- € 7.500",IF(D100="Voldoende","€ 0",IF(D100="Goed","€ 6.000",IF(D100="Uitmuntend","€ 7.500"," ")))))</f>
        <v xml:space="preserve"> </v>
      </c>
      <c r="E101" s="104"/>
      <c r="F101" s="34"/>
      <c r="G101" s="48" t="str">
        <f>IF(G100="Onvoldoende","-€ 15.000",IF(G100="Matig","- € 7.500",IF(G100="Voldoende","€ 0",IF(G100="Goed","€ 6.000",IF(G100="Uitmuntend","€ 7.500"," ")))))</f>
        <v xml:space="preserve"> </v>
      </c>
      <c r="H101" s="104"/>
      <c r="I101" s="37"/>
      <c r="J101" s="48" t="str">
        <f>IF(J100="Onvoldoende","-€ 15.000",IF(J100="Matig","- € 7.500",IF(J100="Voldoende","€ 0",IF(J100="Goed","€ 6.000",IF(J100="Uitmuntend","€ 7.500"," ")))))</f>
        <v xml:space="preserve"> </v>
      </c>
      <c r="K101" s="104"/>
    </row>
    <row r="102" spans="1:11" s="46" customFormat="1" ht="40" customHeight="1" x14ac:dyDescent="0.2">
      <c r="A102" s="118" t="s">
        <v>29</v>
      </c>
      <c r="B102" s="118"/>
      <c r="C102" s="43"/>
      <c r="D102" s="47" t="e">
        <f>D61+D69+D77+D85+D93+D101</f>
        <v>#VALUE!</v>
      </c>
      <c r="E102" s="47"/>
      <c r="F102" s="44"/>
      <c r="G102" s="47" t="e">
        <f>G101+G93+G85+G77+G69+G61</f>
        <v>#VALUE!</v>
      </c>
      <c r="H102" s="47"/>
      <c r="I102" s="45"/>
      <c r="J102" s="47" t="e">
        <f>J101+J93+J85+J77+J69+J61</f>
        <v>#VALUE!</v>
      </c>
      <c r="K102" s="47"/>
    </row>
  </sheetData>
  <sheetProtection algorithmName="SHA-512" hashValue="4J6qBwfvuCrcWr0rpYhbIsgHc3+ESsfdzKHA0xvZFKXsUvfvP0le8OxAel6rFdIWqvqB7mCRC/qIqrSGwBwJOQ==" saltValue="Gu1uyo6Lbj7o2m17wwo3TA==" spinCount="100000" sheet="1" objects="1" scenarios="1"/>
  <mergeCells count="68">
    <mergeCell ref="K78:K85"/>
    <mergeCell ref="A84:B84"/>
    <mergeCell ref="A86:A91"/>
    <mergeCell ref="E86:E93"/>
    <mergeCell ref="H86:H93"/>
    <mergeCell ref="K86:K93"/>
    <mergeCell ref="A92:B92"/>
    <mergeCell ref="A60:B60"/>
    <mergeCell ref="H43:H50"/>
    <mergeCell ref="H35:H42"/>
    <mergeCell ref="A51:B51"/>
    <mergeCell ref="A78:A83"/>
    <mergeCell ref="E78:E85"/>
    <mergeCell ref="H78:H85"/>
    <mergeCell ref="A70:A75"/>
    <mergeCell ref="E70:E77"/>
    <mergeCell ref="H70:H77"/>
    <mergeCell ref="K70:K77"/>
    <mergeCell ref="A76:B76"/>
    <mergeCell ref="A102:B102"/>
    <mergeCell ref="J53:K53"/>
    <mergeCell ref="A94:A99"/>
    <mergeCell ref="E94:E101"/>
    <mergeCell ref="H94:H101"/>
    <mergeCell ref="K94:K101"/>
    <mergeCell ref="A100:B100"/>
    <mergeCell ref="A62:A67"/>
    <mergeCell ref="E62:E69"/>
    <mergeCell ref="H62:H69"/>
    <mergeCell ref="K62:K69"/>
    <mergeCell ref="A68:B68"/>
    <mergeCell ref="A54:A59"/>
    <mergeCell ref="E54:E61"/>
    <mergeCell ref="H54:H61"/>
    <mergeCell ref="K54:K61"/>
    <mergeCell ref="D53:E53"/>
    <mergeCell ref="G53:H53"/>
    <mergeCell ref="K3:K10"/>
    <mergeCell ref="K11:K18"/>
    <mergeCell ref="K19:K26"/>
    <mergeCell ref="K27:K34"/>
    <mergeCell ref="K43:K50"/>
    <mergeCell ref="E27:E34"/>
    <mergeCell ref="E43:E50"/>
    <mergeCell ref="H3:H10"/>
    <mergeCell ref="H11:H18"/>
    <mergeCell ref="H19:H26"/>
    <mergeCell ref="H27:H34"/>
    <mergeCell ref="K35:K42"/>
    <mergeCell ref="A49:B49"/>
    <mergeCell ref="A17:B17"/>
    <mergeCell ref="A43:A48"/>
    <mergeCell ref="A1:K1"/>
    <mergeCell ref="D2:E2"/>
    <mergeCell ref="G2:H2"/>
    <mergeCell ref="A41:B41"/>
    <mergeCell ref="E3:E10"/>
    <mergeCell ref="E11:E18"/>
    <mergeCell ref="E19:E26"/>
    <mergeCell ref="A35:A40"/>
    <mergeCell ref="E35:E42"/>
    <mergeCell ref="A3:A8"/>
    <mergeCell ref="A11:A16"/>
    <mergeCell ref="A19:A24"/>
    <mergeCell ref="A27:A32"/>
    <mergeCell ref="A9:B9"/>
    <mergeCell ref="A25:B25"/>
    <mergeCell ref="A33:B33"/>
  </mergeCells>
  <dataValidations count="1">
    <dataValidation type="list" allowBlank="1" showInputMessage="1" showErrorMessage="1" sqref="I17:J17 I25:J25 I33:J33 I49:J49 D9 D17 D25 D33 D49 F49:G49 F33:G33 F25:G25 F17:G17 G9 I9:J9 I68:J68 I100:J100 D60 D68 D100 F100:G100 F68:G68 G60 I60:J60 I41:J41 D41 F41:G41 I76:J76 D76 F76:G76 I84:J84 D84 F84:G84 I92:J92 D92 F92:G92" xr:uid="{00000000-0002-0000-0800-000000000000}">
      <formula1>Score</formula1>
    </dataValidation>
  </dataValidation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10</vt:i4>
      </vt:variant>
      <vt:variant>
        <vt:lpstr>Benoemde bereiken</vt:lpstr>
      </vt:variant>
      <vt:variant>
        <vt:i4>2</vt:i4>
      </vt:variant>
    </vt:vector>
  </HeadingPairs>
  <TitlesOfParts>
    <vt:vector size="12" baseType="lpstr">
      <vt:lpstr>Beoordelen open vragen</vt:lpstr>
      <vt:lpstr>Beoordelen interview</vt:lpstr>
      <vt:lpstr>Beoordelaar 1</vt:lpstr>
      <vt:lpstr>Beoordelaar 2</vt:lpstr>
      <vt:lpstr>Beoordelaar 3</vt:lpstr>
      <vt:lpstr>Beoordelaar 4</vt:lpstr>
      <vt:lpstr>Beoordelaar 5</vt:lpstr>
      <vt:lpstr>Beoordelaar 6</vt:lpstr>
      <vt:lpstr>Consensus</vt:lpstr>
      <vt:lpstr>Eindscores</vt:lpstr>
      <vt:lpstr>'Beoordelen open vragen'!OLE_LINK2</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2022-02-04T08:01:16Z</dcterms:modified>
  <cp:category/>
</cp:coreProperties>
</file>