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8"/>
  <workbookPr filterPrivacy="1" codeName="ThisWorkbook" autoCompressPictures="0"/>
  <xr:revisionPtr revIDLastSave="0" documentId="13_ncr:1_{DB656A62-28C0-FB47-B791-0EF0A43D95ED}" xr6:coauthVersionLast="45" xr6:coauthVersionMax="45" xr10:uidLastSave="{00000000-0000-0000-0000-000000000000}"/>
  <bookViews>
    <workbookView xWindow="29840" yWindow="460" windowWidth="31640" windowHeight="19540" activeTab="9" xr2:uid="{00000000-000D-0000-FFFF-FFFF00000000}"/>
  </bookViews>
  <sheets>
    <sheet name="OPEN VRAGEN " sheetId="21" r:id="rId1"/>
    <sheet name="INTERVIEW" sheetId="6" r:id="rId2"/>
    <sheet name="PRODUCTDEMONSTRATIE" sheetId="23" r:id="rId3"/>
    <sheet name="Beoordelaar 1" sheetId="7" r:id="rId4"/>
    <sheet name="Beoordelaar 2" sheetId="15" r:id="rId5"/>
    <sheet name="Beoordelaar 3" sheetId="16" r:id="rId6"/>
    <sheet name="Beoordelaar 4" sheetId="17" r:id="rId7"/>
    <sheet name="Beoordelaar 5" sheetId="18" r:id="rId8"/>
    <sheet name="Consensus" sheetId="9" r:id="rId9"/>
    <sheet name="Eindscores" sheetId="19" r:id="rId10"/>
  </sheets>
  <definedNames>
    <definedName name="_100">'OPEN VRAGEN '!#REF!</definedName>
    <definedName name="_1050">'OPEN VRAGEN '!#REF!</definedName>
    <definedName name="_50">'OPEN VRAGEN '!#REF!</definedName>
    <definedName name="SCORE">INTERVIEW!$A$9:$A$11</definedName>
    <definedName name="SCOREOV">'OPEN VRAGEN '!$H$3:$M$3</definedName>
    <definedName name="UGV">PRODUCTDEMONSTRATIE!#REF!</definedName>
    <definedName name="UVO">PRODUCTDEMONSTRATIE!$E$4:$H$4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147" i="9" l="1"/>
  <c r="C6" i="19"/>
  <c r="J89" i="9" l="1"/>
  <c r="G89" i="9"/>
  <c r="J9" i="9"/>
  <c r="J16" i="9"/>
  <c r="J23" i="9"/>
  <c r="J25" i="9" s="1"/>
  <c r="G3" i="19" s="1"/>
  <c r="G23" i="9"/>
  <c r="G16" i="9"/>
  <c r="G9" i="9"/>
  <c r="G25" i="9"/>
  <c r="D9" i="9"/>
  <c r="D16" i="9"/>
  <c r="D23" i="9"/>
  <c r="D25" i="9"/>
  <c r="J64" i="9"/>
  <c r="G64" i="9"/>
  <c r="D64" i="9"/>
  <c r="C4" i="19" s="1"/>
  <c r="D62" i="9"/>
  <c r="E3" i="19"/>
  <c r="C3" i="19"/>
  <c r="J62" i="9"/>
  <c r="G62" i="9"/>
  <c r="D55" i="9"/>
  <c r="G55" i="9"/>
  <c r="J55" i="9"/>
  <c r="J48" i="9"/>
  <c r="G48" i="9"/>
  <c r="D48" i="9"/>
  <c r="D41" i="9"/>
  <c r="G41" i="9"/>
  <c r="J41" i="9"/>
  <c r="J34" i="9"/>
  <c r="G34" i="9"/>
  <c r="D34" i="9"/>
  <c r="J21" i="9"/>
  <c r="J20" i="9"/>
  <c r="J19" i="9"/>
  <c r="J18" i="9"/>
  <c r="J17" i="9"/>
  <c r="J10" i="9"/>
  <c r="G21" i="9"/>
  <c r="G20" i="9"/>
  <c r="G19" i="9"/>
  <c r="G18" i="9"/>
  <c r="G17" i="9"/>
  <c r="G10" i="9"/>
  <c r="D21" i="9"/>
  <c r="D20" i="9"/>
  <c r="D19" i="9"/>
  <c r="D18" i="9"/>
  <c r="D17" i="9"/>
  <c r="D10" i="9"/>
  <c r="D146" i="9"/>
  <c r="G146" i="9"/>
  <c r="G147" i="9" s="1"/>
  <c r="G149" i="9" s="1"/>
  <c r="E5" i="19" s="1"/>
  <c r="E6" i="19" s="1"/>
  <c r="E10" i="19" s="1"/>
  <c r="J146" i="9"/>
  <c r="J147" i="9" s="1"/>
  <c r="J149" i="9" s="1"/>
  <c r="G5" i="19" s="1"/>
  <c r="D139" i="9"/>
  <c r="G139" i="9"/>
  <c r="J139" i="9"/>
  <c r="J132" i="9"/>
  <c r="G132" i="9"/>
  <c r="D132" i="9"/>
  <c r="D125" i="9"/>
  <c r="G125" i="9"/>
  <c r="J125" i="9"/>
  <c r="J118" i="9"/>
  <c r="G118" i="9"/>
  <c r="D118" i="9"/>
  <c r="D111" i="9"/>
  <c r="G111" i="9"/>
  <c r="J111" i="9"/>
  <c r="J104" i="9"/>
  <c r="G104" i="9"/>
  <c r="D104" i="9"/>
  <c r="D97" i="9"/>
  <c r="G97" i="9"/>
  <c r="J97" i="9"/>
  <c r="D88" i="9"/>
  <c r="G88" i="9"/>
  <c r="J88" i="9"/>
  <c r="J81" i="9"/>
  <c r="G81" i="9"/>
  <c r="D81" i="9"/>
  <c r="J74" i="9"/>
  <c r="G74" i="9"/>
  <c r="D74" i="9"/>
  <c r="D89" i="9" s="1"/>
  <c r="A2" i="9"/>
  <c r="J144" i="9"/>
  <c r="J143" i="9"/>
  <c r="J142" i="9"/>
  <c r="J141" i="9"/>
  <c r="J140" i="9"/>
  <c r="J137" i="9"/>
  <c r="J136" i="9"/>
  <c r="J135" i="9"/>
  <c r="J134" i="9"/>
  <c r="J133" i="9"/>
  <c r="J130" i="9"/>
  <c r="J129" i="9"/>
  <c r="J128" i="9"/>
  <c r="J127" i="9"/>
  <c r="J126" i="9"/>
  <c r="J123" i="9"/>
  <c r="J122" i="9"/>
  <c r="J121" i="9"/>
  <c r="J120" i="9"/>
  <c r="J119" i="9"/>
  <c r="J116" i="9"/>
  <c r="J115" i="9"/>
  <c r="J114" i="9"/>
  <c r="J113" i="9"/>
  <c r="J112" i="9"/>
  <c r="J109" i="9"/>
  <c r="J108" i="9"/>
  <c r="J107" i="9"/>
  <c r="J106" i="9"/>
  <c r="J105" i="9"/>
  <c r="J102" i="9"/>
  <c r="J101" i="9"/>
  <c r="J100" i="9"/>
  <c r="J99" i="9"/>
  <c r="J98" i="9"/>
  <c r="J95" i="9"/>
  <c r="J94" i="9"/>
  <c r="J93" i="9"/>
  <c r="J92" i="9"/>
  <c r="J91" i="9"/>
  <c r="G144" i="9"/>
  <c r="G143" i="9"/>
  <c r="G142" i="9"/>
  <c r="G141" i="9"/>
  <c r="G140" i="9"/>
  <c r="G137" i="9"/>
  <c r="G136" i="9"/>
  <c r="G135" i="9"/>
  <c r="G134" i="9"/>
  <c r="G133" i="9"/>
  <c r="G130" i="9"/>
  <c r="G129" i="9"/>
  <c r="G128" i="9"/>
  <c r="G127" i="9"/>
  <c r="G126" i="9"/>
  <c r="G123" i="9"/>
  <c r="G122" i="9"/>
  <c r="G121" i="9"/>
  <c r="G120" i="9"/>
  <c r="G119" i="9"/>
  <c r="G116" i="9"/>
  <c r="G115" i="9"/>
  <c r="G114" i="9"/>
  <c r="G113" i="9"/>
  <c r="G112" i="9"/>
  <c r="G109" i="9"/>
  <c r="G108" i="9"/>
  <c r="G107" i="9"/>
  <c r="G106" i="9"/>
  <c r="G105" i="9"/>
  <c r="G102" i="9"/>
  <c r="G101" i="9"/>
  <c r="G100" i="9"/>
  <c r="G99" i="9"/>
  <c r="G98" i="9"/>
  <c r="G95" i="9"/>
  <c r="G94" i="9"/>
  <c r="G93" i="9"/>
  <c r="G92" i="9"/>
  <c r="G91" i="9"/>
  <c r="J86" i="9"/>
  <c r="J85" i="9"/>
  <c r="J84" i="9"/>
  <c r="J83" i="9"/>
  <c r="J82" i="9"/>
  <c r="J79" i="9"/>
  <c r="J78" i="9"/>
  <c r="J77" i="9"/>
  <c r="J76" i="9"/>
  <c r="J75" i="9"/>
  <c r="J72" i="9"/>
  <c r="J71" i="9"/>
  <c r="J70" i="9"/>
  <c r="J69" i="9"/>
  <c r="J68" i="9"/>
  <c r="G86" i="9"/>
  <c r="G85" i="9"/>
  <c r="G84" i="9"/>
  <c r="G83" i="9"/>
  <c r="G82" i="9"/>
  <c r="G79" i="9"/>
  <c r="G78" i="9"/>
  <c r="G77" i="9"/>
  <c r="G76" i="9"/>
  <c r="G75" i="9"/>
  <c r="G72" i="9"/>
  <c r="G71" i="9"/>
  <c r="G70" i="9"/>
  <c r="G69" i="9"/>
  <c r="G68" i="9"/>
  <c r="J60" i="9"/>
  <c r="J59" i="9"/>
  <c r="J58" i="9"/>
  <c r="J57" i="9"/>
  <c r="J56" i="9"/>
  <c r="J53" i="9"/>
  <c r="J52" i="9"/>
  <c r="J51" i="9"/>
  <c r="J50" i="9"/>
  <c r="J49" i="9"/>
  <c r="J46" i="9"/>
  <c r="J45" i="9"/>
  <c r="J44" i="9"/>
  <c r="J43" i="9"/>
  <c r="J42" i="9"/>
  <c r="J39" i="9"/>
  <c r="J38" i="9"/>
  <c r="J37" i="9"/>
  <c r="J36" i="9"/>
  <c r="J35" i="9"/>
  <c r="J32" i="9"/>
  <c r="J31" i="9"/>
  <c r="J30" i="9"/>
  <c r="J29" i="9"/>
  <c r="J28" i="9"/>
  <c r="G60" i="9"/>
  <c r="G59" i="9"/>
  <c r="G58" i="9"/>
  <c r="G57" i="9"/>
  <c r="G56" i="9"/>
  <c r="G53" i="9"/>
  <c r="G52" i="9"/>
  <c r="G51" i="9"/>
  <c r="G50" i="9"/>
  <c r="G49" i="9"/>
  <c r="G46" i="9"/>
  <c r="G45" i="9"/>
  <c r="G44" i="9"/>
  <c r="G43" i="9"/>
  <c r="G42" i="9"/>
  <c r="G39" i="9"/>
  <c r="G38" i="9"/>
  <c r="G37" i="9"/>
  <c r="G36" i="9"/>
  <c r="G35" i="9"/>
  <c r="G32" i="9"/>
  <c r="G31" i="9"/>
  <c r="G30" i="9"/>
  <c r="G29" i="9"/>
  <c r="G28" i="9"/>
  <c r="D144" i="9"/>
  <c r="D143" i="9"/>
  <c r="D142" i="9"/>
  <c r="D141" i="9"/>
  <c r="D140" i="9"/>
  <c r="D137" i="9"/>
  <c r="D136" i="9"/>
  <c r="D135" i="9"/>
  <c r="D134" i="9"/>
  <c r="D133" i="9"/>
  <c r="D130" i="9"/>
  <c r="D129" i="9"/>
  <c r="D128" i="9"/>
  <c r="D127" i="9"/>
  <c r="D126" i="9"/>
  <c r="D123" i="9"/>
  <c r="D122" i="9"/>
  <c r="D121" i="9"/>
  <c r="D120" i="9"/>
  <c r="D119" i="9"/>
  <c r="D116" i="9"/>
  <c r="D115" i="9"/>
  <c r="D114" i="9"/>
  <c r="D113" i="9"/>
  <c r="D112" i="9"/>
  <c r="D109" i="9"/>
  <c r="D108" i="9"/>
  <c r="D107" i="9"/>
  <c r="D106" i="9"/>
  <c r="D105" i="9"/>
  <c r="D102" i="9"/>
  <c r="D101" i="9"/>
  <c r="D100" i="9"/>
  <c r="D99" i="9"/>
  <c r="D98" i="9"/>
  <c r="D95" i="9"/>
  <c r="D94" i="9"/>
  <c r="D93" i="9"/>
  <c r="D92" i="9"/>
  <c r="D91" i="9"/>
  <c r="D86" i="9"/>
  <c r="D85" i="9"/>
  <c r="D84" i="9"/>
  <c r="D83" i="9"/>
  <c r="D82" i="9"/>
  <c r="D79" i="9"/>
  <c r="D78" i="9"/>
  <c r="D77" i="9"/>
  <c r="D76" i="9"/>
  <c r="D75" i="9"/>
  <c r="D72" i="9"/>
  <c r="D71" i="9"/>
  <c r="D70" i="9"/>
  <c r="D69" i="9"/>
  <c r="D68" i="9"/>
  <c r="D60" i="9"/>
  <c r="D59" i="9"/>
  <c r="D58" i="9"/>
  <c r="D57" i="9"/>
  <c r="D56" i="9"/>
  <c r="D53" i="9"/>
  <c r="D52" i="9"/>
  <c r="D51" i="9"/>
  <c r="D50" i="9"/>
  <c r="D49" i="9"/>
  <c r="D46" i="9"/>
  <c r="D45" i="9"/>
  <c r="D44" i="9"/>
  <c r="D43" i="9"/>
  <c r="D42" i="9"/>
  <c r="D39" i="9"/>
  <c r="D38" i="9"/>
  <c r="D37" i="9"/>
  <c r="D36" i="9"/>
  <c r="D35" i="9"/>
  <c r="D32" i="9"/>
  <c r="D31" i="9"/>
  <c r="D30" i="9"/>
  <c r="D29" i="9"/>
  <c r="D28" i="9"/>
  <c r="A140" i="9"/>
  <c r="A133" i="9"/>
  <c r="A126" i="9"/>
  <c r="A119" i="9"/>
  <c r="A112" i="9"/>
  <c r="A105" i="9"/>
  <c r="A98" i="9"/>
  <c r="A91" i="9"/>
  <c r="A90" i="9"/>
  <c r="A67" i="9"/>
  <c r="A45" i="18"/>
  <c r="A43" i="18"/>
  <c r="A41" i="18"/>
  <c r="A39" i="18"/>
  <c r="A37" i="18"/>
  <c r="A35" i="18"/>
  <c r="A33" i="18"/>
  <c r="A31" i="18"/>
  <c r="A30" i="18"/>
  <c r="A28" i="18"/>
  <c r="A26" i="18"/>
  <c r="A24" i="18"/>
  <c r="A23" i="18"/>
  <c r="A22" i="18"/>
  <c r="A19" i="18"/>
  <c r="A17" i="18"/>
  <c r="A15" i="18"/>
  <c r="A13" i="18"/>
  <c r="A11" i="18"/>
  <c r="A10" i="18"/>
  <c r="A8" i="18"/>
  <c r="A7" i="18"/>
  <c r="A6" i="18"/>
  <c r="A5" i="18"/>
  <c r="A4" i="18"/>
  <c r="A3" i="18"/>
  <c r="A2" i="18"/>
  <c r="I1" i="18"/>
  <c r="F1" i="18"/>
  <c r="C1" i="18"/>
  <c r="A45" i="17"/>
  <c r="A43" i="17"/>
  <c r="A41" i="17"/>
  <c r="A39" i="17"/>
  <c r="A37" i="17"/>
  <c r="A35" i="17"/>
  <c r="A33" i="17"/>
  <c r="A31" i="17"/>
  <c r="A30" i="17"/>
  <c r="A28" i="17"/>
  <c r="A26" i="17"/>
  <c r="A24" i="17"/>
  <c r="A23" i="17"/>
  <c r="A22" i="17"/>
  <c r="A19" i="17"/>
  <c r="A17" i="17"/>
  <c r="A15" i="17"/>
  <c r="A13" i="17"/>
  <c r="A11" i="17"/>
  <c r="A10" i="17"/>
  <c r="A8" i="17"/>
  <c r="A7" i="17"/>
  <c r="A6" i="17"/>
  <c r="A5" i="17"/>
  <c r="A4" i="17"/>
  <c r="A3" i="17"/>
  <c r="A2" i="17"/>
  <c r="I1" i="17"/>
  <c r="F1" i="17"/>
  <c r="C1" i="17"/>
  <c r="A45" i="16"/>
  <c r="A43" i="16"/>
  <c r="A41" i="16"/>
  <c r="A39" i="16"/>
  <c r="A37" i="16"/>
  <c r="A35" i="16"/>
  <c r="A33" i="16"/>
  <c r="A31" i="16"/>
  <c r="A30" i="16"/>
  <c r="A28" i="16"/>
  <c r="A26" i="16"/>
  <c r="A24" i="16"/>
  <c r="A23" i="16"/>
  <c r="A22" i="16"/>
  <c r="A19" i="16"/>
  <c r="A17" i="16"/>
  <c r="A15" i="16"/>
  <c r="A13" i="16"/>
  <c r="A11" i="16"/>
  <c r="A10" i="16"/>
  <c r="A8" i="16"/>
  <c r="A7" i="16"/>
  <c r="A6" i="16"/>
  <c r="A5" i="16"/>
  <c r="A4" i="16"/>
  <c r="A3" i="16"/>
  <c r="A2" i="16"/>
  <c r="I1" i="16"/>
  <c r="F1" i="16"/>
  <c r="C1" i="16"/>
  <c r="I1" i="15"/>
  <c r="F1" i="15"/>
  <c r="C1" i="15"/>
  <c r="A45" i="15"/>
  <c r="A43" i="15"/>
  <c r="A41" i="15"/>
  <c r="A39" i="15"/>
  <c r="A37" i="15"/>
  <c r="A35" i="15"/>
  <c r="A33" i="15"/>
  <c r="A31" i="15"/>
  <c r="A30" i="15"/>
  <c r="A28" i="15"/>
  <c r="A26" i="15"/>
  <c r="A24" i="15"/>
  <c r="A23" i="15"/>
  <c r="A22" i="15"/>
  <c r="A19" i="15"/>
  <c r="A17" i="15"/>
  <c r="A15" i="15"/>
  <c r="A13" i="15"/>
  <c r="A11" i="15"/>
  <c r="A10" i="15"/>
  <c r="A8" i="15"/>
  <c r="A7" i="15"/>
  <c r="A6" i="15"/>
  <c r="A5" i="15"/>
  <c r="A4" i="15"/>
  <c r="A3" i="15"/>
  <c r="A2" i="15"/>
  <c r="A31" i="7"/>
  <c r="A45" i="7"/>
  <c r="A43" i="7"/>
  <c r="A41" i="7"/>
  <c r="A39" i="7"/>
  <c r="A37" i="7"/>
  <c r="A35" i="7"/>
  <c r="A33" i="7"/>
  <c r="A30" i="7"/>
  <c r="A23" i="7"/>
  <c r="A8" i="7"/>
  <c r="A7" i="7"/>
  <c r="A3" i="7"/>
  <c r="A4" i="7"/>
  <c r="A5" i="7"/>
  <c r="A6" i="7"/>
  <c r="J14" i="9"/>
  <c r="J13" i="9"/>
  <c r="J12" i="9"/>
  <c r="J11" i="9"/>
  <c r="J7" i="9"/>
  <c r="J6" i="9"/>
  <c r="J5" i="9"/>
  <c r="J4" i="9"/>
  <c r="J3" i="9"/>
  <c r="G14" i="9"/>
  <c r="G13" i="9"/>
  <c r="G12" i="9"/>
  <c r="G11" i="9"/>
  <c r="G7" i="9"/>
  <c r="G6" i="9"/>
  <c r="G5" i="9"/>
  <c r="G4" i="9"/>
  <c r="G3" i="9"/>
  <c r="D14" i="9"/>
  <c r="D13" i="9"/>
  <c r="D12" i="9"/>
  <c r="D11" i="9"/>
  <c r="D7" i="9"/>
  <c r="D6" i="9"/>
  <c r="D5" i="9"/>
  <c r="D4" i="9"/>
  <c r="D3" i="9"/>
  <c r="G2" i="19"/>
  <c r="E2" i="19"/>
  <c r="C2" i="19"/>
  <c r="J1" i="9"/>
  <c r="G1" i="9"/>
  <c r="D1" i="9"/>
  <c r="A5" i="19"/>
  <c r="A3" i="19"/>
  <c r="A4" i="19"/>
  <c r="G4" i="19"/>
  <c r="E4" i="19"/>
  <c r="A82" i="9"/>
  <c r="A75" i="9"/>
  <c r="A68" i="9"/>
  <c r="A17" i="9"/>
  <c r="A10" i="9"/>
  <c r="A3" i="9"/>
  <c r="A66" i="9"/>
  <c r="A28" i="7"/>
  <c r="A26" i="7"/>
  <c r="A24" i="7"/>
  <c r="A56" i="9"/>
  <c r="A49" i="9"/>
  <c r="A42" i="9"/>
  <c r="A35" i="9"/>
  <c r="A28" i="9"/>
  <c r="A27" i="9"/>
  <c r="A22" i="7"/>
  <c r="A2" i="7"/>
  <c r="A19" i="7"/>
  <c r="A17" i="7"/>
  <c r="A15" i="7"/>
  <c r="A13" i="7"/>
  <c r="A11" i="7"/>
  <c r="A10" i="7"/>
  <c r="G6" i="19" l="1"/>
  <c r="G10" i="19" s="1"/>
  <c r="D149" i="9"/>
  <c r="C5" i="19" s="1"/>
  <c r="C10" i="19" s="1"/>
</calcChain>
</file>

<file path=xl/sharedStrings.xml><?xml version="1.0" encoding="utf-8"?>
<sst xmlns="http://schemas.openxmlformats.org/spreadsheetml/2006/main" count="968" uniqueCount="80">
  <si>
    <t>Beoordelaar 1: &lt;&lt;&gt;&gt;</t>
  </si>
  <si>
    <t>Beoordelaar 2: &lt;&lt;&gt;&gt;</t>
  </si>
  <si>
    <t>Beoordelaar 3: &lt;&lt;&gt;&gt;</t>
  </si>
  <si>
    <t>&lt;MOTIVATIE&gt;</t>
  </si>
  <si>
    <t>Consensus</t>
  </si>
  <si>
    <t>SCORE</t>
  </si>
  <si>
    <t>Beoordelaar 1</t>
  </si>
  <si>
    <t>Beoordelaar 2</t>
  </si>
  <si>
    <t>Beoordelaar 3</t>
  </si>
  <si>
    <t>Score:</t>
  </si>
  <si>
    <t>Beoordelaar 4: &lt;&lt;&gt;&gt;</t>
  </si>
  <si>
    <t>Totaalwaardes</t>
  </si>
  <si>
    <t>Uitmuntend</t>
  </si>
  <si>
    <t>Totaalwaarder criterium kwaliteit</t>
  </si>
  <si>
    <t>Onderdeel</t>
  </si>
  <si>
    <t>Totaal behaalde waarde criterium kwaliteit:</t>
  </si>
  <si>
    <t>Beoordelaar 4</t>
  </si>
  <si>
    <t>Beoordelaar 5</t>
  </si>
  <si>
    <t>Totaal behaalde waarde criterium prijs:</t>
  </si>
  <si>
    <t>Eindscore (kwaliteit/prijs):</t>
  </si>
  <si>
    <t>Te behalen waarde bij Uitmuntend</t>
  </si>
  <si>
    <t>Te behalen waarde bij Goed</t>
  </si>
  <si>
    <t>Te behalen waarde bij Voldoende</t>
  </si>
  <si>
    <t>Te behalen waarde bij Matig</t>
  </si>
  <si>
    <t>Te behalen waarde bij Onvoldoende</t>
  </si>
  <si>
    <t>Inschrijver 1</t>
  </si>
  <si>
    <t>Inschrijver 2</t>
  </si>
  <si>
    <t>Inschrijver 3</t>
  </si>
  <si>
    <t>Goed</t>
  </si>
  <si>
    <t>Voldoende</t>
  </si>
  <si>
    <t>Matig</t>
  </si>
  <si>
    <t>Onvoldoende</t>
  </si>
  <si>
    <t>Motivatie consensus:</t>
  </si>
  <si>
    <t xml:space="preserve">1.1 Open vraag “accountmanagement” </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</si>
  <si>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scoort. Alle antwoorden van een inschrijver dienen realistisch en uitvoerbaar te zijn. </t>
  </si>
  <si>
    <t>KNOCK OUT</t>
  </si>
  <si>
    <t>1B. Toelichting beantwoording</t>
  </si>
  <si>
    <t xml:space="preserve">Dit onderdeel kent GEEN eigen beoordelingskader, maar kan leiden tot een aanpassing van een beoordeling van de beantwoording van de open vragen. </t>
  </si>
  <si>
    <t>2. INTERVIEW SLEUTELFUNCTIONARISSEN</t>
  </si>
  <si>
    <t xml:space="preserve">De inschrijver zal na de toelichting beantwoording vervolgens 5 vragen gesteld krijgen die voor iedere inschrijver gelijk zijn. Deze vragen zijn opgesteld VOOR publicatie van deze aanbesteding en in bewaring gesteld bij het begeleidende adviesbureau. </t>
  </si>
  <si>
    <t>Vraag 1</t>
  </si>
  <si>
    <t>Vraag 2</t>
  </si>
  <si>
    <t>Vraag 3</t>
  </si>
  <si>
    <t>Vraag 4</t>
  </si>
  <si>
    <t>Vraag 5</t>
  </si>
  <si>
    <t>3. PRODUCTDEMONSTRATIE BIJ ZAAM</t>
  </si>
  <si>
    <t xml:space="preserve">Iedere inschrijver zal worden gevraagd om een aantal items zoals hieronder beschreven van het prijzenblad op locatie bij ZAAM beschikbaar te stellen voor een productdemonstratie. De nummers van de items zijn terug te vinden in het productenboek zoals toegevoegd bij deze aanbesteding. Inschrijver neemt tevens per gevraagd item een stalenboek mee voor kleuren en materialen. </t>
  </si>
  <si>
    <t>1.	Zitcomfort</t>
  </si>
  <si>
    <r>
      <t xml:space="preserve">Uitmuntend: 
Naast gevraagde kleuren meer dan 
6 extra kleuren leverbaar
</t>
    </r>
    <r>
      <rPr>
        <b/>
        <sz val="9"/>
        <color theme="1"/>
        <rFont val="Verdana"/>
        <family val="2"/>
      </rPr>
      <t>€ 1.000,-</t>
    </r>
  </si>
  <si>
    <r>
      <t xml:space="preserve">Goed: 
Naast gevraagde kleuren 1 - 5 extra kleuren leverbaar
</t>
    </r>
    <r>
      <rPr>
        <b/>
        <sz val="9"/>
        <color theme="1"/>
        <rFont val="Verdana"/>
        <family val="2"/>
      </rPr>
      <t>€ 500,-</t>
    </r>
  </si>
  <si>
    <r>
      <t xml:space="preserve">Voldoende: gevraagde kleuren zijn leverbaar
</t>
    </r>
    <r>
      <rPr>
        <b/>
        <sz val="9"/>
        <color theme="1"/>
        <rFont val="Verdana"/>
        <family val="2"/>
      </rPr>
      <t>€ 0,-</t>
    </r>
  </si>
  <si>
    <t>Uitmuntend: Overstijgt de verwachtingen</t>
  </si>
  <si>
    <t>Onvoldoende: Onacceptabel</t>
  </si>
  <si>
    <t>Voldoende:
Voldoet aan de verwachtingen</t>
  </si>
  <si>
    <t>Voldoende: 
Voldoet aan de verwachtingen</t>
  </si>
  <si>
    <t xml:space="preserve">2.	Stapelbaarheid </t>
  </si>
  <si>
    <t>3.	Stabiliteit bij het zitten</t>
  </si>
  <si>
    <t>4.	Constructie inclusief bevestiging tussen frame en zitting</t>
  </si>
  <si>
    <t>5.	Uitstraling/ vormgeving</t>
  </si>
  <si>
    <t>6.	Gemak schoonmaken</t>
  </si>
  <si>
    <t>7.	Mate van leerling-proof</t>
  </si>
  <si>
    <t>8.	Mate van keuze kleuren in stalenboek</t>
  </si>
  <si>
    <t>Totaal behaalde waarde productdemonstratie:</t>
  </si>
  <si>
    <t>Totaal behaalde waarde interview:</t>
  </si>
  <si>
    <t>Behaalde waarde item 1</t>
  </si>
  <si>
    <t>Behaalde waarde item 2</t>
  </si>
  <si>
    <t>1A. BEANTWOORDING OPEN VRAGEN</t>
  </si>
  <si>
    <t xml:space="preserve">Inschrijver beschrijft in maximaal 1 A4 pagina op welke wijze zij invulling gaat geven aan het accountmanagement, waarbij er rekening mee gehouden moet worden dat iedere school ZELF de contacten wil onderhouden. Inschrijver beschrijft minimaal op welke concrete wijze zij zichzelf na gunning gaat introduceren bij alle scholen en hoe de contacten tussen de scholen en opdrachtnemer zullen verlopen. </t>
  </si>
  <si>
    <t>1.2 Open vraag “Duurzaamheid”</t>
  </si>
  <si>
    <t xml:space="preserve">Inschrijver dient op maximaal 2 A4 pagina´s te beschrijven op welke wijze zij bijdraagt aan duurzaamheid van technisch meubilair. Hierbij dient minimaal beschreven te worden hoe er wordt omgegaan met hergebruik van ‘oud’ technisch meubilair en onderdelen van technisch meubilair en het leveren van onderdelen voor bestaande technische meubels. Daarnaast beschrijft inschrijver welke mogelijkheden zij biedt met betrekking tot het leveren van tweedehands technisch meubilair. </t>
  </si>
  <si>
    <t>1.3 Open vraag “Onderhoud”</t>
  </si>
  <si>
    <t xml:space="preserve">Inschrijver beschrijft op maximaal 1 A4 op welke wijze zij door middel van onderhoud het technisch meubilair up-to-date houdt en ervoor zorgt dat deze voldoen aan de veiligheidseisen. Hierbij wordt minimaal beschreven te worden met welke frequentie er onderhoud plaats vindt en hoe er wordt omgegaan met onveilig of onbruikbaar technisch meubilair.  </t>
  </si>
  <si>
    <t>/</t>
  </si>
  <si>
    <t>Totaal behaalde waarde open vragen:</t>
  </si>
  <si>
    <t>(1) Werkbank (beuken multiplex in lijnolie) 150 cm x 75 cm nr. 1</t>
  </si>
  <si>
    <t>1.	Stabiliteit ZONDER vloermontage</t>
  </si>
  <si>
    <t>2.	Mate ruwheid van het werkblad</t>
  </si>
  <si>
    <t>3.	Constructie inclusief bevestiging tussen frame en werkblad</t>
  </si>
  <si>
    <t>(2) Leerlingkruk zithoogte 60 cm nr. 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</si>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</sst>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_);\(&quot;€&quot;\ #,##0.00\)"/>
    <numFmt numFmtId="164" formatCode="&quot;€&quot;\ #,##0.00_-;&quot;€&quot;\ #,##0.00\-"/>
    <numFmt numFmtId="165" formatCode="&quot;€&quot;\ #,##0_-"/>
    <numFmt numFmtId="166" formatCode="&quot;€&quot;\ #,##0.00"/>
    <numFmt numFmtId="167" formatCode="0.0000"/>
    <numFmt numFmtId="168" formatCode="&quot;€&quot;\ #,##0"/>
  </numFmts>
  <fonts count="19"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color indexed="8"/>
      <name val="Verdana"/>
      <family val="2"/>
    </font>
    <font>
      <b/>
      <sz val="10"/>
      <name val="Verdana"/>
      <family val="2"/>
    </font>
    <font>
      <sz val="10"/>
      <color theme="1"/>
      <name val="Calibri"/>
      <family val="2"/>
      <scheme val="minor"/>
    </font>
    <font>
      <sz val="12"/>
      <color rgb="FF454545"/>
      <name val="Helvetica Neue"/>
      <family val="2"/>
    </font>
    <font>
      <sz val="9"/>
      <color theme="1"/>
      <name val="Verdana"/>
      <family val="2"/>
    </font>
    <font>
      <sz val="11"/>
      <color theme="0"/>
      <name val="Calibri"/>
      <family val="2"/>
      <scheme val="minor"/>
    </font>
    <font>
      <b/>
      <sz val="9"/>
      <color theme="1"/>
      <name val="Verdana"/>
      <family val="2"/>
    </font>
    <font>
      <sz val="9"/>
      <color theme="0"/>
      <name val="Verdana"/>
      <family val="2"/>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right/>
      <top style="thin">
        <color auto="1"/>
      </top>
      <bottom/>
      <diagonal/>
    </border>
    <border>
      <left/>
      <right style="thin">
        <color auto="1"/>
      </right>
      <top style="thin">
        <color auto="1"/>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31">
    <xf numFmtId="0" fontId="0" fillId="0" borderId="0" xfId="0"/>
    <xf numFmtId="0" fontId="2" fillId="0" borderId="0" xfId="0" applyFont="1"/>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165" fontId="3" fillId="2" borderId="3" xfId="0" applyNumberFormat="1" applyFont="1" applyFill="1" applyBorder="1" applyAlignment="1" applyProtection="1">
      <alignment horizontal="center" vertical="center"/>
    </xf>
    <xf numFmtId="0" fontId="2" fillId="2" borderId="0" xfId="0" applyFont="1" applyFill="1" applyProtection="1"/>
    <xf numFmtId="165" fontId="3" fillId="2" borderId="4" xfId="0" applyNumberFormat="1" applyFont="1" applyFill="1" applyBorder="1" applyAlignment="1" applyProtection="1">
      <alignment horizontal="center" vertical="center"/>
      <protection locked="0"/>
    </xf>
    <xf numFmtId="0" fontId="3" fillId="2" borderId="7" xfId="0" applyFont="1" applyFill="1" applyBorder="1" applyAlignment="1" applyProtection="1">
      <alignment horizontal="left" vertical="center" indent="1"/>
    </xf>
    <xf numFmtId="0" fontId="2" fillId="2" borderId="7" xfId="0" applyFont="1" applyFill="1" applyBorder="1" applyAlignment="1" applyProtection="1">
      <alignment horizontal="left" vertical="center" wrapText="1" indent="1"/>
    </xf>
    <xf numFmtId="0" fontId="2" fillId="2" borderId="7" xfId="0" applyFont="1" applyFill="1" applyBorder="1" applyAlignment="1" applyProtection="1"/>
    <xf numFmtId="0" fontId="4" fillId="2" borderId="7" xfId="0" applyFont="1" applyFill="1" applyBorder="1" applyAlignment="1" applyProtection="1">
      <alignment horizontal="left" vertical="center" indent="1"/>
    </xf>
    <xf numFmtId="0" fontId="4" fillId="2" borderId="7"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4" fillId="2" borderId="7" xfId="0" applyFont="1" applyFill="1" applyBorder="1" applyAlignment="1" applyProtection="1">
      <alignment horizontal="left" vertical="center"/>
    </xf>
    <xf numFmtId="0" fontId="13" fillId="0" borderId="0" xfId="0" applyFont="1"/>
    <xf numFmtId="7" fontId="2" fillId="2" borderId="7" xfId="0" applyNumberFormat="1" applyFont="1" applyFill="1" applyBorder="1" applyAlignment="1" applyProtection="1">
      <alignment horizontal="left" vertical="center" wrapText="1" indent="1"/>
    </xf>
    <xf numFmtId="166" fontId="2" fillId="2" borderId="7" xfId="0" applyNumberFormat="1" applyFont="1" applyFill="1" applyBorder="1" applyAlignment="1" applyProtection="1">
      <alignment horizontal="left" vertical="center" wrapText="1" indent="1"/>
    </xf>
    <xf numFmtId="0" fontId="14" fillId="0" borderId="0" xfId="0" applyFont="1"/>
    <xf numFmtId="167" fontId="4" fillId="2" borderId="7" xfId="0" applyNumberFormat="1" applyFont="1" applyFill="1" applyBorder="1" applyAlignment="1" applyProtection="1">
      <alignment horizontal="left" vertical="center"/>
    </xf>
    <xf numFmtId="0" fontId="16" fillId="0" borderId="0" xfId="0" applyFont="1"/>
    <xf numFmtId="0" fontId="4" fillId="3" borderId="3" xfId="0" applyFont="1" applyFill="1" applyBorder="1" applyAlignment="1">
      <alignment vertical="center"/>
    </xf>
    <xf numFmtId="0" fontId="4" fillId="3" borderId="2" xfId="0" applyFont="1" applyFill="1" applyBorder="1" applyAlignment="1">
      <alignment vertical="center"/>
    </xf>
    <xf numFmtId="0" fontId="1" fillId="4" borderId="1" xfId="0" applyFont="1" applyFill="1" applyBorder="1" applyAlignment="1">
      <alignment horizontal="left" vertical="center"/>
    </xf>
    <xf numFmtId="0" fontId="1" fillId="4" borderId="1" xfId="0" applyFont="1" applyFill="1" applyBorder="1" applyAlignment="1">
      <alignment horizontal="center" vertical="center"/>
    </xf>
    <xf numFmtId="166" fontId="1" fillId="4" borderId="1" xfId="0" applyNumberFormat="1" applyFont="1" applyFill="1" applyBorder="1" applyAlignment="1">
      <alignment horizontal="center" vertical="center"/>
    </xf>
    <xf numFmtId="0" fontId="1" fillId="4" borderId="1" xfId="0" applyFont="1" applyFill="1" applyBorder="1" applyAlignment="1">
      <alignment horizontal="right" vertical="center"/>
    </xf>
    <xf numFmtId="167" fontId="1" fillId="4" borderId="1" xfId="0" applyNumberFormat="1" applyFont="1" applyFill="1" applyBorder="1" applyAlignment="1">
      <alignment horizontal="center" vertical="center"/>
    </xf>
    <xf numFmtId="0" fontId="1" fillId="5" borderId="1" xfId="0" applyFont="1" applyFill="1" applyBorder="1" applyAlignment="1">
      <alignment vertical="center" wrapText="1"/>
    </xf>
    <xf numFmtId="166" fontId="1" fillId="5" borderId="1" xfId="0" applyNumberFormat="1" applyFont="1" applyFill="1" applyBorder="1" applyAlignment="1">
      <alignment horizontal="center" vertical="center" wrapText="1"/>
    </xf>
    <xf numFmtId="0" fontId="1" fillId="6" borderId="1" xfId="0" applyFont="1" applyFill="1" applyBorder="1" applyAlignment="1">
      <alignment horizontal="right" vertical="center"/>
    </xf>
    <xf numFmtId="166" fontId="1" fillId="6" borderId="1" xfId="0" applyNumberFormat="1" applyFont="1" applyFill="1" applyBorder="1" applyAlignment="1" applyProtection="1">
      <alignment horizontal="center" vertical="center"/>
      <protection locked="0"/>
    </xf>
    <xf numFmtId="0" fontId="8" fillId="4" borderId="1" xfId="0" applyFont="1" applyFill="1" applyBorder="1" applyAlignment="1" applyProtection="1">
      <alignment horizontal="center" vertical="center" wrapText="1"/>
    </xf>
    <xf numFmtId="0" fontId="7" fillId="5" borderId="2" xfId="0" applyFont="1" applyFill="1" applyBorder="1" applyAlignment="1">
      <alignment vertical="center"/>
    </xf>
    <xf numFmtId="0" fontId="7" fillId="5" borderId="4" xfId="0" applyFont="1" applyFill="1" applyBorder="1" applyAlignment="1">
      <alignment horizontal="center" vertical="center"/>
    </xf>
    <xf numFmtId="0" fontId="7" fillId="5" borderId="4" xfId="0" applyFont="1" applyFill="1" applyBorder="1" applyAlignment="1">
      <alignment vertical="center"/>
    </xf>
    <xf numFmtId="0" fontId="8" fillId="5" borderId="1" xfId="0" applyFont="1" applyFill="1" applyBorder="1" applyAlignment="1" applyProtection="1">
      <alignment horizontal="center" vertical="center" wrapText="1"/>
      <protection locked="0"/>
    </xf>
    <xf numFmtId="0" fontId="7" fillId="5" borderId="3" xfId="0" applyFont="1" applyFill="1" applyBorder="1" applyAlignment="1">
      <alignment horizontal="center" vertical="center"/>
    </xf>
    <xf numFmtId="0" fontId="7" fillId="5" borderId="1" xfId="0" applyFont="1" applyFill="1" applyBorder="1" applyAlignment="1">
      <alignment horizontal="center" vertical="center"/>
    </xf>
    <xf numFmtId="0" fontId="2" fillId="6" borderId="1" xfId="0"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indent="1"/>
      <protection locked="0"/>
    </xf>
    <xf numFmtId="0" fontId="2" fillId="3" borderId="2" xfId="0" applyFont="1" applyFill="1" applyBorder="1" applyAlignment="1" applyProtection="1"/>
    <xf numFmtId="0" fontId="2" fillId="3" borderId="4" xfId="0" applyFont="1" applyFill="1" applyBorder="1" applyAlignment="1" applyProtection="1"/>
    <xf numFmtId="0" fontId="2" fillId="3" borderId="3" xfId="0" applyFont="1" applyFill="1" applyBorder="1" applyAlignment="1" applyProtection="1"/>
    <xf numFmtId="0" fontId="1" fillId="4" borderId="2" xfId="0" applyFont="1" applyFill="1" applyBorder="1" applyAlignment="1" applyProtection="1">
      <alignment horizontal="left" vertical="center" wrapText="1" indent="1"/>
    </xf>
    <xf numFmtId="0" fontId="15" fillId="4" borderId="1"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2" fillId="6" borderId="2" xfId="0" applyFont="1" applyFill="1" applyBorder="1" applyAlignment="1">
      <alignment horizontal="left" vertical="center" wrapText="1"/>
    </xf>
    <xf numFmtId="166" fontId="15" fillId="7" borderId="1" xfId="0" applyNumberFormat="1" applyFont="1" applyFill="1" applyBorder="1" applyAlignment="1">
      <alignment horizontal="center" vertical="center"/>
    </xf>
    <xf numFmtId="168" fontId="15" fillId="7" borderId="1" xfId="0" applyNumberFormat="1" applyFont="1" applyFill="1" applyBorder="1" applyAlignment="1">
      <alignment horizontal="center" vertical="center"/>
    </xf>
    <xf numFmtId="168" fontId="15" fillId="4" borderId="1" xfId="0" applyNumberFormat="1" applyFont="1" applyFill="1" applyBorder="1" applyAlignment="1">
      <alignment horizontal="center" vertical="center" wrapText="1"/>
    </xf>
    <xf numFmtId="166" fontId="15" fillId="7" borderId="1" xfId="0" applyNumberFormat="1" applyFont="1" applyFill="1" applyBorder="1" applyAlignment="1">
      <alignment horizontal="center" vertical="center" wrapText="1"/>
    </xf>
    <xf numFmtId="166" fontId="17" fillId="7" borderId="1" xfId="0" applyNumberFormat="1" applyFont="1" applyFill="1" applyBorder="1" applyAlignment="1">
      <alignment horizontal="center" vertical="center"/>
    </xf>
    <xf numFmtId="0" fontId="3" fillId="4" borderId="8" xfId="0" applyFont="1" applyFill="1" applyBorder="1" applyAlignment="1">
      <alignment horizontal="left" vertical="center" wrapText="1"/>
    </xf>
    <xf numFmtId="0" fontId="18" fillId="2" borderId="6"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2" fillId="5" borderId="8" xfId="0" applyFont="1" applyFill="1" applyBorder="1" applyAlignment="1" applyProtection="1">
      <alignment vertical="center" wrapText="1"/>
    </xf>
    <xf numFmtId="0" fontId="2" fillId="5" borderId="9" xfId="0" applyFont="1" applyFill="1" applyBorder="1" applyAlignment="1" applyProtection="1">
      <alignment vertical="center" wrapText="1"/>
    </xf>
    <xf numFmtId="0" fontId="16" fillId="0" borderId="6" xfId="0" applyFont="1" applyFill="1" applyBorder="1"/>
    <xf numFmtId="0" fontId="16" fillId="0" borderId="0" xfId="0" applyFont="1" applyFill="1" applyBorder="1"/>
    <xf numFmtId="0" fontId="11" fillId="4" borderId="0" xfId="0" applyFont="1" applyFill="1" applyBorder="1" applyAlignment="1">
      <alignment horizontal="right" vertical="center" wrapText="1"/>
    </xf>
    <xf numFmtId="0" fontId="2" fillId="2" borderId="0" xfId="0" applyFont="1" applyFill="1" applyBorder="1" applyAlignment="1" applyProtection="1">
      <alignment horizontal="left" vertical="center" wrapText="1" indent="1"/>
    </xf>
    <xf numFmtId="166" fontId="2" fillId="2" borderId="0" xfId="0" applyNumberFormat="1" applyFont="1" applyFill="1" applyBorder="1" applyAlignment="1" applyProtection="1">
      <alignment horizontal="left" vertical="center" wrapText="1" indent="1"/>
    </xf>
    <xf numFmtId="0" fontId="11" fillId="4" borderId="0" xfId="0" applyFont="1" applyFill="1" applyBorder="1" applyAlignment="1">
      <alignment horizontal="right" vertical="center"/>
    </xf>
    <xf numFmtId="0" fontId="2" fillId="6" borderId="1" xfId="0" applyFont="1" applyFill="1" applyBorder="1" applyAlignment="1">
      <alignment horizontal="center" vertical="center"/>
    </xf>
    <xf numFmtId="0" fontId="15" fillId="4" borderId="8" xfId="0" applyFont="1" applyFill="1" applyBorder="1" applyAlignment="1">
      <alignment horizontal="center" vertical="center" wrapText="1"/>
    </xf>
    <xf numFmtId="0" fontId="2" fillId="6" borderId="9" xfId="0" applyFont="1" applyFill="1" applyBorder="1" applyAlignment="1">
      <alignment horizontal="center" vertical="center"/>
    </xf>
    <xf numFmtId="164" fontId="2" fillId="7" borderId="9" xfId="0" applyNumberFormat="1" applyFont="1" applyFill="1" applyBorder="1" applyAlignment="1">
      <alignment horizontal="center" vertical="center" wrapText="1"/>
    </xf>
    <xf numFmtId="0" fontId="7" fillId="5" borderId="5" xfId="0" applyFont="1" applyFill="1" applyBorder="1" applyAlignment="1">
      <alignment vertical="center"/>
    </xf>
    <xf numFmtId="0" fontId="7" fillId="5" borderId="11" xfId="0" applyFont="1" applyFill="1" applyBorder="1" applyAlignment="1">
      <alignment vertical="center"/>
    </xf>
    <xf numFmtId="0" fontId="7" fillId="5" borderId="11"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12" xfId="0" applyFont="1" applyFill="1" applyBorder="1" applyAlignment="1">
      <alignment horizontal="center" vertical="center"/>
    </xf>
    <xf numFmtId="0" fontId="0" fillId="0" borderId="0" xfId="0" applyFont="1"/>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6"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3" fillId="5" borderId="2"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3"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5" borderId="5" xfId="0" applyFont="1" applyFill="1" applyBorder="1" applyAlignment="1" applyProtection="1">
      <alignment horizontal="left" vertical="center" wrapText="1" indent="1"/>
    </xf>
    <xf numFmtId="0" fontId="2" fillId="5" borderId="6" xfId="0" applyFont="1" applyFill="1" applyBorder="1" applyAlignment="1" applyProtection="1">
      <alignment horizontal="left" vertical="center" wrapText="1" indent="1"/>
    </xf>
    <xf numFmtId="165" fontId="3" fillId="7" borderId="4" xfId="0" applyNumberFormat="1" applyFont="1" applyFill="1" applyBorder="1" applyAlignment="1" applyProtection="1">
      <alignment horizontal="center" vertical="center"/>
      <protection locked="0"/>
    </xf>
    <xf numFmtId="165" fontId="3" fillId="7" borderId="3" xfId="0" applyNumberFormat="1" applyFont="1" applyFill="1" applyBorder="1" applyAlignment="1" applyProtection="1">
      <alignment horizontal="center" vertical="center"/>
      <protection locked="0"/>
    </xf>
    <xf numFmtId="165" fontId="3" fillId="7" borderId="2" xfId="0" applyNumberFormat="1" applyFont="1" applyFill="1" applyBorder="1" applyAlignment="1" applyProtection="1">
      <alignment horizontal="center" vertical="center"/>
      <protection locked="0"/>
    </xf>
    <xf numFmtId="0" fontId="4" fillId="3" borderId="6" xfId="0" applyFont="1" applyFill="1" applyBorder="1" applyAlignment="1" applyProtection="1">
      <alignment horizontal="center" vertical="center"/>
    </xf>
    <xf numFmtId="0" fontId="4" fillId="3" borderId="0" xfId="0" applyFont="1" applyFill="1" applyBorder="1" applyAlignment="1" applyProtection="1">
      <alignment horizontal="center" vertical="center"/>
    </xf>
    <xf numFmtId="0" fontId="4" fillId="3" borderId="10" xfId="0" applyFont="1" applyFill="1" applyBorder="1" applyAlignment="1" applyProtection="1">
      <alignment horizontal="center" vertical="center"/>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4" fillId="3" borderId="4" xfId="0" applyNumberFormat="1" applyFont="1" applyFill="1" applyBorder="1" applyAlignment="1" applyProtection="1">
      <alignment horizontal="center" vertical="center"/>
      <protection locked="0"/>
    </xf>
    <xf numFmtId="0" fontId="10" fillId="8" borderId="5" xfId="0" applyFont="1" applyFill="1" applyBorder="1" applyAlignment="1">
      <alignment horizontal="right" vertical="center" wrapText="1"/>
    </xf>
    <xf numFmtId="0" fontId="10" fillId="8" borderId="12" xfId="0" applyFont="1" applyFill="1" applyBorder="1" applyAlignment="1">
      <alignment horizontal="right" vertical="center" wrapText="1"/>
    </xf>
    <xf numFmtId="166" fontId="8" fillId="8" borderId="2" xfId="0" applyNumberFormat="1" applyFont="1" applyFill="1" applyBorder="1" applyAlignment="1" applyProtection="1">
      <alignment horizontal="center" vertical="center" wrapText="1"/>
    </xf>
    <xf numFmtId="166" fontId="8" fillId="8" borderId="3" xfId="0" applyNumberFormat="1" applyFont="1" applyFill="1" applyBorder="1" applyAlignment="1" applyProtection="1">
      <alignment horizontal="center" vertical="center" wrapText="1"/>
    </xf>
    <xf numFmtId="0" fontId="2" fillId="6" borderId="8"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9" xfId="0" applyFont="1" applyFill="1" applyBorder="1" applyAlignment="1">
      <alignment horizontal="left" vertical="center" wrapText="1"/>
    </xf>
    <xf numFmtId="164" fontId="2" fillId="7" borderId="1" xfId="0" applyNumberFormat="1" applyFont="1" applyFill="1" applyBorder="1" applyAlignment="1" applyProtection="1">
      <alignment horizontal="center" vertical="center" wrapText="1"/>
      <protection locked="0"/>
    </xf>
    <xf numFmtId="0" fontId="9" fillId="4" borderId="1" xfId="0" applyFont="1" applyFill="1" applyBorder="1" applyAlignment="1">
      <alignment horizontal="right" vertical="center" wrapText="1"/>
    </xf>
    <xf numFmtId="0" fontId="10" fillId="3" borderId="1" xfId="0" applyFont="1" applyFill="1" applyBorder="1" applyAlignment="1">
      <alignment horizontal="right" vertical="center" wrapText="1"/>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164" fontId="2" fillId="7" borderId="9" xfId="0" applyNumberFormat="1" applyFont="1" applyFill="1" applyBorder="1" applyAlignment="1" applyProtection="1">
      <alignment horizontal="center" vertical="center" wrapText="1"/>
      <protection locked="0"/>
    </xf>
    <xf numFmtId="0" fontId="11" fillId="4" borderId="1" xfId="0" applyFont="1" applyFill="1" applyBorder="1" applyAlignment="1">
      <alignment horizontal="right" vertical="center"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7" fontId="12" fillId="4" borderId="6" xfId="0" applyNumberFormat="1" applyFont="1" applyFill="1" applyBorder="1" applyAlignment="1" applyProtection="1">
      <alignment horizontal="center" vertical="center" wrapText="1"/>
      <protection locked="0"/>
    </xf>
    <xf numFmtId="7" fontId="12" fillId="4" borderId="10" xfId="0" applyNumberFormat="1" applyFont="1" applyFill="1" applyBorder="1" applyAlignment="1" applyProtection="1">
      <alignment horizontal="center" vertical="center" wrapText="1"/>
      <protection locked="0"/>
    </xf>
    <xf numFmtId="0" fontId="4" fillId="3" borderId="6"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10" xfId="0" applyFont="1" applyFill="1" applyBorder="1" applyAlignment="1">
      <alignment horizontal="center" vertical="center"/>
    </xf>
    <xf numFmtId="166" fontId="12" fillId="4" borderId="0" xfId="0" applyNumberFormat="1" applyFont="1" applyFill="1" applyBorder="1" applyAlignment="1" applyProtection="1">
      <alignment horizontal="center" vertical="center" wrapText="1"/>
      <protection locked="0"/>
    </xf>
    <xf numFmtId="166" fontId="12" fillId="4" borderId="2" xfId="0" applyNumberFormat="1" applyFont="1" applyFill="1" applyBorder="1" applyAlignment="1" applyProtection="1">
      <alignment horizontal="center" vertical="center" wrapText="1"/>
      <protection locked="0"/>
    </xf>
    <xf numFmtId="166" fontId="12" fillId="4" borderId="3" xfId="0" applyNumberFormat="1" applyFont="1" applyFill="1" applyBorder="1" applyAlignment="1" applyProtection="1">
      <alignment horizontal="center" vertical="center" wrapText="1"/>
      <protection locked="0"/>
    </xf>
    <xf numFmtId="166" fontId="8" fillId="8" borderId="5" xfId="0" applyNumberFormat="1" applyFont="1" applyFill="1" applyBorder="1" applyAlignment="1" applyProtection="1">
      <alignment horizontal="center" vertical="center" wrapText="1"/>
    </xf>
    <xf numFmtId="166" fontId="8" fillId="8" borderId="12" xfId="0" applyNumberFormat="1" applyFont="1" applyFill="1" applyBorder="1" applyAlignment="1" applyProtection="1">
      <alignment horizontal="center" vertical="center" wrapText="1"/>
    </xf>
    <xf numFmtId="165" fontId="4" fillId="3" borderId="4" xfId="0" applyNumberFormat="1" applyFont="1" applyFill="1" applyBorder="1" applyAlignment="1" applyProtection="1">
      <alignment horizontal="center" vertical="center"/>
    </xf>
    <xf numFmtId="165" fontId="4" fillId="3" borderId="3" xfId="0" applyNumberFormat="1" applyFont="1" applyFill="1" applyBorder="1" applyAlignment="1" applyProtection="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M10"/>
  <sheetViews>
    <sheetView showGridLines="0" topLeftCell="A2" zoomScale="120" zoomScaleNormal="120" workbookViewId="0">
      <selection activeCell="C7" sqref="C7:G7"/>
    </sheetView>
  </sheetViews>
  <sheetFormatPr baseColWidth="10" defaultRowHeight="15" x14ac:dyDescent="0.2"/>
  <cols>
    <col min="1" max="1" width="12.83203125" customWidth="1"/>
    <col min="2" max="2" width="80.83203125" customWidth="1"/>
    <col min="3" max="7" width="15.83203125" customWidth="1"/>
  </cols>
  <sheetData>
    <row r="1" spans="1:13" ht="30" customHeight="1" x14ac:dyDescent="0.2">
      <c r="A1" s="86" t="s">
        <v>66</v>
      </c>
      <c r="B1" s="87"/>
      <c r="C1" s="87"/>
      <c r="D1" s="87"/>
      <c r="E1" s="87"/>
      <c r="F1" s="87"/>
      <c r="G1" s="88"/>
    </row>
    <row r="2" spans="1:13" ht="70" customHeight="1" x14ac:dyDescent="0.2">
      <c r="A2" s="83" t="s">
        <v>34</v>
      </c>
      <c r="B2" s="84"/>
      <c r="C2" s="84"/>
      <c r="D2" s="84"/>
      <c r="E2" s="84"/>
      <c r="F2" s="84"/>
      <c r="G2" s="85"/>
    </row>
    <row r="3" spans="1:13" ht="35" customHeight="1" x14ac:dyDescent="0.2">
      <c r="A3" s="78" t="s">
        <v>33</v>
      </c>
      <c r="B3" s="79"/>
      <c r="C3" s="47" t="s">
        <v>20</v>
      </c>
      <c r="D3" s="47" t="s">
        <v>21</v>
      </c>
      <c r="E3" s="47" t="s">
        <v>22</v>
      </c>
      <c r="F3" s="47" t="s">
        <v>23</v>
      </c>
      <c r="G3" s="47" t="s">
        <v>24</v>
      </c>
      <c r="H3" s="56" t="s">
        <v>12</v>
      </c>
      <c r="I3" s="57" t="s">
        <v>28</v>
      </c>
      <c r="J3" s="57" t="s">
        <v>29</v>
      </c>
      <c r="K3" s="57" t="s">
        <v>30</v>
      </c>
      <c r="L3" s="57" t="s">
        <v>31</v>
      </c>
      <c r="M3" s="57" t="s">
        <v>5</v>
      </c>
    </row>
    <row r="4" spans="1:13" ht="90" customHeight="1" x14ac:dyDescent="0.2">
      <c r="A4" s="76" t="s">
        <v>67</v>
      </c>
      <c r="B4" s="77"/>
      <c r="C4" s="51">
        <v>2000</v>
      </c>
      <c r="D4" s="51">
        <v>1000</v>
      </c>
      <c r="E4" s="51">
        <v>500</v>
      </c>
      <c r="F4" s="51">
        <v>0</v>
      </c>
      <c r="G4" s="50" t="s">
        <v>35</v>
      </c>
    </row>
    <row r="5" spans="1:13" ht="35" customHeight="1" x14ac:dyDescent="0.2">
      <c r="A5" s="78" t="s">
        <v>68</v>
      </c>
      <c r="B5" s="79"/>
      <c r="C5" s="52" t="s">
        <v>20</v>
      </c>
      <c r="D5" s="52" t="s">
        <v>21</v>
      </c>
      <c r="E5" s="52" t="s">
        <v>22</v>
      </c>
      <c r="F5" s="52" t="s">
        <v>23</v>
      </c>
      <c r="G5" s="47" t="s">
        <v>24</v>
      </c>
    </row>
    <row r="6" spans="1:13" ht="90" customHeight="1" x14ac:dyDescent="0.2">
      <c r="A6" s="76" t="s">
        <v>69</v>
      </c>
      <c r="B6" s="77"/>
      <c r="C6" s="51">
        <v>2000</v>
      </c>
      <c r="D6" s="51">
        <v>1000</v>
      </c>
      <c r="E6" s="51">
        <v>500</v>
      </c>
      <c r="F6" s="51">
        <v>0</v>
      </c>
      <c r="G6" s="50" t="s">
        <v>35</v>
      </c>
    </row>
    <row r="7" spans="1:13" ht="35" customHeight="1" x14ac:dyDescent="0.2">
      <c r="A7" s="78" t="s">
        <v>70</v>
      </c>
      <c r="B7" s="79"/>
      <c r="C7" s="52" t="s">
        <v>20</v>
      </c>
      <c r="D7" s="52" t="s">
        <v>21</v>
      </c>
      <c r="E7" s="52" t="s">
        <v>22</v>
      </c>
      <c r="F7" s="52" t="s">
        <v>23</v>
      </c>
      <c r="G7" s="47" t="s">
        <v>24</v>
      </c>
    </row>
    <row r="8" spans="1:13" ht="90" customHeight="1" x14ac:dyDescent="0.2">
      <c r="A8" s="80" t="s">
        <v>71</v>
      </c>
      <c r="B8" s="80"/>
      <c r="C8" s="51">
        <v>2000</v>
      </c>
      <c r="D8" s="51">
        <v>1000</v>
      </c>
      <c r="E8" s="51">
        <v>500</v>
      </c>
      <c r="F8" s="51">
        <v>0</v>
      </c>
      <c r="G8" s="50" t="s">
        <v>35</v>
      </c>
    </row>
    <row r="9" spans="1:13" ht="30" customHeight="1" x14ac:dyDescent="0.2">
      <c r="A9" s="81" t="s">
        <v>36</v>
      </c>
      <c r="B9" s="81"/>
      <c r="C9" s="81"/>
      <c r="D9" s="81"/>
      <c r="E9" s="81"/>
      <c r="F9" s="81"/>
      <c r="G9" s="81"/>
    </row>
    <row r="10" spans="1:13" ht="30" customHeight="1" x14ac:dyDescent="0.2">
      <c r="A10" s="82" t="s">
        <v>37</v>
      </c>
      <c r="B10" s="82"/>
      <c r="C10" s="82"/>
      <c r="D10" s="82"/>
      <c r="E10" s="82"/>
      <c r="F10" s="82"/>
      <c r="G10" s="82"/>
    </row>
  </sheetData>
  <sheetProtection algorithmName="SHA-512" hashValue="80SqS/kVuNQWmVang6gMwpLlr9CmgyeRbHmLnKRXexMvK8zrmn0V7dRy5I4Rg6muJeZHi1pC03n8yI9JrK+7Dg==" saltValue="upqfcUwbmHCk7JUgw+LBbQ==" spinCount="100000" sheet="1" objects="1" scenarios="1"/>
  <mergeCells count="10">
    <mergeCell ref="A2:G2"/>
    <mergeCell ref="A1:G1"/>
    <mergeCell ref="A4:B4"/>
    <mergeCell ref="A3:B3"/>
    <mergeCell ref="A5:B5"/>
    <mergeCell ref="A6:B6"/>
    <mergeCell ref="A7:B7"/>
    <mergeCell ref="A8:B8"/>
    <mergeCell ref="A9:G9"/>
    <mergeCell ref="A10:G1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20"/>
  <sheetViews>
    <sheetView showGridLines="0" tabSelected="1" workbookViewId="0">
      <selection activeCell="C7" sqref="C7"/>
    </sheetView>
  </sheetViews>
  <sheetFormatPr baseColWidth="10" defaultRowHeight="15" x14ac:dyDescent="0.2"/>
  <cols>
    <col min="1" max="1" width="70.8320312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23" t="s">
        <v>13</v>
      </c>
      <c r="B1" s="12"/>
      <c r="C1" s="22"/>
      <c r="D1" s="12"/>
      <c r="E1" s="22"/>
      <c r="F1" s="12"/>
      <c r="G1" s="22"/>
    </row>
    <row r="2" spans="1:7" ht="30" customHeight="1" x14ac:dyDescent="0.2">
      <c r="A2" s="24" t="s">
        <v>14</v>
      </c>
      <c r="B2" s="12"/>
      <c r="C2" s="25" t="str">
        <f>'Beoordelaar 1'!C1</f>
        <v>Inschrijver 1</v>
      </c>
      <c r="D2" s="15"/>
      <c r="E2" s="25" t="str">
        <f>'Beoordelaar 1'!F1</f>
        <v>Inschrijver 2</v>
      </c>
      <c r="F2" s="15"/>
      <c r="G2" s="25" t="str">
        <f>'Beoordelaar 1'!I1</f>
        <v>Inschrijver 3</v>
      </c>
    </row>
    <row r="3" spans="1:7" s="2" customFormat="1" ht="30" customHeight="1" x14ac:dyDescent="0.2">
      <c r="A3" s="29" t="str">
        <f>'OPEN VRAGEN '!A1:A1</f>
        <v>1A. BEANTWOORDING OPEN VRAGEN</v>
      </c>
      <c r="B3" s="12"/>
      <c r="C3" s="30" t="e">
        <f>Consensus!D25</f>
        <v>#VALUE!</v>
      </c>
      <c r="D3" s="15"/>
      <c r="E3" s="30" t="e">
        <f>Consensus!G25</f>
        <v>#VALUE!</v>
      </c>
      <c r="F3" s="15"/>
      <c r="G3" s="30" t="e">
        <f>Consensus!J25</f>
        <v>#VALUE!</v>
      </c>
    </row>
    <row r="4" spans="1:7" s="2" customFormat="1" ht="30" customHeight="1" x14ac:dyDescent="0.2">
      <c r="A4" s="29" t="str">
        <f>INTERVIEW!A1:A1</f>
        <v>2. INTERVIEW SLEUTELFUNCTIONARISSEN</v>
      </c>
      <c r="B4" s="12"/>
      <c r="C4" s="30" t="e">
        <f>Consensus!D64</f>
        <v>#VALUE!</v>
      </c>
      <c r="D4" s="15"/>
      <c r="E4" s="30" t="e">
        <f>Consensus!G64</f>
        <v>#VALUE!</v>
      </c>
      <c r="F4" s="15"/>
      <c r="G4" s="30" t="e">
        <f>Consensus!J64</f>
        <v>#VALUE!</v>
      </c>
    </row>
    <row r="5" spans="1:7" s="2" customFormat="1" ht="30" customHeight="1" x14ac:dyDescent="0.2">
      <c r="A5" s="29" t="str">
        <f>PRODUCTDEMONSTRATIE!A1:A1</f>
        <v>3. PRODUCTDEMONSTRATIE BIJ ZAAM</v>
      </c>
      <c r="B5" s="12"/>
      <c r="C5" s="30" t="e">
        <f>Consensus!D149</f>
        <v>#VALUE!</v>
      </c>
      <c r="D5" s="15"/>
      <c r="E5" s="30" t="e">
        <f>Consensus!G149</f>
        <v>#VALUE!</v>
      </c>
      <c r="F5" s="15"/>
      <c r="G5" s="30" t="e">
        <f>Consensus!J149</f>
        <v>#VALUE!</v>
      </c>
    </row>
    <row r="6" spans="1:7" ht="30" customHeight="1" x14ac:dyDescent="0.2">
      <c r="A6" s="27" t="s">
        <v>15</v>
      </c>
      <c r="B6" s="12"/>
      <c r="C6" s="26" t="e">
        <f>C4+C3+C5</f>
        <v>#VALUE!</v>
      </c>
      <c r="D6" s="15"/>
      <c r="E6" s="26" t="e">
        <f>E4+E3+E5</f>
        <v>#VALUE!</v>
      </c>
      <c r="F6" s="15"/>
      <c r="G6" s="26" t="e">
        <f>G4+G3+G5</f>
        <v>#VALUE!</v>
      </c>
    </row>
    <row r="8" spans="1:7" ht="30" customHeight="1" x14ac:dyDescent="0.2">
      <c r="A8" s="31" t="s">
        <v>18</v>
      </c>
      <c r="B8" s="12"/>
      <c r="C8" s="32">
        <v>0</v>
      </c>
      <c r="D8" s="15"/>
      <c r="E8" s="32">
        <v>0</v>
      </c>
      <c r="F8" s="15"/>
      <c r="G8" s="32">
        <v>0</v>
      </c>
    </row>
    <row r="10" spans="1:7" ht="30" customHeight="1" x14ac:dyDescent="0.2">
      <c r="A10" s="27" t="s">
        <v>19</v>
      </c>
      <c r="B10" s="12"/>
      <c r="C10" s="28" t="e">
        <f>C6/C8</f>
        <v>#VALUE!</v>
      </c>
      <c r="D10" s="20"/>
      <c r="E10" s="28" t="e">
        <f>E6/E8</f>
        <v>#VALUE!</v>
      </c>
      <c r="F10" s="20"/>
      <c r="G10" s="28" t="e">
        <f>G6/G8</f>
        <v>#VALUE!</v>
      </c>
    </row>
    <row r="17" spans="3:3" ht="16" x14ac:dyDescent="0.2">
      <c r="C17" s="19"/>
    </row>
    <row r="18" spans="3:3" ht="16" x14ac:dyDescent="0.2">
      <c r="C18" s="19"/>
    </row>
    <row r="19" spans="3:3" ht="16" x14ac:dyDescent="0.2">
      <c r="C19" s="19"/>
    </row>
    <row r="20" spans="3:3" ht="16" x14ac:dyDescent="0.2">
      <c r="C20" s="19"/>
    </row>
  </sheetData>
  <sheetProtection algorithmName="SHA-512" hashValue="79n+b0yI7Woi5hqNJECjGlyQPahNMi4a5Ac5MXKRkuyjUhuWN2v7hHB/yG5Fc1jn0DIVw6k7cfRLrtXuw9VWKA==" saltValue="bDRBHkRKMufOrBM7cXHWe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13"/>
  <sheetViews>
    <sheetView showGridLines="0" workbookViewId="0">
      <selection activeCell="E31" sqref="E31"/>
    </sheetView>
  </sheetViews>
  <sheetFormatPr baseColWidth="10" defaultColWidth="8.83203125" defaultRowHeight="15" x14ac:dyDescent="0.2"/>
  <cols>
    <col min="1" max="1" width="80.83203125" customWidth="1"/>
    <col min="2" max="6" width="15.83203125" customWidth="1"/>
  </cols>
  <sheetData>
    <row r="1" spans="1:6" ht="30" customHeight="1" x14ac:dyDescent="0.2">
      <c r="A1" s="86" t="s">
        <v>38</v>
      </c>
      <c r="B1" s="87"/>
      <c r="C1" s="87"/>
      <c r="D1" s="87"/>
      <c r="E1" s="87"/>
      <c r="F1" s="88"/>
    </row>
    <row r="2" spans="1:6" ht="70" customHeight="1" x14ac:dyDescent="0.2">
      <c r="A2" s="83" t="s">
        <v>39</v>
      </c>
      <c r="B2" s="84"/>
      <c r="C2" s="84"/>
      <c r="D2" s="84"/>
      <c r="E2" s="84"/>
      <c r="F2" s="85"/>
    </row>
    <row r="3" spans="1:6" ht="35" customHeight="1" x14ac:dyDescent="0.2">
      <c r="A3" s="48"/>
      <c r="B3" s="47" t="s">
        <v>20</v>
      </c>
      <c r="C3" s="47" t="s">
        <v>21</v>
      </c>
      <c r="D3" s="47" t="s">
        <v>22</v>
      </c>
      <c r="E3" s="47" t="s">
        <v>23</v>
      </c>
      <c r="F3" s="47" t="s">
        <v>24</v>
      </c>
    </row>
    <row r="4" spans="1:6" ht="25" customHeight="1" x14ac:dyDescent="0.2">
      <c r="A4" s="49" t="s">
        <v>40</v>
      </c>
      <c r="B4" s="51">
        <v>2000</v>
      </c>
      <c r="C4" s="51">
        <v>1000</v>
      </c>
      <c r="D4" s="51">
        <v>500</v>
      </c>
      <c r="E4" s="51">
        <v>0</v>
      </c>
      <c r="F4" s="50" t="s">
        <v>35</v>
      </c>
    </row>
    <row r="5" spans="1:6" ht="25" customHeight="1" x14ac:dyDescent="0.2">
      <c r="A5" s="49" t="s">
        <v>41</v>
      </c>
      <c r="B5" s="51">
        <v>2000</v>
      </c>
      <c r="C5" s="51">
        <v>1000</v>
      </c>
      <c r="D5" s="51">
        <v>500</v>
      </c>
      <c r="E5" s="51">
        <v>0</v>
      </c>
      <c r="F5" s="50" t="s">
        <v>35</v>
      </c>
    </row>
    <row r="6" spans="1:6" ht="25" customHeight="1" x14ac:dyDescent="0.2">
      <c r="A6" s="49" t="s">
        <v>42</v>
      </c>
      <c r="B6" s="51">
        <v>2000</v>
      </c>
      <c r="C6" s="51">
        <v>1000</v>
      </c>
      <c r="D6" s="51">
        <v>500</v>
      </c>
      <c r="E6" s="51">
        <v>0</v>
      </c>
      <c r="F6" s="50" t="s">
        <v>35</v>
      </c>
    </row>
    <row r="7" spans="1:6" ht="25" customHeight="1" x14ac:dyDescent="0.2">
      <c r="A7" s="49" t="s">
        <v>43</v>
      </c>
      <c r="B7" s="51">
        <v>2000</v>
      </c>
      <c r="C7" s="51">
        <v>1000</v>
      </c>
      <c r="D7" s="51">
        <v>500</v>
      </c>
      <c r="E7" s="51">
        <v>0</v>
      </c>
      <c r="F7" s="50" t="s">
        <v>35</v>
      </c>
    </row>
    <row r="8" spans="1:6" ht="25" customHeight="1" x14ac:dyDescent="0.2">
      <c r="A8" s="49" t="s">
        <v>44</v>
      </c>
      <c r="B8" s="51">
        <v>2000</v>
      </c>
      <c r="C8" s="51">
        <v>1000</v>
      </c>
      <c r="D8" s="51">
        <v>500</v>
      </c>
      <c r="E8" s="51">
        <v>0</v>
      </c>
      <c r="F8" s="50" t="s">
        <v>35</v>
      </c>
    </row>
    <row r="9" spans="1:6" ht="20" customHeight="1" x14ac:dyDescent="0.2">
      <c r="A9" s="21" t="s">
        <v>29</v>
      </c>
    </row>
    <row r="10" spans="1:6" ht="20" customHeight="1" x14ac:dyDescent="0.2">
      <c r="A10" s="21" t="s">
        <v>30</v>
      </c>
    </row>
    <row r="11" spans="1:6" ht="20" customHeight="1" x14ac:dyDescent="0.2">
      <c r="A11" s="21" t="s">
        <v>31</v>
      </c>
    </row>
    <row r="12" spans="1:6" ht="20" customHeight="1" x14ac:dyDescent="0.2"/>
    <row r="13" spans="1:6" ht="20" customHeight="1" x14ac:dyDescent="0.2"/>
  </sheetData>
  <sheetProtection algorithmName="SHA-512" hashValue="BIofvCUyngRiKPByQ01dVwSWu/lBgrlzrmGDSqApZMkhyonYxyX9hrgbVBsaFz1jTagJJvRy23SokLOvd4JY5w==" saltValue="vMXhfh1bkfAQSami+b92hA==" spinCount="100000" sheet="1" objects="1" scenarios="1"/>
  <mergeCells count="2">
    <mergeCell ref="A1:F1"/>
    <mergeCell ref="A2:F2"/>
  </mergeCells>
  <pageMargins left="0.31496062992125984" right="0.31496062992125984" top="0.35433070866141736" bottom="0.35433070866141736" header="0.31496062992125984" footer="0.31496062992125984"/>
  <pageSetup paperSize="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9410C-428D-ED4F-8B37-4371181FF0C4}">
  <dimension ref="A1:K15"/>
  <sheetViews>
    <sheetView showGridLines="0" topLeftCell="A7" workbookViewId="0">
      <selection activeCell="E2" sqref="E1:I1048576"/>
    </sheetView>
  </sheetViews>
  <sheetFormatPr baseColWidth="10" defaultRowHeight="15" x14ac:dyDescent="0.2"/>
  <cols>
    <col min="1" max="1" width="90.83203125" customWidth="1"/>
    <col min="2" max="4" width="15.83203125" customWidth="1"/>
    <col min="5" max="9" width="10.83203125" style="21"/>
  </cols>
  <sheetData>
    <row r="1" spans="1:11" ht="30" customHeight="1" x14ac:dyDescent="0.2">
      <c r="A1" s="86" t="s">
        <v>45</v>
      </c>
      <c r="B1" s="87"/>
      <c r="C1" s="87"/>
      <c r="D1" s="87"/>
    </row>
    <row r="2" spans="1:11" ht="70" customHeight="1" x14ac:dyDescent="0.2">
      <c r="A2" s="83" t="s">
        <v>46</v>
      </c>
      <c r="B2" s="84"/>
      <c r="C2" s="84"/>
      <c r="D2" s="84"/>
      <c r="J2" s="75"/>
      <c r="K2" s="75"/>
    </row>
    <row r="3" spans="1:11" ht="60" customHeight="1" x14ac:dyDescent="0.2">
      <c r="A3" s="55" t="s">
        <v>74</v>
      </c>
      <c r="B3" s="67" t="s">
        <v>51</v>
      </c>
      <c r="C3" s="67" t="s">
        <v>53</v>
      </c>
      <c r="D3" s="67" t="s">
        <v>52</v>
      </c>
      <c r="J3" s="75"/>
      <c r="K3" s="75"/>
    </row>
    <row r="4" spans="1:11" ht="20" customHeight="1" x14ac:dyDescent="0.2">
      <c r="A4" s="49" t="s">
        <v>75</v>
      </c>
      <c r="B4" s="51">
        <v>1000</v>
      </c>
      <c r="C4" s="51">
        <v>500</v>
      </c>
      <c r="D4" s="54" t="s">
        <v>35</v>
      </c>
      <c r="E4" s="60" t="s">
        <v>12</v>
      </c>
      <c r="F4" s="61" t="s">
        <v>29</v>
      </c>
      <c r="G4" s="61" t="s">
        <v>31</v>
      </c>
      <c r="H4" s="61" t="s">
        <v>5</v>
      </c>
      <c r="J4" s="75"/>
      <c r="K4" s="75"/>
    </row>
    <row r="5" spans="1:11" ht="20" customHeight="1" x14ac:dyDescent="0.2">
      <c r="A5" s="49" t="s">
        <v>76</v>
      </c>
      <c r="B5" s="51">
        <v>1000</v>
      </c>
      <c r="C5" s="51">
        <v>500</v>
      </c>
      <c r="D5" s="54" t="s">
        <v>35</v>
      </c>
      <c r="E5" s="60"/>
      <c r="F5" s="61"/>
      <c r="G5" s="61"/>
      <c r="H5" s="61"/>
      <c r="J5" s="75"/>
      <c r="K5" s="75"/>
    </row>
    <row r="6" spans="1:11" ht="20" customHeight="1" x14ac:dyDescent="0.2">
      <c r="A6" s="49" t="s">
        <v>77</v>
      </c>
      <c r="B6" s="51">
        <v>1000</v>
      </c>
      <c r="C6" s="51">
        <v>500</v>
      </c>
      <c r="D6" s="54" t="s">
        <v>35</v>
      </c>
      <c r="E6" s="60"/>
      <c r="F6" s="61"/>
      <c r="G6" s="61"/>
      <c r="H6" s="61"/>
      <c r="J6" s="75"/>
      <c r="K6" s="75"/>
    </row>
    <row r="7" spans="1:11" ht="60" customHeight="1" x14ac:dyDescent="0.2">
      <c r="A7" s="55" t="s">
        <v>78</v>
      </c>
      <c r="B7" s="67" t="s">
        <v>51</v>
      </c>
      <c r="C7" s="67" t="s">
        <v>54</v>
      </c>
      <c r="D7" s="67" t="s">
        <v>52</v>
      </c>
      <c r="J7" s="75"/>
      <c r="K7" s="75"/>
    </row>
    <row r="8" spans="1:11" ht="20" customHeight="1" x14ac:dyDescent="0.2">
      <c r="A8" s="49" t="s">
        <v>47</v>
      </c>
      <c r="B8" s="51">
        <v>1000</v>
      </c>
      <c r="C8" s="51">
        <v>500</v>
      </c>
      <c r="D8" s="54" t="s">
        <v>35</v>
      </c>
      <c r="J8" s="75"/>
      <c r="K8" s="75"/>
    </row>
    <row r="9" spans="1:11" ht="20" customHeight="1" x14ac:dyDescent="0.2">
      <c r="A9" s="49" t="s">
        <v>55</v>
      </c>
      <c r="B9" s="51">
        <v>1000</v>
      </c>
      <c r="C9" s="51">
        <v>500</v>
      </c>
      <c r="D9" s="54" t="s">
        <v>35</v>
      </c>
      <c r="J9" s="75"/>
      <c r="K9" s="75"/>
    </row>
    <row r="10" spans="1:11" ht="20" customHeight="1" x14ac:dyDescent="0.2">
      <c r="A10" s="49" t="s">
        <v>56</v>
      </c>
      <c r="B10" s="51">
        <v>1000</v>
      </c>
      <c r="C10" s="51">
        <v>500</v>
      </c>
      <c r="D10" s="54" t="s">
        <v>35</v>
      </c>
      <c r="J10" s="75"/>
      <c r="K10" s="75"/>
    </row>
    <row r="11" spans="1:11" ht="20" customHeight="1" x14ac:dyDescent="0.2">
      <c r="A11" s="49" t="s">
        <v>57</v>
      </c>
      <c r="B11" s="51">
        <v>1000</v>
      </c>
      <c r="C11" s="51">
        <v>500</v>
      </c>
      <c r="D11" s="54" t="s">
        <v>35</v>
      </c>
      <c r="J11" s="75"/>
      <c r="K11" s="75"/>
    </row>
    <row r="12" spans="1:11" ht="20" customHeight="1" x14ac:dyDescent="0.2">
      <c r="A12" s="49" t="s">
        <v>58</v>
      </c>
      <c r="B12" s="51">
        <v>1000</v>
      </c>
      <c r="C12" s="51">
        <v>500</v>
      </c>
      <c r="D12" s="54" t="s">
        <v>35</v>
      </c>
      <c r="J12" s="75"/>
      <c r="K12" s="75"/>
    </row>
    <row r="13" spans="1:11" ht="20" customHeight="1" x14ac:dyDescent="0.2">
      <c r="A13" s="49" t="s">
        <v>59</v>
      </c>
      <c r="B13" s="51">
        <v>1000</v>
      </c>
      <c r="C13" s="51">
        <v>500</v>
      </c>
      <c r="D13" s="54" t="s">
        <v>35</v>
      </c>
      <c r="J13" s="75"/>
      <c r="K13" s="75"/>
    </row>
    <row r="14" spans="1:11" ht="20" customHeight="1" x14ac:dyDescent="0.2">
      <c r="A14" s="49" t="s">
        <v>60</v>
      </c>
      <c r="B14" s="51">
        <v>1000</v>
      </c>
      <c r="C14" s="51">
        <v>500</v>
      </c>
      <c r="D14" s="54" t="s">
        <v>35</v>
      </c>
      <c r="J14" s="75"/>
      <c r="K14" s="75"/>
    </row>
    <row r="15" spans="1:11" ht="91" customHeight="1" x14ac:dyDescent="0.2">
      <c r="A15" s="49" t="s">
        <v>61</v>
      </c>
      <c r="B15" s="53" t="s">
        <v>48</v>
      </c>
      <c r="C15" s="53" t="s">
        <v>49</v>
      </c>
      <c r="D15" s="53" t="s">
        <v>50</v>
      </c>
      <c r="E15" s="60" t="s">
        <v>12</v>
      </c>
      <c r="F15" s="61" t="s">
        <v>28</v>
      </c>
      <c r="G15" s="61" t="s">
        <v>29</v>
      </c>
      <c r="H15" s="61" t="s">
        <v>5</v>
      </c>
      <c r="J15" s="75"/>
      <c r="K15" s="75"/>
    </row>
  </sheetData>
  <sheetProtection algorithmName="SHA-512" hashValue="126rsG3xRPq4D1rfrppiwMn9EI2wHdAw/ulN4N9Slb8nBwqvKYASD7xuLFVEnfXgOZcUw/IHwHipQsrEOQ7VvQ==" saltValue="X5QZ4YiBOXD0ABBe/Au0gg==" spinCount="100000" sheet="1" objects="1" scenarios="1"/>
  <mergeCells count="2">
    <mergeCell ref="A1:D1"/>
    <mergeCell ref="A2:D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47"/>
  <sheetViews>
    <sheetView showGridLines="0" zoomScale="90" zoomScaleNormal="90" zoomScalePageLayoutView="85" workbookViewId="0">
      <pane ySplit="1" topLeftCell="A2" activePane="bottomLeft" state="frozen"/>
      <selection pane="bottomLeft" activeCell="F12" sqref="F12:G12"/>
    </sheetView>
  </sheetViews>
  <sheetFormatPr baseColWidth="10" defaultColWidth="8.83203125" defaultRowHeight="13" x14ac:dyDescent="0.15"/>
  <cols>
    <col min="1" max="1" width="71.33203125" style="4" customWidth="1"/>
    <col min="2" max="2" width="2.83203125" style="7"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42" t="s">
        <v>0</v>
      </c>
      <c r="B1" s="12"/>
      <c r="C1" s="101" t="s">
        <v>25</v>
      </c>
      <c r="D1" s="100"/>
      <c r="E1" s="12"/>
      <c r="F1" s="99" t="s">
        <v>26</v>
      </c>
      <c r="G1" s="100"/>
      <c r="H1" s="12"/>
      <c r="I1" s="99" t="s">
        <v>27</v>
      </c>
      <c r="J1" s="100"/>
      <c r="K1" s="3"/>
    </row>
    <row r="2" spans="1:11" ht="40" customHeight="1" x14ac:dyDescent="0.15">
      <c r="A2" s="46" t="str">
        <f>'OPEN VRAGEN '!A1:A1</f>
        <v>1A. BEANTWOORDING OPEN VRAGEN</v>
      </c>
      <c r="B2" s="9"/>
      <c r="C2" s="97" t="s">
        <v>9</v>
      </c>
      <c r="D2" s="98"/>
      <c r="E2" s="9"/>
      <c r="F2" s="97" t="s">
        <v>9</v>
      </c>
      <c r="G2" s="98"/>
      <c r="H2" s="9"/>
      <c r="I2" s="97" t="s">
        <v>9</v>
      </c>
      <c r="J2" s="98"/>
    </row>
    <row r="3" spans="1:11" ht="20" customHeight="1" x14ac:dyDescent="0.15">
      <c r="A3" s="58" t="str">
        <f>'OPEN VRAGEN '!A3</f>
        <v xml:space="preserve">1.1 Open vraag “accountmanagement” </v>
      </c>
      <c r="B3" s="10"/>
      <c r="C3" s="8" t="s">
        <v>5</v>
      </c>
      <c r="D3" s="6"/>
      <c r="E3" s="10"/>
      <c r="F3" s="8" t="s">
        <v>5</v>
      </c>
      <c r="G3" s="6"/>
      <c r="H3" s="10"/>
      <c r="I3" s="8" t="s">
        <v>5</v>
      </c>
      <c r="J3" s="6"/>
    </row>
    <row r="4" spans="1:11" ht="130" customHeight="1" x14ac:dyDescent="0.15">
      <c r="A4" s="59" t="str">
        <f>'OPEN VRAGEN '!A4</f>
        <v xml:space="preserve">Inschrijver beschrijft in maximaal 1 A4 pagina op welke wijze zij invulling gaat geven aan het accountmanagement, waarbij er rekening mee gehouden moet worden dat iedere school ZELF de contacten wil onderhouden. Inschrijver beschrijft minimaal op welke concrete wijze zij zichzelf na gunning gaat introduceren bij alle scholen en hoe de contacten tussen de scholen en opdrachtnemer zullen verlopen. </v>
      </c>
      <c r="B4" s="10"/>
      <c r="C4" s="91" t="s">
        <v>3</v>
      </c>
      <c r="D4" s="92"/>
      <c r="E4" s="10"/>
      <c r="F4" s="93" t="s">
        <v>3</v>
      </c>
      <c r="G4" s="92"/>
      <c r="H4" s="10"/>
      <c r="I4" s="93" t="s">
        <v>3</v>
      </c>
      <c r="J4" s="92"/>
    </row>
    <row r="5" spans="1:11" ht="20" customHeight="1" x14ac:dyDescent="0.15">
      <c r="A5" s="58" t="str">
        <f>'OPEN VRAGEN '!A5</f>
        <v>1.2 Open vraag “Duurzaamheid”</v>
      </c>
      <c r="B5" s="10"/>
      <c r="C5" s="8" t="s">
        <v>5</v>
      </c>
      <c r="D5" s="6"/>
      <c r="E5" s="10"/>
      <c r="F5" s="8" t="s">
        <v>5</v>
      </c>
      <c r="G5" s="6"/>
      <c r="H5" s="10"/>
      <c r="I5" s="8" t="s">
        <v>5</v>
      </c>
      <c r="J5" s="6"/>
    </row>
    <row r="6" spans="1:11" ht="130" customHeight="1" x14ac:dyDescent="0.15">
      <c r="A6" s="59" t="str">
        <f>'OPEN VRAGEN '!A6</f>
        <v xml:space="preserve">Inschrijver dient op maximaal 2 A4 pagina´s te beschrijven op welke wijze zij bijdraagt aan duurzaamheid van technisch meubilair. Hierbij dient minimaal beschreven te worden hoe er wordt omgegaan met hergebruik van ‘oud’ technisch meubilair en onderdelen van technisch meubilair en het leveren van onderdelen voor bestaande technische meubels. Daarnaast beschrijft inschrijver welke mogelijkheden zij biedt met betrekking tot het leveren van tweedehands technisch meubilair. </v>
      </c>
      <c r="B6" s="10"/>
      <c r="C6" s="91" t="s">
        <v>3</v>
      </c>
      <c r="D6" s="92"/>
      <c r="E6" s="10"/>
      <c r="F6" s="93" t="s">
        <v>3</v>
      </c>
      <c r="G6" s="92"/>
      <c r="H6" s="10"/>
      <c r="I6" s="93" t="s">
        <v>3</v>
      </c>
      <c r="J6" s="92"/>
    </row>
    <row r="7" spans="1:11" ht="20" customHeight="1" x14ac:dyDescent="0.15">
      <c r="A7" s="58" t="str">
        <f>'OPEN VRAGEN '!A7</f>
        <v>1.3 Open vraag “Onderhoud”</v>
      </c>
      <c r="B7" s="10"/>
      <c r="C7" s="8" t="s">
        <v>5</v>
      </c>
      <c r="D7" s="6"/>
      <c r="E7" s="10"/>
      <c r="F7" s="8" t="s">
        <v>5</v>
      </c>
      <c r="G7" s="6"/>
      <c r="H7" s="10"/>
      <c r="I7" s="8" t="s">
        <v>5</v>
      </c>
      <c r="J7" s="6"/>
    </row>
    <row r="8" spans="1:11" ht="130" customHeight="1" x14ac:dyDescent="0.15">
      <c r="A8" s="59" t="str">
        <f>'OPEN VRAGEN '!A8</f>
        <v xml:space="preserve">Inschrijver beschrijft op maximaal 1 A4 op welke wijze zij door middel van onderhoud het technisch meubilair up-to-date houdt en ervoor zorgt dat deze voldoen aan de veiligheidseisen. Hierbij wordt minimaal beschreven te worden met welke frequentie er onderhoud plaats vindt en hoe er wordt omgegaan met onveilig of onbruikbaar technisch meubilair.  </v>
      </c>
      <c r="B8" s="10"/>
      <c r="C8" s="91" t="s">
        <v>3</v>
      </c>
      <c r="D8" s="92"/>
      <c r="E8" s="10"/>
      <c r="F8" s="93" t="s">
        <v>3</v>
      </c>
      <c r="G8" s="92"/>
      <c r="H8" s="10"/>
      <c r="I8" s="93" t="s">
        <v>3</v>
      </c>
      <c r="J8" s="92"/>
    </row>
    <row r="9" spans="1:11" ht="20" customHeight="1" x14ac:dyDescent="0.15">
      <c r="A9" s="43" t="s">
        <v>72</v>
      </c>
      <c r="B9" s="11"/>
      <c r="C9" s="44"/>
      <c r="D9" s="44"/>
      <c r="E9" s="11"/>
      <c r="F9" s="44"/>
      <c r="G9" s="44"/>
      <c r="H9" s="11"/>
      <c r="I9" s="44"/>
      <c r="J9" s="45"/>
    </row>
    <row r="10" spans="1:11" ht="40" customHeight="1" x14ac:dyDescent="0.15">
      <c r="A10" s="46" t="str">
        <f>INTERVIEW!A1</f>
        <v>2. INTERVIEW SLEUTELFUNCTIONARISSEN</v>
      </c>
      <c r="B10" s="9"/>
      <c r="C10" s="97" t="s">
        <v>9</v>
      </c>
      <c r="D10" s="98"/>
      <c r="E10" s="9"/>
      <c r="F10" s="97" t="s">
        <v>9</v>
      </c>
      <c r="G10" s="98"/>
      <c r="H10" s="9"/>
      <c r="I10" s="97" t="s">
        <v>9</v>
      </c>
      <c r="J10" s="98"/>
    </row>
    <row r="11" spans="1:11" ht="20" customHeight="1" x14ac:dyDescent="0.15">
      <c r="A11" s="89" t="str">
        <f>INTERVIEW!A4</f>
        <v>Vraag 1</v>
      </c>
      <c r="B11" s="10"/>
      <c r="C11" s="8" t="s">
        <v>5</v>
      </c>
      <c r="D11" s="6"/>
      <c r="E11" s="10"/>
      <c r="F11" s="8" t="s">
        <v>5</v>
      </c>
      <c r="G11" s="6"/>
      <c r="H11" s="10"/>
      <c r="I11" s="8" t="s">
        <v>5</v>
      </c>
      <c r="J11" s="6"/>
    </row>
    <row r="12" spans="1:11" ht="130" customHeight="1" x14ac:dyDescent="0.15">
      <c r="A12" s="90"/>
      <c r="B12" s="10"/>
      <c r="C12" s="91" t="s">
        <v>3</v>
      </c>
      <c r="D12" s="92"/>
      <c r="E12" s="10"/>
      <c r="F12" s="93" t="s">
        <v>3</v>
      </c>
      <c r="G12" s="92"/>
      <c r="H12" s="10"/>
      <c r="I12" s="93" t="s">
        <v>3</v>
      </c>
      <c r="J12" s="92"/>
    </row>
    <row r="13" spans="1:11" ht="20" customHeight="1" x14ac:dyDescent="0.15">
      <c r="A13" s="89" t="str">
        <f>INTERVIEW!A5</f>
        <v>Vraag 2</v>
      </c>
      <c r="B13" s="10"/>
      <c r="C13" s="8" t="s">
        <v>5</v>
      </c>
      <c r="D13" s="6"/>
      <c r="E13" s="10"/>
      <c r="F13" s="8" t="s">
        <v>5</v>
      </c>
      <c r="G13" s="6"/>
      <c r="H13" s="10"/>
      <c r="I13" s="8" t="s">
        <v>5</v>
      </c>
      <c r="J13" s="6"/>
    </row>
    <row r="14" spans="1:11" ht="130" customHeight="1" x14ac:dyDescent="0.15">
      <c r="A14" s="90"/>
      <c r="B14" s="10"/>
      <c r="C14" s="91" t="s">
        <v>3</v>
      </c>
      <c r="D14" s="92"/>
      <c r="E14" s="10"/>
      <c r="F14" s="93" t="s">
        <v>3</v>
      </c>
      <c r="G14" s="92"/>
      <c r="H14" s="10"/>
      <c r="I14" s="93" t="s">
        <v>3</v>
      </c>
      <c r="J14" s="92"/>
    </row>
    <row r="15" spans="1:11" ht="20" customHeight="1" x14ac:dyDescent="0.15">
      <c r="A15" s="89" t="str">
        <f>INTERVIEW!A6</f>
        <v>Vraag 3</v>
      </c>
      <c r="B15" s="10"/>
      <c r="C15" s="8" t="s">
        <v>5</v>
      </c>
      <c r="D15" s="6"/>
      <c r="E15" s="10"/>
      <c r="F15" s="8" t="s">
        <v>5</v>
      </c>
      <c r="G15" s="6"/>
      <c r="H15" s="10"/>
      <c r="I15" s="8" t="s">
        <v>5</v>
      </c>
      <c r="J15" s="6"/>
    </row>
    <row r="16" spans="1:11" ht="130" customHeight="1" x14ac:dyDescent="0.15">
      <c r="A16" s="90"/>
      <c r="B16" s="10"/>
      <c r="C16" s="91" t="s">
        <v>3</v>
      </c>
      <c r="D16" s="92"/>
      <c r="E16" s="10"/>
      <c r="F16" s="93" t="s">
        <v>3</v>
      </c>
      <c r="G16" s="92"/>
      <c r="H16" s="10"/>
      <c r="I16" s="93" t="s">
        <v>3</v>
      </c>
      <c r="J16" s="92"/>
    </row>
    <row r="17" spans="1:10" ht="20" customHeight="1" x14ac:dyDescent="0.15">
      <c r="A17" s="89" t="str">
        <f>INTERVIEW!A7</f>
        <v>Vraag 4</v>
      </c>
      <c r="B17" s="10"/>
      <c r="C17" s="8" t="s">
        <v>5</v>
      </c>
      <c r="D17" s="6"/>
      <c r="E17" s="10"/>
      <c r="F17" s="8" t="s">
        <v>5</v>
      </c>
      <c r="G17" s="6"/>
      <c r="H17" s="10"/>
      <c r="I17" s="8" t="s">
        <v>5</v>
      </c>
      <c r="J17" s="6"/>
    </row>
    <row r="18" spans="1:10" ht="130" customHeight="1" x14ac:dyDescent="0.15">
      <c r="A18" s="90"/>
      <c r="B18" s="10"/>
      <c r="C18" s="91" t="s">
        <v>3</v>
      </c>
      <c r="D18" s="92"/>
      <c r="E18" s="10"/>
      <c r="F18" s="93" t="s">
        <v>3</v>
      </c>
      <c r="G18" s="92"/>
      <c r="H18" s="10"/>
      <c r="I18" s="93" t="s">
        <v>3</v>
      </c>
      <c r="J18" s="92"/>
    </row>
    <row r="19" spans="1:10" ht="20" customHeight="1" x14ac:dyDescent="0.15">
      <c r="A19" s="89" t="str">
        <f>INTERVIEW!A8</f>
        <v>Vraag 5</v>
      </c>
      <c r="B19" s="10"/>
      <c r="C19" s="8" t="s">
        <v>5</v>
      </c>
      <c r="D19" s="6"/>
      <c r="E19" s="10"/>
      <c r="F19" s="8" t="s">
        <v>5</v>
      </c>
      <c r="G19" s="6"/>
      <c r="H19" s="10"/>
      <c r="I19" s="8" t="s">
        <v>5</v>
      </c>
      <c r="J19" s="6"/>
    </row>
    <row r="20" spans="1:10" ht="130" customHeight="1" x14ac:dyDescent="0.15">
      <c r="A20" s="90"/>
      <c r="B20" s="10"/>
      <c r="C20" s="91" t="s">
        <v>3</v>
      </c>
      <c r="D20" s="92"/>
      <c r="E20" s="10"/>
      <c r="F20" s="93" t="s">
        <v>3</v>
      </c>
      <c r="G20" s="92"/>
      <c r="H20" s="10"/>
      <c r="I20" s="93" t="s">
        <v>3</v>
      </c>
      <c r="J20" s="92"/>
    </row>
    <row r="21" spans="1:10" ht="20" customHeight="1" x14ac:dyDescent="0.15">
      <c r="A21" s="43"/>
      <c r="B21" s="11"/>
      <c r="C21" s="44"/>
      <c r="D21" s="44"/>
      <c r="E21" s="11"/>
      <c r="F21" s="44"/>
      <c r="G21" s="44"/>
      <c r="H21" s="11"/>
      <c r="I21" s="44"/>
      <c r="J21" s="45"/>
    </row>
    <row r="22" spans="1:10" ht="40" customHeight="1" x14ac:dyDescent="0.15">
      <c r="A22" s="46" t="str">
        <f>PRODUCTDEMONSTRATIE!A1:A1</f>
        <v>3. PRODUCTDEMONSTRATIE BIJ ZAAM</v>
      </c>
      <c r="B22" s="9"/>
      <c r="C22" s="97" t="s">
        <v>9</v>
      </c>
      <c r="D22" s="98"/>
      <c r="E22" s="9"/>
      <c r="F22" s="97" t="s">
        <v>9</v>
      </c>
      <c r="G22" s="98"/>
      <c r="H22" s="9"/>
      <c r="I22" s="97" t="s">
        <v>9</v>
      </c>
      <c r="J22" s="98"/>
    </row>
    <row r="23" spans="1:10" ht="20" customHeight="1" x14ac:dyDescent="0.15">
      <c r="A23" s="94" t="str">
        <f>PRODUCTDEMONSTRATIE!A3</f>
        <v>(1) Werkbank (beuken multiplex in lijnolie) 150 cm x 75 cm nr. 1</v>
      </c>
      <c r="B23" s="95"/>
      <c r="C23" s="95"/>
      <c r="D23" s="95"/>
      <c r="E23" s="95"/>
      <c r="F23" s="95"/>
      <c r="G23" s="95"/>
      <c r="H23" s="95"/>
      <c r="I23" s="95"/>
      <c r="J23" s="96"/>
    </row>
    <row r="24" spans="1:10" ht="20" customHeight="1" x14ac:dyDescent="0.15">
      <c r="A24" s="89" t="str">
        <f>PRODUCTDEMONSTRATIE!A4:A4</f>
        <v>1.	Stabiliteit ZONDER vloermontage</v>
      </c>
      <c r="B24" s="10"/>
      <c r="C24" s="8" t="s">
        <v>5</v>
      </c>
      <c r="D24" s="6"/>
      <c r="E24" s="10"/>
      <c r="F24" s="8" t="s">
        <v>5</v>
      </c>
      <c r="G24" s="6"/>
      <c r="H24" s="10"/>
      <c r="I24" s="8" t="s">
        <v>5</v>
      </c>
      <c r="J24" s="6"/>
    </row>
    <row r="25" spans="1:10" ht="130" customHeight="1" x14ac:dyDescent="0.15">
      <c r="A25" s="90"/>
      <c r="B25" s="10"/>
      <c r="C25" s="91" t="s">
        <v>3</v>
      </c>
      <c r="D25" s="92"/>
      <c r="E25" s="10"/>
      <c r="F25" s="93" t="s">
        <v>3</v>
      </c>
      <c r="G25" s="92"/>
      <c r="H25" s="10"/>
      <c r="I25" s="93" t="s">
        <v>3</v>
      </c>
      <c r="J25" s="92"/>
    </row>
    <row r="26" spans="1:10" ht="20" customHeight="1" x14ac:dyDescent="0.15">
      <c r="A26" s="89" t="str">
        <f>PRODUCTDEMONSTRATIE!A5:A5</f>
        <v>2.	Mate ruwheid van het werkblad</v>
      </c>
      <c r="B26" s="10"/>
      <c r="C26" s="8" t="s">
        <v>5</v>
      </c>
      <c r="D26" s="6"/>
      <c r="E26" s="10"/>
      <c r="F26" s="8" t="s">
        <v>5</v>
      </c>
      <c r="G26" s="6"/>
      <c r="H26" s="10"/>
      <c r="I26" s="8" t="s">
        <v>5</v>
      </c>
      <c r="J26" s="6"/>
    </row>
    <row r="27" spans="1:10" ht="130" customHeight="1" x14ac:dyDescent="0.15">
      <c r="A27" s="90"/>
      <c r="B27" s="10"/>
      <c r="C27" s="91" t="s">
        <v>3</v>
      </c>
      <c r="D27" s="92"/>
      <c r="E27" s="10"/>
      <c r="F27" s="93" t="s">
        <v>3</v>
      </c>
      <c r="G27" s="92"/>
      <c r="H27" s="10"/>
      <c r="I27" s="93" t="s">
        <v>3</v>
      </c>
      <c r="J27" s="92"/>
    </row>
    <row r="28" spans="1:10" ht="20" customHeight="1" x14ac:dyDescent="0.15">
      <c r="A28" s="89" t="str">
        <f>PRODUCTDEMONSTRATIE!A6:A6</f>
        <v>3.	Constructie inclusief bevestiging tussen frame en werkblad</v>
      </c>
      <c r="B28" s="10"/>
      <c r="C28" s="8" t="s">
        <v>5</v>
      </c>
      <c r="D28" s="6"/>
      <c r="E28" s="10"/>
      <c r="F28" s="8" t="s">
        <v>5</v>
      </c>
      <c r="G28" s="6"/>
      <c r="H28" s="10"/>
      <c r="I28" s="8" t="s">
        <v>5</v>
      </c>
      <c r="J28" s="6"/>
    </row>
    <row r="29" spans="1:10" ht="130" customHeight="1" x14ac:dyDescent="0.15">
      <c r="A29" s="90"/>
      <c r="B29" s="10"/>
      <c r="C29" s="91" t="s">
        <v>3</v>
      </c>
      <c r="D29" s="92"/>
      <c r="E29" s="10"/>
      <c r="F29" s="93" t="s">
        <v>3</v>
      </c>
      <c r="G29" s="92"/>
      <c r="H29" s="10"/>
      <c r="I29" s="93" t="s">
        <v>3</v>
      </c>
      <c r="J29" s="92"/>
    </row>
    <row r="30" spans="1:10" ht="20" customHeight="1" x14ac:dyDescent="0.15">
      <c r="A30" s="94" t="str">
        <f>PRODUCTDEMONSTRATIE!A7</f>
        <v>(2) Leerlingkruk zithoogte 60 cm nr. 4</v>
      </c>
      <c r="B30" s="95"/>
      <c r="C30" s="95"/>
      <c r="D30" s="95"/>
      <c r="E30" s="95"/>
      <c r="F30" s="95"/>
      <c r="G30" s="95"/>
      <c r="H30" s="95"/>
      <c r="I30" s="95"/>
      <c r="J30" s="96"/>
    </row>
    <row r="31" spans="1:10" ht="20" customHeight="1" x14ac:dyDescent="0.15">
      <c r="A31" s="89" t="str">
        <f>PRODUCTDEMONSTRATIE!A8</f>
        <v>1.	Zitcomfort</v>
      </c>
      <c r="B31" s="10"/>
      <c r="C31" s="8" t="s">
        <v>5</v>
      </c>
      <c r="D31" s="6"/>
      <c r="E31" s="10"/>
      <c r="F31" s="8" t="s">
        <v>5</v>
      </c>
      <c r="G31" s="6"/>
      <c r="H31" s="10"/>
      <c r="I31" s="8" t="s">
        <v>5</v>
      </c>
      <c r="J31" s="6"/>
    </row>
    <row r="32" spans="1:10" ht="130" customHeight="1" x14ac:dyDescent="0.15">
      <c r="A32" s="90"/>
      <c r="B32" s="10"/>
      <c r="C32" s="91" t="s">
        <v>3</v>
      </c>
      <c r="D32" s="92"/>
      <c r="E32" s="10"/>
      <c r="F32" s="93" t="s">
        <v>3</v>
      </c>
      <c r="G32" s="92"/>
      <c r="H32" s="10"/>
      <c r="I32" s="93" t="s">
        <v>3</v>
      </c>
      <c r="J32" s="92"/>
    </row>
    <row r="33" spans="1:10" ht="20" customHeight="1" x14ac:dyDescent="0.15">
      <c r="A33" s="89" t="str">
        <f>PRODUCTDEMONSTRATIE!A9</f>
        <v xml:space="preserve">2.	Stapelbaarheid </v>
      </c>
      <c r="B33" s="10"/>
      <c r="C33" s="8" t="s">
        <v>5</v>
      </c>
      <c r="D33" s="6"/>
      <c r="E33" s="10"/>
      <c r="F33" s="8" t="s">
        <v>5</v>
      </c>
      <c r="G33" s="6"/>
      <c r="H33" s="10"/>
      <c r="I33" s="8" t="s">
        <v>5</v>
      </c>
      <c r="J33" s="6"/>
    </row>
    <row r="34" spans="1:10" ht="130" customHeight="1" x14ac:dyDescent="0.15">
      <c r="A34" s="90"/>
      <c r="B34" s="10"/>
      <c r="C34" s="91" t="s">
        <v>3</v>
      </c>
      <c r="D34" s="92"/>
      <c r="E34" s="10"/>
      <c r="F34" s="93" t="s">
        <v>3</v>
      </c>
      <c r="G34" s="92"/>
      <c r="H34" s="10"/>
      <c r="I34" s="93" t="s">
        <v>3</v>
      </c>
      <c r="J34" s="92"/>
    </row>
    <row r="35" spans="1:10" ht="20" customHeight="1" x14ac:dyDescent="0.15">
      <c r="A35" s="89" t="str">
        <f>PRODUCTDEMONSTRATIE!A10</f>
        <v>3.	Stabiliteit bij het zitten</v>
      </c>
      <c r="B35" s="10"/>
      <c r="C35" s="8" t="s">
        <v>5</v>
      </c>
      <c r="D35" s="6"/>
      <c r="E35" s="10"/>
      <c r="F35" s="8" t="s">
        <v>5</v>
      </c>
      <c r="G35" s="6"/>
      <c r="H35" s="10"/>
      <c r="I35" s="8" t="s">
        <v>5</v>
      </c>
      <c r="J35" s="6"/>
    </row>
    <row r="36" spans="1:10" ht="130" customHeight="1" x14ac:dyDescent="0.15">
      <c r="A36" s="90"/>
      <c r="B36" s="10"/>
      <c r="C36" s="91" t="s">
        <v>3</v>
      </c>
      <c r="D36" s="92"/>
      <c r="E36" s="10"/>
      <c r="F36" s="93" t="s">
        <v>3</v>
      </c>
      <c r="G36" s="92"/>
      <c r="H36" s="10"/>
      <c r="I36" s="93" t="s">
        <v>3</v>
      </c>
      <c r="J36" s="92"/>
    </row>
    <row r="37" spans="1:10" ht="20" customHeight="1" x14ac:dyDescent="0.15">
      <c r="A37" s="89" t="str">
        <f>PRODUCTDEMONSTRATIE!A11</f>
        <v>4.	Constructie inclusief bevestiging tussen frame en zitting</v>
      </c>
      <c r="B37" s="10"/>
      <c r="C37" s="8" t="s">
        <v>5</v>
      </c>
      <c r="D37" s="6"/>
      <c r="E37" s="10"/>
      <c r="F37" s="8" t="s">
        <v>5</v>
      </c>
      <c r="G37" s="6"/>
      <c r="H37" s="10"/>
      <c r="I37" s="8" t="s">
        <v>5</v>
      </c>
      <c r="J37" s="6"/>
    </row>
    <row r="38" spans="1:10" ht="130" customHeight="1" x14ac:dyDescent="0.15">
      <c r="A38" s="90"/>
      <c r="B38" s="10"/>
      <c r="C38" s="91" t="s">
        <v>3</v>
      </c>
      <c r="D38" s="92"/>
      <c r="E38" s="10"/>
      <c r="F38" s="93" t="s">
        <v>3</v>
      </c>
      <c r="G38" s="92"/>
      <c r="H38" s="10"/>
      <c r="I38" s="93" t="s">
        <v>3</v>
      </c>
      <c r="J38" s="92"/>
    </row>
    <row r="39" spans="1:10" ht="20" customHeight="1" x14ac:dyDescent="0.15">
      <c r="A39" s="89" t="str">
        <f>PRODUCTDEMONSTRATIE!A12</f>
        <v>5.	Uitstraling/ vormgeving</v>
      </c>
      <c r="B39" s="10"/>
      <c r="C39" s="8" t="s">
        <v>5</v>
      </c>
      <c r="D39" s="6"/>
      <c r="E39" s="10"/>
      <c r="F39" s="8" t="s">
        <v>5</v>
      </c>
      <c r="G39" s="6"/>
      <c r="H39" s="10"/>
      <c r="I39" s="8" t="s">
        <v>5</v>
      </c>
      <c r="J39" s="6"/>
    </row>
    <row r="40" spans="1:10" ht="130" customHeight="1" x14ac:dyDescent="0.15">
      <c r="A40" s="90"/>
      <c r="B40" s="10"/>
      <c r="C40" s="91" t="s">
        <v>3</v>
      </c>
      <c r="D40" s="92"/>
      <c r="E40" s="10"/>
      <c r="F40" s="93" t="s">
        <v>3</v>
      </c>
      <c r="G40" s="92"/>
      <c r="H40" s="10"/>
      <c r="I40" s="93" t="s">
        <v>3</v>
      </c>
      <c r="J40" s="92"/>
    </row>
    <row r="41" spans="1:10" ht="20" customHeight="1" x14ac:dyDescent="0.15">
      <c r="A41" s="89" t="str">
        <f>PRODUCTDEMONSTRATIE!A13</f>
        <v>6.	Gemak schoonmaken</v>
      </c>
      <c r="B41" s="10"/>
      <c r="C41" s="8" t="s">
        <v>5</v>
      </c>
      <c r="D41" s="6"/>
      <c r="E41" s="10"/>
      <c r="F41" s="8" t="s">
        <v>5</v>
      </c>
      <c r="G41" s="6"/>
      <c r="H41" s="10"/>
      <c r="I41" s="8" t="s">
        <v>5</v>
      </c>
      <c r="J41" s="6"/>
    </row>
    <row r="42" spans="1:10" ht="130" customHeight="1" x14ac:dyDescent="0.15">
      <c r="A42" s="90"/>
      <c r="B42" s="10"/>
      <c r="C42" s="91" t="s">
        <v>3</v>
      </c>
      <c r="D42" s="92"/>
      <c r="E42" s="10"/>
      <c r="F42" s="93" t="s">
        <v>3</v>
      </c>
      <c r="G42" s="92"/>
      <c r="H42" s="10"/>
      <c r="I42" s="93" t="s">
        <v>3</v>
      </c>
      <c r="J42" s="92"/>
    </row>
    <row r="43" spans="1:10" ht="20" customHeight="1" x14ac:dyDescent="0.15">
      <c r="A43" s="89" t="str">
        <f>PRODUCTDEMONSTRATIE!A14</f>
        <v>7.	Mate van leerling-proof</v>
      </c>
      <c r="B43" s="10"/>
      <c r="C43" s="8" t="s">
        <v>5</v>
      </c>
      <c r="D43" s="6"/>
      <c r="E43" s="10"/>
      <c r="F43" s="8" t="s">
        <v>5</v>
      </c>
      <c r="G43" s="6"/>
      <c r="H43" s="10"/>
      <c r="I43" s="8" t="s">
        <v>5</v>
      </c>
      <c r="J43" s="6"/>
    </row>
    <row r="44" spans="1:10" ht="130" customHeight="1" x14ac:dyDescent="0.15">
      <c r="A44" s="90"/>
      <c r="B44" s="10"/>
      <c r="C44" s="91" t="s">
        <v>3</v>
      </c>
      <c r="D44" s="92"/>
      <c r="E44" s="10"/>
      <c r="F44" s="93" t="s">
        <v>3</v>
      </c>
      <c r="G44" s="92"/>
      <c r="H44" s="10"/>
      <c r="I44" s="93" t="s">
        <v>3</v>
      </c>
      <c r="J44" s="92"/>
    </row>
    <row r="45" spans="1:10" ht="20" customHeight="1" x14ac:dyDescent="0.15">
      <c r="A45" s="89" t="str">
        <f>PRODUCTDEMONSTRATIE!A15</f>
        <v>8.	Mate van keuze kleuren in stalenboek</v>
      </c>
      <c r="B45" s="10"/>
      <c r="C45" s="8" t="s">
        <v>5</v>
      </c>
      <c r="D45" s="6"/>
      <c r="E45" s="10"/>
      <c r="F45" s="8" t="s">
        <v>5</v>
      </c>
      <c r="G45" s="6"/>
      <c r="H45" s="10"/>
      <c r="I45" s="8" t="s">
        <v>5</v>
      </c>
      <c r="J45" s="6"/>
    </row>
    <row r="46" spans="1:10" ht="130" customHeight="1" x14ac:dyDescent="0.15">
      <c r="A46" s="90"/>
      <c r="B46" s="10"/>
      <c r="C46" s="91" t="s">
        <v>3</v>
      </c>
      <c r="D46" s="92"/>
      <c r="E46" s="10"/>
      <c r="F46" s="93" t="s">
        <v>3</v>
      </c>
      <c r="G46" s="92"/>
      <c r="H46" s="10"/>
      <c r="I46" s="93" t="s">
        <v>3</v>
      </c>
      <c r="J46" s="92"/>
    </row>
    <row r="47" spans="1:10" ht="20" customHeight="1" x14ac:dyDescent="0.15">
      <c r="A47" s="43"/>
      <c r="B47" s="11"/>
      <c r="C47" s="44"/>
      <c r="D47" s="44"/>
      <c r="E47" s="11"/>
      <c r="F47" s="44"/>
      <c r="G47" s="44"/>
      <c r="H47" s="11"/>
      <c r="I47" s="44"/>
      <c r="J47" s="45"/>
    </row>
  </sheetData>
  <sheetProtection algorithmName="SHA-512" hashValue="uXY25InH9XDidc8ZN4G5iC59wkmcvDC0FdP+nNez1PPgp2ZvnZu1/jr3xWnwAa+sX6aMg51DS8boJkSWkh9aNA==" saltValue="k3/j/vlEkVDlo32sn6vRzg==" spinCount="100000" sheet="1" objects="1" scenarios="1"/>
  <dataConsolidate/>
  <mergeCells count="87">
    <mergeCell ref="C2:D2"/>
    <mergeCell ref="F2:G2"/>
    <mergeCell ref="F25:G25"/>
    <mergeCell ref="I1:J1"/>
    <mergeCell ref="I12:J12"/>
    <mergeCell ref="I2:J2"/>
    <mergeCell ref="C4:D4"/>
    <mergeCell ref="F4:G4"/>
    <mergeCell ref="I4:J4"/>
    <mergeCell ref="C8:D8"/>
    <mergeCell ref="F8:G8"/>
    <mergeCell ref="I8:J8"/>
    <mergeCell ref="C1:D1"/>
    <mergeCell ref="F1:G1"/>
    <mergeCell ref="F12:G12"/>
    <mergeCell ref="I25:J25"/>
    <mergeCell ref="C6:D6"/>
    <mergeCell ref="F6:G6"/>
    <mergeCell ref="I6:J6"/>
    <mergeCell ref="I18:J18"/>
    <mergeCell ref="I14:J14"/>
    <mergeCell ref="C10:D10"/>
    <mergeCell ref="I10:J10"/>
    <mergeCell ref="I22:J22"/>
    <mergeCell ref="F14:G14"/>
    <mergeCell ref="F10:G10"/>
    <mergeCell ref="A19:A20"/>
    <mergeCell ref="C20:D20"/>
    <mergeCell ref="F20:G20"/>
    <mergeCell ref="A17:A18"/>
    <mergeCell ref="C18:D18"/>
    <mergeCell ref="F18:G18"/>
    <mergeCell ref="A11:A12"/>
    <mergeCell ref="A13:A14"/>
    <mergeCell ref="C12:D12"/>
    <mergeCell ref="C14:D14"/>
    <mergeCell ref="A26:A27"/>
    <mergeCell ref="C27:D27"/>
    <mergeCell ref="C22:D22"/>
    <mergeCell ref="A23:J23"/>
    <mergeCell ref="A24:A25"/>
    <mergeCell ref="C25:D25"/>
    <mergeCell ref="I16:J16"/>
    <mergeCell ref="A15:A16"/>
    <mergeCell ref="C16:D16"/>
    <mergeCell ref="F16:G16"/>
    <mergeCell ref="I20:J20"/>
    <mergeCell ref="F22:G22"/>
    <mergeCell ref="F27:G27"/>
    <mergeCell ref="I27:J27"/>
    <mergeCell ref="A28:A29"/>
    <mergeCell ref="C29:D29"/>
    <mergeCell ref="F29:G29"/>
    <mergeCell ref="I29:J29"/>
    <mergeCell ref="A30:J30"/>
    <mergeCell ref="A35:A36"/>
    <mergeCell ref="C36:D36"/>
    <mergeCell ref="F36:G36"/>
    <mergeCell ref="I36:J36"/>
    <mergeCell ref="A37:A38"/>
    <mergeCell ref="C38:D38"/>
    <mergeCell ref="F38:G38"/>
    <mergeCell ref="I38:J38"/>
    <mergeCell ref="A31:A32"/>
    <mergeCell ref="C32:D32"/>
    <mergeCell ref="F32:G32"/>
    <mergeCell ref="I32:J32"/>
    <mergeCell ref="A33:A34"/>
    <mergeCell ref="C34:D34"/>
    <mergeCell ref="F34:G34"/>
    <mergeCell ref="I34:J34"/>
    <mergeCell ref="A43:A44"/>
    <mergeCell ref="C44:D44"/>
    <mergeCell ref="F44:G44"/>
    <mergeCell ref="I44:J44"/>
    <mergeCell ref="A45:A46"/>
    <mergeCell ref="C46:D46"/>
    <mergeCell ref="F46:G46"/>
    <mergeCell ref="I46:J46"/>
    <mergeCell ref="A39:A40"/>
    <mergeCell ref="C40:D40"/>
    <mergeCell ref="F40:G40"/>
    <mergeCell ref="I40:J40"/>
    <mergeCell ref="A41:A42"/>
    <mergeCell ref="C42:D42"/>
    <mergeCell ref="F42:G42"/>
    <mergeCell ref="I42:J42"/>
  </mergeCells>
  <dataValidations count="2">
    <dataValidation type="list" errorStyle="warning" allowBlank="1" showErrorMessage="1" error="Voer juiste waarde in. " sqref="C3 F3 I3 I5 F5 C5 C11 I17 F11 I11 F19 C19 C13 F13 I13 I15 F15 C15 C17 F17 I19 I7 F7 C7" xr:uid="{00E4E896-13B0-A749-9BD2-E53F8FFE708E}">
      <formula1>SCOREOV</formula1>
    </dataValidation>
    <dataValidation type="list" errorStyle="warning" allowBlank="1" showErrorMessage="1" error="Voer juiste waarde in. " sqref="C24 F24 I24 I26 F26 C26 C28 F28 I28 C31 C33 F31 F33 I31 I33 C35 C37 C39 C41 C43 F35 F37 F39 F41 F43 I35 I37 I39 I41 I43" xr:uid="{6CE55836-26A0-9A4E-90C0-DC9F9C3CE554}">
      <formula1>UVO</formula1>
    </dataValidation>
  </dataValidation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0C6B4FCC-7E4B-4947-A83C-8BE11DA2F971}">
          <x14:formula1>
            <xm:f>PRODUCTDEMONSTRATIE!$E$15:$H$15</xm:f>
          </x14:formula1>
          <xm:sqref>C45 F45 I45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7"/>
  <sheetViews>
    <sheetView showGridLines="0" zoomScale="90" zoomScaleNormal="90" zoomScalePageLayoutView="85" workbookViewId="0">
      <pane ySplit="1" topLeftCell="A3" activePane="bottomLeft" state="frozen"/>
      <selection pane="bottomLeft" activeCell="I4" sqref="I4:J4"/>
    </sheetView>
  </sheetViews>
  <sheetFormatPr baseColWidth="10" defaultColWidth="8.83203125" defaultRowHeight="13" x14ac:dyDescent="0.15"/>
  <cols>
    <col min="1" max="1" width="71.33203125" style="4" customWidth="1"/>
    <col min="2" max="2" width="2.83203125" style="7"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6384" width="8.83203125" style="1"/>
  </cols>
  <sheetData>
    <row r="1" spans="1:11" s="4" customFormat="1" ht="50" customHeight="1" x14ac:dyDescent="0.2">
      <c r="A1" s="42" t="s">
        <v>1</v>
      </c>
      <c r="B1" s="12"/>
      <c r="C1" s="129" t="str">
        <f>'Beoordelaar 1'!C1</f>
        <v>Inschrijver 1</v>
      </c>
      <c r="D1" s="130"/>
      <c r="E1" s="12"/>
      <c r="F1" s="129" t="str">
        <f>'Beoordelaar 1'!F1</f>
        <v>Inschrijver 2</v>
      </c>
      <c r="G1" s="130"/>
      <c r="H1" s="12"/>
      <c r="I1" s="129" t="str">
        <f>'Beoordelaar 1'!I1</f>
        <v>Inschrijver 3</v>
      </c>
      <c r="J1" s="130"/>
      <c r="K1" s="3"/>
    </row>
    <row r="2" spans="1:11" s="4" customFormat="1" ht="40" customHeight="1" x14ac:dyDescent="0.15">
      <c r="A2" s="46" t="str">
        <f>'OPEN VRAGEN '!A1:A1</f>
        <v>1A. BEANTWOORDING OPEN VRAGEN</v>
      </c>
      <c r="B2" s="9"/>
      <c r="C2" s="97" t="s">
        <v>9</v>
      </c>
      <c r="D2" s="98"/>
      <c r="E2" s="9"/>
      <c r="F2" s="97" t="s">
        <v>9</v>
      </c>
      <c r="G2" s="98"/>
      <c r="H2" s="9"/>
      <c r="I2" s="97" t="s">
        <v>9</v>
      </c>
      <c r="J2" s="98"/>
    </row>
    <row r="3" spans="1:11" s="4" customFormat="1" ht="20" customHeight="1" x14ac:dyDescent="0.15">
      <c r="A3" s="58" t="str">
        <f>'OPEN VRAGEN '!A3</f>
        <v xml:space="preserve">1.1 Open vraag “accountmanagement” </v>
      </c>
      <c r="B3" s="10"/>
      <c r="C3" s="8" t="s">
        <v>5</v>
      </c>
      <c r="D3" s="6"/>
      <c r="E3" s="10"/>
      <c r="F3" s="8" t="s">
        <v>5</v>
      </c>
      <c r="G3" s="6"/>
      <c r="H3" s="10"/>
      <c r="I3" s="8" t="s">
        <v>5</v>
      </c>
      <c r="J3" s="6"/>
    </row>
    <row r="4" spans="1:11" s="4" customFormat="1" ht="130" customHeight="1" x14ac:dyDescent="0.15">
      <c r="A4" s="59" t="str">
        <f>'OPEN VRAGEN '!A4</f>
        <v xml:space="preserve">Inschrijver beschrijft in maximaal 1 A4 pagina op welke wijze zij invulling gaat geven aan het accountmanagement, waarbij er rekening mee gehouden moet worden dat iedere school ZELF de contacten wil onderhouden. Inschrijver beschrijft minimaal op welke concrete wijze zij zichzelf na gunning gaat introduceren bij alle scholen en hoe de contacten tussen de scholen en opdrachtnemer zullen verlopen. </v>
      </c>
      <c r="B4" s="10"/>
      <c r="C4" s="91" t="s">
        <v>3</v>
      </c>
      <c r="D4" s="92"/>
      <c r="E4" s="10"/>
      <c r="F4" s="93" t="s">
        <v>3</v>
      </c>
      <c r="G4" s="92"/>
      <c r="H4" s="10"/>
      <c r="I4" s="93" t="s">
        <v>3</v>
      </c>
      <c r="J4" s="92"/>
    </row>
    <row r="5" spans="1:11" s="4" customFormat="1" ht="20" customHeight="1" x14ac:dyDescent="0.15">
      <c r="A5" s="58" t="str">
        <f>'OPEN VRAGEN '!A5</f>
        <v>1.2 Open vraag “Duurzaamheid”</v>
      </c>
      <c r="B5" s="10"/>
      <c r="C5" s="8" t="s">
        <v>5</v>
      </c>
      <c r="D5" s="6"/>
      <c r="E5" s="10"/>
      <c r="F5" s="8" t="s">
        <v>5</v>
      </c>
      <c r="G5" s="6"/>
      <c r="H5" s="10"/>
      <c r="I5" s="8" t="s">
        <v>5</v>
      </c>
      <c r="J5" s="6"/>
    </row>
    <row r="6" spans="1:11" s="4" customFormat="1" ht="130" customHeight="1" x14ac:dyDescent="0.15">
      <c r="A6" s="59" t="str">
        <f>'OPEN VRAGEN '!A6</f>
        <v xml:space="preserve">Inschrijver dient op maximaal 2 A4 pagina´s te beschrijven op welke wijze zij bijdraagt aan duurzaamheid van technisch meubilair. Hierbij dient minimaal beschreven te worden hoe er wordt omgegaan met hergebruik van ‘oud’ technisch meubilair en onderdelen van technisch meubilair en het leveren van onderdelen voor bestaande technische meubels. Daarnaast beschrijft inschrijver welke mogelijkheden zij biedt met betrekking tot het leveren van tweedehands technisch meubilair. </v>
      </c>
      <c r="B6" s="10"/>
      <c r="C6" s="91" t="s">
        <v>3</v>
      </c>
      <c r="D6" s="92"/>
      <c r="E6" s="10"/>
      <c r="F6" s="93" t="s">
        <v>3</v>
      </c>
      <c r="G6" s="92"/>
      <c r="H6" s="10"/>
      <c r="I6" s="93" t="s">
        <v>3</v>
      </c>
      <c r="J6" s="92"/>
    </row>
    <row r="7" spans="1:11" s="4" customFormat="1" ht="20" customHeight="1" x14ac:dyDescent="0.15">
      <c r="A7" s="58" t="str">
        <f>'OPEN VRAGEN '!A7</f>
        <v>1.3 Open vraag “Onderhoud”</v>
      </c>
      <c r="B7" s="10"/>
      <c r="C7" s="8" t="s">
        <v>5</v>
      </c>
      <c r="D7" s="6"/>
      <c r="E7" s="10"/>
      <c r="F7" s="8" t="s">
        <v>5</v>
      </c>
      <c r="G7" s="6"/>
      <c r="H7" s="10"/>
      <c r="I7" s="8" t="s">
        <v>5</v>
      </c>
      <c r="J7" s="6"/>
    </row>
    <row r="8" spans="1:11" s="4" customFormat="1" ht="130" customHeight="1" x14ac:dyDescent="0.15">
      <c r="A8" s="59" t="str">
        <f>'OPEN VRAGEN '!A8</f>
        <v xml:space="preserve">Inschrijver beschrijft op maximaal 1 A4 op welke wijze zij door middel van onderhoud het technisch meubilair up-to-date houdt en ervoor zorgt dat deze voldoen aan de veiligheidseisen. Hierbij wordt minimaal beschreven te worden met welke frequentie er onderhoud plaats vindt en hoe er wordt omgegaan met onveilig of onbruikbaar technisch meubilair.  </v>
      </c>
      <c r="B8" s="10"/>
      <c r="C8" s="91" t="s">
        <v>3</v>
      </c>
      <c r="D8" s="92"/>
      <c r="E8" s="10"/>
      <c r="F8" s="93" t="s">
        <v>3</v>
      </c>
      <c r="G8" s="92"/>
      <c r="H8" s="10"/>
      <c r="I8" s="93" t="s">
        <v>3</v>
      </c>
      <c r="J8" s="92"/>
    </row>
    <row r="9" spans="1:11" s="4" customFormat="1" ht="20" customHeight="1" x14ac:dyDescent="0.15">
      <c r="A9" s="43"/>
      <c r="B9" s="11"/>
      <c r="C9" s="44"/>
      <c r="D9" s="44"/>
      <c r="E9" s="11"/>
      <c r="F9" s="44"/>
      <c r="G9" s="44"/>
      <c r="H9" s="11"/>
      <c r="I9" s="44"/>
      <c r="J9" s="45"/>
    </row>
    <row r="10" spans="1:11" s="4" customFormat="1" ht="40" customHeight="1" x14ac:dyDescent="0.15">
      <c r="A10" s="46" t="str">
        <f>INTERVIEW!A1</f>
        <v>2. INTERVIEW SLEUTELFUNCTIONARISSEN</v>
      </c>
      <c r="B10" s="9"/>
      <c r="C10" s="97" t="s">
        <v>9</v>
      </c>
      <c r="D10" s="98"/>
      <c r="E10" s="9"/>
      <c r="F10" s="97" t="s">
        <v>9</v>
      </c>
      <c r="G10" s="98"/>
      <c r="H10" s="9"/>
      <c r="I10" s="97" t="s">
        <v>9</v>
      </c>
      <c r="J10" s="98"/>
    </row>
    <row r="11" spans="1:11" s="4" customFormat="1" ht="20" customHeight="1" x14ac:dyDescent="0.15">
      <c r="A11" s="89" t="str">
        <f>INTERVIEW!A4</f>
        <v>Vraag 1</v>
      </c>
      <c r="B11" s="10"/>
      <c r="C11" s="8" t="s">
        <v>5</v>
      </c>
      <c r="D11" s="6"/>
      <c r="E11" s="10"/>
      <c r="F11" s="8" t="s">
        <v>5</v>
      </c>
      <c r="G11" s="6"/>
      <c r="H11" s="10"/>
      <c r="I11" s="8" t="s">
        <v>5</v>
      </c>
      <c r="J11" s="6"/>
    </row>
    <row r="12" spans="1:11" s="4" customFormat="1" ht="130" customHeight="1" x14ac:dyDescent="0.15">
      <c r="A12" s="90"/>
      <c r="B12" s="10"/>
      <c r="C12" s="91" t="s">
        <v>3</v>
      </c>
      <c r="D12" s="92"/>
      <c r="E12" s="10"/>
      <c r="F12" s="93" t="s">
        <v>3</v>
      </c>
      <c r="G12" s="92"/>
      <c r="H12" s="10"/>
      <c r="I12" s="93" t="s">
        <v>3</v>
      </c>
      <c r="J12" s="92"/>
    </row>
    <row r="13" spans="1:11" s="4" customFormat="1" ht="20" customHeight="1" x14ac:dyDescent="0.15">
      <c r="A13" s="89" t="str">
        <f>INTERVIEW!A5</f>
        <v>Vraag 2</v>
      </c>
      <c r="B13" s="10"/>
      <c r="C13" s="8" t="s">
        <v>5</v>
      </c>
      <c r="D13" s="6"/>
      <c r="E13" s="10"/>
      <c r="F13" s="8" t="s">
        <v>5</v>
      </c>
      <c r="G13" s="6"/>
      <c r="H13" s="10"/>
      <c r="I13" s="8" t="s">
        <v>5</v>
      </c>
      <c r="J13" s="6"/>
    </row>
    <row r="14" spans="1:11" s="4" customFormat="1" ht="130" customHeight="1" x14ac:dyDescent="0.15">
      <c r="A14" s="90"/>
      <c r="B14" s="10"/>
      <c r="C14" s="91" t="s">
        <v>3</v>
      </c>
      <c r="D14" s="92"/>
      <c r="E14" s="10"/>
      <c r="F14" s="93" t="s">
        <v>3</v>
      </c>
      <c r="G14" s="92"/>
      <c r="H14" s="10"/>
      <c r="I14" s="93" t="s">
        <v>3</v>
      </c>
      <c r="J14" s="92"/>
    </row>
    <row r="15" spans="1:11" s="4" customFormat="1" ht="20" customHeight="1" x14ac:dyDescent="0.15">
      <c r="A15" s="89" t="str">
        <f>INTERVIEW!A6</f>
        <v>Vraag 3</v>
      </c>
      <c r="B15" s="10"/>
      <c r="C15" s="8" t="s">
        <v>5</v>
      </c>
      <c r="D15" s="6"/>
      <c r="E15" s="10"/>
      <c r="F15" s="8" t="s">
        <v>5</v>
      </c>
      <c r="G15" s="6"/>
      <c r="H15" s="10"/>
      <c r="I15" s="8" t="s">
        <v>5</v>
      </c>
      <c r="J15" s="6"/>
    </row>
    <row r="16" spans="1:11" s="4" customFormat="1" ht="130" customHeight="1" x14ac:dyDescent="0.15">
      <c r="A16" s="90"/>
      <c r="B16" s="10"/>
      <c r="C16" s="91" t="s">
        <v>3</v>
      </c>
      <c r="D16" s="92"/>
      <c r="E16" s="10"/>
      <c r="F16" s="93" t="s">
        <v>3</v>
      </c>
      <c r="G16" s="92"/>
      <c r="H16" s="10"/>
      <c r="I16" s="93" t="s">
        <v>3</v>
      </c>
      <c r="J16" s="92"/>
    </row>
    <row r="17" spans="1:10" s="4" customFormat="1" ht="20" customHeight="1" x14ac:dyDescent="0.15">
      <c r="A17" s="89" t="str">
        <f>INTERVIEW!A7</f>
        <v>Vraag 4</v>
      </c>
      <c r="B17" s="10"/>
      <c r="C17" s="8" t="s">
        <v>5</v>
      </c>
      <c r="D17" s="6"/>
      <c r="E17" s="10"/>
      <c r="F17" s="8" t="s">
        <v>5</v>
      </c>
      <c r="G17" s="6"/>
      <c r="H17" s="10"/>
      <c r="I17" s="8" t="s">
        <v>5</v>
      </c>
      <c r="J17" s="6"/>
    </row>
    <row r="18" spans="1:10" s="4" customFormat="1" ht="130" customHeight="1" x14ac:dyDescent="0.15">
      <c r="A18" s="90"/>
      <c r="B18" s="10"/>
      <c r="C18" s="91" t="s">
        <v>3</v>
      </c>
      <c r="D18" s="92"/>
      <c r="E18" s="10"/>
      <c r="F18" s="93" t="s">
        <v>3</v>
      </c>
      <c r="G18" s="92"/>
      <c r="H18" s="10"/>
      <c r="I18" s="93" t="s">
        <v>3</v>
      </c>
      <c r="J18" s="92"/>
    </row>
    <row r="19" spans="1:10" s="4" customFormat="1" ht="20" customHeight="1" x14ac:dyDescent="0.15">
      <c r="A19" s="89" t="str">
        <f>INTERVIEW!A8</f>
        <v>Vraag 5</v>
      </c>
      <c r="B19" s="10"/>
      <c r="C19" s="8" t="s">
        <v>5</v>
      </c>
      <c r="D19" s="6"/>
      <c r="E19" s="10"/>
      <c r="F19" s="8" t="s">
        <v>5</v>
      </c>
      <c r="G19" s="6"/>
      <c r="H19" s="10"/>
      <c r="I19" s="8" t="s">
        <v>5</v>
      </c>
      <c r="J19" s="6"/>
    </row>
    <row r="20" spans="1:10" s="4" customFormat="1" ht="130" customHeight="1" x14ac:dyDescent="0.15">
      <c r="A20" s="90"/>
      <c r="B20" s="10"/>
      <c r="C20" s="91" t="s">
        <v>3</v>
      </c>
      <c r="D20" s="92"/>
      <c r="E20" s="10"/>
      <c r="F20" s="93" t="s">
        <v>3</v>
      </c>
      <c r="G20" s="92"/>
      <c r="H20" s="10"/>
      <c r="I20" s="93" t="s">
        <v>3</v>
      </c>
      <c r="J20" s="92"/>
    </row>
    <row r="21" spans="1:10" s="4" customFormat="1" ht="20" customHeight="1" x14ac:dyDescent="0.15">
      <c r="A21" s="43"/>
      <c r="B21" s="11"/>
      <c r="C21" s="44"/>
      <c r="D21" s="44"/>
      <c r="E21" s="11"/>
      <c r="F21" s="44"/>
      <c r="G21" s="44"/>
      <c r="H21" s="11"/>
      <c r="I21" s="44"/>
      <c r="J21" s="45"/>
    </row>
    <row r="22" spans="1:10" s="4" customFormat="1" ht="40" customHeight="1" x14ac:dyDescent="0.15">
      <c r="A22" s="46" t="str">
        <f>PRODUCTDEMONSTRATIE!A1:A1</f>
        <v>3. PRODUCTDEMONSTRATIE BIJ ZAAM</v>
      </c>
      <c r="B22" s="9"/>
      <c r="C22" s="97" t="s">
        <v>9</v>
      </c>
      <c r="D22" s="98"/>
      <c r="E22" s="9"/>
      <c r="F22" s="97" t="s">
        <v>9</v>
      </c>
      <c r="G22" s="98"/>
      <c r="H22" s="9"/>
      <c r="I22" s="97" t="s">
        <v>9</v>
      </c>
      <c r="J22" s="98"/>
    </row>
    <row r="23" spans="1:10" s="4" customFormat="1" ht="20" customHeight="1" x14ac:dyDescent="0.15">
      <c r="A23" s="94" t="str">
        <f>PRODUCTDEMONSTRATIE!A3</f>
        <v>(1) Werkbank (beuken multiplex in lijnolie) 150 cm x 75 cm nr. 1</v>
      </c>
      <c r="B23" s="95"/>
      <c r="C23" s="95"/>
      <c r="D23" s="95"/>
      <c r="E23" s="95"/>
      <c r="F23" s="95"/>
      <c r="G23" s="95"/>
      <c r="H23" s="95"/>
      <c r="I23" s="95"/>
      <c r="J23" s="96"/>
    </row>
    <row r="24" spans="1:10" s="4" customFormat="1" ht="20" customHeight="1" x14ac:dyDescent="0.15">
      <c r="A24" s="89" t="str">
        <f>PRODUCTDEMONSTRATIE!A4:A4</f>
        <v>1.	Stabiliteit ZONDER vloermontage</v>
      </c>
      <c r="B24" s="10"/>
      <c r="C24" s="8" t="s">
        <v>5</v>
      </c>
      <c r="D24" s="6"/>
      <c r="E24" s="10"/>
      <c r="F24" s="8" t="s">
        <v>5</v>
      </c>
      <c r="G24" s="6"/>
      <c r="H24" s="10"/>
      <c r="I24" s="8" t="s">
        <v>5</v>
      </c>
      <c r="J24" s="6"/>
    </row>
    <row r="25" spans="1:10" s="4" customFormat="1" ht="130" customHeight="1" x14ac:dyDescent="0.15">
      <c r="A25" s="90"/>
      <c r="B25" s="10"/>
      <c r="C25" s="91" t="s">
        <v>3</v>
      </c>
      <c r="D25" s="92"/>
      <c r="E25" s="10"/>
      <c r="F25" s="93" t="s">
        <v>3</v>
      </c>
      <c r="G25" s="92"/>
      <c r="H25" s="10"/>
      <c r="I25" s="93" t="s">
        <v>3</v>
      </c>
      <c r="J25" s="92"/>
    </row>
    <row r="26" spans="1:10" s="4" customFormat="1" ht="20" customHeight="1" x14ac:dyDescent="0.15">
      <c r="A26" s="89" t="str">
        <f>PRODUCTDEMONSTRATIE!A5:A5</f>
        <v>2.	Mate ruwheid van het werkblad</v>
      </c>
      <c r="B26" s="10"/>
      <c r="C26" s="8" t="s">
        <v>5</v>
      </c>
      <c r="D26" s="6"/>
      <c r="E26" s="10"/>
      <c r="F26" s="8" t="s">
        <v>5</v>
      </c>
      <c r="G26" s="6"/>
      <c r="H26" s="10"/>
      <c r="I26" s="8" t="s">
        <v>5</v>
      </c>
      <c r="J26" s="6"/>
    </row>
    <row r="27" spans="1:10" s="4" customFormat="1" ht="130" customHeight="1" x14ac:dyDescent="0.15">
      <c r="A27" s="90"/>
      <c r="B27" s="10"/>
      <c r="C27" s="91" t="s">
        <v>3</v>
      </c>
      <c r="D27" s="92"/>
      <c r="E27" s="10"/>
      <c r="F27" s="93" t="s">
        <v>3</v>
      </c>
      <c r="G27" s="92"/>
      <c r="H27" s="10"/>
      <c r="I27" s="93" t="s">
        <v>3</v>
      </c>
      <c r="J27" s="92"/>
    </row>
    <row r="28" spans="1:10" s="4" customFormat="1" ht="20" customHeight="1" x14ac:dyDescent="0.15">
      <c r="A28" s="89" t="str">
        <f>PRODUCTDEMONSTRATIE!A6:A6</f>
        <v>3.	Constructie inclusief bevestiging tussen frame en werkblad</v>
      </c>
      <c r="B28" s="10"/>
      <c r="C28" s="8" t="s">
        <v>5</v>
      </c>
      <c r="D28" s="6"/>
      <c r="E28" s="10"/>
      <c r="F28" s="8" t="s">
        <v>5</v>
      </c>
      <c r="G28" s="6"/>
      <c r="H28" s="10"/>
      <c r="I28" s="8" t="s">
        <v>5</v>
      </c>
      <c r="J28" s="6"/>
    </row>
    <row r="29" spans="1:10" s="4" customFormat="1" ht="130" customHeight="1" x14ac:dyDescent="0.15">
      <c r="A29" s="90"/>
      <c r="B29" s="10"/>
      <c r="C29" s="91" t="s">
        <v>3</v>
      </c>
      <c r="D29" s="92"/>
      <c r="E29" s="10"/>
      <c r="F29" s="93" t="s">
        <v>3</v>
      </c>
      <c r="G29" s="92"/>
      <c r="H29" s="10"/>
      <c r="I29" s="93" t="s">
        <v>3</v>
      </c>
      <c r="J29" s="92"/>
    </row>
    <row r="30" spans="1:10" s="4" customFormat="1" ht="20" customHeight="1" x14ac:dyDescent="0.15">
      <c r="A30" s="94" t="str">
        <f>PRODUCTDEMONSTRATIE!A7</f>
        <v>(2) Leerlingkruk zithoogte 60 cm nr. 4</v>
      </c>
      <c r="B30" s="95"/>
      <c r="C30" s="95"/>
      <c r="D30" s="95"/>
      <c r="E30" s="95"/>
      <c r="F30" s="95"/>
      <c r="G30" s="95"/>
      <c r="H30" s="95"/>
      <c r="I30" s="95"/>
      <c r="J30" s="96"/>
    </row>
    <row r="31" spans="1:10" s="4" customFormat="1" ht="20" customHeight="1" x14ac:dyDescent="0.15">
      <c r="A31" s="89" t="str">
        <f>PRODUCTDEMONSTRATIE!A8</f>
        <v>1.	Zitcomfort</v>
      </c>
      <c r="B31" s="10"/>
      <c r="C31" s="8" t="s">
        <v>5</v>
      </c>
      <c r="D31" s="6"/>
      <c r="E31" s="10"/>
      <c r="F31" s="8" t="s">
        <v>5</v>
      </c>
      <c r="G31" s="6"/>
      <c r="H31" s="10"/>
      <c r="I31" s="8" t="s">
        <v>5</v>
      </c>
      <c r="J31" s="6"/>
    </row>
    <row r="32" spans="1:10" s="4" customFormat="1" ht="130" customHeight="1" x14ac:dyDescent="0.15">
      <c r="A32" s="90"/>
      <c r="B32" s="10"/>
      <c r="C32" s="91" t="s">
        <v>3</v>
      </c>
      <c r="D32" s="92"/>
      <c r="E32" s="10"/>
      <c r="F32" s="93" t="s">
        <v>3</v>
      </c>
      <c r="G32" s="92"/>
      <c r="H32" s="10"/>
      <c r="I32" s="93" t="s">
        <v>3</v>
      </c>
      <c r="J32" s="92"/>
    </row>
    <row r="33" spans="1:10" s="4" customFormat="1" ht="20" customHeight="1" x14ac:dyDescent="0.15">
      <c r="A33" s="89" t="str">
        <f>PRODUCTDEMONSTRATIE!A9</f>
        <v xml:space="preserve">2.	Stapelbaarheid </v>
      </c>
      <c r="B33" s="10"/>
      <c r="C33" s="8" t="s">
        <v>5</v>
      </c>
      <c r="D33" s="6"/>
      <c r="E33" s="10"/>
      <c r="F33" s="8" t="s">
        <v>5</v>
      </c>
      <c r="G33" s="6"/>
      <c r="H33" s="10"/>
      <c r="I33" s="8" t="s">
        <v>5</v>
      </c>
      <c r="J33" s="6"/>
    </row>
    <row r="34" spans="1:10" s="4" customFormat="1" ht="130" customHeight="1" x14ac:dyDescent="0.15">
      <c r="A34" s="90"/>
      <c r="B34" s="10"/>
      <c r="C34" s="91" t="s">
        <v>3</v>
      </c>
      <c r="D34" s="92"/>
      <c r="E34" s="10"/>
      <c r="F34" s="93" t="s">
        <v>3</v>
      </c>
      <c r="G34" s="92"/>
      <c r="H34" s="10"/>
      <c r="I34" s="93" t="s">
        <v>3</v>
      </c>
      <c r="J34" s="92"/>
    </row>
    <row r="35" spans="1:10" s="4" customFormat="1" ht="20" customHeight="1" x14ac:dyDescent="0.15">
      <c r="A35" s="89" t="str">
        <f>PRODUCTDEMONSTRATIE!A10</f>
        <v>3.	Stabiliteit bij het zitten</v>
      </c>
      <c r="B35" s="10"/>
      <c r="C35" s="8" t="s">
        <v>5</v>
      </c>
      <c r="D35" s="6"/>
      <c r="E35" s="10"/>
      <c r="F35" s="8" t="s">
        <v>5</v>
      </c>
      <c r="G35" s="6"/>
      <c r="H35" s="10"/>
      <c r="I35" s="8" t="s">
        <v>5</v>
      </c>
      <c r="J35" s="6"/>
    </row>
    <row r="36" spans="1:10" s="4" customFormat="1" ht="130" customHeight="1" x14ac:dyDescent="0.15">
      <c r="A36" s="90"/>
      <c r="B36" s="10"/>
      <c r="C36" s="91" t="s">
        <v>3</v>
      </c>
      <c r="D36" s="92"/>
      <c r="E36" s="10"/>
      <c r="F36" s="93" t="s">
        <v>3</v>
      </c>
      <c r="G36" s="92"/>
      <c r="H36" s="10"/>
      <c r="I36" s="93" t="s">
        <v>3</v>
      </c>
      <c r="J36" s="92"/>
    </row>
    <row r="37" spans="1:10" s="4" customFormat="1" ht="20" customHeight="1" x14ac:dyDescent="0.15">
      <c r="A37" s="89" t="str">
        <f>PRODUCTDEMONSTRATIE!A11</f>
        <v>4.	Constructie inclusief bevestiging tussen frame en zitting</v>
      </c>
      <c r="B37" s="10"/>
      <c r="C37" s="8" t="s">
        <v>5</v>
      </c>
      <c r="D37" s="6"/>
      <c r="E37" s="10"/>
      <c r="F37" s="8" t="s">
        <v>5</v>
      </c>
      <c r="G37" s="6"/>
      <c r="H37" s="10"/>
      <c r="I37" s="8" t="s">
        <v>5</v>
      </c>
      <c r="J37" s="6"/>
    </row>
    <row r="38" spans="1:10" s="4" customFormat="1" ht="130" customHeight="1" x14ac:dyDescent="0.15">
      <c r="A38" s="90"/>
      <c r="B38" s="10"/>
      <c r="C38" s="91" t="s">
        <v>3</v>
      </c>
      <c r="D38" s="92"/>
      <c r="E38" s="10"/>
      <c r="F38" s="93" t="s">
        <v>3</v>
      </c>
      <c r="G38" s="92"/>
      <c r="H38" s="10"/>
      <c r="I38" s="93" t="s">
        <v>3</v>
      </c>
      <c r="J38" s="92"/>
    </row>
    <row r="39" spans="1:10" s="4" customFormat="1" ht="20" customHeight="1" x14ac:dyDescent="0.15">
      <c r="A39" s="89" t="str">
        <f>PRODUCTDEMONSTRATIE!A12</f>
        <v>5.	Uitstraling/ vormgeving</v>
      </c>
      <c r="B39" s="10"/>
      <c r="C39" s="8" t="s">
        <v>5</v>
      </c>
      <c r="D39" s="6"/>
      <c r="E39" s="10"/>
      <c r="F39" s="8" t="s">
        <v>5</v>
      </c>
      <c r="G39" s="6"/>
      <c r="H39" s="10"/>
      <c r="I39" s="8" t="s">
        <v>5</v>
      </c>
      <c r="J39" s="6"/>
    </row>
    <row r="40" spans="1:10" s="4" customFormat="1" ht="130" customHeight="1" x14ac:dyDescent="0.15">
      <c r="A40" s="90"/>
      <c r="B40" s="10"/>
      <c r="C40" s="91" t="s">
        <v>3</v>
      </c>
      <c r="D40" s="92"/>
      <c r="E40" s="10"/>
      <c r="F40" s="93" t="s">
        <v>3</v>
      </c>
      <c r="G40" s="92"/>
      <c r="H40" s="10"/>
      <c r="I40" s="93" t="s">
        <v>3</v>
      </c>
      <c r="J40" s="92"/>
    </row>
    <row r="41" spans="1:10" s="4" customFormat="1" ht="20" customHeight="1" x14ac:dyDescent="0.15">
      <c r="A41" s="89" t="str">
        <f>PRODUCTDEMONSTRATIE!A13</f>
        <v>6.	Gemak schoonmaken</v>
      </c>
      <c r="B41" s="10"/>
      <c r="C41" s="8" t="s">
        <v>5</v>
      </c>
      <c r="D41" s="6"/>
      <c r="E41" s="10"/>
      <c r="F41" s="8" t="s">
        <v>5</v>
      </c>
      <c r="G41" s="6"/>
      <c r="H41" s="10"/>
      <c r="I41" s="8" t="s">
        <v>5</v>
      </c>
      <c r="J41" s="6"/>
    </row>
    <row r="42" spans="1:10" s="4" customFormat="1" ht="130" customHeight="1" x14ac:dyDescent="0.15">
      <c r="A42" s="90"/>
      <c r="B42" s="10"/>
      <c r="C42" s="91" t="s">
        <v>3</v>
      </c>
      <c r="D42" s="92"/>
      <c r="E42" s="10"/>
      <c r="F42" s="93" t="s">
        <v>3</v>
      </c>
      <c r="G42" s="92"/>
      <c r="H42" s="10"/>
      <c r="I42" s="93" t="s">
        <v>3</v>
      </c>
      <c r="J42" s="92"/>
    </row>
    <row r="43" spans="1:10" s="4" customFormat="1" ht="20" customHeight="1" x14ac:dyDescent="0.15">
      <c r="A43" s="89" t="str">
        <f>PRODUCTDEMONSTRATIE!A14</f>
        <v>7.	Mate van leerling-proof</v>
      </c>
      <c r="B43" s="10"/>
      <c r="C43" s="8" t="s">
        <v>5</v>
      </c>
      <c r="D43" s="6"/>
      <c r="E43" s="10"/>
      <c r="F43" s="8" t="s">
        <v>5</v>
      </c>
      <c r="G43" s="6"/>
      <c r="H43" s="10"/>
      <c r="I43" s="8" t="s">
        <v>5</v>
      </c>
      <c r="J43" s="6"/>
    </row>
    <row r="44" spans="1:10" s="4" customFormat="1" ht="130" customHeight="1" x14ac:dyDescent="0.15">
      <c r="A44" s="90"/>
      <c r="B44" s="10"/>
      <c r="C44" s="91" t="s">
        <v>3</v>
      </c>
      <c r="D44" s="92"/>
      <c r="E44" s="10"/>
      <c r="F44" s="93" t="s">
        <v>3</v>
      </c>
      <c r="G44" s="92"/>
      <c r="H44" s="10"/>
      <c r="I44" s="93" t="s">
        <v>3</v>
      </c>
      <c r="J44" s="92"/>
    </row>
    <row r="45" spans="1:10" s="4" customFormat="1" ht="20" customHeight="1" x14ac:dyDescent="0.15">
      <c r="A45" s="89" t="str">
        <f>PRODUCTDEMONSTRATIE!A15</f>
        <v>8.	Mate van keuze kleuren in stalenboek</v>
      </c>
      <c r="B45" s="10"/>
      <c r="C45" s="8" t="s">
        <v>5</v>
      </c>
      <c r="D45" s="6"/>
      <c r="E45" s="10"/>
      <c r="F45" s="8" t="s">
        <v>5</v>
      </c>
      <c r="G45" s="6"/>
      <c r="H45" s="10"/>
      <c r="I45" s="8" t="s">
        <v>5</v>
      </c>
      <c r="J45" s="6"/>
    </row>
    <row r="46" spans="1:10" s="4" customFormat="1" ht="130" customHeight="1" x14ac:dyDescent="0.15">
      <c r="A46" s="90"/>
      <c r="B46" s="10"/>
      <c r="C46" s="91" t="s">
        <v>3</v>
      </c>
      <c r="D46" s="92"/>
      <c r="E46" s="10"/>
      <c r="F46" s="93" t="s">
        <v>3</v>
      </c>
      <c r="G46" s="92"/>
      <c r="H46" s="10"/>
      <c r="I46" s="93" t="s">
        <v>3</v>
      </c>
      <c r="J46" s="92"/>
    </row>
    <row r="47" spans="1:10" s="4" customFormat="1" ht="20" customHeight="1" x14ac:dyDescent="0.15">
      <c r="A47" s="43"/>
      <c r="B47" s="11"/>
      <c r="C47" s="44"/>
      <c r="D47" s="44"/>
      <c r="E47" s="11"/>
      <c r="F47" s="44"/>
      <c r="G47" s="44"/>
      <c r="H47" s="11"/>
      <c r="I47" s="44"/>
      <c r="J47" s="45"/>
    </row>
  </sheetData>
  <sheetProtection algorithmName="SHA-512" hashValue="guwM3lEK8Elcpf1KR8poVVCUYawWmfVBGlj+d2tuZ5gJxL/egpxy7EWE0Vg7sVOR+D6Htf5i6e07rCbC+3v8Jw==" saltValue="Opy+cGtdnGIl24+/f085Bw==" spinCount="100000" sheet="1" objects="1" scenarios="1"/>
  <mergeCells count="87">
    <mergeCell ref="I1:J1"/>
    <mergeCell ref="C1:D1"/>
    <mergeCell ref="F1:G1"/>
    <mergeCell ref="C2:D2"/>
    <mergeCell ref="F2:G2"/>
    <mergeCell ref="I2:J2"/>
    <mergeCell ref="C4:D4"/>
    <mergeCell ref="F4:G4"/>
    <mergeCell ref="I4:J4"/>
    <mergeCell ref="C6:D6"/>
    <mergeCell ref="F6:G6"/>
    <mergeCell ref="I6:J6"/>
    <mergeCell ref="C8:D8"/>
    <mergeCell ref="F8:G8"/>
    <mergeCell ref="I8:J8"/>
    <mergeCell ref="C10:D10"/>
    <mergeCell ref="F10:G10"/>
    <mergeCell ref="I10:J10"/>
    <mergeCell ref="I12:J12"/>
    <mergeCell ref="A23:J23"/>
    <mergeCell ref="A24:A25"/>
    <mergeCell ref="C25:D25"/>
    <mergeCell ref="F25:G25"/>
    <mergeCell ref="I25:J25"/>
    <mergeCell ref="A19:A20"/>
    <mergeCell ref="C20:D20"/>
    <mergeCell ref="F20:G20"/>
    <mergeCell ref="I20:J20"/>
    <mergeCell ref="C22:D22"/>
    <mergeCell ref="F22:G22"/>
    <mergeCell ref="I22:J22"/>
    <mergeCell ref="A15:A16"/>
    <mergeCell ref="C16:D16"/>
    <mergeCell ref="F16:G16"/>
    <mergeCell ref="A11:A12"/>
    <mergeCell ref="C12:D12"/>
    <mergeCell ref="F12:G12"/>
    <mergeCell ref="A13:A14"/>
    <mergeCell ref="C14:D14"/>
    <mergeCell ref="F14:G14"/>
    <mergeCell ref="I14:J14"/>
    <mergeCell ref="A26:A27"/>
    <mergeCell ref="C27:D27"/>
    <mergeCell ref="F27:G27"/>
    <mergeCell ref="I27:J27"/>
    <mergeCell ref="I16:J16"/>
    <mergeCell ref="A17:A18"/>
    <mergeCell ref="C18:D18"/>
    <mergeCell ref="F18:G18"/>
    <mergeCell ref="I18:J18"/>
    <mergeCell ref="A28:A29"/>
    <mergeCell ref="C29:D29"/>
    <mergeCell ref="F29:G29"/>
    <mergeCell ref="I29:J29"/>
    <mergeCell ref="A30:J30"/>
    <mergeCell ref="A31:A32"/>
    <mergeCell ref="C32:D32"/>
    <mergeCell ref="F32:G32"/>
    <mergeCell ref="I32:J32"/>
    <mergeCell ref="A37:A38"/>
    <mergeCell ref="C38:D38"/>
    <mergeCell ref="F38:G38"/>
    <mergeCell ref="I38:J38"/>
    <mergeCell ref="A39:A40"/>
    <mergeCell ref="C40:D40"/>
    <mergeCell ref="F40:G40"/>
    <mergeCell ref="I40:J40"/>
    <mergeCell ref="A33:A34"/>
    <mergeCell ref="C34:D34"/>
    <mergeCell ref="F34:G34"/>
    <mergeCell ref="I34:J34"/>
    <mergeCell ref="A35:A36"/>
    <mergeCell ref="C36:D36"/>
    <mergeCell ref="F36:G36"/>
    <mergeCell ref="I36:J36"/>
    <mergeCell ref="A45:A46"/>
    <mergeCell ref="C46:D46"/>
    <mergeCell ref="F46:G46"/>
    <mergeCell ref="I46:J46"/>
    <mergeCell ref="A41:A42"/>
    <mergeCell ref="C42:D42"/>
    <mergeCell ref="F42:G42"/>
    <mergeCell ref="I42:J42"/>
    <mergeCell ref="A43:A44"/>
    <mergeCell ref="C44:D44"/>
    <mergeCell ref="F44:G44"/>
    <mergeCell ref="I44:J44"/>
  </mergeCells>
  <dataValidations count="2">
    <dataValidation type="list" errorStyle="warning" allowBlank="1" showErrorMessage="1" error="Voer juiste waarde in. " sqref="C24 F24 I24 I26 F26 C26 C28 F28 I28 C31 C33 F31 F33 I31 I33 C35 C37 C39 C41 C43 F35 F37 F39 F41 F43 I35 I37 I39 I41 I43" xr:uid="{DF761221-192C-5348-8859-BD4ECEEE76ED}">
      <formula1>UVO</formula1>
    </dataValidation>
    <dataValidation type="list" errorStyle="warning" allowBlank="1" showErrorMessage="1" error="Voer juiste waarde in. " sqref="C3 F3 I3 I5 F5 C5 C11 I17 F11 I11 F19 C19 C13 F13 I13 I15 F15 C15 C17 F17 I19 I7 F7 C7" xr:uid="{696B5F0D-51D2-6349-9DCB-87C0B2428A96}">
      <formula1>SCOREOV</formula1>
    </dataValidation>
  </dataValidation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7911DC93-103A-E747-B9DC-3CF54AE788BD}">
          <x14:formula1>
            <xm:f>PRODUCTDEMONSTRATIE!$E$15:$H$15</xm:f>
          </x14:formula1>
          <xm:sqref>C45 F45 I45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7"/>
  <sheetViews>
    <sheetView showGridLines="0" zoomScale="90" zoomScaleNormal="90" zoomScalePageLayoutView="85" workbookViewId="0">
      <pane ySplit="1" topLeftCell="A3" activePane="bottomLeft" state="frozen"/>
      <selection pane="bottomLeft" activeCell="I4" sqref="I4:J4"/>
    </sheetView>
  </sheetViews>
  <sheetFormatPr baseColWidth="10" defaultColWidth="8.83203125" defaultRowHeight="13" x14ac:dyDescent="0.15"/>
  <cols>
    <col min="1" max="1" width="71.33203125" style="4" customWidth="1"/>
    <col min="2" max="2" width="2.83203125" style="7"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6384" width="8.83203125" style="1"/>
  </cols>
  <sheetData>
    <row r="1" spans="1:11" s="4" customFormat="1" ht="50" customHeight="1" x14ac:dyDescent="0.2">
      <c r="A1" s="42" t="s">
        <v>2</v>
      </c>
      <c r="B1" s="12"/>
      <c r="C1" s="129" t="str">
        <f>'Beoordelaar 1'!C1</f>
        <v>Inschrijver 1</v>
      </c>
      <c r="D1" s="130"/>
      <c r="E1" s="12"/>
      <c r="F1" s="129" t="str">
        <f>'Beoordelaar 1'!F1</f>
        <v>Inschrijver 2</v>
      </c>
      <c r="G1" s="130"/>
      <c r="H1" s="12"/>
      <c r="I1" s="129" t="str">
        <f>'Beoordelaar 1'!I1</f>
        <v>Inschrijver 3</v>
      </c>
      <c r="J1" s="130"/>
      <c r="K1" s="3"/>
    </row>
    <row r="2" spans="1:11" s="4" customFormat="1" ht="40" customHeight="1" x14ac:dyDescent="0.15">
      <c r="A2" s="46" t="str">
        <f>'OPEN VRAGEN '!A1:A1</f>
        <v>1A. BEANTWOORDING OPEN VRAGEN</v>
      </c>
      <c r="B2" s="9"/>
      <c r="C2" s="97" t="s">
        <v>9</v>
      </c>
      <c r="D2" s="98"/>
      <c r="E2" s="9"/>
      <c r="F2" s="97" t="s">
        <v>9</v>
      </c>
      <c r="G2" s="98"/>
      <c r="H2" s="9"/>
      <c r="I2" s="97" t="s">
        <v>9</v>
      </c>
      <c r="J2" s="98"/>
    </row>
    <row r="3" spans="1:11" s="4" customFormat="1" ht="20" customHeight="1" x14ac:dyDescent="0.15">
      <c r="A3" s="58" t="str">
        <f>'OPEN VRAGEN '!A3</f>
        <v xml:space="preserve">1.1 Open vraag “accountmanagement” </v>
      </c>
      <c r="B3" s="10"/>
      <c r="C3" s="8" t="s">
        <v>5</v>
      </c>
      <c r="D3" s="6"/>
      <c r="E3" s="10"/>
      <c r="F3" s="8" t="s">
        <v>5</v>
      </c>
      <c r="G3" s="6"/>
      <c r="H3" s="10"/>
      <c r="I3" s="8" t="s">
        <v>5</v>
      </c>
      <c r="J3" s="6"/>
    </row>
    <row r="4" spans="1:11" s="4" customFormat="1" ht="130" customHeight="1" x14ac:dyDescent="0.15">
      <c r="A4" s="59" t="str">
        <f>'OPEN VRAGEN '!A4</f>
        <v xml:space="preserve">Inschrijver beschrijft in maximaal 1 A4 pagina op welke wijze zij invulling gaat geven aan het accountmanagement, waarbij er rekening mee gehouden moet worden dat iedere school ZELF de contacten wil onderhouden. Inschrijver beschrijft minimaal op welke concrete wijze zij zichzelf na gunning gaat introduceren bij alle scholen en hoe de contacten tussen de scholen en opdrachtnemer zullen verlopen. </v>
      </c>
      <c r="B4" s="10"/>
      <c r="C4" s="91" t="s">
        <v>3</v>
      </c>
      <c r="D4" s="92"/>
      <c r="E4" s="10"/>
      <c r="F4" s="93" t="s">
        <v>3</v>
      </c>
      <c r="G4" s="92"/>
      <c r="H4" s="10"/>
      <c r="I4" s="93" t="s">
        <v>3</v>
      </c>
      <c r="J4" s="92"/>
    </row>
    <row r="5" spans="1:11" s="4" customFormat="1" ht="20" customHeight="1" x14ac:dyDescent="0.15">
      <c r="A5" s="58" t="str">
        <f>'OPEN VRAGEN '!A5</f>
        <v>1.2 Open vraag “Duurzaamheid”</v>
      </c>
      <c r="B5" s="10"/>
      <c r="C5" s="8" t="s">
        <v>5</v>
      </c>
      <c r="D5" s="6"/>
      <c r="E5" s="10"/>
      <c r="F5" s="8" t="s">
        <v>5</v>
      </c>
      <c r="G5" s="6"/>
      <c r="H5" s="10"/>
      <c r="I5" s="8" t="s">
        <v>5</v>
      </c>
      <c r="J5" s="6"/>
    </row>
    <row r="6" spans="1:11" s="4" customFormat="1" ht="130" customHeight="1" x14ac:dyDescent="0.15">
      <c r="A6" s="59" t="str">
        <f>'OPEN VRAGEN '!A6</f>
        <v xml:space="preserve">Inschrijver dient op maximaal 2 A4 pagina´s te beschrijven op welke wijze zij bijdraagt aan duurzaamheid van technisch meubilair. Hierbij dient minimaal beschreven te worden hoe er wordt omgegaan met hergebruik van ‘oud’ technisch meubilair en onderdelen van technisch meubilair en het leveren van onderdelen voor bestaande technische meubels. Daarnaast beschrijft inschrijver welke mogelijkheden zij biedt met betrekking tot het leveren van tweedehands technisch meubilair. </v>
      </c>
      <c r="B6" s="10"/>
      <c r="C6" s="91" t="s">
        <v>3</v>
      </c>
      <c r="D6" s="92"/>
      <c r="E6" s="10"/>
      <c r="F6" s="93" t="s">
        <v>3</v>
      </c>
      <c r="G6" s="92"/>
      <c r="H6" s="10"/>
      <c r="I6" s="93" t="s">
        <v>3</v>
      </c>
      <c r="J6" s="92"/>
    </row>
    <row r="7" spans="1:11" s="4" customFormat="1" ht="20" customHeight="1" x14ac:dyDescent="0.15">
      <c r="A7" s="58" t="str">
        <f>'OPEN VRAGEN '!A7</f>
        <v>1.3 Open vraag “Onderhoud”</v>
      </c>
      <c r="B7" s="10"/>
      <c r="C7" s="8" t="s">
        <v>5</v>
      </c>
      <c r="D7" s="6"/>
      <c r="E7" s="10"/>
      <c r="F7" s="8" t="s">
        <v>5</v>
      </c>
      <c r="G7" s="6"/>
      <c r="H7" s="10"/>
      <c r="I7" s="8" t="s">
        <v>5</v>
      </c>
      <c r="J7" s="6"/>
    </row>
    <row r="8" spans="1:11" s="4" customFormat="1" ht="130" customHeight="1" x14ac:dyDescent="0.15">
      <c r="A8" s="59" t="str">
        <f>'OPEN VRAGEN '!A8</f>
        <v xml:space="preserve">Inschrijver beschrijft op maximaal 1 A4 op welke wijze zij door middel van onderhoud het technisch meubilair up-to-date houdt en ervoor zorgt dat deze voldoen aan de veiligheidseisen. Hierbij wordt minimaal beschreven te worden met welke frequentie er onderhoud plaats vindt en hoe er wordt omgegaan met onveilig of onbruikbaar technisch meubilair.  </v>
      </c>
      <c r="B8" s="10"/>
      <c r="C8" s="91" t="s">
        <v>3</v>
      </c>
      <c r="D8" s="92"/>
      <c r="E8" s="10"/>
      <c r="F8" s="93" t="s">
        <v>3</v>
      </c>
      <c r="G8" s="92"/>
      <c r="H8" s="10"/>
      <c r="I8" s="93" t="s">
        <v>3</v>
      </c>
      <c r="J8" s="92"/>
    </row>
    <row r="9" spans="1:11" s="4" customFormat="1" ht="20" customHeight="1" x14ac:dyDescent="0.15">
      <c r="A9" s="43"/>
      <c r="B9" s="11"/>
      <c r="C9" s="44"/>
      <c r="D9" s="44"/>
      <c r="E9" s="11"/>
      <c r="F9" s="44"/>
      <c r="G9" s="44"/>
      <c r="H9" s="11"/>
      <c r="I9" s="44"/>
      <c r="J9" s="45"/>
    </row>
    <row r="10" spans="1:11" s="4" customFormat="1" ht="40" customHeight="1" x14ac:dyDescent="0.15">
      <c r="A10" s="46" t="str">
        <f>INTERVIEW!A1</f>
        <v>2. INTERVIEW SLEUTELFUNCTIONARISSEN</v>
      </c>
      <c r="B10" s="9"/>
      <c r="C10" s="97" t="s">
        <v>9</v>
      </c>
      <c r="D10" s="98"/>
      <c r="E10" s="9"/>
      <c r="F10" s="97" t="s">
        <v>9</v>
      </c>
      <c r="G10" s="98"/>
      <c r="H10" s="9"/>
      <c r="I10" s="97" t="s">
        <v>9</v>
      </c>
      <c r="J10" s="98"/>
    </row>
    <row r="11" spans="1:11" s="4" customFormat="1" ht="20" customHeight="1" x14ac:dyDescent="0.15">
      <c r="A11" s="89" t="str">
        <f>INTERVIEW!A4</f>
        <v>Vraag 1</v>
      </c>
      <c r="B11" s="10"/>
      <c r="C11" s="8" t="s">
        <v>5</v>
      </c>
      <c r="D11" s="6"/>
      <c r="E11" s="10"/>
      <c r="F11" s="8" t="s">
        <v>5</v>
      </c>
      <c r="G11" s="6"/>
      <c r="H11" s="10"/>
      <c r="I11" s="8" t="s">
        <v>5</v>
      </c>
      <c r="J11" s="6"/>
    </row>
    <row r="12" spans="1:11" s="4" customFormat="1" ht="130" customHeight="1" x14ac:dyDescent="0.15">
      <c r="A12" s="90"/>
      <c r="B12" s="10"/>
      <c r="C12" s="91" t="s">
        <v>3</v>
      </c>
      <c r="D12" s="92"/>
      <c r="E12" s="10"/>
      <c r="F12" s="93" t="s">
        <v>3</v>
      </c>
      <c r="G12" s="92"/>
      <c r="H12" s="10"/>
      <c r="I12" s="93" t="s">
        <v>3</v>
      </c>
      <c r="J12" s="92"/>
    </row>
    <row r="13" spans="1:11" s="4" customFormat="1" ht="20" customHeight="1" x14ac:dyDescent="0.15">
      <c r="A13" s="89" t="str">
        <f>INTERVIEW!A5</f>
        <v>Vraag 2</v>
      </c>
      <c r="B13" s="10"/>
      <c r="C13" s="8" t="s">
        <v>5</v>
      </c>
      <c r="D13" s="6"/>
      <c r="E13" s="10"/>
      <c r="F13" s="8" t="s">
        <v>5</v>
      </c>
      <c r="G13" s="6"/>
      <c r="H13" s="10"/>
      <c r="I13" s="8" t="s">
        <v>5</v>
      </c>
      <c r="J13" s="6"/>
    </row>
    <row r="14" spans="1:11" s="4" customFormat="1" ht="130" customHeight="1" x14ac:dyDescent="0.15">
      <c r="A14" s="90"/>
      <c r="B14" s="10"/>
      <c r="C14" s="91" t="s">
        <v>3</v>
      </c>
      <c r="D14" s="92"/>
      <c r="E14" s="10"/>
      <c r="F14" s="93" t="s">
        <v>3</v>
      </c>
      <c r="G14" s="92"/>
      <c r="H14" s="10"/>
      <c r="I14" s="93" t="s">
        <v>3</v>
      </c>
      <c r="J14" s="92"/>
    </row>
    <row r="15" spans="1:11" s="4" customFormat="1" ht="20" customHeight="1" x14ac:dyDescent="0.15">
      <c r="A15" s="89" t="str">
        <f>INTERVIEW!A6</f>
        <v>Vraag 3</v>
      </c>
      <c r="B15" s="10"/>
      <c r="C15" s="8" t="s">
        <v>5</v>
      </c>
      <c r="D15" s="6"/>
      <c r="E15" s="10"/>
      <c r="F15" s="8" t="s">
        <v>5</v>
      </c>
      <c r="G15" s="6"/>
      <c r="H15" s="10"/>
      <c r="I15" s="8" t="s">
        <v>5</v>
      </c>
      <c r="J15" s="6"/>
    </row>
    <row r="16" spans="1:11" s="4" customFormat="1" ht="130" customHeight="1" x14ac:dyDescent="0.15">
      <c r="A16" s="90"/>
      <c r="B16" s="10"/>
      <c r="C16" s="91" t="s">
        <v>3</v>
      </c>
      <c r="D16" s="92"/>
      <c r="E16" s="10"/>
      <c r="F16" s="93" t="s">
        <v>3</v>
      </c>
      <c r="G16" s="92"/>
      <c r="H16" s="10"/>
      <c r="I16" s="93" t="s">
        <v>3</v>
      </c>
      <c r="J16" s="92"/>
    </row>
    <row r="17" spans="1:10" s="4" customFormat="1" ht="20" customHeight="1" x14ac:dyDescent="0.15">
      <c r="A17" s="89" t="str">
        <f>INTERVIEW!A7</f>
        <v>Vraag 4</v>
      </c>
      <c r="B17" s="10"/>
      <c r="C17" s="8" t="s">
        <v>5</v>
      </c>
      <c r="D17" s="6"/>
      <c r="E17" s="10"/>
      <c r="F17" s="8" t="s">
        <v>5</v>
      </c>
      <c r="G17" s="6"/>
      <c r="H17" s="10"/>
      <c r="I17" s="8" t="s">
        <v>5</v>
      </c>
      <c r="J17" s="6"/>
    </row>
    <row r="18" spans="1:10" s="4" customFormat="1" ht="130" customHeight="1" x14ac:dyDescent="0.15">
      <c r="A18" s="90"/>
      <c r="B18" s="10"/>
      <c r="C18" s="91" t="s">
        <v>3</v>
      </c>
      <c r="D18" s="92"/>
      <c r="E18" s="10"/>
      <c r="F18" s="93" t="s">
        <v>3</v>
      </c>
      <c r="G18" s="92"/>
      <c r="H18" s="10"/>
      <c r="I18" s="93" t="s">
        <v>3</v>
      </c>
      <c r="J18" s="92"/>
    </row>
    <row r="19" spans="1:10" s="4" customFormat="1" ht="20" customHeight="1" x14ac:dyDescent="0.15">
      <c r="A19" s="89" t="str">
        <f>INTERVIEW!A8</f>
        <v>Vraag 5</v>
      </c>
      <c r="B19" s="10"/>
      <c r="C19" s="8" t="s">
        <v>5</v>
      </c>
      <c r="D19" s="6"/>
      <c r="E19" s="10"/>
      <c r="F19" s="8" t="s">
        <v>5</v>
      </c>
      <c r="G19" s="6"/>
      <c r="H19" s="10"/>
      <c r="I19" s="8" t="s">
        <v>5</v>
      </c>
      <c r="J19" s="6"/>
    </row>
    <row r="20" spans="1:10" s="4" customFormat="1" ht="130" customHeight="1" x14ac:dyDescent="0.15">
      <c r="A20" s="90"/>
      <c r="B20" s="10"/>
      <c r="C20" s="91" t="s">
        <v>3</v>
      </c>
      <c r="D20" s="92"/>
      <c r="E20" s="10"/>
      <c r="F20" s="93" t="s">
        <v>3</v>
      </c>
      <c r="G20" s="92"/>
      <c r="H20" s="10"/>
      <c r="I20" s="93" t="s">
        <v>3</v>
      </c>
      <c r="J20" s="92"/>
    </row>
    <row r="21" spans="1:10" s="4" customFormat="1" ht="20" customHeight="1" x14ac:dyDescent="0.15">
      <c r="A21" s="43"/>
      <c r="B21" s="11"/>
      <c r="C21" s="44"/>
      <c r="D21" s="44"/>
      <c r="E21" s="11"/>
      <c r="F21" s="44"/>
      <c r="G21" s="44"/>
      <c r="H21" s="11"/>
      <c r="I21" s="44"/>
      <c r="J21" s="45"/>
    </row>
    <row r="22" spans="1:10" s="4" customFormat="1" ht="40" customHeight="1" x14ac:dyDescent="0.15">
      <c r="A22" s="46" t="str">
        <f>PRODUCTDEMONSTRATIE!A1:A1</f>
        <v>3. PRODUCTDEMONSTRATIE BIJ ZAAM</v>
      </c>
      <c r="B22" s="9"/>
      <c r="C22" s="97" t="s">
        <v>9</v>
      </c>
      <c r="D22" s="98"/>
      <c r="E22" s="9"/>
      <c r="F22" s="97" t="s">
        <v>9</v>
      </c>
      <c r="G22" s="98"/>
      <c r="H22" s="9"/>
      <c r="I22" s="97" t="s">
        <v>9</v>
      </c>
      <c r="J22" s="98"/>
    </row>
    <row r="23" spans="1:10" s="4" customFormat="1" ht="20" customHeight="1" x14ac:dyDescent="0.15">
      <c r="A23" s="94" t="str">
        <f>PRODUCTDEMONSTRATIE!A3</f>
        <v>(1) Werkbank (beuken multiplex in lijnolie) 150 cm x 75 cm nr. 1</v>
      </c>
      <c r="B23" s="95"/>
      <c r="C23" s="95"/>
      <c r="D23" s="95"/>
      <c r="E23" s="95"/>
      <c r="F23" s="95"/>
      <c r="G23" s="95"/>
      <c r="H23" s="95"/>
      <c r="I23" s="95"/>
      <c r="J23" s="96"/>
    </row>
    <row r="24" spans="1:10" s="4" customFormat="1" ht="20" customHeight="1" x14ac:dyDescent="0.15">
      <c r="A24" s="89" t="str">
        <f>PRODUCTDEMONSTRATIE!A4:A4</f>
        <v>1.	Stabiliteit ZONDER vloermontage</v>
      </c>
      <c r="B24" s="10"/>
      <c r="C24" s="8" t="s">
        <v>5</v>
      </c>
      <c r="D24" s="6"/>
      <c r="E24" s="10"/>
      <c r="F24" s="8" t="s">
        <v>5</v>
      </c>
      <c r="G24" s="6"/>
      <c r="H24" s="10"/>
      <c r="I24" s="8" t="s">
        <v>5</v>
      </c>
      <c r="J24" s="6"/>
    </row>
    <row r="25" spans="1:10" s="4" customFormat="1" ht="130" customHeight="1" x14ac:dyDescent="0.15">
      <c r="A25" s="90"/>
      <c r="B25" s="10"/>
      <c r="C25" s="91" t="s">
        <v>3</v>
      </c>
      <c r="D25" s="92"/>
      <c r="E25" s="10"/>
      <c r="F25" s="93" t="s">
        <v>3</v>
      </c>
      <c r="G25" s="92"/>
      <c r="H25" s="10"/>
      <c r="I25" s="93" t="s">
        <v>3</v>
      </c>
      <c r="J25" s="92"/>
    </row>
    <row r="26" spans="1:10" s="4" customFormat="1" ht="20" customHeight="1" x14ac:dyDescent="0.15">
      <c r="A26" s="89" t="str">
        <f>PRODUCTDEMONSTRATIE!A5:A5</f>
        <v>2.	Mate ruwheid van het werkblad</v>
      </c>
      <c r="B26" s="10"/>
      <c r="C26" s="8" t="s">
        <v>5</v>
      </c>
      <c r="D26" s="6"/>
      <c r="E26" s="10"/>
      <c r="F26" s="8" t="s">
        <v>5</v>
      </c>
      <c r="G26" s="6"/>
      <c r="H26" s="10"/>
      <c r="I26" s="8" t="s">
        <v>5</v>
      </c>
      <c r="J26" s="6"/>
    </row>
    <row r="27" spans="1:10" s="4" customFormat="1" ht="130" customHeight="1" x14ac:dyDescent="0.15">
      <c r="A27" s="90"/>
      <c r="B27" s="10"/>
      <c r="C27" s="91" t="s">
        <v>3</v>
      </c>
      <c r="D27" s="92"/>
      <c r="E27" s="10"/>
      <c r="F27" s="93" t="s">
        <v>3</v>
      </c>
      <c r="G27" s="92"/>
      <c r="H27" s="10"/>
      <c r="I27" s="93" t="s">
        <v>3</v>
      </c>
      <c r="J27" s="92"/>
    </row>
    <row r="28" spans="1:10" s="4" customFormat="1" ht="20" customHeight="1" x14ac:dyDescent="0.15">
      <c r="A28" s="89" t="str">
        <f>PRODUCTDEMONSTRATIE!A6:A6</f>
        <v>3.	Constructie inclusief bevestiging tussen frame en werkblad</v>
      </c>
      <c r="B28" s="10"/>
      <c r="C28" s="8" t="s">
        <v>5</v>
      </c>
      <c r="D28" s="6"/>
      <c r="E28" s="10"/>
      <c r="F28" s="8" t="s">
        <v>5</v>
      </c>
      <c r="G28" s="6"/>
      <c r="H28" s="10"/>
      <c r="I28" s="8" t="s">
        <v>5</v>
      </c>
      <c r="J28" s="6"/>
    </row>
    <row r="29" spans="1:10" s="4" customFormat="1" ht="130" customHeight="1" x14ac:dyDescent="0.15">
      <c r="A29" s="90"/>
      <c r="B29" s="10"/>
      <c r="C29" s="91" t="s">
        <v>3</v>
      </c>
      <c r="D29" s="92"/>
      <c r="E29" s="10"/>
      <c r="F29" s="93" t="s">
        <v>3</v>
      </c>
      <c r="G29" s="92"/>
      <c r="H29" s="10"/>
      <c r="I29" s="93" t="s">
        <v>3</v>
      </c>
      <c r="J29" s="92"/>
    </row>
    <row r="30" spans="1:10" s="4" customFormat="1" ht="20" customHeight="1" x14ac:dyDescent="0.15">
      <c r="A30" s="94" t="str">
        <f>PRODUCTDEMONSTRATIE!A7</f>
        <v>(2) Leerlingkruk zithoogte 60 cm nr. 4</v>
      </c>
      <c r="B30" s="95"/>
      <c r="C30" s="95"/>
      <c r="D30" s="95"/>
      <c r="E30" s="95"/>
      <c r="F30" s="95"/>
      <c r="G30" s="95"/>
      <c r="H30" s="95"/>
      <c r="I30" s="95"/>
      <c r="J30" s="96"/>
    </row>
    <row r="31" spans="1:10" s="4" customFormat="1" ht="20" customHeight="1" x14ac:dyDescent="0.15">
      <c r="A31" s="89" t="str">
        <f>PRODUCTDEMONSTRATIE!A8</f>
        <v>1.	Zitcomfort</v>
      </c>
      <c r="B31" s="10"/>
      <c r="C31" s="8" t="s">
        <v>5</v>
      </c>
      <c r="D31" s="6"/>
      <c r="E31" s="10"/>
      <c r="F31" s="8" t="s">
        <v>5</v>
      </c>
      <c r="G31" s="6"/>
      <c r="H31" s="10"/>
      <c r="I31" s="8" t="s">
        <v>5</v>
      </c>
      <c r="J31" s="6"/>
    </row>
    <row r="32" spans="1:10" s="4" customFormat="1" ht="130" customHeight="1" x14ac:dyDescent="0.15">
      <c r="A32" s="90"/>
      <c r="B32" s="10"/>
      <c r="C32" s="91" t="s">
        <v>3</v>
      </c>
      <c r="D32" s="92"/>
      <c r="E32" s="10"/>
      <c r="F32" s="93" t="s">
        <v>3</v>
      </c>
      <c r="G32" s="92"/>
      <c r="H32" s="10"/>
      <c r="I32" s="93" t="s">
        <v>3</v>
      </c>
      <c r="J32" s="92"/>
    </row>
    <row r="33" spans="1:10" s="4" customFormat="1" ht="20" customHeight="1" x14ac:dyDescent="0.15">
      <c r="A33" s="89" t="str">
        <f>PRODUCTDEMONSTRATIE!A9</f>
        <v xml:space="preserve">2.	Stapelbaarheid </v>
      </c>
      <c r="B33" s="10"/>
      <c r="C33" s="8" t="s">
        <v>5</v>
      </c>
      <c r="D33" s="6"/>
      <c r="E33" s="10"/>
      <c r="F33" s="8" t="s">
        <v>5</v>
      </c>
      <c r="G33" s="6"/>
      <c r="H33" s="10"/>
      <c r="I33" s="8" t="s">
        <v>5</v>
      </c>
      <c r="J33" s="6"/>
    </row>
    <row r="34" spans="1:10" s="4" customFormat="1" ht="130" customHeight="1" x14ac:dyDescent="0.15">
      <c r="A34" s="90"/>
      <c r="B34" s="10"/>
      <c r="C34" s="91" t="s">
        <v>3</v>
      </c>
      <c r="D34" s="92"/>
      <c r="E34" s="10"/>
      <c r="F34" s="93" t="s">
        <v>3</v>
      </c>
      <c r="G34" s="92"/>
      <c r="H34" s="10"/>
      <c r="I34" s="93" t="s">
        <v>3</v>
      </c>
      <c r="J34" s="92"/>
    </row>
    <row r="35" spans="1:10" s="4" customFormat="1" ht="20" customHeight="1" x14ac:dyDescent="0.15">
      <c r="A35" s="89" t="str">
        <f>PRODUCTDEMONSTRATIE!A10</f>
        <v>3.	Stabiliteit bij het zitten</v>
      </c>
      <c r="B35" s="10"/>
      <c r="C35" s="8" t="s">
        <v>5</v>
      </c>
      <c r="D35" s="6"/>
      <c r="E35" s="10"/>
      <c r="F35" s="8" t="s">
        <v>5</v>
      </c>
      <c r="G35" s="6"/>
      <c r="H35" s="10"/>
      <c r="I35" s="8" t="s">
        <v>5</v>
      </c>
      <c r="J35" s="6"/>
    </row>
    <row r="36" spans="1:10" s="4" customFormat="1" ht="130" customHeight="1" x14ac:dyDescent="0.15">
      <c r="A36" s="90"/>
      <c r="B36" s="10"/>
      <c r="C36" s="91" t="s">
        <v>3</v>
      </c>
      <c r="D36" s="92"/>
      <c r="E36" s="10"/>
      <c r="F36" s="93" t="s">
        <v>3</v>
      </c>
      <c r="G36" s="92"/>
      <c r="H36" s="10"/>
      <c r="I36" s="93" t="s">
        <v>3</v>
      </c>
      <c r="J36" s="92"/>
    </row>
    <row r="37" spans="1:10" s="4" customFormat="1" ht="20" customHeight="1" x14ac:dyDescent="0.15">
      <c r="A37" s="89" t="str">
        <f>PRODUCTDEMONSTRATIE!A11</f>
        <v>4.	Constructie inclusief bevestiging tussen frame en zitting</v>
      </c>
      <c r="B37" s="10"/>
      <c r="C37" s="8" t="s">
        <v>5</v>
      </c>
      <c r="D37" s="6"/>
      <c r="E37" s="10"/>
      <c r="F37" s="8" t="s">
        <v>5</v>
      </c>
      <c r="G37" s="6"/>
      <c r="H37" s="10"/>
      <c r="I37" s="8" t="s">
        <v>5</v>
      </c>
      <c r="J37" s="6"/>
    </row>
    <row r="38" spans="1:10" s="4" customFormat="1" ht="130" customHeight="1" x14ac:dyDescent="0.15">
      <c r="A38" s="90"/>
      <c r="B38" s="10"/>
      <c r="C38" s="91" t="s">
        <v>3</v>
      </c>
      <c r="D38" s="92"/>
      <c r="E38" s="10"/>
      <c r="F38" s="93" t="s">
        <v>3</v>
      </c>
      <c r="G38" s="92"/>
      <c r="H38" s="10"/>
      <c r="I38" s="93" t="s">
        <v>3</v>
      </c>
      <c r="J38" s="92"/>
    </row>
    <row r="39" spans="1:10" s="4" customFormat="1" ht="20" customHeight="1" x14ac:dyDescent="0.15">
      <c r="A39" s="89" t="str">
        <f>PRODUCTDEMONSTRATIE!A12</f>
        <v>5.	Uitstraling/ vormgeving</v>
      </c>
      <c r="B39" s="10"/>
      <c r="C39" s="8" t="s">
        <v>5</v>
      </c>
      <c r="D39" s="6"/>
      <c r="E39" s="10"/>
      <c r="F39" s="8" t="s">
        <v>5</v>
      </c>
      <c r="G39" s="6"/>
      <c r="H39" s="10"/>
      <c r="I39" s="8" t="s">
        <v>5</v>
      </c>
      <c r="J39" s="6"/>
    </row>
    <row r="40" spans="1:10" s="4" customFormat="1" ht="130" customHeight="1" x14ac:dyDescent="0.15">
      <c r="A40" s="90"/>
      <c r="B40" s="10"/>
      <c r="C40" s="91" t="s">
        <v>3</v>
      </c>
      <c r="D40" s="92"/>
      <c r="E40" s="10"/>
      <c r="F40" s="93" t="s">
        <v>3</v>
      </c>
      <c r="G40" s="92"/>
      <c r="H40" s="10"/>
      <c r="I40" s="93" t="s">
        <v>3</v>
      </c>
      <c r="J40" s="92"/>
    </row>
    <row r="41" spans="1:10" s="4" customFormat="1" ht="20" customHeight="1" x14ac:dyDescent="0.15">
      <c r="A41" s="89" t="str">
        <f>PRODUCTDEMONSTRATIE!A13</f>
        <v>6.	Gemak schoonmaken</v>
      </c>
      <c r="B41" s="10"/>
      <c r="C41" s="8" t="s">
        <v>5</v>
      </c>
      <c r="D41" s="6"/>
      <c r="E41" s="10"/>
      <c r="F41" s="8" t="s">
        <v>5</v>
      </c>
      <c r="G41" s="6"/>
      <c r="H41" s="10"/>
      <c r="I41" s="8" t="s">
        <v>5</v>
      </c>
      <c r="J41" s="6"/>
    </row>
    <row r="42" spans="1:10" s="4" customFormat="1" ht="130" customHeight="1" x14ac:dyDescent="0.15">
      <c r="A42" s="90"/>
      <c r="B42" s="10"/>
      <c r="C42" s="91" t="s">
        <v>3</v>
      </c>
      <c r="D42" s="92"/>
      <c r="E42" s="10"/>
      <c r="F42" s="93" t="s">
        <v>3</v>
      </c>
      <c r="G42" s="92"/>
      <c r="H42" s="10"/>
      <c r="I42" s="93" t="s">
        <v>3</v>
      </c>
      <c r="J42" s="92"/>
    </row>
    <row r="43" spans="1:10" s="4" customFormat="1" ht="20" customHeight="1" x14ac:dyDescent="0.15">
      <c r="A43" s="89" t="str">
        <f>PRODUCTDEMONSTRATIE!A14</f>
        <v>7.	Mate van leerling-proof</v>
      </c>
      <c r="B43" s="10"/>
      <c r="C43" s="8" t="s">
        <v>5</v>
      </c>
      <c r="D43" s="6"/>
      <c r="E43" s="10"/>
      <c r="F43" s="8" t="s">
        <v>5</v>
      </c>
      <c r="G43" s="6"/>
      <c r="H43" s="10"/>
      <c r="I43" s="8" t="s">
        <v>5</v>
      </c>
      <c r="J43" s="6"/>
    </row>
    <row r="44" spans="1:10" s="4" customFormat="1" ht="130" customHeight="1" x14ac:dyDescent="0.15">
      <c r="A44" s="90"/>
      <c r="B44" s="10"/>
      <c r="C44" s="91" t="s">
        <v>3</v>
      </c>
      <c r="D44" s="92"/>
      <c r="E44" s="10"/>
      <c r="F44" s="93" t="s">
        <v>3</v>
      </c>
      <c r="G44" s="92"/>
      <c r="H44" s="10"/>
      <c r="I44" s="93" t="s">
        <v>3</v>
      </c>
      <c r="J44" s="92"/>
    </row>
    <row r="45" spans="1:10" s="4" customFormat="1" ht="20" customHeight="1" x14ac:dyDescent="0.15">
      <c r="A45" s="89" t="str">
        <f>PRODUCTDEMONSTRATIE!A15</f>
        <v>8.	Mate van keuze kleuren in stalenboek</v>
      </c>
      <c r="B45" s="10"/>
      <c r="C45" s="8" t="s">
        <v>5</v>
      </c>
      <c r="D45" s="6"/>
      <c r="E45" s="10"/>
      <c r="F45" s="8" t="s">
        <v>5</v>
      </c>
      <c r="G45" s="6"/>
      <c r="H45" s="10"/>
      <c r="I45" s="8" t="s">
        <v>5</v>
      </c>
      <c r="J45" s="6"/>
    </row>
    <row r="46" spans="1:10" s="4" customFormat="1" ht="130" customHeight="1" x14ac:dyDescent="0.15">
      <c r="A46" s="90"/>
      <c r="B46" s="10"/>
      <c r="C46" s="91" t="s">
        <v>3</v>
      </c>
      <c r="D46" s="92"/>
      <c r="E46" s="10"/>
      <c r="F46" s="93" t="s">
        <v>3</v>
      </c>
      <c r="G46" s="92"/>
      <c r="H46" s="10"/>
      <c r="I46" s="93" t="s">
        <v>3</v>
      </c>
      <c r="J46" s="92"/>
    </row>
    <row r="47" spans="1:10" s="4" customFormat="1" ht="20" customHeight="1" x14ac:dyDescent="0.15">
      <c r="A47" s="43"/>
      <c r="B47" s="11"/>
      <c r="C47" s="44"/>
      <c r="D47" s="44"/>
      <c r="E47" s="11"/>
      <c r="F47" s="44"/>
      <c r="G47" s="44"/>
      <c r="H47" s="11"/>
      <c r="I47" s="44"/>
      <c r="J47" s="45"/>
    </row>
  </sheetData>
  <sheetProtection algorithmName="SHA-512" hashValue="LE672Gywnro4gay0zM7cZuj891u1waxoYWaTwaC14Fg4E5BSKdfS6JDvb+GEvo5hkzXJHWl6Qi+mG81S+HpQ/Q==" saltValue="I5uiPLrnHGRNi1FwzJaxlA==" spinCount="100000" sheet="1" objects="1" scenarios="1"/>
  <mergeCells count="87">
    <mergeCell ref="I1:J1"/>
    <mergeCell ref="C1:D1"/>
    <mergeCell ref="F1:G1"/>
    <mergeCell ref="C2:D2"/>
    <mergeCell ref="F2:G2"/>
    <mergeCell ref="I2:J2"/>
    <mergeCell ref="C4:D4"/>
    <mergeCell ref="F4:G4"/>
    <mergeCell ref="I4:J4"/>
    <mergeCell ref="C6:D6"/>
    <mergeCell ref="F6:G6"/>
    <mergeCell ref="I6:J6"/>
    <mergeCell ref="C8:D8"/>
    <mergeCell ref="F8:G8"/>
    <mergeCell ref="I8:J8"/>
    <mergeCell ref="C10:D10"/>
    <mergeCell ref="F10:G10"/>
    <mergeCell ref="I10:J10"/>
    <mergeCell ref="I12:J12"/>
    <mergeCell ref="A23:J23"/>
    <mergeCell ref="A24:A25"/>
    <mergeCell ref="C25:D25"/>
    <mergeCell ref="F25:G25"/>
    <mergeCell ref="I25:J25"/>
    <mergeCell ref="A19:A20"/>
    <mergeCell ref="C20:D20"/>
    <mergeCell ref="F20:G20"/>
    <mergeCell ref="I20:J20"/>
    <mergeCell ref="C22:D22"/>
    <mergeCell ref="F22:G22"/>
    <mergeCell ref="I22:J22"/>
    <mergeCell ref="A15:A16"/>
    <mergeCell ref="C16:D16"/>
    <mergeCell ref="F16:G16"/>
    <mergeCell ref="A11:A12"/>
    <mergeCell ref="C12:D12"/>
    <mergeCell ref="F12:G12"/>
    <mergeCell ref="A13:A14"/>
    <mergeCell ref="C14:D14"/>
    <mergeCell ref="F14:G14"/>
    <mergeCell ref="I14:J14"/>
    <mergeCell ref="A26:A27"/>
    <mergeCell ref="C27:D27"/>
    <mergeCell ref="F27:G27"/>
    <mergeCell ref="I27:J27"/>
    <mergeCell ref="I16:J16"/>
    <mergeCell ref="A17:A18"/>
    <mergeCell ref="C18:D18"/>
    <mergeCell ref="F18:G18"/>
    <mergeCell ref="I18:J18"/>
    <mergeCell ref="A28:A29"/>
    <mergeCell ref="C29:D29"/>
    <mergeCell ref="F29:G29"/>
    <mergeCell ref="I29:J29"/>
    <mergeCell ref="A30:J30"/>
    <mergeCell ref="A31:A32"/>
    <mergeCell ref="C32:D32"/>
    <mergeCell ref="F32:G32"/>
    <mergeCell ref="I32:J32"/>
    <mergeCell ref="A37:A38"/>
    <mergeCell ref="C38:D38"/>
    <mergeCell ref="F38:G38"/>
    <mergeCell ref="I38:J38"/>
    <mergeCell ref="A39:A40"/>
    <mergeCell ref="C40:D40"/>
    <mergeCell ref="F40:G40"/>
    <mergeCell ref="I40:J40"/>
    <mergeCell ref="A33:A34"/>
    <mergeCell ref="C34:D34"/>
    <mergeCell ref="F34:G34"/>
    <mergeCell ref="I34:J34"/>
    <mergeCell ref="A35:A36"/>
    <mergeCell ref="C36:D36"/>
    <mergeCell ref="F36:G36"/>
    <mergeCell ref="I36:J36"/>
    <mergeCell ref="A45:A46"/>
    <mergeCell ref="C46:D46"/>
    <mergeCell ref="F46:G46"/>
    <mergeCell ref="I46:J46"/>
    <mergeCell ref="A41:A42"/>
    <mergeCell ref="C42:D42"/>
    <mergeCell ref="F42:G42"/>
    <mergeCell ref="I42:J42"/>
    <mergeCell ref="A43:A44"/>
    <mergeCell ref="C44:D44"/>
    <mergeCell ref="F44:G44"/>
    <mergeCell ref="I44:J44"/>
  </mergeCells>
  <dataValidations count="2">
    <dataValidation type="list" errorStyle="warning" allowBlank="1" showErrorMessage="1" error="Voer juiste waarde in. " sqref="C3 F3 I3 I5 F5 C5 C11 I17 F11 I11 F19 C19 C13 F13 I13 I15 F15 C15 C17 F17 I19 I7 F7 C7" xr:uid="{9DAA775E-D7BB-8C42-93E3-3CB822501DAB}">
      <formula1>SCOREOV</formula1>
    </dataValidation>
    <dataValidation type="list" errorStyle="warning" allowBlank="1" showErrorMessage="1" error="Voer juiste waarde in. " sqref="C24 F24 I24 I26 F26 C26 C28 F28 I28 C31 C33 F31 F33 I31 I33 C35 C37 C39 C41 C43 F35 F37 F39 F41 F43 I35 I37 I39 I41 I43" xr:uid="{A9949BCF-087E-A44B-B082-32DB75BCA567}">
      <formula1>UVO</formula1>
    </dataValidation>
  </dataValidation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54558D57-41FC-B846-9907-9C7943FA36A1}">
          <x14:formula1>
            <xm:f>PRODUCTDEMONSTRATIE!$E$15:$H$15</xm:f>
          </x14:formula1>
          <xm:sqref>C45 F45 I45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0CD3-EEF1-254E-87A6-8462D5A52AEC}">
  <dimension ref="A1:K47"/>
  <sheetViews>
    <sheetView showGridLines="0" zoomScale="90" zoomScaleNormal="90" workbookViewId="0">
      <pane ySplit="1" topLeftCell="A3" activePane="bottomLeft" state="frozen"/>
      <selection pane="bottomLeft" activeCell="I4" sqref="I4:J4"/>
    </sheetView>
  </sheetViews>
  <sheetFormatPr baseColWidth="10" defaultRowHeight="15" x14ac:dyDescent="0.2"/>
  <cols>
    <col min="1" max="1" width="71.33203125" style="4" customWidth="1"/>
    <col min="2" max="2" width="2.83203125" style="7"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s>
  <sheetData>
    <row r="1" spans="1:11" s="4" customFormat="1" ht="50" customHeight="1" x14ac:dyDescent="0.2">
      <c r="A1" s="42" t="s">
        <v>10</v>
      </c>
      <c r="B1" s="12"/>
      <c r="C1" s="129" t="str">
        <f>'Beoordelaar 1'!C1</f>
        <v>Inschrijver 1</v>
      </c>
      <c r="D1" s="130"/>
      <c r="E1" s="12"/>
      <c r="F1" s="129" t="str">
        <f>'Beoordelaar 1'!F1</f>
        <v>Inschrijver 2</v>
      </c>
      <c r="G1" s="130"/>
      <c r="H1" s="12"/>
      <c r="I1" s="129" t="str">
        <f>'Beoordelaar 1'!I1</f>
        <v>Inschrijver 3</v>
      </c>
      <c r="J1" s="130"/>
      <c r="K1" s="3"/>
    </row>
    <row r="2" spans="1:11" s="4" customFormat="1" ht="40" customHeight="1" x14ac:dyDescent="0.15">
      <c r="A2" s="46" t="str">
        <f>'OPEN VRAGEN '!A1:A1</f>
        <v>1A. BEANTWOORDING OPEN VRAGEN</v>
      </c>
      <c r="B2" s="9"/>
      <c r="C2" s="97" t="s">
        <v>9</v>
      </c>
      <c r="D2" s="98"/>
      <c r="E2" s="9"/>
      <c r="F2" s="97" t="s">
        <v>9</v>
      </c>
      <c r="G2" s="98"/>
      <c r="H2" s="9"/>
      <c r="I2" s="97" t="s">
        <v>9</v>
      </c>
      <c r="J2" s="98"/>
    </row>
    <row r="3" spans="1:11" s="4" customFormat="1" ht="20" customHeight="1" x14ac:dyDescent="0.15">
      <c r="A3" s="58" t="str">
        <f>'OPEN VRAGEN '!A3</f>
        <v xml:space="preserve">1.1 Open vraag “accountmanagement” </v>
      </c>
      <c r="B3" s="10"/>
      <c r="C3" s="8" t="s">
        <v>5</v>
      </c>
      <c r="D3" s="6"/>
      <c r="E3" s="10"/>
      <c r="F3" s="8" t="s">
        <v>5</v>
      </c>
      <c r="G3" s="6"/>
      <c r="H3" s="10"/>
      <c r="I3" s="8" t="s">
        <v>5</v>
      </c>
      <c r="J3" s="6"/>
    </row>
    <row r="4" spans="1:11" s="4" customFormat="1" ht="130" customHeight="1" x14ac:dyDescent="0.15">
      <c r="A4" s="59" t="str">
        <f>'OPEN VRAGEN '!A4</f>
        <v xml:space="preserve">Inschrijver beschrijft in maximaal 1 A4 pagina op welke wijze zij invulling gaat geven aan het accountmanagement, waarbij er rekening mee gehouden moet worden dat iedere school ZELF de contacten wil onderhouden. Inschrijver beschrijft minimaal op welke concrete wijze zij zichzelf na gunning gaat introduceren bij alle scholen en hoe de contacten tussen de scholen en opdrachtnemer zullen verlopen. </v>
      </c>
      <c r="B4" s="10"/>
      <c r="C4" s="91" t="s">
        <v>3</v>
      </c>
      <c r="D4" s="92"/>
      <c r="E4" s="10"/>
      <c r="F4" s="93" t="s">
        <v>3</v>
      </c>
      <c r="G4" s="92"/>
      <c r="H4" s="10"/>
      <c r="I4" s="93" t="s">
        <v>3</v>
      </c>
      <c r="J4" s="92"/>
    </row>
    <row r="5" spans="1:11" s="4" customFormat="1" ht="20" customHeight="1" x14ac:dyDescent="0.15">
      <c r="A5" s="58" t="str">
        <f>'OPEN VRAGEN '!A5</f>
        <v>1.2 Open vraag “Duurzaamheid”</v>
      </c>
      <c r="B5" s="10"/>
      <c r="C5" s="8" t="s">
        <v>5</v>
      </c>
      <c r="D5" s="6"/>
      <c r="E5" s="10"/>
      <c r="F5" s="8" t="s">
        <v>5</v>
      </c>
      <c r="G5" s="6"/>
      <c r="H5" s="10"/>
      <c r="I5" s="8" t="s">
        <v>5</v>
      </c>
      <c r="J5" s="6"/>
    </row>
    <row r="6" spans="1:11" s="4" customFormat="1" ht="130" customHeight="1" x14ac:dyDescent="0.15">
      <c r="A6" s="59" t="str">
        <f>'OPEN VRAGEN '!A6</f>
        <v xml:space="preserve">Inschrijver dient op maximaal 2 A4 pagina´s te beschrijven op welke wijze zij bijdraagt aan duurzaamheid van technisch meubilair. Hierbij dient minimaal beschreven te worden hoe er wordt omgegaan met hergebruik van ‘oud’ technisch meubilair en onderdelen van technisch meubilair en het leveren van onderdelen voor bestaande technische meubels. Daarnaast beschrijft inschrijver welke mogelijkheden zij biedt met betrekking tot het leveren van tweedehands technisch meubilair. </v>
      </c>
      <c r="B6" s="10"/>
      <c r="C6" s="91" t="s">
        <v>3</v>
      </c>
      <c r="D6" s="92"/>
      <c r="E6" s="10"/>
      <c r="F6" s="93" t="s">
        <v>3</v>
      </c>
      <c r="G6" s="92"/>
      <c r="H6" s="10"/>
      <c r="I6" s="93" t="s">
        <v>3</v>
      </c>
      <c r="J6" s="92"/>
    </row>
    <row r="7" spans="1:11" s="4" customFormat="1" ht="20" customHeight="1" x14ac:dyDescent="0.15">
      <c r="A7" s="58" t="str">
        <f>'OPEN VRAGEN '!A7</f>
        <v>1.3 Open vraag “Onderhoud”</v>
      </c>
      <c r="B7" s="10"/>
      <c r="C7" s="8" t="s">
        <v>5</v>
      </c>
      <c r="D7" s="6"/>
      <c r="E7" s="10"/>
      <c r="F7" s="8" t="s">
        <v>5</v>
      </c>
      <c r="G7" s="6"/>
      <c r="H7" s="10"/>
      <c r="I7" s="8" t="s">
        <v>5</v>
      </c>
      <c r="J7" s="6"/>
    </row>
    <row r="8" spans="1:11" s="4" customFormat="1" ht="130" customHeight="1" x14ac:dyDescent="0.15">
      <c r="A8" s="59" t="str">
        <f>'OPEN VRAGEN '!A8</f>
        <v xml:space="preserve">Inschrijver beschrijft op maximaal 1 A4 op welke wijze zij door middel van onderhoud het technisch meubilair up-to-date houdt en ervoor zorgt dat deze voldoen aan de veiligheidseisen. Hierbij wordt minimaal beschreven te worden met welke frequentie er onderhoud plaats vindt en hoe er wordt omgegaan met onveilig of onbruikbaar technisch meubilair.  </v>
      </c>
      <c r="B8" s="10"/>
      <c r="C8" s="91" t="s">
        <v>3</v>
      </c>
      <c r="D8" s="92"/>
      <c r="E8" s="10"/>
      <c r="F8" s="93" t="s">
        <v>3</v>
      </c>
      <c r="G8" s="92"/>
      <c r="H8" s="10"/>
      <c r="I8" s="93" t="s">
        <v>3</v>
      </c>
      <c r="J8" s="92"/>
    </row>
    <row r="9" spans="1:11" s="4" customFormat="1" ht="20" customHeight="1" x14ac:dyDescent="0.15">
      <c r="A9" s="43"/>
      <c r="B9" s="11"/>
      <c r="C9" s="44"/>
      <c r="D9" s="44"/>
      <c r="E9" s="11"/>
      <c r="F9" s="44"/>
      <c r="G9" s="44"/>
      <c r="H9" s="11"/>
      <c r="I9" s="44"/>
      <c r="J9" s="45"/>
    </row>
    <row r="10" spans="1:11" s="4" customFormat="1" ht="40" customHeight="1" x14ac:dyDescent="0.15">
      <c r="A10" s="46" t="str">
        <f>INTERVIEW!A1</f>
        <v>2. INTERVIEW SLEUTELFUNCTIONARISSEN</v>
      </c>
      <c r="B10" s="9"/>
      <c r="C10" s="97" t="s">
        <v>9</v>
      </c>
      <c r="D10" s="98"/>
      <c r="E10" s="9"/>
      <c r="F10" s="97" t="s">
        <v>9</v>
      </c>
      <c r="G10" s="98"/>
      <c r="H10" s="9"/>
      <c r="I10" s="97" t="s">
        <v>9</v>
      </c>
      <c r="J10" s="98"/>
    </row>
    <row r="11" spans="1:11" s="4" customFormat="1" ht="20" customHeight="1" x14ac:dyDescent="0.15">
      <c r="A11" s="89" t="str">
        <f>INTERVIEW!A4</f>
        <v>Vraag 1</v>
      </c>
      <c r="B11" s="10"/>
      <c r="C11" s="8" t="s">
        <v>5</v>
      </c>
      <c r="D11" s="6"/>
      <c r="E11" s="10"/>
      <c r="F11" s="8" t="s">
        <v>5</v>
      </c>
      <c r="G11" s="6"/>
      <c r="H11" s="10"/>
      <c r="I11" s="8" t="s">
        <v>5</v>
      </c>
      <c r="J11" s="6"/>
    </row>
    <row r="12" spans="1:11" s="4" customFormat="1" ht="130" customHeight="1" x14ac:dyDescent="0.15">
      <c r="A12" s="90"/>
      <c r="B12" s="10"/>
      <c r="C12" s="91" t="s">
        <v>3</v>
      </c>
      <c r="D12" s="92"/>
      <c r="E12" s="10"/>
      <c r="F12" s="93" t="s">
        <v>3</v>
      </c>
      <c r="G12" s="92"/>
      <c r="H12" s="10"/>
      <c r="I12" s="93" t="s">
        <v>3</v>
      </c>
      <c r="J12" s="92"/>
    </row>
    <row r="13" spans="1:11" s="4" customFormat="1" ht="20" customHeight="1" x14ac:dyDescent="0.15">
      <c r="A13" s="89" t="str">
        <f>INTERVIEW!A5</f>
        <v>Vraag 2</v>
      </c>
      <c r="B13" s="10"/>
      <c r="C13" s="8" t="s">
        <v>5</v>
      </c>
      <c r="D13" s="6"/>
      <c r="E13" s="10"/>
      <c r="F13" s="8" t="s">
        <v>5</v>
      </c>
      <c r="G13" s="6"/>
      <c r="H13" s="10"/>
      <c r="I13" s="8" t="s">
        <v>5</v>
      </c>
      <c r="J13" s="6"/>
    </row>
    <row r="14" spans="1:11" s="4" customFormat="1" ht="130" customHeight="1" x14ac:dyDescent="0.15">
      <c r="A14" s="90"/>
      <c r="B14" s="10"/>
      <c r="C14" s="91" t="s">
        <v>3</v>
      </c>
      <c r="D14" s="92"/>
      <c r="E14" s="10"/>
      <c r="F14" s="93" t="s">
        <v>3</v>
      </c>
      <c r="G14" s="92"/>
      <c r="H14" s="10"/>
      <c r="I14" s="93" t="s">
        <v>3</v>
      </c>
      <c r="J14" s="92"/>
    </row>
    <row r="15" spans="1:11" s="4" customFormat="1" ht="20" customHeight="1" x14ac:dyDescent="0.15">
      <c r="A15" s="89" t="str">
        <f>INTERVIEW!A6</f>
        <v>Vraag 3</v>
      </c>
      <c r="B15" s="10"/>
      <c r="C15" s="8" t="s">
        <v>5</v>
      </c>
      <c r="D15" s="6"/>
      <c r="E15" s="10"/>
      <c r="F15" s="8" t="s">
        <v>5</v>
      </c>
      <c r="G15" s="6"/>
      <c r="H15" s="10"/>
      <c r="I15" s="8" t="s">
        <v>5</v>
      </c>
      <c r="J15" s="6"/>
    </row>
    <row r="16" spans="1:11" s="4" customFormat="1" ht="130" customHeight="1" x14ac:dyDescent="0.15">
      <c r="A16" s="90"/>
      <c r="B16" s="10"/>
      <c r="C16" s="91" t="s">
        <v>3</v>
      </c>
      <c r="D16" s="92"/>
      <c r="E16" s="10"/>
      <c r="F16" s="93" t="s">
        <v>3</v>
      </c>
      <c r="G16" s="92"/>
      <c r="H16" s="10"/>
      <c r="I16" s="93" t="s">
        <v>3</v>
      </c>
      <c r="J16" s="92"/>
    </row>
    <row r="17" spans="1:10" s="4" customFormat="1" ht="20" customHeight="1" x14ac:dyDescent="0.15">
      <c r="A17" s="89" t="str">
        <f>INTERVIEW!A7</f>
        <v>Vraag 4</v>
      </c>
      <c r="B17" s="10"/>
      <c r="C17" s="8" t="s">
        <v>5</v>
      </c>
      <c r="D17" s="6"/>
      <c r="E17" s="10"/>
      <c r="F17" s="8" t="s">
        <v>5</v>
      </c>
      <c r="G17" s="6"/>
      <c r="H17" s="10"/>
      <c r="I17" s="8" t="s">
        <v>5</v>
      </c>
      <c r="J17" s="6"/>
    </row>
    <row r="18" spans="1:10" s="4" customFormat="1" ht="130" customHeight="1" x14ac:dyDescent="0.15">
      <c r="A18" s="90"/>
      <c r="B18" s="10"/>
      <c r="C18" s="91" t="s">
        <v>3</v>
      </c>
      <c r="D18" s="92"/>
      <c r="E18" s="10"/>
      <c r="F18" s="93" t="s">
        <v>3</v>
      </c>
      <c r="G18" s="92"/>
      <c r="H18" s="10"/>
      <c r="I18" s="93" t="s">
        <v>3</v>
      </c>
      <c r="J18" s="92"/>
    </row>
    <row r="19" spans="1:10" s="4" customFormat="1" ht="20" customHeight="1" x14ac:dyDescent="0.15">
      <c r="A19" s="89" t="str">
        <f>INTERVIEW!A8</f>
        <v>Vraag 5</v>
      </c>
      <c r="B19" s="10"/>
      <c r="C19" s="8" t="s">
        <v>5</v>
      </c>
      <c r="D19" s="6"/>
      <c r="E19" s="10"/>
      <c r="F19" s="8" t="s">
        <v>5</v>
      </c>
      <c r="G19" s="6"/>
      <c r="H19" s="10"/>
      <c r="I19" s="8" t="s">
        <v>5</v>
      </c>
      <c r="J19" s="6"/>
    </row>
    <row r="20" spans="1:10" s="4" customFormat="1" ht="130" customHeight="1" x14ac:dyDescent="0.15">
      <c r="A20" s="90"/>
      <c r="B20" s="10"/>
      <c r="C20" s="91" t="s">
        <v>3</v>
      </c>
      <c r="D20" s="92"/>
      <c r="E20" s="10"/>
      <c r="F20" s="93" t="s">
        <v>3</v>
      </c>
      <c r="G20" s="92"/>
      <c r="H20" s="10"/>
      <c r="I20" s="93" t="s">
        <v>3</v>
      </c>
      <c r="J20" s="92"/>
    </row>
    <row r="21" spans="1:10" s="4" customFormat="1" ht="20" customHeight="1" x14ac:dyDescent="0.15">
      <c r="A21" s="43"/>
      <c r="B21" s="11"/>
      <c r="C21" s="44"/>
      <c r="D21" s="44"/>
      <c r="E21" s="11"/>
      <c r="F21" s="44"/>
      <c r="G21" s="44"/>
      <c r="H21" s="11"/>
      <c r="I21" s="44"/>
      <c r="J21" s="45"/>
    </row>
    <row r="22" spans="1:10" s="4" customFormat="1" ht="40" customHeight="1" x14ac:dyDescent="0.15">
      <c r="A22" s="46" t="str">
        <f>PRODUCTDEMONSTRATIE!A1:A1</f>
        <v>3. PRODUCTDEMONSTRATIE BIJ ZAAM</v>
      </c>
      <c r="B22" s="9"/>
      <c r="C22" s="97" t="s">
        <v>9</v>
      </c>
      <c r="D22" s="98"/>
      <c r="E22" s="9"/>
      <c r="F22" s="97" t="s">
        <v>9</v>
      </c>
      <c r="G22" s="98"/>
      <c r="H22" s="9"/>
      <c r="I22" s="97" t="s">
        <v>9</v>
      </c>
      <c r="J22" s="98"/>
    </row>
    <row r="23" spans="1:10" s="4" customFormat="1" ht="20" customHeight="1" x14ac:dyDescent="0.15">
      <c r="A23" s="94" t="str">
        <f>PRODUCTDEMONSTRATIE!A3</f>
        <v>(1) Werkbank (beuken multiplex in lijnolie) 150 cm x 75 cm nr. 1</v>
      </c>
      <c r="B23" s="95"/>
      <c r="C23" s="95"/>
      <c r="D23" s="95"/>
      <c r="E23" s="95"/>
      <c r="F23" s="95"/>
      <c r="G23" s="95"/>
      <c r="H23" s="95"/>
      <c r="I23" s="95"/>
      <c r="J23" s="96"/>
    </row>
    <row r="24" spans="1:10" s="4" customFormat="1" ht="20" customHeight="1" x14ac:dyDescent="0.15">
      <c r="A24" s="89" t="str">
        <f>PRODUCTDEMONSTRATIE!A4:A4</f>
        <v>1.	Stabiliteit ZONDER vloermontage</v>
      </c>
      <c r="B24" s="10"/>
      <c r="C24" s="8" t="s">
        <v>5</v>
      </c>
      <c r="D24" s="6"/>
      <c r="E24" s="10"/>
      <c r="F24" s="8" t="s">
        <v>5</v>
      </c>
      <c r="G24" s="6"/>
      <c r="H24" s="10"/>
      <c r="I24" s="8" t="s">
        <v>5</v>
      </c>
      <c r="J24" s="6"/>
    </row>
    <row r="25" spans="1:10" s="4" customFormat="1" ht="130" customHeight="1" x14ac:dyDescent="0.15">
      <c r="A25" s="90"/>
      <c r="B25" s="10"/>
      <c r="C25" s="91" t="s">
        <v>3</v>
      </c>
      <c r="D25" s="92"/>
      <c r="E25" s="10"/>
      <c r="F25" s="93" t="s">
        <v>3</v>
      </c>
      <c r="G25" s="92"/>
      <c r="H25" s="10"/>
      <c r="I25" s="93" t="s">
        <v>3</v>
      </c>
      <c r="J25" s="92"/>
    </row>
    <row r="26" spans="1:10" s="4" customFormat="1" ht="20" customHeight="1" x14ac:dyDescent="0.15">
      <c r="A26" s="89" t="str">
        <f>PRODUCTDEMONSTRATIE!A5:A5</f>
        <v>2.	Mate ruwheid van het werkblad</v>
      </c>
      <c r="B26" s="10"/>
      <c r="C26" s="8" t="s">
        <v>5</v>
      </c>
      <c r="D26" s="6"/>
      <c r="E26" s="10"/>
      <c r="F26" s="8" t="s">
        <v>5</v>
      </c>
      <c r="G26" s="6"/>
      <c r="H26" s="10"/>
      <c r="I26" s="8" t="s">
        <v>5</v>
      </c>
      <c r="J26" s="6"/>
    </row>
    <row r="27" spans="1:10" s="4" customFormat="1" ht="130" customHeight="1" x14ac:dyDescent="0.15">
      <c r="A27" s="90"/>
      <c r="B27" s="10"/>
      <c r="C27" s="91" t="s">
        <v>3</v>
      </c>
      <c r="D27" s="92"/>
      <c r="E27" s="10"/>
      <c r="F27" s="93" t="s">
        <v>3</v>
      </c>
      <c r="G27" s="92"/>
      <c r="H27" s="10"/>
      <c r="I27" s="93" t="s">
        <v>3</v>
      </c>
      <c r="J27" s="92"/>
    </row>
    <row r="28" spans="1:10" s="4" customFormat="1" ht="20" customHeight="1" x14ac:dyDescent="0.15">
      <c r="A28" s="89" t="str">
        <f>PRODUCTDEMONSTRATIE!A6:A6</f>
        <v>3.	Constructie inclusief bevestiging tussen frame en werkblad</v>
      </c>
      <c r="B28" s="10"/>
      <c r="C28" s="8" t="s">
        <v>5</v>
      </c>
      <c r="D28" s="6"/>
      <c r="E28" s="10"/>
      <c r="F28" s="8" t="s">
        <v>5</v>
      </c>
      <c r="G28" s="6"/>
      <c r="H28" s="10"/>
      <c r="I28" s="8" t="s">
        <v>5</v>
      </c>
      <c r="J28" s="6"/>
    </row>
    <row r="29" spans="1:10" s="4" customFormat="1" ht="130" customHeight="1" x14ac:dyDescent="0.15">
      <c r="A29" s="90"/>
      <c r="B29" s="10"/>
      <c r="C29" s="91" t="s">
        <v>3</v>
      </c>
      <c r="D29" s="92"/>
      <c r="E29" s="10"/>
      <c r="F29" s="93" t="s">
        <v>3</v>
      </c>
      <c r="G29" s="92"/>
      <c r="H29" s="10"/>
      <c r="I29" s="93" t="s">
        <v>3</v>
      </c>
      <c r="J29" s="92"/>
    </row>
    <row r="30" spans="1:10" s="4" customFormat="1" ht="20" customHeight="1" x14ac:dyDescent="0.15">
      <c r="A30" s="94" t="str">
        <f>PRODUCTDEMONSTRATIE!A7</f>
        <v>(2) Leerlingkruk zithoogte 60 cm nr. 4</v>
      </c>
      <c r="B30" s="95"/>
      <c r="C30" s="95"/>
      <c r="D30" s="95"/>
      <c r="E30" s="95"/>
      <c r="F30" s="95"/>
      <c r="G30" s="95"/>
      <c r="H30" s="95"/>
      <c r="I30" s="95"/>
      <c r="J30" s="96"/>
    </row>
    <row r="31" spans="1:10" s="4" customFormat="1" ht="20" customHeight="1" x14ac:dyDescent="0.15">
      <c r="A31" s="89" t="str">
        <f>PRODUCTDEMONSTRATIE!A8</f>
        <v>1.	Zitcomfort</v>
      </c>
      <c r="B31" s="10"/>
      <c r="C31" s="8" t="s">
        <v>5</v>
      </c>
      <c r="D31" s="6"/>
      <c r="E31" s="10"/>
      <c r="F31" s="8" t="s">
        <v>5</v>
      </c>
      <c r="G31" s="6"/>
      <c r="H31" s="10"/>
      <c r="I31" s="8" t="s">
        <v>5</v>
      </c>
      <c r="J31" s="6"/>
    </row>
    <row r="32" spans="1:10" s="4" customFormat="1" ht="130" customHeight="1" x14ac:dyDescent="0.15">
      <c r="A32" s="90"/>
      <c r="B32" s="10"/>
      <c r="C32" s="91" t="s">
        <v>3</v>
      </c>
      <c r="D32" s="92"/>
      <c r="E32" s="10"/>
      <c r="F32" s="93" t="s">
        <v>3</v>
      </c>
      <c r="G32" s="92"/>
      <c r="H32" s="10"/>
      <c r="I32" s="93" t="s">
        <v>3</v>
      </c>
      <c r="J32" s="92"/>
    </row>
    <row r="33" spans="1:10" s="4" customFormat="1" ht="20" customHeight="1" x14ac:dyDescent="0.15">
      <c r="A33" s="89" t="str">
        <f>PRODUCTDEMONSTRATIE!A9</f>
        <v xml:space="preserve">2.	Stapelbaarheid </v>
      </c>
      <c r="B33" s="10"/>
      <c r="C33" s="8" t="s">
        <v>5</v>
      </c>
      <c r="D33" s="6"/>
      <c r="E33" s="10"/>
      <c r="F33" s="8" t="s">
        <v>5</v>
      </c>
      <c r="G33" s="6"/>
      <c r="H33" s="10"/>
      <c r="I33" s="8" t="s">
        <v>5</v>
      </c>
      <c r="J33" s="6"/>
    </row>
    <row r="34" spans="1:10" s="4" customFormat="1" ht="130" customHeight="1" x14ac:dyDescent="0.15">
      <c r="A34" s="90"/>
      <c r="B34" s="10"/>
      <c r="C34" s="91" t="s">
        <v>3</v>
      </c>
      <c r="D34" s="92"/>
      <c r="E34" s="10"/>
      <c r="F34" s="93" t="s">
        <v>3</v>
      </c>
      <c r="G34" s="92"/>
      <c r="H34" s="10"/>
      <c r="I34" s="93" t="s">
        <v>3</v>
      </c>
      <c r="J34" s="92"/>
    </row>
    <row r="35" spans="1:10" s="4" customFormat="1" ht="20" customHeight="1" x14ac:dyDescent="0.15">
      <c r="A35" s="89" t="str">
        <f>PRODUCTDEMONSTRATIE!A10</f>
        <v>3.	Stabiliteit bij het zitten</v>
      </c>
      <c r="B35" s="10"/>
      <c r="C35" s="8" t="s">
        <v>5</v>
      </c>
      <c r="D35" s="6"/>
      <c r="E35" s="10"/>
      <c r="F35" s="8" t="s">
        <v>5</v>
      </c>
      <c r="G35" s="6"/>
      <c r="H35" s="10"/>
      <c r="I35" s="8" t="s">
        <v>5</v>
      </c>
      <c r="J35" s="6"/>
    </row>
    <row r="36" spans="1:10" s="4" customFormat="1" ht="130" customHeight="1" x14ac:dyDescent="0.15">
      <c r="A36" s="90"/>
      <c r="B36" s="10"/>
      <c r="C36" s="91" t="s">
        <v>3</v>
      </c>
      <c r="D36" s="92"/>
      <c r="E36" s="10"/>
      <c r="F36" s="93" t="s">
        <v>3</v>
      </c>
      <c r="G36" s="92"/>
      <c r="H36" s="10"/>
      <c r="I36" s="93" t="s">
        <v>3</v>
      </c>
      <c r="J36" s="92"/>
    </row>
    <row r="37" spans="1:10" s="4" customFormat="1" ht="20" customHeight="1" x14ac:dyDescent="0.15">
      <c r="A37" s="89" t="str">
        <f>PRODUCTDEMONSTRATIE!A11</f>
        <v>4.	Constructie inclusief bevestiging tussen frame en zitting</v>
      </c>
      <c r="B37" s="10"/>
      <c r="C37" s="8" t="s">
        <v>5</v>
      </c>
      <c r="D37" s="6"/>
      <c r="E37" s="10"/>
      <c r="F37" s="8" t="s">
        <v>5</v>
      </c>
      <c r="G37" s="6"/>
      <c r="H37" s="10"/>
      <c r="I37" s="8" t="s">
        <v>5</v>
      </c>
      <c r="J37" s="6"/>
    </row>
    <row r="38" spans="1:10" s="4" customFormat="1" ht="130" customHeight="1" x14ac:dyDescent="0.15">
      <c r="A38" s="90"/>
      <c r="B38" s="10"/>
      <c r="C38" s="91" t="s">
        <v>3</v>
      </c>
      <c r="D38" s="92"/>
      <c r="E38" s="10"/>
      <c r="F38" s="93" t="s">
        <v>3</v>
      </c>
      <c r="G38" s="92"/>
      <c r="H38" s="10"/>
      <c r="I38" s="93" t="s">
        <v>3</v>
      </c>
      <c r="J38" s="92"/>
    </row>
    <row r="39" spans="1:10" s="4" customFormat="1" ht="20" customHeight="1" x14ac:dyDescent="0.15">
      <c r="A39" s="89" t="str">
        <f>PRODUCTDEMONSTRATIE!A12</f>
        <v>5.	Uitstraling/ vormgeving</v>
      </c>
      <c r="B39" s="10"/>
      <c r="C39" s="8" t="s">
        <v>5</v>
      </c>
      <c r="D39" s="6"/>
      <c r="E39" s="10"/>
      <c r="F39" s="8" t="s">
        <v>5</v>
      </c>
      <c r="G39" s="6"/>
      <c r="H39" s="10"/>
      <c r="I39" s="8" t="s">
        <v>5</v>
      </c>
      <c r="J39" s="6"/>
    </row>
    <row r="40" spans="1:10" s="4" customFormat="1" ht="130" customHeight="1" x14ac:dyDescent="0.15">
      <c r="A40" s="90"/>
      <c r="B40" s="10"/>
      <c r="C40" s="91" t="s">
        <v>3</v>
      </c>
      <c r="D40" s="92"/>
      <c r="E40" s="10"/>
      <c r="F40" s="93" t="s">
        <v>3</v>
      </c>
      <c r="G40" s="92"/>
      <c r="H40" s="10"/>
      <c r="I40" s="93" t="s">
        <v>3</v>
      </c>
      <c r="J40" s="92"/>
    </row>
    <row r="41" spans="1:10" s="4" customFormat="1" ht="20" customHeight="1" x14ac:dyDescent="0.15">
      <c r="A41" s="89" t="str">
        <f>PRODUCTDEMONSTRATIE!A13</f>
        <v>6.	Gemak schoonmaken</v>
      </c>
      <c r="B41" s="10"/>
      <c r="C41" s="8" t="s">
        <v>5</v>
      </c>
      <c r="D41" s="6"/>
      <c r="E41" s="10"/>
      <c r="F41" s="8" t="s">
        <v>5</v>
      </c>
      <c r="G41" s="6"/>
      <c r="H41" s="10"/>
      <c r="I41" s="8" t="s">
        <v>5</v>
      </c>
      <c r="J41" s="6"/>
    </row>
    <row r="42" spans="1:10" s="4" customFormat="1" ht="130" customHeight="1" x14ac:dyDescent="0.15">
      <c r="A42" s="90"/>
      <c r="B42" s="10"/>
      <c r="C42" s="91" t="s">
        <v>3</v>
      </c>
      <c r="D42" s="92"/>
      <c r="E42" s="10"/>
      <c r="F42" s="93" t="s">
        <v>3</v>
      </c>
      <c r="G42" s="92"/>
      <c r="H42" s="10"/>
      <c r="I42" s="93" t="s">
        <v>3</v>
      </c>
      <c r="J42" s="92"/>
    </row>
    <row r="43" spans="1:10" s="4" customFormat="1" ht="20" customHeight="1" x14ac:dyDescent="0.15">
      <c r="A43" s="89" t="str">
        <f>PRODUCTDEMONSTRATIE!A14</f>
        <v>7.	Mate van leerling-proof</v>
      </c>
      <c r="B43" s="10"/>
      <c r="C43" s="8" t="s">
        <v>5</v>
      </c>
      <c r="D43" s="6"/>
      <c r="E43" s="10"/>
      <c r="F43" s="8" t="s">
        <v>5</v>
      </c>
      <c r="G43" s="6"/>
      <c r="H43" s="10"/>
      <c r="I43" s="8" t="s">
        <v>5</v>
      </c>
      <c r="J43" s="6"/>
    </row>
    <row r="44" spans="1:10" s="4" customFormat="1" ht="130" customHeight="1" x14ac:dyDescent="0.15">
      <c r="A44" s="90"/>
      <c r="B44" s="10"/>
      <c r="C44" s="91" t="s">
        <v>3</v>
      </c>
      <c r="D44" s="92"/>
      <c r="E44" s="10"/>
      <c r="F44" s="93" t="s">
        <v>3</v>
      </c>
      <c r="G44" s="92"/>
      <c r="H44" s="10"/>
      <c r="I44" s="93" t="s">
        <v>3</v>
      </c>
      <c r="J44" s="92"/>
    </row>
    <row r="45" spans="1:10" s="4" customFormat="1" ht="20" customHeight="1" x14ac:dyDescent="0.15">
      <c r="A45" s="89" t="str">
        <f>PRODUCTDEMONSTRATIE!A15</f>
        <v>8.	Mate van keuze kleuren in stalenboek</v>
      </c>
      <c r="B45" s="10"/>
      <c r="C45" s="8" t="s">
        <v>5</v>
      </c>
      <c r="D45" s="6"/>
      <c r="E45" s="10"/>
      <c r="F45" s="8" t="s">
        <v>5</v>
      </c>
      <c r="G45" s="6"/>
      <c r="H45" s="10"/>
      <c r="I45" s="8" t="s">
        <v>5</v>
      </c>
      <c r="J45" s="6"/>
    </row>
    <row r="46" spans="1:10" s="4" customFormat="1" ht="130" customHeight="1" x14ac:dyDescent="0.15">
      <c r="A46" s="90"/>
      <c r="B46" s="10"/>
      <c r="C46" s="91" t="s">
        <v>3</v>
      </c>
      <c r="D46" s="92"/>
      <c r="E46" s="10"/>
      <c r="F46" s="93" t="s">
        <v>3</v>
      </c>
      <c r="G46" s="92"/>
      <c r="H46" s="10"/>
      <c r="I46" s="93" t="s">
        <v>3</v>
      </c>
      <c r="J46" s="92"/>
    </row>
    <row r="47" spans="1:10" s="4" customFormat="1" ht="20" customHeight="1" x14ac:dyDescent="0.15">
      <c r="A47" s="43"/>
      <c r="B47" s="11"/>
      <c r="C47" s="44"/>
      <c r="D47" s="44"/>
      <c r="E47" s="11"/>
      <c r="F47" s="44"/>
      <c r="G47" s="44"/>
      <c r="H47" s="11"/>
      <c r="I47" s="44"/>
      <c r="J47" s="45"/>
    </row>
  </sheetData>
  <sheetProtection algorithmName="SHA-512" hashValue="Or5U3EvajofgEvgVJFJDXgI0OFDVJj4PL/QQNhkFUe+cRZ6NYf68tFpMv0ZQneY8vKw+sN7FF1rWQ0K65W5ppw==" saltValue="+bBhZleCVUvhF2ezRfIH/Q==" spinCount="100000" sheet="1" objects="1" scenarios="1"/>
  <mergeCells count="87">
    <mergeCell ref="C1:D1"/>
    <mergeCell ref="F1:G1"/>
    <mergeCell ref="I1:J1"/>
    <mergeCell ref="C2:D2"/>
    <mergeCell ref="F2:G2"/>
    <mergeCell ref="I2:J2"/>
    <mergeCell ref="C4:D4"/>
    <mergeCell ref="F4:G4"/>
    <mergeCell ref="I4:J4"/>
    <mergeCell ref="C6:D6"/>
    <mergeCell ref="F6:G6"/>
    <mergeCell ref="I6:J6"/>
    <mergeCell ref="C8:D8"/>
    <mergeCell ref="F8:G8"/>
    <mergeCell ref="I8:J8"/>
    <mergeCell ref="A23:J23"/>
    <mergeCell ref="A24:A25"/>
    <mergeCell ref="C25:D25"/>
    <mergeCell ref="F25:G25"/>
    <mergeCell ref="I25:J25"/>
    <mergeCell ref="A17:A18"/>
    <mergeCell ref="C18:D18"/>
    <mergeCell ref="F18:G18"/>
    <mergeCell ref="I18:J18"/>
    <mergeCell ref="A19:A20"/>
    <mergeCell ref="C20:D20"/>
    <mergeCell ref="F20:G20"/>
    <mergeCell ref="I20:J20"/>
    <mergeCell ref="F14:G14"/>
    <mergeCell ref="I14:J14"/>
    <mergeCell ref="A15:A16"/>
    <mergeCell ref="C16:D16"/>
    <mergeCell ref="F16:G16"/>
    <mergeCell ref="I16:J16"/>
    <mergeCell ref="I12:J12"/>
    <mergeCell ref="I10:J10"/>
    <mergeCell ref="A26:A27"/>
    <mergeCell ref="C27:D27"/>
    <mergeCell ref="F27:G27"/>
    <mergeCell ref="I27:J27"/>
    <mergeCell ref="C10:D10"/>
    <mergeCell ref="F10:G10"/>
    <mergeCell ref="A11:A12"/>
    <mergeCell ref="C12:D12"/>
    <mergeCell ref="F12:G12"/>
    <mergeCell ref="C22:D22"/>
    <mergeCell ref="F22:G22"/>
    <mergeCell ref="I22:J22"/>
    <mergeCell ref="A13:A14"/>
    <mergeCell ref="C14:D14"/>
    <mergeCell ref="A28:A29"/>
    <mergeCell ref="C29:D29"/>
    <mergeCell ref="F29:G29"/>
    <mergeCell ref="I29:J29"/>
    <mergeCell ref="A30:J30"/>
    <mergeCell ref="A31:A32"/>
    <mergeCell ref="C32:D32"/>
    <mergeCell ref="F32:G32"/>
    <mergeCell ref="I32:J32"/>
    <mergeCell ref="A37:A38"/>
    <mergeCell ref="C38:D38"/>
    <mergeCell ref="F38:G38"/>
    <mergeCell ref="I38:J38"/>
    <mergeCell ref="A39:A40"/>
    <mergeCell ref="C40:D40"/>
    <mergeCell ref="F40:G40"/>
    <mergeCell ref="I40:J40"/>
    <mergeCell ref="A33:A34"/>
    <mergeCell ref="C34:D34"/>
    <mergeCell ref="F34:G34"/>
    <mergeCell ref="I34:J34"/>
    <mergeCell ref="A35:A36"/>
    <mergeCell ref="C36:D36"/>
    <mergeCell ref="F36:G36"/>
    <mergeCell ref="I36:J36"/>
    <mergeCell ref="A45:A46"/>
    <mergeCell ref="C46:D46"/>
    <mergeCell ref="F46:G46"/>
    <mergeCell ref="I46:J46"/>
    <mergeCell ref="A41:A42"/>
    <mergeCell ref="C42:D42"/>
    <mergeCell ref="F42:G42"/>
    <mergeCell ref="I42:J42"/>
    <mergeCell ref="A43:A44"/>
    <mergeCell ref="C44:D44"/>
    <mergeCell ref="F44:G44"/>
    <mergeCell ref="I44:J44"/>
  </mergeCells>
  <dataValidations count="2">
    <dataValidation type="list" errorStyle="warning" allowBlank="1" showErrorMessage="1" error="Voer juiste waarde in. " sqref="C24 F24 I24 I26 F26 C26 C28 F28 I28 C31 C33 F31 F33 I31 I33 C35 C37 C39 C41 C43 F35 F37 F39 F41 F43 I35 I37 I39 I41 I43" xr:uid="{71409A31-E9AB-8340-BC5D-F8C834190A77}">
      <formula1>UVO</formula1>
    </dataValidation>
    <dataValidation type="list" errorStyle="warning" allowBlank="1" showErrorMessage="1" error="Voer juiste waarde in. " sqref="C3 F3 I3 I5 F5 C5 C11 I17 F11 I11 F19 C19 C13 F13 I13 I15 F15 C15 C17 F17 I19 I7 F7 C7" xr:uid="{33C6F3B9-4ADB-F941-A368-519E63C7336A}">
      <formula1>SCOREOV</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84CAC6CD-4077-FE49-A06A-6DC7ED76DEAC}">
          <x14:formula1>
            <xm:f>PRODUCTDEMONSTRATIE!$E$15:$H$15</xm:f>
          </x14:formula1>
          <xm:sqref>C45 F45 I45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CBC95-6403-9E42-9477-CBA7357F4BC0}">
  <dimension ref="A1:K47"/>
  <sheetViews>
    <sheetView showGridLines="0" zoomScale="90" zoomScaleNormal="90" workbookViewId="0">
      <pane ySplit="1" topLeftCell="A3" activePane="bottomLeft" state="frozen"/>
      <selection pane="bottomLeft" activeCell="C5" sqref="C5"/>
    </sheetView>
  </sheetViews>
  <sheetFormatPr baseColWidth="10" defaultRowHeight="15" x14ac:dyDescent="0.2"/>
  <cols>
    <col min="1" max="1" width="71.33203125" style="4" customWidth="1"/>
    <col min="2" max="2" width="2.83203125" style="7"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s>
  <sheetData>
    <row r="1" spans="1:11" s="4" customFormat="1" ht="50" customHeight="1" x14ac:dyDescent="0.2">
      <c r="A1" s="42" t="s">
        <v>10</v>
      </c>
      <c r="B1" s="12"/>
      <c r="C1" s="129" t="str">
        <f>'Beoordelaar 1'!C1</f>
        <v>Inschrijver 1</v>
      </c>
      <c r="D1" s="130"/>
      <c r="E1" s="12"/>
      <c r="F1" s="129" t="str">
        <f>'Beoordelaar 1'!F1</f>
        <v>Inschrijver 2</v>
      </c>
      <c r="G1" s="130"/>
      <c r="H1" s="12"/>
      <c r="I1" s="129" t="str">
        <f>'Beoordelaar 1'!I1</f>
        <v>Inschrijver 3</v>
      </c>
      <c r="J1" s="130"/>
      <c r="K1" s="3"/>
    </row>
    <row r="2" spans="1:11" s="4" customFormat="1" ht="40" customHeight="1" x14ac:dyDescent="0.15">
      <c r="A2" s="46" t="str">
        <f>'OPEN VRAGEN '!A1:A1</f>
        <v>1A. BEANTWOORDING OPEN VRAGEN</v>
      </c>
      <c r="B2" s="9"/>
      <c r="C2" s="97" t="s">
        <v>9</v>
      </c>
      <c r="D2" s="98"/>
      <c r="E2" s="9"/>
      <c r="F2" s="97" t="s">
        <v>9</v>
      </c>
      <c r="G2" s="98"/>
      <c r="H2" s="9"/>
      <c r="I2" s="97" t="s">
        <v>9</v>
      </c>
      <c r="J2" s="98"/>
    </row>
    <row r="3" spans="1:11" s="4" customFormat="1" ht="20" customHeight="1" x14ac:dyDescent="0.15">
      <c r="A3" s="58" t="str">
        <f>'OPEN VRAGEN '!A3</f>
        <v xml:space="preserve">1.1 Open vraag “accountmanagement” </v>
      </c>
      <c r="B3" s="10"/>
      <c r="C3" s="8" t="s">
        <v>5</v>
      </c>
      <c r="D3" s="6"/>
      <c r="E3" s="10"/>
      <c r="F3" s="8" t="s">
        <v>5</v>
      </c>
      <c r="G3" s="6"/>
      <c r="H3" s="10"/>
      <c r="I3" s="8" t="s">
        <v>5</v>
      </c>
      <c r="J3" s="6"/>
    </row>
    <row r="4" spans="1:11" s="4" customFormat="1" ht="130" customHeight="1" x14ac:dyDescent="0.15">
      <c r="A4" s="59" t="str">
        <f>'OPEN VRAGEN '!A4</f>
        <v xml:space="preserve">Inschrijver beschrijft in maximaal 1 A4 pagina op welke wijze zij invulling gaat geven aan het accountmanagement, waarbij er rekening mee gehouden moet worden dat iedere school ZELF de contacten wil onderhouden. Inschrijver beschrijft minimaal op welke concrete wijze zij zichzelf na gunning gaat introduceren bij alle scholen en hoe de contacten tussen de scholen en opdrachtnemer zullen verlopen. </v>
      </c>
      <c r="B4" s="10"/>
      <c r="C4" s="91" t="s">
        <v>3</v>
      </c>
      <c r="D4" s="92"/>
      <c r="E4" s="10"/>
      <c r="F4" s="93" t="s">
        <v>3</v>
      </c>
      <c r="G4" s="92"/>
      <c r="H4" s="10"/>
      <c r="I4" s="93" t="s">
        <v>3</v>
      </c>
      <c r="J4" s="92"/>
    </row>
    <row r="5" spans="1:11" s="4" customFormat="1" ht="20" customHeight="1" x14ac:dyDescent="0.15">
      <c r="A5" s="58" t="str">
        <f>'OPEN VRAGEN '!A5</f>
        <v>1.2 Open vraag “Duurzaamheid”</v>
      </c>
      <c r="B5" s="10"/>
      <c r="C5" s="8" t="s">
        <v>5</v>
      </c>
      <c r="D5" s="6"/>
      <c r="E5" s="10"/>
      <c r="F5" s="8" t="s">
        <v>5</v>
      </c>
      <c r="G5" s="6"/>
      <c r="H5" s="10"/>
      <c r="I5" s="8" t="s">
        <v>5</v>
      </c>
      <c r="J5" s="6"/>
    </row>
    <row r="6" spans="1:11" s="4" customFormat="1" ht="130" customHeight="1" x14ac:dyDescent="0.15">
      <c r="A6" s="59" t="str">
        <f>'OPEN VRAGEN '!A6</f>
        <v xml:space="preserve">Inschrijver dient op maximaal 2 A4 pagina´s te beschrijven op welke wijze zij bijdraagt aan duurzaamheid van technisch meubilair. Hierbij dient minimaal beschreven te worden hoe er wordt omgegaan met hergebruik van ‘oud’ technisch meubilair en onderdelen van technisch meubilair en het leveren van onderdelen voor bestaande technische meubels. Daarnaast beschrijft inschrijver welke mogelijkheden zij biedt met betrekking tot het leveren van tweedehands technisch meubilair. </v>
      </c>
      <c r="B6" s="10"/>
      <c r="C6" s="91" t="s">
        <v>3</v>
      </c>
      <c r="D6" s="92"/>
      <c r="E6" s="10"/>
      <c r="F6" s="93" t="s">
        <v>3</v>
      </c>
      <c r="G6" s="92"/>
      <c r="H6" s="10"/>
      <c r="I6" s="93" t="s">
        <v>3</v>
      </c>
      <c r="J6" s="92"/>
    </row>
    <row r="7" spans="1:11" s="4" customFormat="1" ht="20" customHeight="1" x14ac:dyDescent="0.15">
      <c r="A7" s="58" t="str">
        <f>'OPEN VRAGEN '!A7</f>
        <v>1.3 Open vraag “Onderhoud”</v>
      </c>
      <c r="B7" s="10"/>
      <c r="C7" s="8" t="s">
        <v>5</v>
      </c>
      <c r="D7" s="6"/>
      <c r="E7" s="10"/>
      <c r="F7" s="8" t="s">
        <v>5</v>
      </c>
      <c r="G7" s="6"/>
      <c r="H7" s="10"/>
      <c r="I7" s="8" t="s">
        <v>5</v>
      </c>
      <c r="J7" s="6"/>
    </row>
    <row r="8" spans="1:11" s="4" customFormat="1" ht="130" customHeight="1" x14ac:dyDescent="0.15">
      <c r="A8" s="59" t="str">
        <f>'OPEN VRAGEN '!A8</f>
        <v xml:space="preserve">Inschrijver beschrijft op maximaal 1 A4 op welke wijze zij door middel van onderhoud het technisch meubilair up-to-date houdt en ervoor zorgt dat deze voldoen aan de veiligheidseisen. Hierbij wordt minimaal beschreven te worden met welke frequentie er onderhoud plaats vindt en hoe er wordt omgegaan met onveilig of onbruikbaar technisch meubilair.  </v>
      </c>
      <c r="B8" s="10"/>
      <c r="C8" s="91" t="s">
        <v>3</v>
      </c>
      <c r="D8" s="92"/>
      <c r="E8" s="10"/>
      <c r="F8" s="93" t="s">
        <v>3</v>
      </c>
      <c r="G8" s="92"/>
      <c r="H8" s="10"/>
      <c r="I8" s="93" t="s">
        <v>3</v>
      </c>
      <c r="J8" s="92"/>
    </row>
    <row r="9" spans="1:11" s="4" customFormat="1" ht="20" customHeight="1" x14ac:dyDescent="0.15">
      <c r="A9" s="43"/>
      <c r="B9" s="11"/>
      <c r="C9" s="44"/>
      <c r="D9" s="44"/>
      <c r="E9" s="11"/>
      <c r="F9" s="44"/>
      <c r="G9" s="44"/>
      <c r="H9" s="11"/>
      <c r="I9" s="44"/>
      <c r="J9" s="45"/>
    </row>
    <row r="10" spans="1:11" s="4" customFormat="1" ht="40" customHeight="1" x14ac:dyDescent="0.15">
      <c r="A10" s="46" t="str">
        <f>INTERVIEW!A1</f>
        <v>2. INTERVIEW SLEUTELFUNCTIONARISSEN</v>
      </c>
      <c r="B10" s="9"/>
      <c r="C10" s="97" t="s">
        <v>9</v>
      </c>
      <c r="D10" s="98"/>
      <c r="E10" s="9"/>
      <c r="F10" s="97" t="s">
        <v>9</v>
      </c>
      <c r="G10" s="98"/>
      <c r="H10" s="9"/>
      <c r="I10" s="97" t="s">
        <v>9</v>
      </c>
      <c r="J10" s="98"/>
    </row>
    <row r="11" spans="1:11" s="4" customFormat="1" ht="20" customHeight="1" x14ac:dyDescent="0.15">
      <c r="A11" s="89" t="str">
        <f>INTERVIEW!A4</f>
        <v>Vraag 1</v>
      </c>
      <c r="B11" s="10"/>
      <c r="C11" s="8" t="s">
        <v>5</v>
      </c>
      <c r="D11" s="6"/>
      <c r="E11" s="10"/>
      <c r="F11" s="8" t="s">
        <v>5</v>
      </c>
      <c r="G11" s="6"/>
      <c r="H11" s="10"/>
      <c r="I11" s="8" t="s">
        <v>5</v>
      </c>
      <c r="J11" s="6"/>
    </row>
    <row r="12" spans="1:11" s="4" customFormat="1" ht="130" customHeight="1" x14ac:dyDescent="0.15">
      <c r="A12" s="90"/>
      <c r="B12" s="10"/>
      <c r="C12" s="91" t="s">
        <v>3</v>
      </c>
      <c r="D12" s="92"/>
      <c r="E12" s="10"/>
      <c r="F12" s="93" t="s">
        <v>3</v>
      </c>
      <c r="G12" s="92"/>
      <c r="H12" s="10"/>
      <c r="I12" s="93" t="s">
        <v>3</v>
      </c>
      <c r="J12" s="92"/>
    </row>
    <row r="13" spans="1:11" s="4" customFormat="1" ht="20" customHeight="1" x14ac:dyDescent="0.15">
      <c r="A13" s="89" t="str">
        <f>INTERVIEW!A5</f>
        <v>Vraag 2</v>
      </c>
      <c r="B13" s="10"/>
      <c r="C13" s="8" t="s">
        <v>5</v>
      </c>
      <c r="D13" s="6"/>
      <c r="E13" s="10"/>
      <c r="F13" s="8" t="s">
        <v>5</v>
      </c>
      <c r="G13" s="6"/>
      <c r="H13" s="10"/>
      <c r="I13" s="8" t="s">
        <v>5</v>
      </c>
      <c r="J13" s="6"/>
    </row>
    <row r="14" spans="1:11" s="4" customFormat="1" ht="130" customHeight="1" x14ac:dyDescent="0.15">
      <c r="A14" s="90"/>
      <c r="B14" s="10"/>
      <c r="C14" s="91" t="s">
        <v>3</v>
      </c>
      <c r="D14" s="92"/>
      <c r="E14" s="10"/>
      <c r="F14" s="93" t="s">
        <v>3</v>
      </c>
      <c r="G14" s="92"/>
      <c r="H14" s="10"/>
      <c r="I14" s="93" t="s">
        <v>3</v>
      </c>
      <c r="J14" s="92"/>
    </row>
    <row r="15" spans="1:11" s="4" customFormat="1" ht="20" customHeight="1" x14ac:dyDescent="0.15">
      <c r="A15" s="89" t="str">
        <f>INTERVIEW!A6</f>
        <v>Vraag 3</v>
      </c>
      <c r="B15" s="10"/>
      <c r="C15" s="8" t="s">
        <v>5</v>
      </c>
      <c r="D15" s="6"/>
      <c r="E15" s="10"/>
      <c r="F15" s="8" t="s">
        <v>5</v>
      </c>
      <c r="G15" s="6"/>
      <c r="H15" s="10"/>
      <c r="I15" s="8" t="s">
        <v>5</v>
      </c>
      <c r="J15" s="6"/>
    </row>
    <row r="16" spans="1:11" s="4" customFormat="1" ht="130" customHeight="1" x14ac:dyDescent="0.15">
      <c r="A16" s="90"/>
      <c r="B16" s="10"/>
      <c r="C16" s="91" t="s">
        <v>3</v>
      </c>
      <c r="D16" s="92"/>
      <c r="E16" s="10"/>
      <c r="F16" s="93" t="s">
        <v>3</v>
      </c>
      <c r="G16" s="92"/>
      <c r="H16" s="10"/>
      <c r="I16" s="93" t="s">
        <v>3</v>
      </c>
      <c r="J16" s="92"/>
    </row>
    <row r="17" spans="1:10" s="4" customFormat="1" ht="20" customHeight="1" x14ac:dyDescent="0.15">
      <c r="A17" s="89" t="str">
        <f>INTERVIEW!A7</f>
        <v>Vraag 4</v>
      </c>
      <c r="B17" s="10"/>
      <c r="C17" s="8" t="s">
        <v>5</v>
      </c>
      <c r="D17" s="6"/>
      <c r="E17" s="10"/>
      <c r="F17" s="8" t="s">
        <v>5</v>
      </c>
      <c r="G17" s="6"/>
      <c r="H17" s="10"/>
      <c r="I17" s="8" t="s">
        <v>5</v>
      </c>
      <c r="J17" s="6"/>
    </row>
    <row r="18" spans="1:10" s="4" customFormat="1" ht="130" customHeight="1" x14ac:dyDescent="0.15">
      <c r="A18" s="90"/>
      <c r="B18" s="10"/>
      <c r="C18" s="91" t="s">
        <v>3</v>
      </c>
      <c r="D18" s="92"/>
      <c r="E18" s="10"/>
      <c r="F18" s="93" t="s">
        <v>3</v>
      </c>
      <c r="G18" s="92"/>
      <c r="H18" s="10"/>
      <c r="I18" s="93" t="s">
        <v>3</v>
      </c>
      <c r="J18" s="92"/>
    </row>
    <row r="19" spans="1:10" s="4" customFormat="1" ht="20" customHeight="1" x14ac:dyDescent="0.15">
      <c r="A19" s="89" t="str">
        <f>INTERVIEW!A8</f>
        <v>Vraag 5</v>
      </c>
      <c r="B19" s="10"/>
      <c r="C19" s="8" t="s">
        <v>5</v>
      </c>
      <c r="D19" s="6"/>
      <c r="E19" s="10"/>
      <c r="F19" s="8" t="s">
        <v>5</v>
      </c>
      <c r="G19" s="6"/>
      <c r="H19" s="10"/>
      <c r="I19" s="8" t="s">
        <v>5</v>
      </c>
      <c r="J19" s="6"/>
    </row>
    <row r="20" spans="1:10" s="4" customFormat="1" ht="130" customHeight="1" x14ac:dyDescent="0.15">
      <c r="A20" s="90"/>
      <c r="B20" s="10"/>
      <c r="C20" s="91" t="s">
        <v>3</v>
      </c>
      <c r="D20" s="92"/>
      <c r="E20" s="10"/>
      <c r="F20" s="93" t="s">
        <v>3</v>
      </c>
      <c r="G20" s="92"/>
      <c r="H20" s="10"/>
      <c r="I20" s="93" t="s">
        <v>3</v>
      </c>
      <c r="J20" s="92"/>
    </row>
    <row r="21" spans="1:10" s="4" customFormat="1" ht="20" customHeight="1" x14ac:dyDescent="0.15">
      <c r="A21" s="43"/>
      <c r="B21" s="11"/>
      <c r="C21" s="44"/>
      <c r="D21" s="44"/>
      <c r="E21" s="11"/>
      <c r="F21" s="44"/>
      <c r="G21" s="44"/>
      <c r="H21" s="11"/>
      <c r="I21" s="44"/>
      <c r="J21" s="45"/>
    </row>
    <row r="22" spans="1:10" s="4" customFormat="1" ht="40" customHeight="1" x14ac:dyDescent="0.15">
      <c r="A22" s="46" t="str">
        <f>PRODUCTDEMONSTRATIE!A1:A1</f>
        <v>3. PRODUCTDEMONSTRATIE BIJ ZAAM</v>
      </c>
      <c r="B22" s="9"/>
      <c r="C22" s="97" t="s">
        <v>9</v>
      </c>
      <c r="D22" s="98"/>
      <c r="E22" s="9"/>
      <c r="F22" s="97" t="s">
        <v>9</v>
      </c>
      <c r="G22" s="98"/>
      <c r="H22" s="9"/>
      <c r="I22" s="97" t="s">
        <v>9</v>
      </c>
      <c r="J22" s="98"/>
    </row>
    <row r="23" spans="1:10" s="4" customFormat="1" ht="20" customHeight="1" x14ac:dyDescent="0.15">
      <c r="A23" s="94" t="str">
        <f>PRODUCTDEMONSTRATIE!A3</f>
        <v>(1) Werkbank (beuken multiplex in lijnolie) 150 cm x 75 cm nr. 1</v>
      </c>
      <c r="B23" s="95"/>
      <c r="C23" s="95"/>
      <c r="D23" s="95"/>
      <c r="E23" s="95"/>
      <c r="F23" s="95"/>
      <c r="G23" s="95"/>
      <c r="H23" s="95"/>
      <c r="I23" s="95"/>
      <c r="J23" s="96"/>
    </row>
    <row r="24" spans="1:10" s="4" customFormat="1" ht="20" customHeight="1" x14ac:dyDescent="0.15">
      <c r="A24" s="89" t="str">
        <f>PRODUCTDEMONSTRATIE!A4:A4</f>
        <v>1.	Stabiliteit ZONDER vloermontage</v>
      </c>
      <c r="B24" s="10"/>
      <c r="C24" s="8" t="s">
        <v>5</v>
      </c>
      <c r="D24" s="6"/>
      <c r="E24" s="10"/>
      <c r="F24" s="8" t="s">
        <v>5</v>
      </c>
      <c r="G24" s="6"/>
      <c r="H24" s="10"/>
      <c r="I24" s="8" t="s">
        <v>5</v>
      </c>
      <c r="J24" s="6"/>
    </row>
    <row r="25" spans="1:10" s="4" customFormat="1" ht="130" customHeight="1" x14ac:dyDescent="0.15">
      <c r="A25" s="90"/>
      <c r="B25" s="10"/>
      <c r="C25" s="91" t="s">
        <v>3</v>
      </c>
      <c r="D25" s="92"/>
      <c r="E25" s="10"/>
      <c r="F25" s="93" t="s">
        <v>3</v>
      </c>
      <c r="G25" s="92"/>
      <c r="H25" s="10"/>
      <c r="I25" s="93" t="s">
        <v>3</v>
      </c>
      <c r="J25" s="92"/>
    </row>
    <row r="26" spans="1:10" s="4" customFormat="1" ht="20" customHeight="1" x14ac:dyDescent="0.15">
      <c r="A26" s="89" t="str">
        <f>PRODUCTDEMONSTRATIE!A5:A5</f>
        <v>2.	Mate ruwheid van het werkblad</v>
      </c>
      <c r="B26" s="10"/>
      <c r="C26" s="8" t="s">
        <v>5</v>
      </c>
      <c r="D26" s="6"/>
      <c r="E26" s="10"/>
      <c r="F26" s="8" t="s">
        <v>5</v>
      </c>
      <c r="G26" s="6"/>
      <c r="H26" s="10"/>
      <c r="I26" s="8" t="s">
        <v>5</v>
      </c>
      <c r="J26" s="6"/>
    </row>
    <row r="27" spans="1:10" s="4" customFormat="1" ht="130" customHeight="1" x14ac:dyDescent="0.15">
      <c r="A27" s="90"/>
      <c r="B27" s="10"/>
      <c r="C27" s="91" t="s">
        <v>3</v>
      </c>
      <c r="D27" s="92"/>
      <c r="E27" s="10"/>
      <c r="F27" s="93" t="s">
        <v>3</v>
      </c>
      <c r="G27" s="92"/>
      <c r="H27" s="10"/>
      <c r="I27" s="93" t="s">
        <v>3</v>
      </c>
      <c r="J27" s="92"/>
    </row>
    <row r="28" spans="1:10" s="4" customFormat="1" ht="20" customHeight="1" x14ac:dyDescent="0.15">
      <c r="A28" s="89" t="str">
        <f>PRODUCTDEMONSTRATIE!A6:A6</f>
        <v>3.	Constructie inclusief bevestiging tussen frame en werkblad</v>
      </c>
      <c r="B28" s="10"/>
      <c r="C28" s="8" t="s">
        <v>5</v>
      </c>
      <c r="D28" s="6"/>
      <c r="E28" s="10"/>
      <c r="F28" s="8" t="s">
        <v>5</v>
      </c>
      <c r="G28" s="6"/>
      <c r="H28" s="10"/>
      <c r="I28" s="8" t="s">
        <v>5</v>
      </c>
      <c r="J28" s="6"/>
    </row>
    <row r="29" spans="1:10" s="4" customFormat="1" ht="130" customHeight="1" x14ac:dyDescent="0.15">
      <c r="A29" s="90"/>
      <c r="B29" s="10"/>
      <c r="C29" s="91" t="s">
        <v>3</v>
      </c>
      <c r="D29" s="92"/>
      <c r="E29" s="10"/>
      <c r="F29" s="93" t="s">
        <v>3</v>
      </c>
      <c r="G29" s="92"/>
      <c r="H29" s="10"/>
      <c r="I29" s="93" t="s">
        <v>3</v>
      </c>
      <c r="J29" s="92"/>
    </row>
    <row r="30" spans="1:10" s="4" customFormat="1" ht="20" customHeight="1" x14ac:dyDescent="0.15">
      <c r="A30" s="94" t="str">
        <f>PRODUCTDEMONSTRATIE!A7</f>
        <v>(2) Leerlingkruk zithoogte 60 cm nr. 4</v>
      </c>
      <c r="B30" s="95"/>
      <c r="C30" s="95"/>
      <c r="D30" s="95"/>
      <c r="E30" s="95"/>
      <c r="F30" s="95"/>
      <c r="G30" s="95"/>
      <c r="H30" s="95"/>
      <c r="I30" s="95"/>
      <c r="J30" s="96"/>
    </row>
    <row r="31" spans="1:10" s="4" customFormat="1" ht="20" customHeight="1" x14ac:dyDescent="0.15">
      <c r="A31" s="89" t="str">
        <f>PRODUCTDEMONSTRATIE!A8</f>
        <v>1.	Zitcomfort</v>
      </c>
      <c r="B31" s="10"/>
      <c r="C31" s="8" t="s">
        <v>5</v>
      </c>
      <c r="D31" s="6"/>
      <c r="E31" s="10"/>
      <c r="F31" s="8" t="s">
        <v>5</v>
      </c>
      <c r="G31" s="6"/>
      <c r="H31" s="10"/>
      <c r="I31" s="8" t="s">
        <v>5</v>
      </c>
      <c r="J31" s="6"/>
    </row>
    <row r="32" spans="1:10" s="4" customFormat="1" ht="130" customHeight="1" x14ac:dyDescent="0.15">
      <c r="A32" s="90"/>
      <c r="B32" s="10"/>
      <c r="C32" s="91" t="s">
        <v>3</v>
      </c>
      <c r="D32" s="92"/>
      <c r="E32" s="10"/>
      <c r="F32" s="93" t="s">
        <v>3</v>
      </c>
      <c r="G32" s="92"/>
      <c r="H32" s="10"/>
      <c r="I32" s="93" t="s">
        <v>3</v>
      </c>
      <c r="J32" s="92"/>
    </row>
    <row r="33" spans="1:10" s="4" customFormat="1" ht="20" customHeight="1" x14ac:dyDescent="0.15">
      <c r="A33" s="89" t="str">
        <f>PRODUCTDEMONSTRATIE!A9</f>
        <v xml:space="preserve">2.	Stapelbaarheid </v>
      </c>
      <c r="B33" s="10"/>
      <c r="C33" s="8" t="s">
        <v>5</v>
      </c>
      <c r="D33" s="6"/>
      <c r="E33" s="10"/>
      <c r="F33" s="8" t="s">
        <v>5</v>
      </c>
      <c r="G33" s="6"/>
      <c r="H33" s="10"/>
      <c r="I33" s="8" t="s">
        <v>5</v>
      </c>
      <c r="J33" s="6"/>
    </row>
    <row r="34" spans="1:10" s="4" customFormat="1" ht="130" customHeight="1" x14ac:dyDescent="0.15">
      <c r="A34" s="90"/>
      <c r="B34" s="10"/>
      <c r="C34" s="91" t="s">
        <v>3</v>
      </c>
      <c r="D34" s="92"/>
      <c r="E34" s="10"/>
      <c r="F34" s="93" t="s">
        <v>3</v>
      </c>
      <c r="G34" s="92"/>
      <c r="H34" s="10"/>
      <c r="I34" s="93" t="s">
        <v>3</v>
      </c>
      <c r="J34" s="92"/>
    </row>
    <row r="35" spans="1:10" s="4" customFormat="1" ht="20" customHeight="1" x14ac:dyDescent="0.15">
      <c r="A35" s="89" t="str">
        <f>PRODUCTDEMONSTRATIE!A10</f>
        <v>3.	Stabiliteit bij het zitten</v>
      </c>
      <c r="B35" s="10"/>
      <c r="C35" s="8" t="s">
        <v>5</v>
      </c>
      <c r="D35" s="6"/>
      <c r="E35" s="10"/>
      <c r="F35" s="8" t="s">
        <v>5</v>
      </c>
      <c r="G35" s="6"/>
      <c r="H35" s="10"/>
      <c r="I35" s="8" t="s">
        <v>5</v>
      </c>
      <c r="J35" s="6"/>
    </row>
    <row r="36" spans="1:10" s="4" customFormat="1" ht="130" customHeight="1" x14ac:dyDescent="0.15">
      <c r="A36" s="90"/>
      <c r="B36" s="10"/>
      <c r="C36" s="91" t="s">
        <v>3</v>
      </c>
      <c r="D36" s="92"/>
      <c r="E36" s="10"/>
      <c r="F36" s="93" t="s">
        <v>3</v>
      </c>
      <c r="G36" s="92"/>
      <c r="H36" s="10"/>
      <c r="I36" s="93" t="s">
        <v>3</v>
      </c>
      <c r="J36" s="92"/>
    </row>
    <row r="37" spans="1:10" s="4" customFormat="1" ht="20" customHeight="1" x14ac:dyDescent="0.15">
      <c r="A37" s="89" t="str">
        <f>PRODUCTDEMONSTRATIE!A11</f>
        <v>4.	Constructie inclusief bevestiging tussen frame en zitting</v>
      </c>
      <c r="B37" s="10"/>
      <c r="C37" s="8" t="s">
        <v>5</v>
      </c>
      <c r="D37" s="6"/>
      <c r="E37" s="10"/>
      <c r="F37" s="8" t="s">
        <v>5</v>
      </c>
      <c r="G37" s="6"/>
      <c r="H37" s="10"/>
      <c r="I37" s="8" t="s">
        <v>5</v>
      </c>
      <c r="J37" s="6"/>
    </row>
    <row r="38" spans="1:10" s="4" customFormat="1" ht="130" customHeight="1" x14ac:dyDescent="0.15">
      <c r="A38" s="90"/>
      <c r="B38" s="10"/>
      <c r="C38" s="91" t="s">
        <v>3</v>
      </c>
      <c r="D38" s="92"/>
      <c r="E38" s="10"/>
      <c r="F38" s="93" t="s">
        <v>3</v>
      </c>
      <c r="G38" s="92"/>
      <c r="H38" s="10"/>
      <c r="I38" s="93" t="s">
        <v>3</v>
      </c>
      <c r="J38" s="92"/>
    </row>
    <row r="39" spans="1:10" s="4" customFormat="1" ht="20" customHeight="1" x14ac:dyDescent="0.15">
      <c r="A39" s="89" t="str">
        <f>PRODUCTDEMONSTRATIE!A12</f>
        <v>5.	Uitstraling/ vormgeving</v>
      </c>
      <c r="B39" s="10"/>
      <c r="C39" s="8" t="s">
        <v>5</v>
      </c>
      <c r="D39" s="6"/>
      <c r="E39" s="10"/>
      <c r="F39" s="8" t="s">
        <v>5</v>
      </c>
      <c r="G39" s="6"/>
      <c r="H39" s="10"/>
      <c r="I39" s="8" t="s">
        <v>5</v>
      </c>
      <c r="J39" s="6"/>
    </row>
    <row r="40" spans="1:10" s="4" customFormat="1" ht="130" customHeight="1" x14ac:dyDescent="0.15">
      <c r="A40" s="90"/>
      <c r="B40" s="10"/>
      <c r="C40" s="91" t="s">
        <v>3</v>
      </c>
      <c r="D40" s="92"/>
      <c r="E40" s="10"/>
      <c r="F40" s="93" t="s">
        <v>3</v>
      </c>
      <c r="G40" s="92"/>
      <c r="H40" s="10"/>
      <c r="I40" s="93" t="s">
        <v>3</v>
      </c>
      <c r="J40" s="92"/>
    </row>
    <row r="41" spans="1:10" s="4" customFormat="1" ht="20" customHeight="1" x14ac:dyDescent="0.15">
      <c r="A41" s="89" t="str">
        <f>PRODUCTDEMONSTRATIE!A13</f>
        <v>6.	Gemak schoonmaken</v>
      </c>
      <c r="B41" s="10"/>
      <c r="C41" s="8" t="s">
        <v>5</v>
      </c>
      <c r="D41" s="6"/>
      <c r="E41" s="10"/>
      <c r="F41" s="8" t="s">
        <v>5</v>
      </c>
      <c r="G41" s="6"/>
      <c r="H41" s="10"/>
      <c r="I41" s="8" t="s">
        <v>5</v>
      </c>
      <c r="J41" s="6"/>
    </row>
    <row r="42" spans="1:10" s="4" customFormat="1" ht="130" customHeight="1" x14ac:dyDescent="0.15">
      <c r="A42" s="90"/>
      <c r="B42" s="10"/>
      <c r="C42" s="91" t="s">
        <v>3</v>
      </c>
      <c r="D42" s="92"/>
      <c r="E42" s="10"/>
      <c r="F42" s="93" t="s">
        <v>3</v>
      </c>
      <c r="G42" s="92"/>
      <c r="H42" s="10"/>
      <c r="I42" s="93" t="s">
        <v>3</v>
      </c>
      <c r="J42" s="92"/>
    </row>
    <row r="43" spans="1:10" s="4" customFormat="1" ht="20" customHeight="1" x14ac:dyDescent="0.15">
      <c r="A43" s="89" t="str">
        <f>PRODUCTDEMONSTRATIE!A14</f>
        <v>7.	Mate van leerling-proof</v>
      </c>
      <c r="B43" s="10"/>
      <c r="C43" s="8" t="s">
        <v>5</v>
      </c>
      <c r="D43" s="6"/>
      <c r="E43" s="10"/>
      <c r="F43" s="8" t="s">
        <v>5</v>
      </c>
      <c r="G43" s="6"/>
      <c r="H43" s="10"/>
      <c r="I43" s="8" t="s">
        <v>5</v>
      </c>
      <c r="J43" s="6"/>
    </row>
    <row r="44" spans="1:10" s="4" customFormat="1" ht="130" customHeight="1" x14ac:dyDescent="0.15">
      <c r="A44" s="90"/>
      <c r="B44" s="10"/>
      <c r="C44" s="91" t="s">
        <v>3</v>
      </c>
      <c r="D44" s="92"/>
      <c r="E44" s="10"/>
      <c r="F44" s="93" t="s">
        <v>3</v>
      </c>
      <c r="G44" s="92"/>
      <c r="H44" s="10"/>
      <c r="I44" s="93" t="s">
        <v>3</v>
      </c>
      <c r="J44" s="92"/>
    </row>
    <row r="45" spans="1:10" s="4" customFormat="1" ht="20" customHeight="1" x14ac:dyDescent="0.15">
      <c r="A45" s="89" t="str">
        <f>PRODUCTDEMONSTRATIE!A15</f>
        <v>8.	Mate van keuze kleuren in stalenboek</v>
      </c>
      <c r="B45" s="10"/>
      <c r="C45" s="8" t="s">
        <v>5</v>
      </c>
      <c r="D45" s="6"/>
      <c r="E45" s="10"/>
      <c r="F45" s="8" t="s">
        <v>5</v>
      </c>
      <c r="G45" s="6"/>
      <c r="H45" s="10"/>
      <c r="I45" s="8" t="s">
        <v>5</v>
      </c>
      <c r="J45" s="6"/>
    </row>
    <row r="46" spans="1:10" s="4" customFormat="1" ht="130" customHeight="1" x14ac:dyDescent="0.15">
      <c r="A46" s="90"/>
      <c r="B46" s="10"/>
      <c r="C46" s="91" t="s">
        <v>3</v>
      </c>
      <c r="D46" s="92"/>
      <c r="E46" s="10"/>
      <c r="F46" s="93" t="s">
        <v>3</v>
      </c>
      <c r="G46" s="92"/>
      <c r="H46" s="10"/>
      <c r="I46" s="93" t="s">
        <v>3</v>
      </c>
      <c r="J46" s="92"/>
    </row>
    <row r="47" spans="1:10" s="4" customFormat="1" ht="20" customHeight="1" x14ac:dyDescent="0.15">
      <c r="A47" s="43"/>
      <c r="B47" s="11"/>
      <c r="C47" s="44"/>
      <c r="D47" s="44"/>
      <c r="E47" s="11"/>
      <c r="F47" s="44"/>
      <c r="G47" s="44"/>
      <c r="H47" s="11"/>
      <c r="I47" s="44"/>
      <c r="J47" s="45"/>
    </row>
  </sheetData>
  <sheetProtection algorithmName="SHA-512" hashValue="ztN11tu5c5/jw60mjdNATm2zjs17VMCw6tOIzwQAReR9Vit+D842dDffCEcTMVUR6UOlmYJtZ830dufdnZ3x1w==" saltValue="QbZjkrh3UVYIVyRyT1awFA==" spinCount="100000" sheet="1" objects="1" scenarios="1"/>
  <mergeCells count="87">
    <mergeCell ref="C1:D1"/>
    <mergeCell ref="F1:G1"/>
    <mergeCell ref="I1:J1"/>
    <mergeCell ref="C2:D2"/>
    <mergeCell ref="F2:G2"/>
    <mergeCell ref="I2:J2"/>
    <mergeCell ref="C4:D4"/>
    <mergeCell ref="F4:G4"/>
    <mergeCell ref="I4:J4"/>
    <mergeCell ref="C6:D6"/>
    <mergeCell ref="F6:G6"/>
    <mergeCell ref="I6:J6"/>
    <mergeCell ref="C8:D8"/>
    <mergeCell ref="F8:G8"/>
    <mergeCell ref="I8:J8"/>
    <mergeCell ref="A13:A14"/>
    <mergeCell ref="C14:D14"/>
    <mergeCell ref="F14:G14"/>
    <mergeCell ref="I14:J14"/>
    <mergeCell ref="A15:A16"/>
    <mergeCell ref="C16:D16"/>
    <mergeCell ref="F16:G16"/>
    <mergeCell ref="I16:J16"/>
    <mergeCell ref="C10:D10"/>
    <mergeCell ref="F10:G10"/>
    <mergeCell ref="I10:J10"/>
    <mergeCell ref="A11:A12"/>
    <mergeCell ref="C12:D12"/>
    <mergeCell ref="F12:G12"/>
    <mergeCell ref="I12:J12"/>
    <mergeCell ref="A17:A18"/>
    <mergeCell ref="C18:D18"/>
    <mergeCell ref="F18:G18"/>
    <mergeCell ref="I18:J18"/>
    <mergeCell ref="A19:A20"/>
    <mergeCell ref="C20:D20"/>
    <mergeCell ref="F20:G20"/>
    <mergeCell ref="I20:J20"/>
    <mergeCell ref="C22:D22"/>
    <mergeCell ref="F22:G22"/>
    <mergeCell ref="I22:J22"/>
    <mergeCell ref="A26:A27"/>
    <mergeCell ref="C27:D27"/>
    <mergeCell ref="F27:G27"/>
    <mergeCell ref="I27:J27"/>
    <mergeCell ref="A23:J23"/>
    <mergeCell ref="A24:A25"/>
    <mergeCell ref="C25:D25"/>
    <mergeCell ref="F25:G25"/>
    <mergeCell ref="I25:J25"/>
    <mergeCell ref="A28:A29"/>
    <mergeCell ref="C29:D29"/>
    <mergeCell ref="F29:G29"/>
    <mergeCell ref="I29:J29"/>
    <mergeCell ref="A30:J30"/>
    <mergeCell ref="A31:A32"/>
    <mergeCell ref="C32:D32"/>
    <mergeCell ref="F32:G32"/>
    <mergeCell ref="I32:J32"/>
    <mergeCell ref="A37:A38"/>
    <mergeCell ref="C38:D38"/>
    <mergeCell ref="F38:G38"/>
    <mergeCell ref="I38:J38"/>
    <mergeCell ref="A39:A40"/>
    <mergeCell ref="C40:D40"/>
    <mergeCell ref="F40:G40"/>
    <mergeCell ref="I40:J40"/>
    <mergeCell ref="A33:A34"/>
    <mergeCell ref="C34:D34"/>
    <mergeCell ref="F34:G34"/>
    <mergeCell ref="I34:J34"/>
    <mergeCell ref="A35:A36"/>
    <mergeCell ref="C36:D36"/>
    <mergeCell ref="F36:G36"/>
    <mergeCell ref="I36:J36"/>
    <mergeCell ref="A45:A46"/>
    <mergeCell ref="C46:D46"/>
    <mergeCell ref="F46:G46"/>
    <mergeCell ref="I46:J46"/>
    <mergeCell ref="A41:A42"/>
    <mergeCell ref="C42:D42"/>
    <mergeCell ref="F42:G42"/>
    <mergeCell ref="I42:J42"/>
    <mergeCell ref="A43:A44"/>
    <mergeCell ref="C44:D44"/>
    <mergeCell ref="F44:G44"/>
    <mergeCell ref="I44:J44"/>
  </mergeCells>
  <dataValidations count="2">
    <dataValidation type="list" errorStyle="warning" allowBlank="1" showErrorMessage="1" error="Voer juiste waarde in. " sqref="C3 F3 I3 I5 F5 C5 C11 I17 F11 I11 F19 C19 C13 F13 I13 I15 F15 C15 C17 F17 I19 I7 F7 C7" xr:uid="{DC75D273-9554-4249-91EF-BF2715474749}">
      <formula1>SCOREOV</formula1>
    </dataValidation>
    <dataValidation type="list" errorStyle="warning" allowBlank="1" showErrorMessage="1" error="Voer juiste waarde in. " sqref="C24 F24 I24 I26 F26 C26 C28 F28 I28 C31 C33 F31 F33 I31 I33 C35 C37 C39 C41 C43 F35 F37 F39 F41 F43 I35 I37 I39 I41 I43" xr:uid="{4D6D2E8C-CE92-AE4C-A1DE-2AF573E03E21}">
      <formula1>UVO</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2BA7C30F-0EE2-E14B-B21D-9BB73D60C44D}">
          <x14:formula1>
            <xm:f>PRODUCTDEMONSTRATIE!$E$15:$H$15</xm:f>
          </x14:formula1>
          <xm:sqref>C45 F45 I45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150"/>
  <sheetViews>
    <sheetView showGridLines="0" zoomScale="90" zoomScaleNormal="90" workbookViewId="0">
      <pane ySplit="1" topLeftCell="A136" activePane="bottomLeft" state="frozen"/>
      <selection pane="bottomLeft" activeCell="K17" sqref="K17:K23"/>
    </sheetView>
  </sheetViews>
  <sheetFormatPr baseColWidth="10" defaultColWidth="8.83203125" defaultRowHeight="15" x14ac:dyDescent="0.2"/>
  <cols>
    <col min="1" max="1" width="80.83203125" customWidth="1"/>
    <col min="2" max="2" width="15.6640625" customWidth="1"/>
    <col min="3" max="3" width="2.83203125" style="7" customWidth="1"/>
    <col min="4" max="5" width="28.83203125" customWidth="1"/>
    <col min="6" max="6" width="2.83203125" style="7" customWidth="1"/>
    <col min="7" max="8" width="28.83203125" customWidth="1"/>
    <col min="9" max="9" width="2.83203125" style="7" customWidth="1"/>
    <col min="10" max="11" width="28.83203125" customWidth="1"/>
  </cols>
  <sheetData>
    <row r="1" spans="1:11" ht="40" customHeight="1" x14ac:dyDescent="0.2">
      <c r="A1" s="112" t="s">
        <v>11</v>
      </c>
      <c r="B1" s="113"/>
      <c r="C1" s="12"/>
      <c r="D1" s="121" t="str">
        <f>'Beoordelaar 1'!C1</f>
        <v>Inschrijver 1</v>
      </c>
      <c r="E1" s="123"/>
      <c r="F1" s="13"/>
      <c r="G1" s="121" t="str">
        <f>'Beoordelaar 1'!F1</f>
        <v>Inschrijver 2</v>
      </c>
      <c r="H1" s="123"/>
      <c r="I1" s="13"/>
      <c r="J1" s="121" t="str">
        <f>'Beoordelaar 1'!I1</f>
        <v>Inschrijver 3</v>
      </c>
      <c r="K1" s="122"/>
    </row>
    <row r="2" spans="1:11" ht="20" customHeight="1" x14ac:dyDescent="0.2">
      <c r="A2" s="34" t="str">
        <f>'OPEN VRAGEN '!A1:A1</f>
        <v>1A. BEANTWOORDING OPEN VRAGEN</v>
      </c>
      <c r="B2" s="36"/>
      <c r="C2" s="9"/>
      <c r="D2" s="35"/>
      <c r="E2" s="39" t="s">
        <v>32</v>
      </c>
      <c r="F2" s="14"/>
      <c r="G2" s="35"/>
      <c r="H2" s="39" t="s">
        <v>32</v>
      </c>
      <c r="I2" s="14"/>
      <c r="J2" s="38"/>
      <c r="K2" s="39" t="s">
        <v>32</v>
      </c>
    </row>
    <row r="3" spans="1:11" ht="23" customHeight="1" x14ac:dyDescent="0.2">
      <c r="A3" s="106" t="str">
        <f>'OPEN VRAGEN '!A4:A4</f>
        <v xml:space="preserve">Inschrijver beschrijft in maximaal 1 A4 pagina op welke wijze zij invulling gaat geven aan het accountmanagement, waarbij er rekening mee gehouden moet worden dat iedere school ZELF de contacten wil onderhouden. Inschrijver beschrijft minimaal op welke concrete wijze zij zichzelf na gunning gaat introduceren bij alle scholen en hoe de contacten tussen de scholen en opdrachtnemer zullen verlopen. </v>
      </c>
      <c r="B3" s="40" t="s">
        <v>6</v>
      </c>
      <c r="C3" s="10"/>
      <c r="D3" s="41" t="str">
        <f>'Beoordelaar 1'!C3</f>
        <v>SCORE</v>
      </c>
      <c r="E3" s="109" t="s">
        <v>3</v>
      </c>
      <c r="F3" s="10"/>
      <c r="G3" s="41" t="str">
        <f>'Beoordelaar 1'!F3</f>
        <v>SCORE</v>
      </c>
      <c r="H3" s="109" t="s">
        <v>3</v>
      </c>
      <c r="I3" s="10"/>
      <c r="J3" s="41" t="str">
        <f>'Beoordelaar 1'!I3</f>
        <v>SCORE</v>
      </c>
      <c r="K3" s="109" t="s">
        <v>3</v>
      </c>
    </row>
    <row r="4" spans="1:11" ht="23" customHeight="1" x14ac:dyDescent="0.2">
      <c r="A4" s="107"/>
      <c r="B4" s="40" t="s">
        <v>7</v>
      </c>
      <c r="C4" s="10"/>
      <c r="D4" s="41" t="str">
        <f>'Beoordelaar 2'!C3</f>
        <v>SCORE</v>
      </c>
      <c r="E4" s="109"/>
      <c r="F4" s="10"/>
      <c r="G4" s="41" t="str">
        <f>'Beoordelaar 2'!F3</f>
        <v>SCORE</v>
      </c>
      <c r="H4" s="109"/>
      <c r="I4" s="10"/>
      <c r="J4" s="41" t="str">
        <f>'Beoordelaar 2'!I3</f>
        <v>SCORE</v>
      </c>
      <c r="K4" s="109"/>
    </row>
    <row r="5" spans="1:11" ht="23" customHeight="1" x14ac:dyDescent="0.2">
      <c r="A5" s="107"/>
      <c r="B5" s="40" t="s">
        <v>8</v>
      </c>
      <c r="C5" s="10"/>
      <c r="D5" s="41" t="str">
        <f>'Beoordelaar 3'!C3</f>
        <v>SCORE</v>
      </c>
      <c r="E5" s="109"/>
      <c r="F5" s="10"/>
      <c r="G5" s="41" t="str">
        <f>'Beoordelaar 3'!F3</f>
        <v>SCORE</v>
      </c>
      <c r="H5" s="109"/>
      <c r="I5" s="10"/>
      <c r="J5" s="41" t="str">
        <f>'Beoordelaar 3'!I3</f>
        <v>SCORE</v>
      </c>
      <c r="K5" s="109"/>
    </row>
    <row r="6" spans="1:11" ht="23" customHeight="1" x14ac:dyDescent="0.2">
      <c r="A6" s="107"/>
      <c r="B6" s="40" t="s">
        <v>16</v>
      </c>
      <c r="C6" s="10"/>
      <c r="D6" s="41" t="str">
        <f>'Beoordelaar 4'!C3</f>
        <v>SCORE</v>
      </c>
      <c r="E6" s="109"/>
      <c r="F6" s="10"/>
      <c r="G6" s="41" t="str">
        <f>'Beoordelaar 4'!F3</f>
        <v>SCORE</v>
      </c>
      <c r="H6" s="109"/>
      <c r="I6" s="10"/>
      <c r="J6" s="41" t="str">
        <f>'Beoordelaar 4'!I3</f>
        <v>SCORE</v>
      </c>
      <c r="K6" s="109"/>
    </row>
    <row r="7" spans="1:11" ht="23" customHeight="1" x14ac:dyDescent="0.2">
      <c r="A7" s="108"/>
      <c r="B7" s="40" t="s">
        <v>17</v>
      </c>
      <c r="C7" s="10"/>
      <c r="D7" s="41" t="str">
        <f>'Beoordelaar 5'!C3</f>
        <v>SCORE</v>
      </c>
      <c r="E7" s="109"/>
      <c r="F7" s="10"/>
      <c r="G7" s="41" t="str">
        <f>'Beoordelaar 5'!F3</f>
        <v>SCORE</v>
      </c>
      <c r="H7" s="109"/>
      <c r="I7" s="10"/>
      <c r="J7" s="41" t="str">
        <f>'Beoordelaar 5'!I3</f>
        <v>SCORE</v>
      </c>
      <c r="K7" s="109"/>
    </row>
    <row r="8" spans="1:11" ht="20" customHeight="1" x14ac:dyDescent="0.2">
      <c r="A8" s="110" t="s">
        <v>4</v>
      </c>
      <c r="B8" s="110"/>
      <c r="C8" s="10"/>
      <c r="D8" s="37" t="s">
        <v>5</v>
      </c>
      <c r="E8" s="109"/>
      <c r="F8" s="10"/>
      <c r="G8" s="37" t="s">
        <v>5</v>
      </c>
      <c r="H8" s="109"/>
      <c r="I8" s="10"/>
      <c r="J8" s="37" t="s">
        <v>5</v>
      </c>
      <c r="K8" s="109"/>
    </row>
    <row r="9" spans="1:11" ht="20" customHeight="1" x14ac:dyDescent="0.2">
      <c r="A9" s="111"/>
      <c r="B9" s="111"/>
      <c r="C9" s="10"/>
      <c r="D9" s="33" t="str">
        <f>IF(D8="Uitmuntend","€ 2.000",IF(D8="Goed","€ 1.000",IF(D8="Voldoende","€ 500",IF(D8="Matig","€ 0",IF(D8="Onvoldoende","KO"," ")))))</f>
        <v xml:space="preserve"> </v>
      </c>
      <c r="E9" s="109"/>
      <c r="F9" s="10"/>
      <c r="G9" s="33" t="str">
        <f>IF(G8="Uitmuntend","€ 2.000",IF(G8="Goed","€ 1.000",IF(G8="Voldoende","€ 500",IF(G8="Matig","€ 0",IF(G8="Onvoldoende","KO"," ")))))</f>
        <v xml:space="preserve"> </v>
      </c>
      <c r="H9" s="109"/>
      <c r="I9" s="10"/>
      <c r="J9" s="33" t="str">
        <f>IF(J8="Uitmuntend","€ 2.000",IF(J8="Goed","€ 1.000",IF(J8="Voldoende","€ 500",IF(J8="Matig","€ 0",IF(J8="Onvoldoende","KO"," ")))))</f>
        <v xml:space="preserve"> </v>
      </c>
      <c r="K9" s="109"/>
    </row>
    <row r="10" spans="1:11" ht="23" customHeight="1" x14ac:dyDescent="0.2">
      <c r="A10" s="106" t="str">
        <f>'OPEN VRAGEN '!A6:A6</f>
        <v xml:space="preserve">Inschrijver dient op maximaal 2 A4 pagina´s te beschrijven op welke wijze zij bijdraagt aan duurzaamheid van technisch meubilair. Hierbij dient minimaal beschreven te worden hoe er wordt omgegaan met hergebruik van ‘oud’ technisch meubilair en onderdelen van technisch meubilair en het leveren van onderdelen voor bestaande technische meubels. Daarnaast beschrijft inschrijver welke mogelijkheden zij biedt met betrekking tot het leveren van tweedehands technisch meubilair. </v>
      </c>
      <c r="B10" s="40" t="s">
        <v>6</v>
      </c>
      <c r="C10" s="10"/>
      <c r="D10" s="41" t="str">
        <f>'Beoordelaar 1'!C5</f>
        <v>SCORE</v>
      </c>
      <c r="E10" s="109" t="s">
        <v>3</v>
      </c>
      <c r="F10" s="10"/>
      <c r="G10" s="41" t="str">
        <f>'Beoordelaar 1'!F5</f>
        <v>SCORE</v>
      </c>
      <c r="H10" s="109" t="s">
        <v>3</v>
      </c>
      <c r="I10" s="10"/>
      <c r="J10" s="41" t="str">
        <f>'Beoordelaar 1'!I5</f>
        <v>SCORE</v>
      </c>
      <c r="K10" s="109" t="s">
        <v>3</v>
      </c>
    </row>
    <row r="11" spans="1:11" ht="23" customHeight="1" x14ac:dyDescent="0.2">
      <c r="A11" s="107"/>
      <c r="B11" s="40" t="s">
        <v>7</v>
      </c>
      <c r="C11" s="10"/>
      <c r="D11" s="41" t="str">
        <f>'Beoordelaar 2'!C5</f>
        <v>SCORE</v>
      </c>
      <c r="E11" s="109"/>
      <c r="F11" s="10"/>
      <c r="G11" s="41" t="str">
        <f>'Beoordelaar 2'!F5</f>
        <v>SCORE</v>
      </c>
      <c r="H11" s="109"/>
      <c r="I11" s="10"/>
      <c r="J11" s="41" t="str">
        <f>'Beoordelaar 2'!I5</f>
        <v>SCORE</v>
      </c>
      <c r="K11" s="109"/>
    </row>
    <row r="12" spans="1:11" ht="23" customHeight="1" x14ac:dyDescent="0.2">
      <c r="A12" s="107"/>
      <c r="B12" s="40" t="s">
        <v>8</v>
      </c>
      <c r="C12" s="10"/>
      <c r="D12" s="41" t="str">
        <f>'Beoordelaar 3'!C5</f>
        <v>SCORE</v>
      </c>
      <c r="E12" s="109"/>
      <c r="F12" s="10"/>
      <c r="G12" s="41" t="str">
        <f>'Beoordelaar 3'!F5</f>
        <v>SCORE</v>
      </c>
      <c r="H12" s="109"/>
      <c r="I12" s="10"/>
      <c r="J12" s="41" t="str">
        <f>'Beoordelaar 3'!I5</f>
        <v>SCORE</v>
      </c>
      <c r="K12" s="109"/>
    </row>
    <row r="13" spans="1:11" ht="23" customHeight="1" x14ac:dyDescent="0.2">
      <c r="A13" s="107"/>
      <c r="B13" s="40" t="s">
        <v>16</v>
      </c>
      <c r="C13" s="10"/>
      <c r="D13" s="41" t="str">
        <f>'Beoordelaar 4'!C5</f>
        <v>SCORE</v>
      </c>
      <c r="E13" s="109"/>
      <c r="F13" s="10"/>
      <c r="G13" s="41" t="str">
        <f>'Beoordelaar 4'!F5</f>
        <v>SCORE</v>
      </c>
      <c r="H13" s="109"/>
      <c r="I13" s="10"/>
      <c r="J13" s="41" t="str">
        <f>'Beoordelaar 4'!I5</f>
        <v>SCORE</v>
      </c>
      <c r="K13" s="109"/>
    </row>
    <row r="14" spans="1:11" ht="23" customHeight="1" x14ac:dyDescent="0.2">
      <c r="A14" s="108"/>
      <c r="B14" s="40" t="s">
        <v>17</v>
      </c>
      <c r="C14" s="10"/>
      <c r="D14" s="41" t="str">
        <f>'Beoordelaar 5'!C5</f>
        <v>SCORE</v>
      </c>
      <c r="E14" s="109"/>
      <c r="F14" s="10"/>
      <c r="G14" s="41" t="str">
        <f>'Beoordelaar 5'!F5</f>
        <v>SCORE</v>
      </c>
      <c r="H14" s="109"/>
      <c r="I14" s="10"/>
      <c r="J14" s="41" t="str">
        <f>'Beoordelaar 5'!I5</f>
        <v>SCORE</v>
      </c>
      <c r="K14" s="109"/>
    </row>
    <row r="15" spans="1:11" ht="20" customHeight="1" x14ac:dyDescent="0.2">
      <c r="A15" s="110" t="s">
        <v>4</v>
      </c>
      <c r="B15" s="110"/>
      <c r="C15" s="10"/>
      <c r="D15" s="37" t="s">
        <v>5</v>
      </c>
      <c r="E15" s="109"/>
      <c r="F15" s="10"/>
      <c r="G15" s="37" t="s">
        <v>5</v>
      </c>
      <c r="H15" s="109"/>
      <c r="I15" s="10"/>
      <c r="J15" s="37" t="s">
        <v>5</v>
      </c>
      <c r="K15" s="109"/>
    </row>
    <row r="16" spans="1:11" ht="20" customHeight="1" x14ac:dyDescent="0.2">
      <c r="A16" s="111"/>
      <c r="B16" s="111"/>
      <c r="C16" s="10"/>
      <c r="D16" s="33" t="str">
        <f>IF(D15="Uitmuntend","€ 2.000",IF(D15="Goed","€ 1.000",IF(D15="Voldoende","€ 500",IF(D15="Matig","€ 0",IF(D15="Onvoldoende","KO"," ")))))</f>
        <v xml:space="preserve"> </v>
      </c>
      <c r="E16" s="109"/>
      <c r="F16" s="10"/>
      <c r="G16" s="33" t="str">
        <f>IF(G15="Uitmuntend","€ 2.000",IF(G15="Goed","€ 1.000",IF(G15="Voldoende","€ 500",IF(G15="Matig","€ 0",IF(G15="Onvoldoende","KO"," ")))))</f>
        <v xml:space="preserve"> </v>
      </c>
      <c r="H16" s="109"/>
      <c r="I16" s="10"/>
      <c r="J16" s="33" t="str">
        <f>IF(J15="Uitmuntend","€ 2.000",IF(J15="Goed","€ 1.000",IF(J15="Voldoende","€ 500",IF(J15="Matig","€ 0",IF(J15="Onvoldoende","KO"," ")))))</f>
        <v xml:space="preserve"> </v>
      </c>
      <c r="K16" s="109"/>
    </row>
    <row r="17" spans="1:11" ht="23" customHeight="1" x14ac:dyDescent="0.2">
      <c r="A17" s="106" t="str">
        <f>'OPEN VRAGEN '!A8:A8</f>
        <v xml:space="preserve">Inschrijver beschrijft op maximaal 1 A4 op welke wijze zij door middel van onderhoud het technisch meubilair up-to-date houdt en ervoor zorgt dat deze voldoen aan de veiligheidseisen. Hierbij wordt minimaal beschreven te worden met welke frequentie er onderhoud plaats vindt en hoe er wordt omgegaan met onveilig of onbruikbaar technisch meubilair.  </v>
      </c>
      <c r="B17" s="66" t="s">
        <v>6</v>
      </c>
      <c r="C17" s="10"/>
      <c r="D17" s="41" t="str">
        <f>'Beoordelaar 1'!C7</f>
        <v>SCORE</v>
      </c>
      <c r="E17" s="109" t="s">
        <v>3</v>
      </c>
      <c r="F17" s="10"/>
      <c r="G17" s="41" t="str">
        <f>'Beoordelaar 1'!F7</f>
        <v>SCORE</v>
      </c>
      <c r="H17" s="109" t="s">
        <v>3</v>
      </c>
      <c r="I17" s="10"/>
      <c r="J17" s="41" t="str">
        <f>'Beoordelaar 1'!I7</f>
        <v>SCORE</v>
      </c>
      <c r="K17" s="109" t="s">
        <v>3</v>
      </c>
    </row>
    <row r="18" spans="1:11" ht="23" customHeight="1" x14ac:dyDescent="0.2">
      <c r="A18" s="107"/>
      <c r="B18" s="66" t="s">
        <v>7</v>
      </c>
      <c r="C18" s="10"/>
      <c r="D18" s="41" t="str">
        <f>'Beoordelaar 2'!C7</f>
        <v>SCORE</v>
      </c>
      <c r="E18" s="109"/>
      <c r="F18" s="10"/>
      <c r="G18" s="41" t="str">
        <f>'Beoordelaar 2'!F7</f>
        <v>SCORE</v>
      </c>
      <c r="H18" s="109"/>
      <c r="I18" s="10"/>
      <c r="J18" s="41" t="str">
        <f>'Beoordelaar 2'!I7</f>
        <v>SCORE</v>
      </c>
      <c r="K18" s="109"/>
    </row>
    <row r="19" spans="1:11" ht="23" customHeight="1" x14ac:dyDescent="0.2">
      <c r="A19" s="107"/>
      <c r="B19" s="66" t="s">
        <v>8</v>
      </c>
      <c r="C19" s="10"/>
      <c r="D19" s="41" t="str">
        <f>'Beoordelaar 3'!C7</f>
        <v>SCORE</v>
      </c>
      <c r="E19" s="109"/>
      <c r="F19" s="10"/>
      <c r="G19" s="41" t="str">
        <f>'Beoordelaar 3'!F7</f>
        <v>SCORE</v>
      </c>
      <c r="H19" s="109"/>
      <c r="I19" s="10"/>
      <c r="J19" s="41" t="str">
        <f>'Beoordelaar 3'!I7</f>
        <v>SCORE</v>
      </c>
      <c r="K19" s="109"/>
    </row>
    <row r="20" spans="1:11" ht="23" customHeight="1" x14ac:dyDescent="0.2">
      <c r="A20" s="107"/>
      <c r="B20" s="66" t="s">
        <v>16</v>
      </c>
      <c r="C20" s="10"/>
      <c r="D20" s="41" t="str">
        <f>'Beoordelaar 4'!C7</f>
        <v>SCORE</v>
      </c>
      <c r="E20" s="109"/>
      <c r="F20" s="10"/>
      <c r="G20" s="41" t="str">
        <f>'Beoordelaar 4'!F7</f>
        <v>SCORE</v>
      </c>
      <c r="H20" s="109"/>
      <c r="I20" s="10"/>
      <c r="J20" s="41" t="str">
        <f>'Beoordelaar 4'!I7</f>
        <v>SCORE</v>
      </c>
      <c r="K20" s="109"/>
    </row>
    <row r="21" spans="1:11" ht="23" customHeight="1" x14ac:dyDescent="0.2">
      <c r="A21" s="108"/>
      <c r="B21" s="66" t="s">
        <v>17</v>
      </c>
      <c r="C21" s="10"/>
      <c r="D21" s="41" t="str">
        <f>'Beoordelaar 5'!C7</f>
        <v>SCORE</v>
      </c>
      <c r="E21" s="109"/>
      <c r="F21" s="10"/>
      <c r="G21" s="41" t="str">
        <f>'Beoordelaar 5'!F7</f>
        <v>SCORE</v>
      </c>
      <c r="H21" s="109"/>
      <c r="I21" s="10"/>
      <c r="J21" s="41" t="str">
        <f>'Beoordelaar 5'!I7</f>
        <v>SCORE</v>
      </c>
      <c r="K21" s="109"/>
    </row>
    <row r="22" spans="1:11" ht="20" customHeight="1" x14ac:dyDescent="0.2">
      <c r="A22" s="110" t="s">
        <v>4</v>
      </c>
      <c r="B22" s="110"/>
      <c r="C22" s="10"/>
      <c r="D22" s="37" t="s">
        <v>5</v>
      </c>
      <c r="E22" s="109"/>
      <c r="F22" s="10"/>
      <c r="G22" s="37" t="s">
        <v>5</v>
      </c>
      <c r="H22" s="109"/>
      <c r="I22" s="10"/>
      <c r="J22" s="37" t="s">
        <v>79</v>
      </c>
      <c r="K22" s="109"/>
    </row>
    <row r="23" spans="1:11" ht="20" customHeight="1" x14ac:dyDescent="0.2">
      <c r="A23" s="111"/>
      <c r="B23" s="111"/>
      <c r="C23" s="10"/>
      <c r="D23" s="33" t="str">
        <f>IF(D22="Uitmuntend","€ 2.000",IF(D22="Goed","€ 1.000",IF(D22="Voldoende","€ 500",IF(D22="Matig","€ 0",IF(D22="Onvoldoende","KO"," ")))))</f>
        <v xml:space="preserve"> </v>
      </c>
      <c r="E23" s="109"/>
      <c r="F23" s="10"/>
      <c r="G23" s="33" t="str">
        <f>IF(G22="Uitmuntend","€ 2.000",IF(G22="Goed","€ 1.000",IF(G22="Voldoende","€ 500",IF(G22="Matig","€ 0",IF(G22="Onvoldoende","KO"," ")))))</f>
        <v xml:space="preserve"> </v>
      </c>
      <c r="H23" s="109"/>
      <c r="I23" s="10"/>
      <c r="J23" s="33" t="str">
        <f>IF(J22="Uitmuntend","€ 2.000",IF(J22="Goed","€ 1.000",IF(J22="Voldoende","€ 500",IF(J22="Matig","€ 0",IF(J22="Onvoldoende","KO"," ")))))</f>
        <v xml:space="preserve"> </v>
      </c>
      <c r="K23" s="109"/>
    </row>
    <row r="24" spans="1:11" ht="20" customHeight="1" x14ac:dyDescent="0.2">
      <c r="C24"/>
      <c r="F24"/>
      <c r="I24"/>
    </row>
    <row r="25" spans="1:11" ht="30" customHeight="1" x14ac:dyDescent="0.2">
      <c r="A25" s="62"/>
      <c r="B25" s="65" t="s">
        <v>73</v>
      </c>
      <c r="C25" s="63"/>
      <c r="D25" s="124" t="e">
        <f>D9+D16++D23</f>
        <v>#VALUE!</v>
      </c>
      <c r="E25" s="124"/>
      <c r="F25" s="64"/>
      <c r="G25" s="124" t="e">
        <f>G9+G16++G23</f>
        <v>#VALUE!</v>
      </c>
      <c r="H25" s="124"/>
      <c r="I25" s="64"/>
      <c r="J25" s="124" t="e">
        <f>J9+J16++J23</f>
        <v>#VALUE!</v>
      </c>
      <c r="K25" s="124"/>
    </row>
    <row r="26" spans="1:11" ht="15" customHeight="1" x14ac:dyDescent="0.2">
      <c r="A26" s="16"/>
      <c r="B26" s="16"/>
      <c r="C26" s="16"/>
      <c r="D26" s="16"/>
      <c r="E26" s="16"/>
      <c r="F26" s="16"/>
      <c r="G26" s="16"/>
      <c r="H26" s="16"/>
      <c r="I26" s="16"/>
      <c r="J26" s="16"/>
    </row>
    <row r="27" spans="1:11" ht="20" customHeight="1" x14ac:dyDescent="0.2">
      <c r="A27" s="34" t="str">
        <f>INTERVIEW!A1:A1</f>
        <v>2. INTERVIEW SLEUTELFUNCTIONARISSEN</v>
      </c>
      <c r="B27" s="36"/>
      <c r="C27" s="9"/>
      <c r="D27" s="35"/>
      <c r="E27" s="39" t="s">
        <v>32</v>
      </c>
      <c r="F27" s="14"/>
      <c r="G27" s="35"/>
      <c r="H27" s="39" t="s">
        <v>32</v>
      </c>
      <c r="I27" s="14"/>
      <c r="J27" s="35"/>
      <c r="K27" s="39" t="s">
        <v>32</v>
      </c>
    </row>
    <row r="28" spans="1:11" ht="20" customHeight="1" x14ac:dyDescent="0.2">
      <c r="A28" s="106" t="str">
        <f>INTERVIEW!A4</f>
        <v>Vraag 1</v>
      </c>
      <c r="B28" s="40" t="s">
        <v>6</v>
      </c>
      <c r="C28" s="10"/>
      <c r="D28" s="41" t="str">
        <f>'Beoordelaar 1'!C11</f>
        <v>SCORE</v>
      </c>
      <c r="E28" s="109" t="s">
        <v>3</v>
      </c>
      <c r="F28" s="10"/>
      <c r="G28" s="41" t="str">
        <f>'Beoordelaar 1'!F11</f>
        <v>SCORE</v>
      </c>
      <c r="H28" s="109" t="s">
        <v>3</v>
      </c>
      <c r="I28" s="10"/>
      <c r="J28" s="41" t="str">
        <f>'Beoordelaar 1'!I11</f>
        <v>SCORE</v>
      </c>
      <c r="K28" s="109" t="s">
        <v>3</v>
      </c>
    </row>
    <row r="29" spans="1:11" ht="20" customHeight="1" x14ac:dyDescent="0.2">
      <c r="A29" s="107"/>
      <c r="B29" s="40" t="s">
        <v>7</v>
      </c>
      <c r="C29" s="10"/>
      <c r="D29" s="41" t="str">
        <f>'Beoordelaar 2'!C11</f>
        <v>SCORE</v>
      </c>
      <c r="E29" s="109"/>
      <c r="F29" s="10"/>
      <c r="G29" s="41" t="str">
        <f>'Beoordelaar 2'!F11</f>
        <v>SCORE</v>
      </c>
      <c r="H29" s="109"/>
      <c r="I29" s="10"/>
      <c r="J29" s="41" t="str">
        <f>'Beoordelaar 2'!I11</f>
        <v>SCORE</v>
      </c>
      <c r="K29" s="109"/>
    </row>
    <row r="30" spans="1:11" ht="20" customHeight="1" x14ac:dyDescent="0.2">
      <c r="A30" s="107"/>
      <c r="B30" s="40" t="s">
        <v>8</v>
      </c>
      <c r="C30" s="10"/>
      <c r="D30" s="41" t="str">
        <f>'Beoordelaar 3'!C11</f>
        <v>SCORE</v>
      </c>
      <c r="E30" s="109"/>
      <c r="F30" s="10"/>
      <c r="G30" s="41" t="str">
        <f>'Beoordelaar 3'!F11</f>
        <v>SCORE</v>
      </c>
      <c r="H30" s="109"/>
      <c r="I30" s="10"/>
      <c r="J30" s="41" t="str">
        <f>'Beoordelaar 3'!I11</f>
        <v>SCORE</v>
      </c>
      <c r="K30" s="109"/>
    </row>
    <row r="31" spans="1:11" ht="20" customHeight="1" x14ac:dyDescent="0.2">
      <c r="A31" s="107"/>
      <c r="B31" s="40" t="s">
        <v>16</v>
      </c>
      <c r="C31" s="10"/>
      <c r="D31" s="41" t="str">
        <f>'Beoordelaar 4'!C11</f>
        <v>SCORE</v>
      </c>
      <c r="E31" s="109"/>
      <c r="F31" s="10"/>
      <c r="G31" s="41" t="str">
        <f>'Beoordelaar 4'!F11</f>
        <v>SCORE</v>
      </c>
      <c r="H31" s="109"/>
      <c r="I31" s="10"/>
      <c r="J31" s="41" t="str">
        <f>'Beoordelaar 4'!I11</f>
        <v>SCORE</v>
      </c>
      <c r="K31" s="109"/>
    </row>
    <row r="32" spans="1:11" ht="20" customHeight="1" x14ac:dyDescent="0.2">
      <c r="A32" s="108"/>
      <c r="B32" s="40" t="s">
        <v>17</v>
      </c>
      <c r="C32" s="10"/>
      <c r="D32" s="41" t="str">
        <f>'Beoordelaar 5'!C11</f>
        <v>SCORE</v>
      </c>
      <c r="E32" s="109"/>
      <c r="F32" s="10"/>
      <c r="G32" s="41" t="str">
        <f>'Beoordelaar 5'!F11</f>
        <v>SCORE</v>
      </c>
      <c r="H32" s="109"/>
      <c r="I32" s="10"/>
      <c r="J32" s="41" t="str">
        <f>'Beoordelaar 5'!I11</f>
        <v>SCORE</v>
      </c>
      <c r="K32" s="109"/>
    </row>
    <row r="33" spans="1:11" ht="20" customHeight="1" x14ac:dyDescent="0.2">
      <c r="A33" s="110" t="s">
        <v>4</v>
      </c>
      <c r="B33" s="110"/>
      <c r="C33" s="10"/>
      <c r="D33" s="37" t="s">
        <v>5</v>
      </c>
      <c r="E33" s="109"/>
      <c r="F33" s="10"/>
      <c r="G33" s="37" t="s">
        <v>5</v>
      </c>
      <c r="H33" s="109"/>
      <c r="I33" s="10"/>
      <c r="J33" s="37" t="s">
        <v>5</v>
      </c>
      <c r="K33" s="109"/>
    </row>
    <row r="34" spans="1:11" ht="20" customHeight="1" x14ac:dyDescent="0.2">
      <c r="A34" s="111"/>
      <c r="B34" s="111"/>
      <c r="C34" s="10"/>
      <c r="D34" s="33" t="str">
        <f>IF(D33="Uitmuntend","€ 2.000",IF(D33="Goed","€ 1.000",IF(D33="Voldoende","€ 500",IF(D33="Matig","€ 0",IF(D33="Onvoldoende","KO"," ")))))</f>
        <v xml:space="preserve"> </v>
      </c>
      <c r="E34" s="109"/>
      <c r="F34" s="10"/>
      <c r="G34" s="33" t="str">
        <f>IF(G33="Uitmuntend","€ 2.000",IF(G33="Goed","€ 1.000",IF(G33="Voldoende","€ 500",IF(G33="Matig","€ 0",IF(G33="Onvoldoende","KO"," ")))))</f>
        <v xml:space="preserve"> </v>
      </c>
      <c r="H34" s="109"/>
      <c r="I34" s="10"/>
      <c r="J34" s="33" t="str">
        <f>IF(J33="Uitmuntend","€ 2.000",IF(J33="Goed","€ 1.000",IF(J33="Voldoende","€ 500",IF(J33="Matig","€ 0",IF(J33="Onvoldoende","KO"," ")))))</f>
        <v xml:space="preserve"> </v>
      </c>
      <c r="K34" s="109"/>
    </row>
    <row r="35" spans="1:11" ht="20" customHeight="1" x14ac:dyDescent="0.2">
      <c r="A35" s="106" t="str">
        <f>INTERVIEW!A5</f>
        <v>Vraag 2</v>
      </c>
      <c r="B35" s="40" t="s">
        <v>6</v>
      </c>
      <c r="C35" s="10"/>
      <c r="D35" s="41" t="str">
        <f>'Beoordelaar 1'!C13</f>
        <v>SCORE</v>
      </c>
      <c r="E35" s="109" t="s">
        <v>3</v>
      </c>
      <c r="F35" s="10"/>
      <c r="G35" s="41" t="str">
        <f>'Beoordelaar 1'!F13</f>
        <v>SCORE</v>
      </c>
      <c r="H35" s="109" t="s">
        <v>3</v>
      </c>
      <c r="I35" s="10"/>
      <c r="J35" s="41" t="str">
        <f>'Beoordelaar 1'!I13</f>
        <v>SCORE</v>
      </c>
      <c r="K35" s="109" t="s">
        <v>3</v>
      </c>
    </row>
    <row r="36" spans="1:11" ht="20" customHeight="1" x14ac:dyDescent="0.2">
      <c r="A36" s="107"/>
      <c r="B36" s="40" t="s">
        <v>7</v>
      </c>
      <c r="C36" s="10"/>
      <c r="D36" s="41" t="str">
        <f>'Beoordelaar 2'!C13</f>
        <v>SCORE</v>
      </c>
      <c r="E36" s="109"/>
      <c r="F36" s="10"/>
      <c r="G36" s="41" t="str">
        <f>'Beoordelaar 2'!F13</f>
        <v>SCORE</v>
      </c>
      <c r="H36" s="109"/>
      <c r="I36" s="10"/>
      <c r="J36" s="41" t="str">
        <f>'Beoordelaar 2'!I13</f>
        <v>SCORE</v>
      </c>
      <c r="K36" s="109"/>
    </row>
    <row r="37" spans="1:11" ht="20" customHeight="1" x14ac:dyDescent="0.2">
      <c r="A37" s="107"/>
      <c r="B37" s="40" t="s">
        <v>8</v>
      </c>
      <c r="C37" s="10"/>
      <c r="D37" s="41" t="str">
        <f>'Beoordelaar 3'!C13</f>
        <v>SCORE</v>
      </c>
      <c r="E37" s="109"/>
      <c r="F37" s="10"/>
      <c r="G37" s="41" t="str">
        <f>'Beoordelaar 3'!F13</f>
        <v>SCORE</v>
      </c>
      <c r="H37" s="109"/>
      <c r="I37" s="10"/>
      <c r="J37" s="41" t="str">
        <f>'Beoordelaar 3'!I13</f>
        <v>SCORE</v>
      </c>
      <c r="K37" s="109"/>
    </row>
    <row r="38" spans="1:11" ht="20" customHeight="1" x14ac:dyDescent="0.2">
      <c r="A38" s="107"/>
      <c r="B38" s="40" t="s">
        <v>16</v>
      </c>
      <c r="C38" s="10"/>
      <c r="D38" s="41" t="str">
        <f>'Beoordelaar 4'!C13</f>
        <v>SCORE</v>
      </c>
      <c r="E38" s="109"/>
      <c r="F38" s="10"/>
      <c r="G38" s="41" t="str">
        <f>'Beoordelaar 4'!F13</f>
        <v>SCORE</v>
      </c>
      <c r="H38" s="109"/>
      <c r="I38" s="10"/>
      <c r="J38" s="41" t="str">
        <f>'Beoordelaar 4'!I13</f>
        <v>SCORE</v>
      </c>
      <c r="K38" s="109"/>
    </row>
    <row r="39" spans="1:11" ht="20" customHeight="1" x14ac:dyDescent="0.2">
      <c r="A39" s="108"/>
      <c r="B39" s="40" t="s">
        <v>17</v>
      </c>
      <c r="C39" s="10"/>
      <c r="D39" s="41" t="str">
        <f>'Beoordelaar 5'!C13</f>
        <v>SCORE</v>
      </c>
      <c r="E39" s="109"/>
      <c r="F39" s="10"/>
      <c r="G39" s="41" t="str">
        <f>'Beoordelaar 5'!F13</f>
        <v>SCORE</v>
      </c>
      <c r="H39" s="109"/>
      <c r="I39" s="10"/>
      <c r="J39" s="41" t="str">
        <f>'Beoordelaar 5'!I13</f>
        <v>SCORE</v>
      </c>
      <c r="K39" s="109"/>
    </row>
    <row r="40" spans="1:11" ht="20" customHeight="1" x14ac:dyDescent="0.2">
      <c r="A40" s="110" t="s">
        <v>4</v>
      </c>
      <c r="B40" s="110"/>
      <c r="C40" s="10"/>
      <c r="D40" s="37" t="s">
        <v>5</v>
      </c>
      <c r="E40" s="109"/>
      <c r="F40" s="10"/>
      <c r="G40" s="37" t="s">
        <v>5</v>
      </c>
      <c r="H40" s="109"/>
      <c r="I40" s="10"/>
      <c r="J40" s="37" t="s">
        <v>5</v>
      </c>
      <c r="K40" s="109"/>
    </row>
    <row r="41" spans="1:11" ht="20" customHeight="1" x14ac:dyDescent="0.2">
      <c r="A41" s="111"/>
      <c r="B41" s="111"/>
      <c r="C41" s="9"/>
      <c r="D41" s="33" t="str">
        <f>IF(D40="Uitmuntend","€ 2.000",IF(D40="Goed","€ 1.000",IF(D40="Voldoende","€ 500",IF(D40="Matig","€ 0",IF(D40="Onvoldoende","KO"," ")))))</f>
        <v xml:space="preserve"> </v>
      </c>
      <c r="E41" s="109"/>
      <c r="F41" s="10"/>
      <c r="G41" s="33" t="str">
        <f>IF(G40="Uitmuntend","€ 2.000",IF(G40="Goed","€ 1.000",IF(G40="Voldoende","€ 500",IF(G40="Matig","€ 0",IF(G40="Onvoldoende","KO"," ")))))</f>
        <v xml:space="preserve"> </v>
      </c>
      <c r="H41" s="109"/>
      <c r="I41" s="10"/>
      <c r="J41" s="33" t="str">
        <f>IF(J40="Uitmuntend","€ 2.000",IF(J40="Goed","€ 1.000",IF(J40="Voldoende","€ 500",IF(J40="Matig","€ 0",IF(J40="Onvoldoende","KO"," ")))))</f>
        <v xml:space="preserve"> </v>
      </c>
      <c r="K41" s="109"/>
    </row>
    <row r="42" spans="1:11" ht="20" customHeight="1" x14ac:dyDescent="0.2">
      <c r="A42" s="106" t="str">
        <f>INTERVIEW!A6</f>
        <v>Vraag 3</v>
      </c>
      <c r="B42" s="40" t="s">
        <v>6</v>
      </c>
      <c r="C42" s="10"/>
      <c r="D42" s="41" t="str">
        <f>'Beoordelaar 1'!C15</f>
        <v>SCORE</v>
      </c>
      <c r="E42" s="109" t="s">
        <v>3</v>
      </c>
      <c r="F42" s="10"/>
      <c r="G42" s="41" t="str">
        <f>'Beoordelaar 1'!F15</f>
        <v>SCORE</v>
      </c>
      <c r="H42" s="109" t="s">
        <v>3</v>
      </c>
      <c r="I42" s="10"/>
      <c r="J42" s="41" t="str">
        <f>'Beoordelaar 1'!I15</f>
        <v>SCORE</v>
      </c>
      <c r="K42" s="109" t="s">
        <v>3</v>
      </c>
    </row>
    <row r="43" spans="1:11" ht="20" customHeight="1" x14ac:dyDescent="0.2">
      <c r="A43" s="107"/>
      <c r="B43" s="40" t="s">
        <v>7</v>
      </c>
      <c r="C43" s="10"/>
      <c r="D43" s="41" t="str">
        <f>'Beoordelaar 2'!C15</f>
        <v>SCORE</v>
      </c>
      <c r="E43" s="109"/>
      <c r="F43" s="10"/>
      <c r="G43" s="41" t="str">
        <f>'Beoordelaar 2'!F15</f>
        <v>SCORE</v>
      </c>
      <c r="H43" s="109"/>
      <c r="I43" s="10"/>
      <c r="J43" s="41" t="str">
        <f>'Beoordelaar 2'!I15</f>
        <v>SCORE</v>
      </c>
      <c r="K43" s="109"/>
    </row>
    <row r="44" spans="1:11" ht="20" customHeight="1" x14ac:dyDescent="0.2">
      <c r="A44" s="107"/>
      <c r="B44" s="40" t="s">
        <v>8</v>
      </c>
      <c r="C44" s="10"/>
      <c r="D44" s="41" t="str">
        <f>'Beoordelaar 3'!C15</f>
        <v>SCORE</v>
      </c>
      <c r="E44" s="109"/>
      <c r="F44" s="10"/>
      <c r="G44" s="41" t="str">
        <f>'Beoordelaar 3'!F15</f>
        <v>SCORE</v>
      </c>
      <c r="H44" s="109"/>
      <c r="I44" s="10"/>
      <c r="J44" s="41" t="str">
        <f>'Beoordelaar 3'!I15</f>
        <v>SCORE</v>
      </c>
      <c r="K44" s="109"/>
    </row>
    <row r="45" spans="1:11" ht="20" customHeight="1" x14ac:dyDescent="0.2">
      <c r="A45" s="107"/>
      <c r="B45" s="40" t="s">
        <v>16</v>
      </c>
      <c r="C45" s="10"/>
      <c r="D45" s="41" t="str">
        <f>'Beoordelaar 4'!C15</f>
        <v>SCORE</v>
      </c>
      <c r="E45" s="109"/>
      <c r="F45" s="10"/>
      <c r="G45" s="41" t="str">
        <f>'Beoordelaar 4'!F15</f>
        <v>SCORE</v>
      </c>
      <c r="H45" s="109"/>
      <c r="I45" s="10"/>
      <c r="J45" s="41" t="str">
        <f>'Beoordelaar 4'!I15</f>
        <v>SCORE</v>
      </c>
      <c r="K45" s="109"/>
    </row>
    <row r="46" spans="1:11" ht="20" customHeight="1" x14ac:dyDescent="0.2">
      <c r="A46" s="108"/>
      <c r="B46" s="40" t="s">
        <v>17</v>
      </c>
      <c r="C46" s="10"/>
      <c r="D46" s="41" t="str">
        <f>'Beoordelaar 5'!C15</f>
        <v>SCORE</v>
      </c>
      <c r="E46" s="109"/>
      <c r="F46" s="10"/>
      <c r="G46" s="41" t="str">
        <f>'Beoordelaar 5'!F15</f>
        <v>SCORE</v>
      </c>
      <c r="H46" s="109"/>
      <c r="I46" s="10"/>
      <c r="J46" s="41" t="str">
        <f>'Beoordelaar 5'!I15</f>
        <v>SCORE</v>
      </c>
      <c r="K46" s="109"/>
    </row>
    <row r="47" spans="1:11" ht="20" customHeight="1" x14ac:dyDescent="0.2">
      <c r="A47" s="110" t="s">
        <v>4</v>
      </c>
      <c r="B47" s="110"/>
      <c r="C47" s="10"/>
      <c r="D47" s="37" t="s">
        <v>5</v>
      </c>
      <c r="E47" s="109"/>
      <c r="F47" s="10"/>
      <c r="G47" s="37" t="s">
        <v>5</v>
      </c>
      <c r="H47" s="109"/>
      <c r="I47" s="10"/>
      <c r="J47" s="37" t="s">
        <v>5</v>
      </c>
      <c r="K47" s="109"/>
    </row>
    <row r="48" spans="1:11" ht="20" customHeight="1" x14ac:dyDescent="0.2">
      <c r="A48" s="111"/>
      <c r="B48" s="111"/>
      <c r="C48" s="10"/>
      <c r="D48" s="33" t="str">
        <f>IF(D47="Uitmuntend","€ 2.000",IF(D47="Goed","€ 1.000",IF(D47="Voldoende","€ 500",IF(D47="Matig","€ 0",IF(D47="Onvoldoende","KO"," ")))))</f>
        <v xml:space="preserve"> </v>
      </c>
      <c r="E48" s="109"/>
      <c r="F48" s="10"/>
      <c r="G48" s="33" t="str">
        <f>IF(G47="Uitmuntend","€ 2.000",IF(G47="Goed","€ 1.000",IF(G47="Voldoende","€ 500",IF(G47="Matig","€ 0",IF(G47="Onvoldoende","KO"," ")))))</f>
        <v xml:space="preserve"> </v>
      </c>
      <c r="H48" s="109"/>
      <c r="I48" s="10"/>
      <c r="J48" s="33" t="str">
        <f>IF(J47="Uitmuntend","€ 2.000",IF(J47="Goed","€ 1.000",IF(J47="Voldoende","€ 500",IF(J47="Matig","€ 0",IF(J47="Onvoldoende","KO"," ")))))</f>
        <v xml:space="preserve"> </v>
      </c>
      <c r="K48" s="109"/>
    </row>
    <row r="49" spans="1:11" ht="20" customHeight="1" x14ac:dyDescent="0.2">
      <c r="A49" s="106" t="str">
        <f>INTERVIEW!A7</f>
        <v>Vraag 4</v>
      </c>
      <c r="B49" s="40" t="s">
        <v>6</v>
      </c>
      <c r="C49" s="10"/>
      <c r="D49" s="41" t="str">
        <f>'Beoordelaar 1'!C17</f>
        <v>SCORE</v>
      </c>
      <c r="E49" s="109" t="s">
        <v>3</v>
      </c>
      <c r="F49" s="10"/>
      <c r="G49" s="41" t="str">
        <f>'Beoordelaar 1'!F17</f>
        <v>SCORE</v>
      </c>
      <c r="H49" s="109" t="s">
        <v>3</v>
      </c>
      <c r="I49" s="10"/>
      <c r="J49" s="41" t="str">
        <f>'Beoordelaar 1'!I17</f>
        <v>SCORE</v>
      </c>
      <c r="K49" s="109" t="s">
        <v>3</v>
      </c>
    </row>
    <row r="50" spans="1:11" ht="20" customHeight="1" x14ac:dyDescent="0.2">
      <c r="A50" s="107"/>
      <c r="B50" s="40" t="s">
        <v>7</v>
      </c>
      <c r="C50" s="10"/>
      <c r="D50" s="41" t="str">
        <f>'Beoordelaar 2'!C17</f>
        <v>SCORE</v>
      </c>
      <c r="E50" s="109"/>
      <c r="F50" s="10"/>
      <c r="G50" s="41" t="str">
        <f>'Beoordelaar 2'!F17</f>
        <v>SCORE</v>
      </c>
      <c r="H50" s="109"/>
      <c r="I50" s="10"/>
      <c r="J50" s="41" t="str">
        <f>'Beoordelaar 2'!I17</f>
        <v>SCORE</v>
      </c>
      <c r="K50" s="109"/>
    </row>
    <row r="51" spans="1:11" ht="20" customHeight="1" x14ac:dyDescent="0.2">
      <c r="A51" s="107"/>
      <c r="B51" s="40" t="s">
        <v>8</v>
      </c>
      <c r="C51" s="10"/>
      <c r="D51" s="41" t="str">
        <f>'Beoordelaar 3'!C17</f>
        <v>SCORE</v>
      </c>
      <c r="E51" s="109"/>
      <c r="F51" s="10"/>
      <c r="G51" s="41" t="str">
        <f>'Beoordelaar 3'!F17</f>
        <v>SCORE</v>
      </c>
      <c r="H51" s="109"/>
      <c r="I51" s="10"/>
      <c r="J51" s="41" t="str">
        <f>'Beoordelaar 3'!I17</f>
        <v>SCORE</v>
      </c>
      <c r="K51" s="109"/>
    </row>
    <row r="52" spans="1:11" ht="20" customHeight="1" x14ac:dyDescent="0.2">
      <c r="A52" s="107"/>
      <c r="B52" s="40" t="s">
        <v>16</v>
      </c>
      <c r="C52" s="10"/>
      <c r="D52" s="41" t="str">
        <f>'Beoordelaar 4'!C17</f>
        <v>SCORE</v>
      </c>
      <c r="E52" s="109"/>
      <c r="F52" s="10"/>
      <c r="G52" s="41" t="str">
        <f>'Beoordelaar 4'!F17</f>
        <v>SCORE</v>
      </c>
      <c r="H52" s="109"/>
      <c r="I52" s="10"/>
      <c r="J52" s="41" t="str">
        <f>'Beoordelaar 4'!I17</f>
        <v>SCORE</v>
      </c>
      <c r="K52" s="109"/>
    </row>
    <row r="53" spans="1:11" ht="20" customHeight="1" x14ac:dyDescent="0.2">
      <c r="A53" s="108"/>
      <c r="B53" s="40" t="s">
        <v>17</v>
      </c>
      <c r="C53" s="10"/>
      <c r="D53" s="41" t="str">
        <f>'Beoordelaar 5'!C17</f>
        <v>SCORE</v>
      </c>
      <c r="E53" s="109"/>
      <c r="F53" s="10"/>
      <c r="G53" s="41" t="str">
        <f>'Beoordelaar 5'!F17</f>
        <v>SCORE</v>
      </c>
      <c r="H53" s="109"/>
      <c r="I53" s="10"/>
      <c r="J53" s="41" t="str">
        <f>'Beoordelaar 5'!I17</f>
        <v>SCORE</v>
      </c>
      <c r="K53" s="109"/>
    </row>
    <row r="54" spans="1:11" ht="20" customHeight="1" x14ac:dyDescent="0.2">
      <c r="A54" s="110" t="s">
        <v>4</v>
      </c>
      <c r="B54" s="110"/>
      <c r="C54" s="9"/>
      <c r="D54" s="37" t="s">
        <v>5</v>
      </c>
      <c r="E54" s="109"/>
      <c r="F54" s="9"/>
      <c r="G54" s="37" t="s">
        <v>5</v>
      </c>
      <c r="H54" s="109"/>
      <c r="I54" s="9"/>
      <c r="J54" s="37" t="s">
        <v>5</v>
      </c>
      <c r="K54" s="109"/>
    </row>
    <row r="55" spans="1:11" ht="20" customHeight="1" x14ac:dyDescent="0.2">
      <c r="A55" s="111"/>
      <c r="B55" s="111"/>
      <c r="C55" s="10"/>
      <c r="D55" s="33" t="str">
        <f>IF(D54="Uitmuntend","€ 2.000",IF(D54="Goed","€ 1.000",IF(D54="Voldoende","€ 500",IF(D54="Matig","€ 0",IF(D54="Onvoldoende","KO"," ")))))</f>
        <v xml:space="preserve"> </v>
      </c>
      <c r="E55" s="109"/>
      <c r="F55" s="10"/>
      <c r="G55" s="33" t="str">
        <f>IF(G54="Uitmuntend","€ 2.000",IF(G54="Goed","€ 1.000",IF(G54="Voldoende","€ 500",IF(G54="Matig","€ 0",IF(G54="Onvoldoende","KO"," ")))))</f>
        <v xml:space="preserve"> </v>
      </c>
      <c r="H55" s="109"/>
      <c r="I55" s="10"/>
      <c r="J55" s="33" t="str">
        <f>IF(J54="Uitmuntend","€ 2.000",IF(J54="Goed","€ 1.000",IF(J54="Voldoende","€ 500",IF(J54="Matig","€ 0",IF(J54="Onvoldoende","KO"," ")))))</f>
        <v xml:space="preserve"> </v>
      </c>
      <c r="K55" s="109"/>
    </row>
    <row r="56" spans="1:11" ht="20" customHeight="1" x14ac:dyDescent="0.2">
      <c r="A56" s="106" t="str">
        <f>INTERVIEW!A8</f>
        <v>Vraag 5</v>
      </c>
      <c r="B56" s="40" t="s">
        <v>6</v>
      </c>
      <c r="C56" s="10"/>
      <c r="D56" s="41" t="str">
        <f>'Beoordelaar 1'!C19</f>
        <v>SCORE</v>
      </c>
      <c r="E56" s="109" t="s">
        <v>3</v>
      </c>
      <c r="F56" s="10"/>
      <c r="G56" s="41" t="str">
        <f>'Beoordelaar 1'!F19</f>
        <v>SCORE</v>
      </c>
      <c r="H56" s="109" t="s">
        <v>3</v>
      </c>
      <c r="I56" s="10"/>
      <c r="J56" s="41" t="str">
        <f>'Beoordelaar 1'!I19</f>
        <v>SCORE</v>
      </c>
      <c r="K56" s="109" t="s">
        <v>3</v>
      </c>
    </row>
    <row r="57" spans="1:11" ht="20" customHeight="1" x14ac:dyDescent="0.2">
      <c r="A57" s="107"/>
      <c r="B57" s="40" t="s">
        <v>7</v>
      </c>
      <c r="C57" s="10"/>
      <c r="D57" s="41" t="str">
        <f>'Beoordelaar 2'!C19</f>
        <v>SCORE</v>
      </c>
      <c r="E57" s="109"/>
      <c r="F57" s="10"/>
      <c r="G57" s="41" t="str">
        <f>'Beoordelaar 2'!F19</f>
        <v>SCORE</v>
      </c>
      <c r="H57" s="109"/>
      <c r="I57" s="10"/>
      <c r="J57" s="41" t="str">
        <f>'Beoordelaar 2'!I19</f>
        <v>SCORE</v>
      </c>
      <c r="K57" s="109"/>
    </row>
    <row r="58" spans="1:11" ht="20" customHeight="1" x14ac:dyDescent="0.2">
      <c r="A58" s="107"/>
      <c r="B58" s="40" t="s">
        <v>8</v>
      </c>
      <c r="C58" s="10"/>
      <c r="D58" s="41" t="str">
        <f>'Beoordelaar 3'!C19</f>
        <v>SCORE</v>
      </c>
      <c r="E58" s="109"/>
      <c r="F58" s="10"/>
      <c r="G58" s="41" t="str">
        <f>'Beoordelaar 3'!F19</f>
        <v>SCORE</v>
      </c>
      <c r="H58" s="109"/>
      <c r="I58" s="10"/>
      <c r="J58" s="41" t="str">
        <f>'Beoordelaar 3'!I19</f>
        <v>SCORE</v>
      </c>
      <c r="K58" s="109"/>
    </row>
    <row r="59" spans="1:11" ht="20" customHeight="1" x14ac:dyDescent="0.2">
      <c r="A59" s="107"/>
      <c r="B59" s="40" t="s">
        <v>16</v>
      </c>
      <c r="C59" s="10"/>
      <c r="D59" s="41" t="str">
        <f>'Beoordelaar 4'!C19</f>
        <v>SCORE</v>
      </c>
      <c r="E59" s="109"/>
      <c r="F59" s="10"/>
      <c r="G59" s="41" t="str">
        <f>'Beoordelaar 4'!F19</f>
        <v>SCORE</v>
      </c>
      <c r="H59" s="109"/>
      <c r="I59" s="10"/>
      <c r="J59" s="41" t="str">
        <f>'Beoordelaar 4'!I19</f>
        <v>SCORE</v>
      </c>
      <c r="K59" s="109"/>
    </row>
    <row r="60" spans="1:11" ht="20" customHeight="1" x14ac:dyDescent="0.2">
      <c r="A60" s="108"/>
      <c r="B60" s="40" t="s">
        <v>17</v>
      </c>
      <c r="C60" s="10"/>
      <c r="D60" s="41" t="str">
        <f>'Beoordelaar 5'!C19</f>
        <v>SCORE</v>
      </c>
      <c r="E60" s="109"/>
      <c r="F60" s="10"/>
      <c r="G60" s="41" t="str">
        <f>'Beoordelaar 5'!F19</f>
        <v>SCORE</v>
      </c>
      <c r="H60" s="109"/>
      <c r="I60" s="10"/>
      <c r="J60" s="41" t="str">
        <f>'Beoordelaar 5'!I19</f>
        <v>SCORE</v>
      </c>
      <c r="K60" s="109"/>
    </row>
    <row r="61" spans="1:11" ht="20" customHeight="1" x14ac:dyDescent="0.2">
      <c r="A61" s="110" t="s">
        <v>4</v>
      </c>
      <c r="B61" s="110"/>
      <c r="C61" s="10"/>
      <c r="D61" s="37" t="s">
        <v>5</v>
      </c>
      <c r="E61" s="109"/>
      <c r="F61" s="10"/>
      <c r="G61" s="37" t="s">
        <v>5</v>
      </c>
      <c r="H61" s="109"/>
      <c r="I61" s="10"/>
      <c r="J61" s="37" t="s">
        <v>5</v>
      </c>
      <c r="K61" s="109"/>
    </row>
    <row r="62" spans="1:11" ht="20" customHeight="1" x14ac:dyDescent="0.2">
      <c r="A62" s="111"/>
      <c r="B62" s="111"/>
      <c r="C62" s="10"/>
      <c r="D62" s="33" t="str">
        <f>IF(D61="Uitmuntend","€ 2.000",IF(D61="Goed","€ 1.000",IF(D61="Voldoende","€ 500",IF(D61="Matig","€ 0",IF(D61="Onvoldoende","KO"," ")))))</f>
        <v xml:space="preserve"> </v>
      </c>
      <c r="E62" s="109"/>
      <c r="F62" s="10"/>
      <c r="G62" s="33" t="str">
        <f>IF(G61="Uitmuntend","€ 2.000",IF(G61="Goed","€ 1.000",IF(G61="Voldoende","€ 500",IF(G61="Matig","€ 0",IF(G61="Onvoldoende","KO"," ")))))</f>
        <v xml:space="preserve"> </v>
      </c>
      <c r="H62" s="109"/>
      <c r="I62" s="10"/>
      <c r="J62" s="33" t="str">
        <f>IF(J61="Uitmuntend","€ 2.000",IF(J61="Goed","€ 1.000",IF(J61="Voldoende","€ 500",IF(J61="Matig","€ 0",IF(J61="Onvoldoende","KO"," ")))))</f>
        <v xml:space="preserve"> </v>
      </c>
      <c r="K62" s="109"/>
    </row>
    <row r="63" spans="1:11" ht="20" customHeight="1" x14ac:dyDescent="0.2">
      <c r="C63"/>
      <c r="F63"/>
      <c r="I63"/>
    </row>
    <row r="64" spans="1:11" ht="30" customHeight="1" x14ac:dyDescent="0.2">
      <c r="A64" s="115" t="s">
        <v>63</v>
      </c>
      <c r="B64" s="115"/>
      <c r="C64" s="10"/>
      <c r="D64" s="119" t="e">
        <f>D34+D41+D48+D55+D62</f>
        <v>#VALUE!</v>
      </c>
      <c r="E64" s="120"/>
      <c r="F64" s="17"/>
      <c r="G64" s="119" t="e">
        <f>G34+G41+G48+G55+G62</f>
        <v>#VALUE!</v>
      </c>
      <c r="H64" s="120"/>
      <c r="I64" s="17"/>
      <c r="J64" s="119" t="e">
        <f>J34+J41+J48+J55+J62</f>
        <v>#VALUE!</v>
      </c>
      <c r="K64" s="120"/>
    </row>
    <row r="65" spans="1:11" ht="20" customHeight="1" x14ac:dyDescent="0.2">
      <c r="C65"/>
      <c r="F65"/>
      <c r="I65"/>
    </row>
    <row r="66" spans="1:11" ht="20" customHeight="1" x14ac:dyDescent="0.2">
      <c r="A66" s="70" t="str">
        <f>PRODUCTDEMONSTRATIE!A1:A1</f>
        <v>3. PRODUCTDEMONSTRATIE BIJ ZAAM</v>
      </c>
      <c r="B66" s="71"/>
      <c r="C66" s="9"/>
      <c r="D66" s="72"/>
      <c r="E66" s="73" t="s">
        <v>32</v>
      </c>
      <c r="F66" s="14"/>
      <c r="G66" s="72"/>
      <c r="H66" s="73" t="s">
        <v>32</v>
      </c>
      <c r="I66" s="14"/>
      <c r="J66" s="74"/>
      <c r="K66" s="73" t="s">
        <v>32</v>
      </c>
    </row>
    <row r="67" spans="1:11" ht="20" customHeight="1" x14ac:dyDescent="0.2">
      <c r="A67" s="116" t="str">
        <f>PRODUCTDEMONSTRATIE!A3</f>
        <v>(1) Werkbank (beuken multiplex in lijnolie) 150 cm x 75 cm nr. 1</v>
      </c>
      <c r="B67" s="117"/>
      <c r="C67" s="117"/>
      <c r="D67" s="117"/>
      <c r="E67" s="117"/>
      <c r="F67" s="117"/>
      <c r="G67" s="117"/>
      <c r="H67" s="117"/>
      <c r="I67" s="117"/>
      <c r="J67" s="117"/>
      <c r="K67" s="118"/>
    </row>
    <row r="68" spans="1:11" ht="20" customHeight="1" x14ac:dyDescent="0.2">
      <c r="A68" s="107" t="str">
        <f>PRODUCTDEMONSTRATIE!A4:A4</f>
        <v>1.	Stabiliteit ZONDER vloermontage</v>
      </c>
      <c r="B68" s="68" t="s">
        <v>6</v>
      </c>
      <c r="C68" s="10"/>
      <c r="D68" s="69" t="str">
        <f>'Beoordelaar 1'!C24</f>
        <v>SCORE</v>
      </c>
      <c r="E68" s="114" t="s">
        <v>3</v>
      </c>
      <c r="F68" s="10"/>
      <c r="G68" s="69" t="str">
        <f>'Beoordelaar 1'!F24</f>
        <v>SCORE</v>
      </c>
      <c r="H68" s="114" t="s">
        <v>3</v>
      </c>
      <c r="I68" s="10"/>
      <c r="J68" s="69" t="str">
        <f>'Beoordelaar 1'!I24</f>
        <v>SCORE</v>
      </c>
      <c r="K68" s="114" t="s">
        <v>3</v>
      </c>
    </row>
    <row r="69" spans="1:11" ht="20" customHeight="1" x14ac:dyDescent="0.2">
      <c r="A69" s="107"/>
      <c r="B69" s="40" t="s">
        <v>7</v>
      </c>
      <c r="C69" s="10"/>
      <c r="D69" s="41" t="str">
        <f>'Beoordelaar 2'!C24</f>
        <v>SCORE</v>
      </c>
      <c r="E69" s="109"/>
      <c r="F69" s="10"/>
      <c r="G69" s="41" t="str">
        <f>'Beoordelaar 2'!F24</f>
        <v>SCORE</v>
      </c>
      <c r="H69" s="109"/>
      <c r="I69" s="10"/>
      <c r="J69" s="41" t="str">
        <f>'Beoordelaar 2'!I24</f>
        <v>SCORE</v>
      </c>
      <c r="K69" s="109"/>
    </row>
    <row r="70" spans="1:11" ht="20" customHeight="1" x14ac:dyDescent="0.2">
      <c r="A70" s="107"/>
      <c r="B70" s="40" t="s">
        <v>8</v>
      </c>
      <c r="C70" s="10"/>
      <c r="D70" s="41" t="str">
        <f>'Beoordelaar 3'!C24</f>
        <v>SCORE</v>
      </c>
      <c r="E70" s="109"/>
      <c r="F70" s="10"/>
      <c r="G70" s="41" t="str">
        <f>'Beoordelaar 3'!F24</f>
        <v>SCORE</v>
      </c>
      <c r="H70" s="109"/>
      <c r="I70" s="10"/>
      <c r="J70" s="41" t="str">
        <f>'Beoordelaar 3'!I24</f>
        <v>SCORE</v>
      </c>
      <c r="K70" s="109"/>
    </row>
    <row r="71" spans="1:11" ht="20" customHeight="1" x14ac:dyDescent="0.2">
      <c r="A71" s="107"/>
      <c r="B71" s="40" t="s">
        <v>16</v>
      </c>
      <c r="C71" s="10"/>
      <c r="D71" s="41" t="str">
        <f>'Beoordelaar 4'!C24</f>
        <v>SCORE</v>
      </c>
      <c r="E71" s="109"/>
      <c r="F71" s="10"/>
      <c r="G71" s="41" t="str">
        <f>'Beoordelaar 4'!F24</f>
        <v>SCORE</v>
      </c>
      <c r="H71" s="109"/>
      <c r="I71" s="10"/>
      <c r="J71" s="41" t="str">
        <f>'Beoordelaar 4'!I24</f>
        <v>SCORE</v>
      </c>
      <c r="K71" s="109"/>
    </row>
    <row r="72" spans="1:11" ht="20" customHeight="1" x14ac:dyDescent="0.2">
      <c r="A72" s="108"/>
      <c r="B72" s="40" t="s">
        <v>17</v>
      </c>
      <c r="C72" s="10"/>
      <c r="D72" s="41" t="str">
        <f>'Beoordelaar 5'!C24</f>
        <v>SCORE</v>
      </c>
      <c r="E72" s="109"/>
      <c r="F72" s="10"/>
      <c r="G72" s="41" t="str">
        <f>'Beoordelaar 5'!F24</f>
        <v>SCORE</v>
      </c>
      <c r="H72" s="109"/>
      <c r="I72" s="10"/>
      <c r="J72" s="41" t="str">
        <f>'Beoordelaar 5'!I24</f>
        <v>SCORE</v>
      </c>
      <c r="K72" s="109"/>
    </row>
    <row r="73" spans="1:11" ht="20" customHeight="1" x14ac:dyDescent="0.2">
      <c r="A73" s="110" t="s">
        <v>4</v>
      </c>
      <c r="B73" s="110"/>
      <c r="C73" s="10"/>
      <c r="D73" s="37" t="s">
        <v>5</v>
      </c>
      <c r="E73" s="109"/>
      <c r="F73" s="10"/>
      <c r="G73" s="37" t="s">
        <v>5</v>
      </c>
      <c r="H73" s="109"/>
      <c r="I73" s="10"/>
      <c r="J73" s="37" t="s">
        <v>5</v>
      </c>
      <c r="K73" s="109"/>
    </row>
    <row r="74" spans="1:11" ht="20" customHeight="1" x14ac:dyDescent="0.2">
      <c r="A74" s="111"/>
      <c r="B74" s="111"/>
      <c r="C74" s="10"/>
      <c r="D74" s="33" t="str">
        <f>IF(D73="Uitmuntend","€ 1.000",IF(D73="Voldoende","€ 500",IF(D73="Onvoldoende","KO"," ")))</f>
        <v xml:space="preserve"> </v>
      </c>
      <c r="E74" s="109"/>
      <c r="F74" s="10"/>
      <c r="G74" s="33" t="str">
        <f>IF(G73="Uitmuntend","€ 1.000",IF(G73="Voldoende","€ 500",IF(G73="Onvoldoende","KO"," ")))</f>
        <v xml:space="preserve"> </v>
      </c>
      <c r="H74" s="109"/>
      <c r="I74" s="10"/>
      <c r="J74" s="33" t="str">
        <f>IF(J73="Uitmuntend","€ 1.000",IF(J73="Voldoende","€ 500",IF(J73="Onvoldoende","KO"," ")))</f>
        <v xml:space="preserve"> </v>
      </c>
      <c r="K74" s="109"/>
    </row>
    <row r="75" spans="1:11" ht="20" customHeight="1" x14ac:dyDescent="0.2">
      <c r="A75" s="106" t="str">
        <f>PRODUCTDEMONSTRATIE!A5:A5</f>
        <v>2.	Mate ruwheid van het werkblad</v>
      </c>
      <c r="B75" s="40" t="s">
        <v>6</v>
      </c>
      <c r="C75" s="10"/>
      <c r="D75" s="41" t="str">
        <f>'Beoordelaar 1'!C26</f>
        <v>SCORE</v>
      </c>
      <c r="E75" s="109" t="s">
        <v>3</v>
      </c>
      <c r="F75" s="10"/>
      <c r="G75" s="41" t="str">
        <f>'Beoordelaar 1'!F26</f>
        <v>SCORE</v>
      </c>
      <c r="H75" s="109" t="s">
        <v>3</v>
      </c>
      <c r="I75" s="10"/>
      <c r="J75" s="41" t="str">
        <f>'Beoordelaar 1'!I26</f>
        <v>SCORE</v>
      </c>
      <c r="K75" s="109" t="s">
        <v>3</v>
      </c>
    </row>
    <row r="76" spans="1:11" ht="20" customHeight="1" x14ac:dyDescent="0.2">
      <c r="A76" s="107"/>
      <c r="B76" s="40" t="s">
        <v>7</v>
      </c>
      <c r="C76" s="10"/>
      <c r="D76" s="41" t="str">
        <f>'Beoordelaar 2'!C26</f>
        <v>SCORE</v>
      </c>
      <c r="E76" s="109"/>
      <c r="F76" s="10"/>
      <c r="G76" s="41" t="str">
        <f>'Beoordelaar 2'!F26</f>
        <v>SCORE</v>
      </c>
      <c r="H76" s="109"/>
      <c r="I76" s="10"/>
      <c r="J76" s="41" t="str">
        <f>'Beoordelaar 2'!I26</f>
        <v>SCORE</v>
      </c>
      <c r="K76" s="109"/>
    </row>
    <row r="77" spans="1:11" ht="20" customHeight="1" x14ac:dyDescent="0.2">
      <c r="A77" s="107"/>
      <c r="B77" s="40" t="s">
        <v>8</v>
      </c>
      <c r="C77" s="10"/>
      <c r="D77" s="41" t="str">
        <f>'Beoordelaar 3'!C26</f>
        <v>SCORE</v>
      </c>
      <c r="E77" s="109"/>
      <c r="F77" s="10"/>
      <c r="G77" s="41" t="str">
        <f>'Beoordelaar 3'!F26</f>
        <v>SCORE</v>
      </c>
      <c r="H77" s="109"/>
      <c r="I77" s="10"/>
      <c r="J77" s="41" t="str">
        <f>'Beoordelaar 3'!I26</f>
        <v>SCORE</v>
      </c>
      <c r="K77" s="109"/>
    </row>
    <row r="78" spans="1:11" ht="20" customHeight="1" x14ac:dyDescent="0.2">
      <c r="A78" s="107"/>
      <c r="B78" s="40" t="s">
        <v>16</v>
      </c>
      <c r="C78" s="10"/>
      <c r="D78" s="41" t="str">
        <f>'Beoordelaar 4'!C26</f>
        <v>SCORE</v>
      </c>
      <c r="E78" s="109"/>
      <c r="F78" s="10"/>
      <c r="G78" s="41" t="str">
        <f>'Beoordelaar 4'!F26</f>
        <v>SCORE</v>
      </c>
      <c r="H78" s="109"/>
      <c r="I78" s="10"/>
      <c r="J78" s="41" t="str">
        <f>'Beoordelaar 4'!I26</f>
        <v>SCORE</v>
      </c>
      <c r="K78" s="109"/>
    </row>
    <row r="79" spans="1:11" ht="20" customHeight="1" x14ac:dyDescent="0.2">
      <c r="A79" s="108"/>
      <c r="B79" s="40" t="s">
        <v>17</v>
      </c>
      <c r="C79" s="10"/>
      <c r="D79" s="41" t="str">
        <f>'Beoordelaar 5'!C26</f>
        <v>SCORE</v>
      </c>
      <c r="E79" s="109"/>
      <c r="F79" s="10"/>
      <c r="G79" s="41" t="str">
        <f>'Beoordelaar 5'!F26</f>
        <v>SCORE</v>
      </c>
      <c r="H79" s="109"/>
      <c r="I79" s="10"/>
      <c r="J79" s="41" t="str">
        <f>'Beoordelaar 5'!I26</f>
        <v>SCORE</v>
      </c>
      <c r="K79" s="109"/>
    </row>
    <row r="80" spans="1:11" ht="20" customHeight="1" x14ac:dyDescent="0.2">
      <c r="A80" s="110" t="s">
        <v>4</v>
      </c>
      <c r="B80" s="110"/>
      <c r="C80" s="10"/>
      <c r="D80" s="37" t="s">
        <v>5</v>
      </c>
      <c r="E80" s="109"/>
      <c r="F80" s="10"/>
      <c r="G80" s="37" t="s">
        <v>5</v>
      </c>
      <c r="H80" s="109"/>
      <c r="I80" s="10"/>
      <c r="J80" s="37" t="s">
        <v>5</v>
      </c>
      <c r="K80" s="109"/>
    </row>
    <row r="81" spans="1:11" ht="20" customHeight="1" x14ac:dyDescent="0.2">
      <c r="A81" s="111"/>
      <c r="B81" s="111"/>
      <c r="C81" s="10"/>
      <c r="D81" s="33" t="str">
        <f>IF(D80="Uitmuntend","€ 1.000",IF(D80="Voldoende","€ 500",IF(D80="Onvoldoende","KO"," ")))</f>
        <v xml:space="preserve"> </v>
      </c>
      <c r="E81" s="109"/>
      <c r="F81" s="10"/>
      <c r="G81" s="33" t="str">
        <f>IF(G80="Uitmuntend","€ 1.000",IF(G80="Voldoende","€ 500",IF(G80="Onvoldoende","KO"," ")))</f>
        <v xml:space="preserve"> </v>
      </c>
      <c r="H81" s="109"/>
      <c r="I81" s="10"/>
      <c r="J81" s="33" t="str">
        <f>IF(J80="Uitmuntend","€ 1.000",IF(J80="Voldoende","€ 500",IF(J80="Onvoldoende","KO"," ")))</f>
        <v xml:space="preserve"> </v>
      </c>
      <c r="K81" s="109"/>
    </row>
    <row r="82" spans="1:11" ht="20" customHeight="1" x14ac:dyDescent="0.2">
      <c r="A82" s="106" t="str">
        <f>PRODUCTDEMONSTRATIE!A6:A6</f>
        <v>3.	Constructie inclusief bevestiging tussen frame en werkblad</v>
      </c>
      <c r="B82" s="40" t="s">
        <v>6</v>
      </c>
      <c r="C82" s="10"/>
      <c r="D82" s="41" t="str">
        <f>'Beoordelaar 1'!C28</f>
        <v>SCORE</v>
      </c>
      <c r="E82" s="109" t="s">
        <v>3</v>
      </c>
      <c r="F82" s="10"/>
      <c r="G82" s="41" t="str">
        <f>'Beoordelaar 1'!F28</f>
        <v>SCORE</v>
      </c>
      <c r="H82" s="109" t="s">
        <v>3</v>
      </c>
      <c r="I82" s="10"/>
      <c r="J82" s="41" t="str">
        <f>'Beoordelaar 1'!I28</f>
        <v>SCORE</v>
      </c>
      <c r="K82" s="109" t="s">
        <v>3</v>
      </c>
    </row>
    <row r="83" spans="1:11" ht="20" customHeight="1" x14ac:dyDescent="0.2">
      <c r="A83" s="107"/>
      <c r="B83" s="40" t="s">
        <v>7</v>
      </c>
      <c r="C83" s="10"/>
      <c r="D83" s="41" t="str">
        <f>'Beoordelaar 2'!C28</f>
        <v>SCORE</v>
      </c>
      <c r="E83" s="109"/>
      <c r="F83" s="10"/>
      <c r="G83" s="41" t="str">
        <f>'Beoordelaar 2'!F28</f>
        <v>SCORE</v>
      </c>
      <c r="H83" s="109"/>
      <c r="I83" s="10"/>
      <c r="J83" s="41" t="str">
        <f>'Beoordelaar 2'!I28</f>
        <v>SCORE</v>
      </c>
      <c r="K83" s="109"/>
    </row>
    <row r="84" spans="1:11" ht="20" customHeight="1" x14ac:dyDescent="0.2">
      <c r="A84" s="107"/>
      <c r="B84" s="40" t="s">
        <v>8</v>
      </c>
      <c r="C84" s="10"/>
      <c r="D84" s="41" t="str">
        <f>'Beoordelaar 3'!C28</f>
        <v>SCORE</v>
      </c>
      <c r="E84" s="109"/>
      <c r="F84" s="10"/>
      <c r="G84" s="41" t="str">
        <f>'Beoordelaar 3'!F28</f>
        <v>SCORE</v>
      </c>
      <c r="H84" s="109"/>
      <c r="I84" s="10"/>
      <c r="J84" s="41" t="str">
        <f>'Beoordelaar 3'!I28</f>
        <v>SCORE</v>
      </c>
      <c r="K84" s="109"/>
    </row>
    <row r="85" spans="1:11" ht="20" customHeight="1" x14ac:dyDescent="0.2">
      <c r="A85" s="107"/>
      <c r="B85" s="40" t="s">
        <v>16</v>
      </c>
      <c r="C85" s="10"/>
      <c r="D85" s="41" t="str">
        <f>'Beoordelaar 4'!C28</f>
        <v>SCORE</v>
      </c>
      <c r="E85" s="109"/>
      <c r="F85" s="10"/>
      <c r="G85" s="41" t="str">
        <f>'Beoordelaar 4'!F28</f>
        <v>SCORE</v>
      </c>
      <c r="H85" s="109"/>
      <c r="I85" s="10"/>
      <c r="J85" s="41" t="str">
        <f>'Beoordelaar 4'!I28</f>
        <v>SCORE</v>
      </c>
      <c r="K85" s="109"/>
    </row>
    <row r="86" spans="1:11" ht="20" customHeight="1" x14ac:dyDescent="0.2">
      <c r="A86" s="108"/>
      <c r="B86" s="40" t="s">
        <v>17</v>
      </c>
      <c r="C86" s="10"/>
      <c r="D86" s="41" t="str">
        <f>'Beoordelaar 5'!C28</f>
        <v>SCORE</v>
      </c>
      <c r="E86" s="109"/>
      <c r="F86" s="10"/>
      <c r="G86" s="41" t="str">
        <f>'Beoordelaar 5'!F28</f>
        <v>SCORE</v>
      </c>
      <c r="H86" s="109"/>
      <c r="I86" s="10"/>
      <c r="J86" s="41" t="str">
        <f>'Beoordelaar 5'!I28</f>
        <v>SCORE</v>
      </c>
      <c r="K86" s="109"/>
    </row>
    <row r="87" spans="1:11" ht="20" customHeight="1" x14ac:dyDescent="0.2">
      <c r="A87" s="110" t="s">
        <v>4</v>
      </c>
      <c r="B87" s="110"/>
      <c r="C87" s="10"/>
      <c r="D87" s="37" t="s">
        <v>5</v>
      </c>
      <c r="E87" s="109"/>
      <c r="F87" s="10"/>
      <c r="G87" s="37" t="s">
        <v>5</v>
      </c>
      <c r="H87" s="109"/>
      <c r="I87" s="10"/>
      <c r="J87" s="37" t="s">
        <v>5</v>
      </c>
      <c r="K87" s="109"/>
    </row>
    <row r="88" spans="1:11" ht="20" customHeight="1" x14ac:dyDescent="0.2">
      <c r="A88" s="111"/>
      <c r="B88" s="111"/>
      <c r="C88" s="10"/>
      <c r="D88" s="33" t="str">
        <f>IF(D87="Uitmuntend","€ 1.000",IF(D87="Voldoende","€ 500",IF(D87="Onvoldoende","KO"," ")))</f>
        <v xml:space="preserve"> </v>
      </c>
      <c r="E88" s="109"/>
      <c r="F88" s="10"/>
      <c r="G88" s="33" t="str">
        <f>IF(G87="Uitmuntend","€ 1.000",IF(G87="Voldoende","€ 500",IF(G87="Onvoldoende","KO"," ")))</f>
        <v xml:space="preserve"> </v>
      </c>
      <c r="H88" s="109"/>
      <c r="I88" s="10"/>
      <c r="J88" s="33" t="str">
        <f>IF(J87="Uitmuntend","€ 1.000",IF(J87="Voldoende","€ 500",IF(J87="Onvoldoende","KO"," ")))</f>
        <v xml:space="preserve"> </v>
      </c>
      <c r="K88" s="109"/>
    </row>
    <row r="89" spans="1:11" ht="20" customHeight="1" x14ac:dyDescent="0.2">
      <c r="A89" s="102" t="s">
        <v>64</v>
      </c>
      <c r="B89" s="103"/>
      <c r="C89" s="63"/>
      <c r="D89" s="127" t="e">
        <f>D74+D81+D88</f>
        <v>#VALUE!</v>
      </c>
      <c r="E89" s="128"/>
      <c r="F89" s="64"/>
      <c r="G89" s="127" t="e">
        <f>G74+G81+G88</f>
        <v>#VALUE!</v>
      </c>
      <c r="H89" s="128"/>
      <c r="I89" s="64"/>
      <c r="J89" s="127" t="e">
        <f>J74+J81+J88</f>
        <v>#VALUE!</v>
      </c>
      <c r="K89" s="128"/>
    </row>
    <row r="90" spans="1:11" ht="20" customHeight="1" x14ac:dyDescent="0.2">
      <c r="A90" s="116" t="str">
        <f>PRODUCTDEMONSTRATIE!A7</f>
        <v>(2) Leerlingkruk zithoogte 60 cm nr. 4</v>
      </c>
      <c r="B90" s="117"/>
      <c r="C90" s="117"/>
      <c r="D90" s="117"/>
      <c r="E90" s="117"/>
      <c r="F90" s="117"/>
      <c r="G90" s="117"/>
      <c r="H90" s="117"/>
      <c r="I90" s="117"/>
      <c r="J90" s="117"/>
      <c r="K90" s="118"/>
    </row>
    <row r="91" spans="1:11" ht="20" customHeight="1" x14ac:dyDescent="0.2">
      <c r="A91" s="107" t="str">
        <f>PRODUCTDEMONSTRATIE!A8</f>
        <v>1.	Zitcomfort</v>
      </c>
      <c r="B91" s="68" t="s">
        <v>6</v>
      </c>
      <c r="C91" s="10"/>
      <c r="D91" s="69" t="str">
        <f>'Beoordelaar 1'!C31</f>
        <v>SCORE</v>
      </c>
      <c r="E91" s="114" t="s">
        <v>3</v>
      </c>
      <c r="F91" s="10"/>
      <c r="G91" s="69" t="str">
        <f>'Beoordelaar 1'!F31</f>
        <v>SCORE</v>
      </c>
      <c r="H91" s="114" t="s">
        <v>3</v>
      </c>
      <c r="I91" s="10"/>
      <c r="J91" s="69" t="str">
        <f>'Beoordelaar 1'!I31</f>
        <v>SCORE</v>
      </c>
      <c r="K91" s="114" t="s">
        <v>3</v>
      </c>
    </row>
    <row r="92" spans="1:11" ht="20" customHeight="1" x14ac:dyDescent="0.2">
      <c r="A92" s="107"/>
      <c r="B92" s="40" t="s">
        <v>7</v>
      </c>
      <c r="C92" s="10"/>
      <c r="D92" s="41" t="str">
        <f>'Beoordelaar 2'!C31</f>
        <v>SCORE</v>
      </c>
      <c r="E92" s="109"/>
      <c r="F92" s="10"/>
      <c r="G92" s="41" t="str">
        <f>'Beoordelaar 2'!F31</f>
        <v>SCORE</v>
      </c>
      <c r="H92" s="109"/>
      <c r="I92" s="10"/>
      <c r="J92" s="41" t="str">
        <f>'Beoordelaar 2'!I31</f>
        <v>SCORE</v>
      </c>
      <c r="K92" s="109"/>
    </row>
    <row r="93" spans="1:11" ht="20" customHeight="1" x14ac:dyDescent="0.2">
      <c r="A93" s="107"/>
      <c r="B93" s="40" t="s">
        <v>8</v>
      </c>
      <c r="C93" s="10"/>
      <c r="D93" s="41" t="str">
        <f>'Beoordelaar 3'!C31</f>
        <v>SCORE</v>
      </c>
      <c r="E93" s="109"/>
      <c r="F93" s="10"/>
      <c r="G93" s="41" t="str">
        <f>'Beoordelaar 3'!F31</f>
        <v>SCORE</v>
      </c>
      <c r="H93" s="109"/>
      <c r="I93" s="10"/>
      <c r="J93" s="41" t="str">
        <f>'Beoordelaar 3'!I31</f>
        <v>SCORE</v>
      </c>
      <c r="K93" s="109"/>
    </row>
    <row r="94" spans="1:11" ht="20" customHeight="1" x14ac:dyDescent="0.2">
      <c r="A94" s="107"/>
      <c r="B94" s="40" t="s">
        <v>16</v>
      </c>
      <c r="C94" s="10"/>
      <c r="D94" s="41" t="str">
        <f>'Beoordelaar 4'!C31</f>
        <v>SCORE</v>
      </c>
      <c r="E94" s="109"/>
      <c r="F94" s="10"/>
      <c r="G94" s="41" t="str">
        <f>'Beoordelaar 4'!F31</f>
        <v>SCORE</v>
      </c>
      <c r="H94" s="109"/>
      <c r="I94" s="10"/>
      <c r="J94" s="41" t="str">
        <f>'Beoordelaar 4'!I31</f>
        <v>SCORE</v>
      </c>
      <c r="K94" s="109"/>
    </row>
    <row r="95" spans="1:11" ht="20" customHeight="1" x14ac:dyDescent="0.2">
      <c r="A95" s="108"/>
      <c r="B95" s="40" t="s">
        <v>17</v>
      </c>
      <c r="C95" s="10"/>
      <c r="D95" s="41" t="str">
        <f>'Beoordelaar 5'!C31</f>
        <v>SCORE</v>
      </c>
      <c r="E95" s="109"/>
      <c r="F95" s="10"/>
      <c r="G95" s="41" t="str">
        <f>'Beoordelaar 5'!F31</f>
        <v>SCORE</v>
      </c>
      <c r="H95" s="109"/>
      <c r="I95" s="10"/>
      <c r="J95" s="41" t="str">
        <f>'Beoordelaar 5'!I31</f>
        <v>SCORE</v>
      </c>
      <c r="K95" s="109"/>
    </row>
    <row r="96" spans="1:11" ht="20" customHeight="1" x14ac:dyDescent="0.2">
      <c r="A96" s="110" t="s">
        <v>4</v>
      </c>
      <c r="B96" s="110"/>
      <c r="C96" s="10"/>
      <c r="D96" s="37" t="s">
        <v>5</v>
      </c>
      <c r="E96" s="109"/>
      <c r="F96" s="10"/>
      <c r="G96" s="37" t="s">
        <v>5</v>
      </c>
      <c r="H96" s="109"/>
      <c r="I96" s="10"/>
      <c r="J96" s="37" t="s">
        <v>5</v>
      </c>
      <c r="K96" s="109"/>
    </row>
    <row r="97" spans="1:11" ht="20" customHeight="1" x14ac:dyDescent="0.2">
      <c r="A97" s="111"/>
      <c r="B97" s="111"/>
      <c r="C97" s="10"/>
      <c r="D97" s="33" t="str">
        <f>IF(D96="Uitmuntend","€ 1.000",IF(D96="Voldoende","€ 500",IF(D96="Onvoldoende","KO"," ")))</f>
        <v xml:space="preserve"> </v>
      </c>
      <c r="E97" s="109"/>
      <c r="F97" s="10"/>
      <c r="G97" s="33" t="str">
        <f>IF(G96="Uitmuntend","€ 1.000",IF(G96="Voldoende","€ 500",IF(G96="Onvoldoende","KO"," ")))</f>
        <v xml:space="preserve"> </v>
      </c>
      <c r="H97" s="109"/>
      <c r="I97" s="10"/>
      <c r="J97" s="33" t="str">
        <f>IF(J96="Uitmuntend","€ 1.000",IF(J96="Voldoende","€ 500",IF(J96="Onvoldoende","KO"," ")))</f>
        <v xml:space="preserve"> </v>
      </c>
      <c r="K97" s="109"/>
    </row>
    <row r="98" spans="1:11" ht="20" customHeight="1" x14ac:dyDescent="0.2">
      <c r="A98" s="106" t="str">
        <f>PRODUCTDEMONSTRATIE!A9</f>
        <v xml:space="preserve">2.	Stapelbaarheid </v>
      </c>
      <c r="B98" s="40" t="s">
        <v>6</v>
      </c>
      <c r="C98" s="10"/>
      <c r="D98" s="41" t="str">
        <f>'Beoordelaar 1'!C33</f>
        <v>SCORE</v>
      </c>
      <c r="E98" s="109" t="s">
        <v>3</v>
      </c>
      <c r="F98" s="10"/>
      <c r="G98" s="41" t="str">
        <f>'Beoordelaar 1'!F33</f>
        <v>SCORE</v>
      </c>
      <c r="H98" s="109" t="s">
        <v>3</v>
      </c>
      <c r="I98" s="10"/>
      <c r="J98" s="41" t="str">
        <f>'Beoordelaar 1'!I33</f>
        <v>SCORE</v>
      </c>
      <c r="K98" s="109" t="s">
        <v>3</v>
      </c>
    </row>
    <row r="99" spans="1:11" ht="20" customHeight="1" x14ac:dyDescent="0.2">
      <c r="A99" s="107"/>
      <c r="B99" s="40" t="s">
        <v>7</v>
      </c>
      <c r="C99" s="10"/>
      <c r="D99" s="41" t="str">
        <f>'Beoordelaar 2'!C33</f>
        <v>SCORE</v>
      </c>
      <c r="E99" s="109"/>
      <c r="F99" s="10"/>
      <c r="G99" s="41" t="str">
        <f>'Beoordelaar 2'!F33</f>
        <v>SCORE</v>
      </c>
      <c r="H99" s="109"/>
      <c r="I99" s="10"/>
      <c r="J99" s="41" t="str">
        <f>'Beoordelaar 2'!I33</f>
        <v>SCORE</v>
      </c>
      <c r="K99" s="109"/>
    </row>
    <row r="100" spans="1:11" ht="20" customHeight="1" x14ac:dyDescent="0.2">
      <c r="A100" s="107"/>
      <c r="B100" s="40" t="s">
        <v>8</v>
      </c>
      <c r="C100" s="10"/>
      <c r="D100" s="41" t="str">
        <f>'Beoordelaar 3'!C33</f>
        <v>SCORE</v>
      </c>
      <c r="E100" s="109"/>
      <c r="F100" s="10"/>
      <c r="G100" s="41" t="str">
        <f>'Beoordelaar 3'!F33</f>
        <v>SCORE</v>
      </c>
      <c r="H100" s="109"/>
      <c r="I100" s="10"/>
      <c r="J100" s="41" t="str">
        <f>'Beoordelaar 3'!I33</f>
        <v>SCORE</v>
      </c>
      <c r="K100" s="109"/>
    </row>
    <row r="101" spans="1:11" ht="20" customHeight="1" x14ac:dyDescent="0.2">
      <c r="A101" s="107"/>
      <c r="B101" s="40" t="s">
        <v>16</v>
      </c>
      <c r="C101" s="10"/>
      <c r="D101" s="41" t="str">
        <f>'Beoordelaar 4'!C33</f>
        <v>SCORE</v>
      </c>
      <c r="E101" s="109"/>
      <c r="F101" s="10"/>
      <c r="G101" s="41" t="str">
        <f>'Beoordelaar 4'!F33</f>
        <v>SCORE</v>
      </c>
      <c r="H101" s="109"/>
      <c r="I101" s="10"/>
      <c r="J101" s="41" t="str">
        <f>'Beoordelaar 4'!I33</f>
        <v>SCORE</v>
      </c>
      <c r="K101" s="109"/>
    </row>
    <row r="102" spans="1:11" ht="20" customHeight="1" x14ac:dyDescent="0.2">
      <c r="A102" s="108"/>
      <c r="B102" s="40" t="s">
        <v>17</v>
      </c>
      <c r="C102" s="10"/>
      <c r="D102" s="41" t="str">
        <f>'Beoordelaar 5'!C33</f>
        <v>SCORE</v>
      </c>
      <c r="E102" s="109"/>
      <c r="F102" s="10"/>
      <c r="G102" s="41" t="str">
        <f>'Beoordelaar 5'!F33</f>
        <v>SCORE</v>
      </c>
      <c r="H102" s="109"/>
      <c r="I102" s="10"/>
      <c r="J102" s="41" t="str">
        <f>'Beoordelaar 5'!I33</f>
        <v>SCORE</v>
      </c>
      <c r="K102" s="109"/>
    </row>
    <row r="103" spans="1:11" ht="20" customHeight="1" x14ac:dyDescent="0.2">
      <c r="A103" s="110" t="s">
        <v>4</v>
      </c>
      <c r="B103" s="110"/>
      <c r="C103" s="10"/>
      <c r="D103" s="37" t="s">
        <v>5</v>
      </c>
      <c r="E103" s="109"/>
      <c r="F103" s="10"/>
      <c r="G103" s="37" t="s">
        <v>5</v>
      </c>
      <c r="H103" s="109"/>
      <c r="I103" s="10"/>
      <c r="J103" s="37" t="s">
        <v>5</v>
      </c>
      <c r="K103" s="109"/>
    </row>
    <row r="104" spans="1:11" ht="20" customHeight="1" x14ac:dyDescent="0.2">
      <c r="A104" s="111"/>
      <c r="B104" s="111"/>
      <c r="C104" s="10"/>
      <c r="D104" s="33" t="str">
        <f>IF(D103="Uitmuntend","€ 1.000",IF(D103="Voldoende","€ 500",IF(D103="Onvoldoende","KO"," ")))</f>
        <v xml:space="preserve"> </v>
      </c>
      <c r="E104" s="109"/>
      <c r="F104" s="10"/>
      <c r="G104" s="33" t="str">
        <f>IF(G103="Uitmuntend","€ 1.000",IF(G103="Voldoende","€ 500",IF(G103="Onvoldoende","KO"," ")))</f>
        <v xml:space="preserve"> </v>
      </c>
      <c r="H104" s="109"/>
      <c r="I104" s="10"/>
      <c r="J104" s="33" t="str">
        <f>IF(J103="Uitmuntend","€ 1.000",IF(J103="Voldoende","€ 500",IF(J103="Onvoldoende","KO"," ")))</f>
        <v xml:space="preserve"> </v>
      </c>
      <c r="K104" s="109"/>
    </row>
    <row r="105" spans="1:11" ht="20" customHeight="1" x14ac:dyDescent="0.2">
      <c r="A105" s="106" t="str">
        <f>PRODUCTDEMONSTRATIE!A10</f>
        <v>3.	Stabiliteit bij het zitten</v>
      </c>
      <c r="B105" s="40" t="s">
        <v>6</v>
      </c>
      <c r="C105" s="10"/>
      <c r="D105" s="41" t="str">
        <f>'Beoordelaar 1'!C35</f>
        <v>SCORE</v>
      </c>
      <c r="E105" s="109" t="s">
        <v>3</v>
      </c>
      <c r="F105" s="10"/>
      <c r="G105" s="41" t="str">
        <f>'Beoordelaar 1'!F35</f>
        <v>SCORE</v>
      </c>
      <c r="H105" s="109" t="s">
        <v>3</v>
      </c>
      <c r="I105" s="10"/>
      <c r="J105" s="41" t="str">
        <f>'Beoordelaar 1'!I35</f>
        <v>SCORE</v>
      </c>
      <c r="K105" s="109" t="s">
        <v>3</v>
      </c>
    </row>
    <row r="106" spans="1:11" ht="20" customHeight="1" x14ac:dyDescent="0.2">
      <c r="A106" s="107"/>
      <c r="B106" s="40" t="s">
        <v>7</v>
      </c>
      <c r="C106" s="10"/>
      <c r="D106" s="41" t="str">
        <f>'Beoordelaar 2'!C35</f>
        <v>SCORE</v>
      </c>
      <c r="E106" s="109"/>
      <c r="F106" s="10"/>
      <c r="G106" s="41" t="str">
        <f>'Beoordelaar 2'!F35</f>
        <v>SCORE</v>
      </c>
      <c r="H106" s="109"/>
      <c r="I106" s="10"/>
      <c r="J106" s="41" t="str">
        <f>'Beoordelaar 2'!I35</f>
        <v>SCORE</v>
      </c>
      <c r="K106" s="109"/>
    </row>
    <row r="107" spans="1:11" ht="20" customHeight="1" x14ac:dyDescent="0.2">
      <c r="A107" s="107"/>
      <c r="B107" s="40" t="s">
        <v>8</v>
      </c>
      <c r="C107" s="10"/>
      <c r="D107" s="41" t="str">
        <f>'Beoordelaar 3'!C35</f>
        <v>SCORE</v>
      </c>
      <c r="E107" s="109"/>
      <c r="F107" s="10"/>
      <c r="G107" s="41" t="str">
        <f>'Beoordelaar 3'!F35</f>
        <v>SCORE</v>
      </c>
      <c r="H107" s="109"/>
      <c r="I107" s="10"/>
      <c r="J107" s="41" t="str">
        <f>'Beoordelaar 3'!I35</f>
        <v>SCORE</v>
      </c>
      <c r="K107" s="109"/>
    </row>
    <row r="108" spans="1:11" ht="20" customHeight="1" x14ac:dyDescent="0.2">
      <c r="A108" s="107"/>
      <c r="B108" s="40" t="s">
        <v>16</v>
      </c>
      <c r="C108" s="10"/>
      <c r="D108" s="41" t="str">
        <f>'Beoordelaar 4'!C35</f>
        <v>SCORE</v>
      </c>
      <c r="E108" s="109"/>
      <c r="F108" s="10"/>
      <c r="G108" s="41" t="str">
        <f>'Beoordelaar 4'!F35</f>
        <v>SCORE</v>
      </c>
      <c r="H108" s="109"/>
      <c r="I108" s="10"/>
      <c r="J108" s="41" t="str">
        <f>'Beoordelaar 4'!I35</f>
        <v>SCORE</v>
      </c>
      <c r="K108" s="109"/>
    </row>
    <row r="109" spans="1:11" ht="20" customHeight="1" x14ac:dyDescent="0.2">
      <c r="A109" s="108"/>
      <c r="B109" s="40" t="s">
        <v>17</v>
      </c>
      <c r="C109" s="10"/>
      <c r="D109" s="41" t="str">
        <f>'Beoordelaar 5'!C35</f>
        <v>SCORE</v>
      </c>
      <c r="E109" s="109"/>
      <c r="F109" s="10"/>
      <c r="G109" s="41" t="str">
        <f>'Beoordelaar 5'!F35</f>
        <v>SCORE</v>
      </c>
      <c r="H109" s="109"/>
      <c r="I109" s="10"/>
      <c r="J109" s="41" t="str">
        <f>'Beoordelaar 5'!I35</f>
        <v>SCORE</v>
      </c>
      <c r="K109" s="109"/>
    </row>
    <row r="110" spans="1:11" ht="20" customHeight="1" x14ac:dyDescent="0.2">
      <c r="A110" s="110" t="s">
        <v>4</v>
      </c>
      <c r="B110" s="110"/>
      <c r="C110" s="10"/>
      <c r="D110" s="37" t="s">
        <v>5</v>
      </c>
      <c r="E110" s="109"/>
      <c r="F110" s="10"/>
      <c r="G110" s="37" t="s">
        <v>5</v>
      </c>
      <c r="H110" s="109"/>
      <c r="I110" s="10"/>
      <c r="J110" s="37" t="s">
        <v>5</v>
      </c>
      <c r="K110" s="109"/>
    </row>
    <row r="111" spans="1:11" ht="20" customHeight="1" x14ac:dyDescent="0.2">
      <c r="A111" s="111"/>
      <c r="B111" s="111"/>
      <c r="C111" s="10"/>
      <c r="D111" s="33" t="str">
        <f>IF(D110="Uitmuntend","€ 1.000",IF(D110="Voldoende","€ 500",IF(D110="Onvoldoende","KO"," ")))</f>
        <v xml:space="preserve"> </v>
      </c>
      <c r="E111" s="109"/>
      <c r="F111" s="10"/>
      <c r="G111" s="33" t="str">
        <f>IF(G110="Uitmuntend","€ 1.000",IF(G110="Voldoende","€ 500",IF(G110="Onvoldoende","KO"," ")))</f>
        <v xml:space="preserve"> </v>
      </c>
      <c r="H111" s="109"/>
      <c r="I111" s="10"/>
      <c r="J111" s="33" t="str">
        <f>IF(J110="Uitmuntend","€ 1.000",IF(J110="Voldoende","€ 500",IF(J110="Onvoldoende","KO"," ")))</f>
        <v xml:space="preserve"> </v>
      </c>
      <c r="K111" s="109"/>
    </row>
    <row r="112" spans="1:11" ht="20" customHeight="1" x14ac:dyDescent="0.2">
      <c r="A112" s="106" t="str">
        <f>PRODUCTDEMONSTRATIE!A11</f>
        <v>4.	Constructie inclusief bevestiging tussen frame en zitting</v>
      </c>
      <c r="B112" s="40" t="s">
        <v>6</v>
      </c>
      <c r="C112" s="10"/>
      <c r="D112" s="41" t="str">
        <f>'Beoordelaar 1'!C37</f>
        <v>SCORE</v>
      </c>
      <c r="E112" s="109" t="s">
        <v>3</v>
      </c>
      <c r="F112" s="10"/>
      <c r="G112" s="41" t="str">
        <f>'Beoordelaar 1'!F37</f>
        <v>SCORE</v>
      </c>
      <c r="H112" s="109" t="s">
        <v>3</v>
      </c>
      <c r="I112" s="10"/>
      <c r="J112" s="41" t="str">
        <f>'Beoordelaar 1'!I37</f>
        <v>SCORE</v>
      </c>
      <c r="K112" s="109" t="s">
        <v>3</v>
      </c>
    </row>
    <row r="113" spans="1:11" ht="20" customHeight="1" x14ac:dyDescent="0.2">
      <c r="A113" s="107"/>
      <c r="B113" s="40" t="s">
        <v>7</v>
      </c>
      <c r="C113" s="10"/>
      <c r="D113" s="41" t="str">
        <f>'Beoordelaar 2'!C37</f>
        <v>SCORE</v>
      </c>
      <c r="E113" s="109"/>
      <c r="F113" s="10"/>
      <c r="G113" s="41" t="str">
        <f>'Beoordelaar 2'!F37</f>
        <v>SCORE</v>
      </c>
      <c r="H113" s="109"/>
      <c r="I113" s="10"/>
      <c r="J113" s="41" t="str">
        <f>'Beoordelaar 2'!I37</f>
        <v>SCORE</v>
      </c>
      <c r="K113" s="109"/>
    </row>
    <row r="114" spans="1:11" ht="20" customHeight="1" x14ac:dyDescent="0.2">
      <c r="A114" s="107"/>
      <c r="B114" s="40" t="s">
        <v>8</v>
      </c>
      <c r="C114" s="10"/>
      <c r="D114" s="41" t="str">
        <f>'Beoordelaar 3'!C37</f>
        <v>SCORE</v>
      </c>
      <c r="E114" s="109"/>
      <c r="F114" s="10"/>
      <c r="G114" s="41" t="str">
        <f>'Beoordelaar 3'!F37</f>
        <v>SCORE</v>
      </c>
      <c r="H114" s="109"/>
      <c r="I114" s="10"/>
      <c r="J114" s="41" t="str">
        <f>'Beoordelaar 3'!I37</f>
        <v>SCORE</v>
      </c>
      <c r="K114" s="109"/>
    </row>
    <row r="115" spans="1:11" ht="20" customHeight="1" x14ac:dyDescent="0.2">
      <c r="A115" s="107"/>
      <c r="B115" s="40" t="s">
        <v>16</v>
      </c>
      <c r="C115" s="10"/>
      <c r="D115" s="41" t="str">
        <f>'Beoordelaar 4'!C37</f>
        <v>SCORE</v>
      </c>
      <c r="E115" s="109"/>
      <c r="F115" s="10"/>
      <c r="G115" s="41" t="str">
        <f>'Beoordelaar 4'!F37</f>
        <v>SCORE</v>
      </c>
      <c r="H115" s="109"/>
      <c r="I115" s="10"/>
      <c r="J115" s="41" t="str">
        <f>'Beoordelaar 4'!I37</f>
        <v>SCORE</v>
      </c>
      <c r="K115" s="109"/>
    </row>
    <row r="116" spans="1:11" ht="20" customHeight="1" x14ac:dyDescent="0.2">
      <c r="A116" s="108"/>
      <c r="B116" s="40" t="s">
        <v>17</v>
      </c>
      <c r="C116" s="10"/>
      <c r="D116" s="41" t="str">
        <f>'Beoordelaar 5'!C37</f>
        <v>SCORE</v>
      </c>
      <c r="E116" s="109"/>
      <c r="F116" s="10"/>
      <c r="G116" s="41" t="str">
        <f>'Beoordelaar 5'!F37</f>
        <v>SCORE</v>
      </c>
      <c r="H116" s="109"/>
      <c r="I116" s="10"/>
      <c r="J116" s="41" t="str">
        <f>'Beoordelaar 5'!I37</f>
        <v>SCORE</v>
      </c>
      <c r="K116" s="109"/>
    </row>
    <row r="117" spans="1:11" ht="20" customHeight="1" x14ac:dyDescent="0.2">
      <c r="A117" s="110" t="s">
        <v>4</v>
      </c>
      <c r="B117" s="110"/>
      <c r="C117" s="10"/>
      <c r="D117" s="37" t="s">
        <v>5</v>
      </c>
      <c r="E117" s="109"/>
      <c r="F117" s="10"/>
      <c r="G117" s="37" t="s">
        <v>5</v>
      </c>
      <c r="H117" s="109"/>
      <c r="I117" s="10"/>
      <c r="J117" s="37" t="s">
        <v>5</v>
      </c>
      <c r="K117" s="109"/>
    </row>
    <row r="118" spans="1:11" ht="20" customHeight="1" x14ac:dyDescent="0.2">
      <c r="A118" s="111"/>
      <c r="B118" s="111"/>
      <c r="C118" s="10"/>
      <c r="D118" s="33" t="str">
        <f>IF(D117="Uitmuntend","€ 1.000",IF(D117="Voldoende","€ 500",IF(D117="Onvoldoende","KO"," ")))</f>
        <v xml:space="preserve"> </v>
      </c>
      <c r="E118" s="109"/>
      <c r="F118" s="10"/>
      <c r="G118" s="33" t="str">
        <f>IF(G117="Uitmuntend","€ 1.000",IF(G117="Voldoende","€ 500",IF(G117="Onvoldoende","KO"," ")))</f>
        <v xml:space="preserve"> </v>
      </c>
      <c r="H118" s="109"/>
      <c r="I118" s="10"/>
      <c r="J118" s="33" t="str">
        <f>IF(J117="Uitmuntend","€ 1.000",IF(J117="Voldoende","€ 500",IF(J117="Onvoldoende","KO"," ")))</f>
        <v xml:space="preserve"> </v>
      </c>
      <c r="K118" s="109"/>
    </row>
    <row r="119" spans="1:11" ht="20" customHeight="1" x14ac:dyDescent="0.2">
      <c r="A119" s="106" t="str">
        <f>PRODUCTDEMONSTRATIE!A12</f>
        <v>5.	Uitstraling/ vormgeving</v>
      </c>
      <c r="B119" s="40" t="s">
        <v>6</v>
      </c>
      <c r="C119" s="10"/>
      <c r="D119" s="41" t="str">
        <f>'Beoordelaar 1'!C39</f>
        <v>SCORE</v>
      </c>
      <c r="E119" s="109" t="s">
        <v>3</v>
      </c>
      <c r="F119" s="10"/>
      <c r="G119" s="41" t="str">
        <f>'Beoordelaar 1'!F39</f>
        <v>SCORE</v>
      </c>
      <c r="H119" s="109" t="s">
        <v>3</v>
      </c>
      <c r="I119" s="10"/>
      <c r="J119" s="41" t="str">
        <f>'Beoordelaar 1'!I39</f>
        <v>SCORE</v>
      </c>
      <c r="K119" s="109" t="s">
        <v>3</v>
      </c>
    </row>
    <row r="120" spans="1:11" ht="20" customHeight="1" x14ac:dyDescent="0.2">
      <c r="A120" s="107"/>
      <c r="B120" s="40" t="s">
        <v>7</v>
      </c>
      <c r="C120" s="10"/>
      <c r="D120" s="41" t="str">
        <f>'Beoordelaar 2'!C39</f>
        <v>SCORE</v>
      </c>
      <c r="E120" s="109"/>
      <c r="F120" s="10"/>
      <c r="G120" s="41" t="str">
        <f>'Beoordelaar 2'!F39</f>
        <v>SCORE</v>
      </c>
      <c r="H120" s="109"/>
      <c r="I120" s="10"/>
      <c r="J120" s="41" t="str">
        <f>'Beoordelaar 2'!I39</f>
        <v>SCORE</v>
      </c>
      <c r="K120" s="109"/>
    </row>
    <row r="121" spans="1:11" ht="20" customHeight="1" x14ac:dyDescent="0.2">
      <c r="A121" s="107"/>
      <c r="B121" s="40" t="s">
        <v>8</v>
      </c>
      <c r="C121" s="10"/>
      <c r="D121" s="41" t="str">
        <f>'Beoordelaar 3'!C39</f>
        <v>SCORE</v>
      </c>
      <c r="E121" s="109"/>
      <c r="F121" s="10"/>
      <c r="G121" s="41" t="str">
        <f>'Beoordelaar 3'!F39</f>
        <v>SCORE</v>
      </c>
      <c r="H121" s="109"/>
      <c r="I121" s="10"/>
      <c r="J121" s="41" t="str">
        <f>'Beoordelaar 3'!I39</f>
        <v>SCORE</v>
      </c>
      <c r="K121" s="109"/>
    </row>
    <row r="122" spans="1:11" ht="20" customHeight="1" x14ac:dyDescent="0.2">
      <c r="A122" s="107"/>
      <c r="B122" s="40" t="s">
        <v>16</v>
      </c>
      <c r="C122" s="10"/>
      <c r="D122" s="41" t="str">
        <f>'Beoordelaar 4'!C39</f>
        <v>SCORE</v>
      </c>
      <c r="E122" s="109"/>
      <c r="F122" s="10"/>
      <c r="G122" s="41" t="str">
        <f>'Beoordelaar 4'!F39</f>
        <v>SCORE</v>
      </c>
      <c r="H122" s="109"/>
      <c r="I122" s="10"/>
      <c r="J122" s="41" t="str">
        <f>'Beoordelaar 4'!I39</f>
        <v>SCORE</v>
      </c>
      <c r="K122" s="109"/>
    </row>
    <row r="123" spans="1:11" ht="20" customHeight="1" x14ac:dyDescent="0.2">
      <c r="A123" s="108"/>
      <c r="B123" s="40" t="s">
        <v>17</v>
      </c>
      <c r="C123" s="10"/>
      <c r="D123" s="41" t="str">
        <f>'Beoordelaar 5'!C39</f>
        <v>SCORE</v>
      </c>
      <c r="E123" s="109"/>
      <c r="F123" s="10"/>
      <c r="G123" s="41" t="str">
        <f>'Beoordelaar 5'!F39</f>
        <v>SCORE</v>
      </c>
      <c r="H123" s="109"/>
      <c r="I123" s="10"/>
      <c r="J123" s="41" t="str">
        <f>'Beoordelaar 5'!I39</f>
        <v>SCORE</v>
      </c>
      <c r="K123" s="109"/>
    </row>
    <row r="124" spans="1:11" ht="20" customHeight="1" x14ac:dyDescent="0.2">
      <c r="A124" s="110" t="s">
        <v>4</v>
      </c>
      <c r="B124" s="110"/>
      <c r="C124" s="10"/>
      <c r="D124" s="37" t="s">
        <v>5</v>
      </c>
      <c r="E124" s="109"/>
      <c r="F124" s="10"/>
      <c r="G124" s="37" t="s">
        <v>5</v>
      </c>
      <c r="H124" s="109"/>
      <c r="I124" s="10"/>
      <c r="J124" s="37" t="s">
        <v>5</v>
      </c>
      <c r="K124" s="109"/>
    </row>
    <row r="125" spans="1:11" ht="20" customHeight="1" x14ac:dyDescent="0.2">
      <c r="A125" s="111"/>
      <c r="B125" s="111"/>
      <c r="C125" s="10"/>
      <c r="D125" s="33" t="str">
        <f>IF(D124="Uitmuntend","€ 1.000",IF(D124="Voldoende","€ 500",IF(D124="Onvoldoende","KO"," ")))</f>
        <v xml:space="preserve"> </v>
      </c>
      <c r="E125" s="109"/>
      <c r="F125" s="10"/>
      <c r="G125" s="33" t="str">
        <f>IF(G124="Uitmuntend","€ 1.000",IF(G124="Voldoende","€ 500",IF(G124="Onvoldoende","KO"," ")))</f>
        <v xml:space="preserve"> </v>
      </c>
      <c r="H125" s="109"/>
      <c r="I125" s="10"/>
      <c r="J125" s="33" t="str">
        <f>IF(J124="Uitmuntend","€ 1.000",IF(J124="Voldoende","€ 500",IF(J124="Onvoldoende","KO"," ")))</f>
        <v xml:space="preserve"> </v>
      </c>
      <c r="K125" s="109"/>
    </row>
    <row r="126" spans="1:11" ht="20" customHeight="1" x14ac:dyDescent="0.2">
      <c r="A126" s="106" t="str">
        <f>PRODUCTDEMONSTRATIE!A13</f>
        <v>6.	Gemak schoonmaken</v>
      </c>
      <c r="B126" s="40" t="s">
        <v>6</v>
      </c>
      <c r="C126" s="10"/>
      <c r="D126" s="41" t="str">
        <f>'Beoordelaar 1'!C41</f>
        <v>SCORE</v>
      </c>
      <c r="E126" s="109" t="s">
        <v>3</v>
      </c>
      <c r="F126" s="10"/>
      <c r="G126" s="41" t="str">
        <f>'Beoordelaar 1'!F41</f>
        <v>SCORE</v>
      </c>
      <c r="H126" s="109" t="s">
        <v>3</v>
      </c>
      <c r="I126" s="10"/>
      <c r="J126" s="41" t="str">
        <f>'Beoordelaar 1'!I41</f>
        <v>SCORE</v>
      </c>
      <c r="K126" s="109" t="s">
        <v>3</v>
      </c>
    </row>
    <row r="127" spans="1:11" ht="20" customHeight="1" x14ac:dyDescent="0.2">
      <c r="A127" s="107"/>
      <c r="B127" s="40" t="s">
        <v>7</v>
      </c>
      <c r="C127" s="10"/>
      <c r="D127" s="41" t="str">
        <f>'Beoordelaar 2'!C41</f>
        <v>SCORE</v>
      </c>
      <c r="E127" s="109"/>
      <c r="F127" s="10"/>
      <c r="G127" s="41" t="str">
        <f>'Beoordelaar 2'!F41</f>
        <v>SCORE</v>
      </c>
      <c r="H127" s="109"/>
      <c r="I127" s="10"/>
      <c r="J127" s="41" t="str">
        <f>'Beoordelaar 2'!I41</f>
        <v>SCORE</v>
      </c>
      <c r="K127" s="109"/>
    </row>
    <row r="128" spans="1:11" ht="20" customHeight="1" x14ac:dyDescent="0.2">
      <c r="A128" s="107"/>
      <c r="B128" s="40" t="s">
        <v>8</v>
      </c>
      <c r="C128" s="10"/>
      <c r="D128" s="41" t="str">
        <f>'Beoordelaar 3'!C41</f>
        <v>SCORE</v>
      </c>
      <c r="E128" s="109"/>
      <c r="F128" s="10"/>
      <c r="G128" s="41" t="str">
        <f>'Beoordelaar 3'!F41</f>
        <v>SCORE</v>
      </c>
      <c r="H128" s="109"/>
      <c r="I128" s="10"/>
      <c r="J128" s="41" t="str">
        <f>'Beoordelaar 3'!I41</f>
        <v>SCORE</v>
      </c>
      <c r="K128" s="109"/>
    </row>
    <row r="129" spans="1:11" ht="20" customHeight="1" x14ac:dyDescent="0.2">
      <c r="A129" s="107"/>
      <c r="B129" s="40" t="s">
        <v>16</v>
      </c>
      <c r="C129" s="10"/>
      <c r="D129" s="41" t="str">
        <f>'Beoordelaar 4'!C41</f>
        <v>SCORE</v>
      </c>
      <c r="E129" s="109"/>
      <c r="F129" s="10"/>
      <c r="G129" s="41" t="str">
        <f>'Beoordelaar 4'!F41</f>
        <v>SCORE</v>
      </c>
      <c r="H129" s="109"/>
      <c r="I129" s="10"/>
      <c r="J129" s="41" t="str">
        <f>'Beoordelaar 4'!I41</f>
        <v>SCORE</v>
      </c>
      <c r="K129" s="109"/>
    </row>
    <row r="130" spans="1:11" ht="20" customHeight="1" x14ac:dyDescent="0.2">
      <c r="A130" s="108"/>
      <c r="B130" s="40" t="s">
        <v>17</v>
      </c>
      <c r="C130" s="10"/>
      <c r="D130" s="41" t="str">
        <f>'Beoordelaar 5'!C41</f>
        <v>SCORE</v>
      </c>
      <c r="E130" s="109"/>
      <c r="F130" s="10"/>
      <c r="G130" s="41" t="str">
        <f>'Beoordelaar 5'!F41</f>
        <v>SCORE</v>
      </c>
      <c r="H130" s="109"/>
      <c r="I130" s="10"/>
      <c r="J130" s="41" t="str">
        <f>'Beoordelaar 5'!I41</f>
        <v>SCORE</v>
      </c>
      <c r="K130" s="109"/>
    </row>
    <row r="131" spans="1:11" ht="20" customHeight="1" x14ac:dyDescent="0.2">
      <c r="A131" s="110" t="s">
        <v>4</v>
      </c>
      <c r="B131" s="110"/>
      <c r="C131" s="10"/>
      <c r="D131" s="37" t="s">
        <v>5</v>
      </c>
      <c r="E131" s="109"/>
      <c r="F131" s="10"/>
      <c r="G131" s="37" t="s">
        <v>5</v>
      </c>
      <c r="H131" s="109"/>
      <c r="I131" s="10"/>
      <c r="J131" s="37" t="s">
        <v>5</v>
      </c>
      <c r="K131" s="109"/>
    </row>
    <row r="132" spans="1:11" ht="20" customHeight="1" x14ac:dyDescent="0.2">
      <c r="A132" s="111"/>
      <c r="B132" s="111"/>
      <c r="C132" s="10"/>
      <c r="D132" s="33" t="str">
        <f>IF(D131="Uitmuntend","€ 1.000",IF(D131="Voldoende","€ 500",IF(D131="Onvoldoende","KO"," ")))</f>
        <v xml:space="preserve"> </v>
      </c>
      <c r="E132" s="109"/>
      <c r="F132" s="10"/>
      <c r="G132" s="33" t="str">
        <f>IF(G131="Uitmuntend","€ 1.000",IF(G131="Voldoende","€ 500",IF(G131="Onvoldoende","KO"," ")))</f>
        <v xml:space="preserve"> </v>
      </c>
      <c r="H132" s="109"/>
      <c r="I132" s="10"/>
      <c r="J132" s="33" t="str">
        <f>IF(J131="Uitmuntend","€ 1.000",IF(J131="Voldoende","€ 500",IF(J131="Onvoldoende","KO"," ")))</f>
        <v xml:space="preserve"> </v>
      </c>
      <c r="K132" s="109"/>
    </row>
    <row r="133" spans="1:11" ht="20" customHeight="1" x14ac:dyDescent="0.2">
      <c r="A133" s="106" t="str">
        <f>PRODUCTDEMONSTRATIE!A14</f>
        <v>7.	Mate van leerling-proof</v>
      </c>
      <c r="B133" s="40" t="s">
        <v>6</v>
      </c>
      <c r="C133" s="10"/>
      <c r="D133" s="41" t="str">
        <f>'Beoordelaar 1'!C43</f>
        <v>SCORE</v>
      </c>
      <c r="E133" s="109" t="s">
        <v>3</v>
      </c>
      <c r="F133" s="10"/>
      <c r="G133" s="41" t="str">
        <f>'Beoordelaar 1'!F43</f>
        <v>SCORE</v>
      </c>
      <c r="H133" s="109" t="s">
        <v>3</v>
      </c>
      <c r="I133" s="10"/>
      <c r="J133" s="41" t="str">
        <f>'Beoordelaar 1'!I43</f>
        <v>SCORE</v>
      </c>
      <c r="K133" s="109" t="s">
        <v>3</v>
      </c>
    </row>
    <row r="134" spans="1:11" ht="20" customHeight="1" x14ac:dyDescent="0.2">
      <c r="A134" s="107"/>
      <c r="B134" s="40" t="s">
        <v>7</v>
      </c>
      <c r="C134" s="10"/>
      <c r="D134" s="41" t="str">
        <f>'Beoordelaar 2'!C43</f>
        <v>SCORE</v>
      </c>
      <c r="E134" s="109"/>
      <c r="F134" s="10"/>
      <c r="G134" s="41" t="str">
        <f>'Beoordelaar 2'!F43</f>
        <v>SCORE</v>
      </c>
      <c r="H134" s="109"/>
      <c r="I134" s="10"/>
      <c r="J134" s="41" t="str">
        <f>'Beoordelaar 2'!I43</f>
        <v>SCORE</v>
      </c>
      <c r="K134" s="109"/>
    </row>
    <row r="135" spans="1:11" ht="20" customHeight="1" x14ac:dyDescent="0.2">
      <c r="A135" s="107"/>
      <c r="B135" s="40" t="s">
        <v>8</v>
      </c>
      <c r="C135" s="10"/>
      <c r="D135" s="41" t="str">
        <f>'Beoordelaar 3'!C43</f>
        <v>SCORE</v>
      </c>
      <c r="E135" s="109"/>
      <c r="F135" s="10"/>
      <c r="G135" s="41" t="str">
        <f>'Beoordelaar 3'!F43</f>
        <v>SCORE</v>
      </c>
      <c r="H135" s="109"/>
      <c r="I135" s="10"/>
      <c r="J135" s="41" t="str">
        <f>'Beoordelaar 3'!I43</f>
        <v>SCORE</v>
      </c>
      <c r="K135" s="109"/>
    </row>
    <row r="136" spans="1:11" ht="20" customHeight="1" x14ac:dyDescent="0.2">
      <c r="A136" s="107"/>
      <c r="B136" s="40" t="s">
        <v>16</v>
      </c>
      <c r="C136" s="10"/>
      <c r="D136" s="41" t="str">
        <f>'Beoordelaar 4'!C43</f>
        <v>SCORE</v>
      </c>
      <c r="E136" s="109"/>
      <c r="F136" s="10"/>
      <c r="G136" s="41" t="str">
        <f>'Beoordelaar 4'!F43</f>
        <v>SCORE</v>
      </c>
      <c r="H136" s="109"/>
      <c r="I136" s="10"/>
      <c r="J136" s="41" t="str">
        <f>'Beoordelaar 4'!I43</f>
        <v>SCORE</v>
      </c>
      <c r="K136" s="109"/>
    </row>
    <row r="137" spans="1:11" ht="20" customHeight="1" x14ac:dyDescent="0.2">
      <c r="A137" s="108"/>
      <c r="B137" s="40" t="s">
        <v>17</v>
      </c>
      <c r="C137" s="10"/>
      <c r="D137" s="41" t="str">
        <f>'Beoordelaar 5'!C43</f>
        <v>SCORE</v>
      </c>
      <c r="E137" s="109"/>
      <c r="F137" s="10"/>
      <c r="G137" s="41" t="str">
        <f>'Beoordelaar 5'!F43</f>
        <v>SCORE</v>
      </c>
      <c r="H137" s="109"/>
      <c r="I137" s="10"/>
      <c r="J137" s="41" t="str">
        <f>'Beoordelaar 5'!I43</f>
        <v>SCORE</v>
      </c>
      <c r="K137" s="109"/>
    </row>
    <row r="138" spans="1:11" ht="20" customHeight="1" x14ac:dyDescent="0.2">
      <c r="A138" s="110" t="s">
        <v>4</v>
      </c>
      <c r="B138" s="110"/>
      <c r="C138" s="10"/>
      <c r="D138" s="37" t="s">
        <v>5</v>
      </c>
      <c r="E138" s="109"/>
      <c r="F138" s="10"/>
      <c r="G138" s="37" t="s">
        <v>5</v>
      </c>
      <c r="H138" s="109"/>
      <c r="I138" s="10"/>
      <c r="J138" s="37" t="s">
        <v>5</v>
      </c>
      <c r="K138" s="109"/>
    </row>
    <row r="139" spans="1:11" ht="20" customHeight="1" x14ac:dyDescent="0.2">
      <c r="A139" s="111"/>
      <c r="B139" s="111"/>
      <c r="C139" s="10"/>
      <c r="D139" s="33" t="str">
        <f>IF(D138="Uitmuntend","€ 1.000",IF(D138="Voldoende","€ 500",IF(D138="Onvoldoende","KO"," ")))</f>
        <v xml:space="preserve"> </v>
      </c>
      <c r="E139" s="109"/>
      <c r="F139" s="10"/>
      <c r="G139" s="33" t="str">
        <f>IF(G138="Uitmuntend","€ 1.000",IF(G138="Voldoende","€ 500",IF(G138="Onvoldoende","KO"," ")))</f>
        <v xml:space="preserve"> </v>
      </c>
      <c r="H139" s="109"/>
      <c r="I139" s="10"/>
      <c r="J139" s="33" t="str">
        <f>IF(J138="Uitmuntend","€ 1.000",IF(J138="Voldoende","€ 500",IF(J138="Onvoldoende","KO"," ")))</f>
        <v xml:space="preserve"> </v>
      </c>
      <c r="K139" s="109"/>
    </row>
    <row r="140" spans="1:11" ht="20" customHeight="1" x14ac:dyDescent="0.2">
      <c r="A140" s="106" t="str">
        <f>PRODUCTDEMONSTRATIE!A15</f>
        <v>8.	Mate van keuze kleuren in stalenboek</v>
      </c>
      <c r="B140" s="40" t="s">
        <v>6</v>
      </c>
      <c r="C140" s="10"/>
      <c r="D140" s="41" t="str">
        <f>'Beoordelaar 1'!C45</f>
        <v>SCORE</v>
      </c>
      <c r="E140" s="109" t="s">
        <v>3</v>
      </c>
      <c r="F140" s="10"/>
      <c r="G140" s="41" t="str">
        <f>'Beoordelaar 1'!F45</f>
        <v>SCORE</v>
      </c>
      <c r="H140" s="109" t="s">
        <v>3</v>
      </c>
      <c r="I140" s="10"/>
      <c r="J140" s="41" t="str">
        <f>'Beoordelaar 1'!I45</f>
        <v>SCORE</v>
      </c>
      <c r="K140" s="109" t="s">
        <v>3</v>
      </c>
    </row>
    <row r="141" spans="1:11" ht="20" customHeight="1" x14ac:dyDescent="0.2">
      <c r="A141" s="107"/>
      <c r="B141" s="40" t="s">
        <v>7</v>
      </c>
      <c r="C141" s="10"/>
      <c r="D141" s="41" t="str">
        <f>'Beoordelaar 2'!C45</f>
        <v>SCORE</v>
      </c>
      <c r="E141" s="109"/>
      <c r="F141" s="10"/>
      <c r="G141" s="41" t="str">
        <f>'Beoordelaar 2'!F45</f>
        <v>SCORE</v>
      </c>
      <c r="H141" s="109"/>
      <c r="I141" s="10"/>
      <c r="J141" s="41" t="str">
        <f>'Beoordelaar 2'!I45</f>
        <v>SCORE</v>
      </c>
      <c r="K141" s="109"/>
    </row>
    <row r="142" spans="1:11" ht="20" customHeight="1" x14ac:dyDescent="0.2">
      <c r="A142" s="107"/>
      <c r="B142" s="40" t="s">
        <v>8</v>
      </c>
      <c r="C142" s="10"/>
      <c r="D142" s="41" t="str">
        <f>'Beoordelaar 3'!C45</f>
        <v>SCORE</v>
      </c>
      <c r="E142" s="109"/>
      <c r="F142" s="10"/>
      <c r="G142" s="41" t="str">
        <f>'Beoordelaar 3'!F45</f>
        <v>SCORE</v>
      </c>
      <c r="H142" s="109"/>
      <c r="I142" s="10"/>
      <c r="J142" s="41" t="str">
        <f>'Beoordelaar 3'!I45</f>
        <v>SCORE</v>
      </c>
      <c r="K142" s="109"/>
    </row>
    <row r="143" spans="1:11" ht="20" customHeight="1" x14ac:dyDescent="0.2">
      <c r="A143" s="107"/>
      <c r="B143" s="40" t="s">
        <v>16</v>
      </c>
      <c r="C143" s="10"/>
      <c r="D143" s="41" t="str">
        <f>'Beoordelaar 4'!C45</f>
        <v>SCORE</v>
      </c>
      <c r="E143" s="109"/>
      <c r="F143" s="10"/>
      <c r="G143" s="41" t="str">
        <f>'Beoordelaar 4'!F45</f>
        <v>SCORE</v>
      </c>
      <c r="H143" s="109"/>
      <c r="I143" s="10"/>
      <c r="J143" s="41" t="str">
        <f>'Beoordelaar 4'!I45</f>
        <v>SCORE</v>
      </c>
      <c r="K143" s="109"/>
    </row>
    <row r="144" spans="1:11" ht="20" customHeight="1" x14ac:dyDescent="0.2">
      <c r="A144" s="108"/>
      <c r="B144" s="40" t="s">
        <v>17</v>
      </c>
      <c r="C144" s="10"/>
      <c r="D144" s="41" t="str">
        <f>'Beoordelaar 5'!C45</f>
        <v>SCORE</v>
      </c>
      <c r="E144" s="109"/>
      <c r="F144" s="10"/>
      <c r="G144" s="41" t="str">
        <f>'Beoordelaar 5'!F45</f>
        <v>SCORE</v>
      </c>
      <c r="H144" s="109"/>
      <c r="I144" s="10"/>
      <c r="J144" s="41" t="str">
        <f>'Beoordelaar 5'!I45</f>
        <v>SCORE</v>
      </c>
      <c r="K144" s="109"/>
    </row>
    <row r="145" spans="1:11" ht="20" customHeight="1" x14ac:dyDescent="0.2">
      <c r="A145" s="110" t="s">
        <v>4</v>
      </c>
      <c r="B145" s="110"/>
      <c r="C145" s="10"/>
      <c r="D145" s="37" t="s">
        <v>5</v>
      </c>
      <c r="E145" s="109"/>
      <c r="F145" s="10"/>
      <c r="G145" s="37" t="s">
        <v>5</v>
      </c>
      <c r="H145" s="109"/>
      <c r="I145" s="10"/>
      <c r="J145" s="37" t="s">
        <v>5</v>
      </c>
      <c r="K145" s="109"/>
    </row>
    <row r="146" spans="1:11" ht="20" customHeight="1" x14ac:dyDescent="0.2">
      <c r="A146" s="111"/>
      <c r="B146" s="111"/>
      <c r="C146" s="10"/>
      <c r="D146" s="33" t="str">
        <f>IF(D145="Uitmuntend","€ 1.000",IF(D145="Goed","€ 500",IF(D145="Voldoende","€ 0"," ")))</f>
        <v xml:space="preserve"> </v>
      </c>
      <c r="E146" s="109"/>
      <c r="F146" s="10"/>
      <c r="G146" s="33" t="str">
        <f>IF(G145="Uitmuntend","€ 1.000",IF(G145="Goed","€ 500",IF(G145="Voldoende","€ 0"," ")))</f>
        <v xml:space="preserve"> </v>
      </c>
      <c r="H146" s="109"/>
      <c r="I146" s="10"/>
      <c r="J146" s="33" t="str">
        <f>IF(J145="Uitmuntend","€ 1.000",IF(J145="Goed","€ 500",IF(J145="Voldoende","€ 0"," ")))</f>
        <v xml:space="preserve"> </v>
      </c>
      <c r="K146" s="109"/>
    </row>
    <row r="147" spans="1:11" ht="20" customHeight="1" x14ac:dyDescent="0.2">
      <c r="A147" s="102" t="s">
        <v>65</v>
      </c>
      <c r="B147" s="103"/>
      <c r="C147" s="63"/>
      <c r="D147" s="104" t="e">
        <f>D97+D104+D111+D118+D125+D132+D139+D146</f>
        <v>#VALUE!</v>
      </c>
      <c r="E147" s="105"/>
      <c r="F147" s="64"/>
      <c r="G147" s="104" t="e">
        <f>G97+G104+G111+G118+G125+G132+G139+G146</f>
        <v>#VALUE!</v>
      </c>
      <c r="H147" s="105"/>
      <c r="I147" s="64"/>
      <c r="J147" s="104" t="e">
        <f>J97+J104+J111+J118+J125+J132+J139+J146</f>
        <v>#VALUE!</v>
      </c>
      <c r="K147" s="105"/>
    </row>
    <row r="148" spans="1:11" ht="20" customHeight="1" x14ac:dyDescent="0.2">
      <c r="C148"/>
      <c r="F148"/>
      <c r="I148"/>
    </row>
    <row r="149" spans="1:11" ht="30" customHeight="1" x14ac:dyDescent="0.2">
      <c r="A149" s="115" t="s">
        <v>62</v>
      </c>
      <c r="B149" s="115"/>
      <c r="C149" s="10"/>
      <c r="D149" s="125" t="e">
        <f>D89+D147</f>
        <v>#VALUE!</v>
      </c>
      <c r="E149" s="126"/>
      <c r="F149" s="18"/>
      <c r="G149" s="125" t="e">
        <f>G89+G147</f>
        <v>#VALUE!</v>
      </c>
      <c r="H149" s="126"/>
      <c r="I149" s="18"/>
      <c r="J149" s="125" t="e">
        <f>J89+J147</f>
        <v>#VALUE!</v>
      </c>
      <c r="K149" s="126"/>
    </row>
    <row r="150" spans="1:11" ht="15" customHeight="1" x14ac:dyDescent="0.2">
      <c r="A150" s="16"/>
      <c r="B150" s="16"/>
      <c r="C150" s="16"/>
      <c r="D150" s="16"/>
      <c r="E150" s="16"/>
      <c r="F150" s="16"/>
      <c r="G150" s="16"/>
      <c r="H150" s="16"/>
      <c r="I150" s="16"/>
      <c r="J150" s="16"/>
    </row>
  </sheetData>
  <sheetProtection algorithmName="SHA-512" hashValue="5GKD+Vb/LqSZ1m9PypHJpo/3UGLKoEgIv2qaFwlVLDwk+BtYRzfgJreQxX5I/Qp9XCVby0rs+XEGVX+KBly7Ow==" saltValue="0b5xOGk8g6r4GAwpczkd0A==" spinCount="100000" sheet="1" objects="1" scenarios="1"/>
  <mergeCells count="139">
    <mergeCell ref="E17:E23"/>
    <mergeCell ref="H17:H23"/>
    <mergeCell ref="K17:K23"/>
    <mergeCell ref="A22:B22"/>
    <mergeCell ref="A23:B23"/>
    <mergeCell ref="H35:H41"/>
    <mergeCell ref="H42:H48"/>
    <mergeCell ref="H49:H55"/>
    <mergeCell ref="H56:H62"/>
    <mergeCell ref="A47:B47"/>
    <mergeCell ref="A48:B48"/>
    <mergeCell ref="A54:B54"/>
    <mergeCell ref="A55:B55"/>
    <mergeCell ref="G25:H25"/>
    <mergeCell ref="J25:K25"/>
    <mergeCell ref="D149:E149"/>
    <mergeCell ref="G149:H149"/>
    <mergeCell ref="J149:K149"/>
    <mergeCell ref="E75:E81"/>
    <mergeCell ref="E82:E88"/>
    <mergeCell ref="H75:H81"/>
    <mergeCell ref="H82:H88"/>
    <mergeCell ref="E68:E74"/>
    <mergeCell ref="K68:K74"/>
    <mergeCell ref="K75:K81"/>
    <mergeCell ref="K82:K88"/>
    <mergeCell ref="G89:H89"/>
    <mergeCell ref="J89:K89"/>
    <mergeCell ref="D89:E89"/>
    <mergeCell ref="E126:E132"/>
    <mergeCell ref="H126:H132"/>
    <mergeCell ref="K126:K132"/>
    <mergeCell ref="D64:E64"/>
    <mergeCell ref="G64:H64"/>
    <mergeCell ref="J64:K64"/>
    <mergeCell ref="J1:K1"/>
    <mergeCell ref="G1:H1"/>
    <mergeCell ref="D1:E1"/>
    <mergeCell ref="E28:E34"/>
    <mergeCell ref="E35:E41"/>
    <mergeCell ref="E42:E48"/>
    <mergeCell ref="E49:E55"/>
    <mergeCell ref="E56:E62"/>
    <mergeCell ref="K28:K34"/>
    <mergeCell ref="K35:K41"/>
    <mergeCell ref="K42:K48"/>
    <mergeCell ref="K49:K55"/>
    <mergeCell ref="K56:K62"/>
    <mergeCell ref="E3:E9"/>
    <mergeCell ref="H3:H9"/>
    <mergeCell ref="K3:K9"/>
    <mergeCell ref="H28:H34"/>
    <mergeCell ref="E10:E16"/>
    <mergeCell ref="H10:H16"/>
    <mergeCell ref="K10:K16"/>
    <mergeCell ref="D25:E25"/>
    <mergeCell ref="A73:B73"/>
    <mergeCell ref="H68:H74"/>
    <mergeCell ref="A149:B149"/>
    <mergeCell ref="A68:A72"/>
    <mergeCell ref="A75:A79"/>
    <mergeCell ref="A64:B64"/>
    <mergeCell ref="A82:A86"/>
    <mergeCell ref="A67:K67"/>
    <mergeCell ref="A87:B87"/>
    <mergeCell ref="A88:B88"/>
    <mergeCell ref="A74:B74"/>
    <mergeCell ref="A80:B80"/>
    <mergeCell ref="A81:B81"/>
    <mergeCell ref="A90:K90"/>
    <mergeCell ref="A91:A95"/>
    <mergeCell ref="E91:E97"/>
    <mergeCell ref="H91:H97"/>
    <mergeCell ref="K91:K97"/>
    <mergeCell ref="A96:B96"/>
    <mergeCell ref="A97:B97"/>
    <mergeCell ref="A98:A102"/>
    <mergeCell ref="E98:E104"/>
    <mergeCell ref="H98:H104"/>
    <mergeCell ref="K98:K104"/>
    <mergeCell ref="A1:B1"/>
    <mergeCell ref="A61:B61"/>
    <mergeCell ref="A62:B62"/>
    <mergeCell ref="A28:A32"/>
    <mergeCell ref="A35:A39"/>
    <mergeCell ref="A42:A46"/>
    <mergeCell ref="A49:A53"/>
    <mergeCell ref="A56:A60"/>
    <mergeCell ref="A33:B33"/>
    <mergeCell ref="A40:B40"/>
    <mergeCell ref="A41:B41"/>
    <mergeCell ref="A34:B34"/>
    <mergeCell ref="A3:A7"/>
    <mergeCell ref="A10:A14"/>
    <mergeCell ref="A17:A21"/>
    <mergeCell ref="A8:B8"/>
    <mergeCell ref="A9:B9"/>
    <mergeCell ref="A15:B15"/>
    <mergeCell ref="A16:B16"/>
    <mergeCell ref="A131:B131"/>
    <mergeCell ref="A132:B132"/>
    <mergeCell ref="A103:B103"/>
    <mergeCell ref="A104:B104"/>
    <mergeCell ref="A105:A109"/>
    <mergeCell ref="E105:E111"/>
    <mergeCell ref="H105:H111"/>
    <mergeCell ref="K105:K111"/>
    <mergeCell ref="A110:B110"/>
    <mergeCell ref="A111:B111"/>
    <mergeCell ref="A112:A116"/>
    <mergeCell ref="E112:E118"/>
    <mergeCell ref="H112:H118"/>
    <mergeCell ref="K112:K118"/>
    <mergeCell ref="A117:B117"/>
    <mergeCell ref="A118:B118"/>
    <mergeCell ref="A89:B89"/>
    <mergeCell ref="A147:B147"/>
    <mergeCell ref="D147:E147"/>
    <mergeCell ref="G147:H147"/>
    <mergeCell ref="J147:K147"/>
    <mergeCell ref="A133:A137"/>
    <mergeCell ref="E133:E139"/>
    <mergeCell ref="H133:H139"/>
    <mergeCell ref="K133:K139"/>
    <mergeCell ref="A138:B138"/>
    <mergeCell ref="A139:B139"/>
    <mergeCell ref="A140:A144"/>
    <mergeCell ref="E140:E146"/>
    <mergeCell ref="H140:H146"/>
    <mergeCell ref="K140:K146"/>
    <mergeCell ref="A145:B145"/>
    <mergeCell ref="A146:B146"/>
    <mergeCell ref="A119:A123"/>
    <mergeCell ref="E119:E125"/>
    <mergeCell ref="H119:H125"/>
    <mergeCell ref="K119:K125"/>
    <mergeCell ref="A124:B124"/>
    <mergeCell ref="A125:B125"/>
    <mergeCell ref="A126:A130"/>
  </mergeCells>
  <dataValidations count="2">
    <dataValidation type="list" errorStyle="warning" allowBlank="1" showErrorMessage="1" error="Voer juiste waarde in. " sqref="D33 G33 J33 J40 G40 D40 D47 G47 J47 J54 G54 D54 D61 G61 J61 D8 D15 D22 G22 G15 G8 J8 J15 J22" xr:uid="{709B966E-435E-6A4D-B52E-79BB7083AA34}">
      <formula1>SCOREOV</formula1>
    </dataValidation>
    <dataValidation type="list" errorStyle="warning" allowBlank="1" showErrorMessage="1" sqref="D73 G73 J73 J80 G80 D80 D87 G87 J87 D96 G96 J96 J103 G103 D103 D110 G110 J110 J117 G117 D117 D124 G124 J124 J131 G131 D131 D138 G138 J138" xr:uid="{685C217D-E664-2046-B946-5A657B9BE372}">
      <formula1>UVO</formula1>
    </dataValidation>
  </dataValidation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1B7B40BF-0F93-B347-9483-2065B1C4142F}">
          <x14:formula1>
            <xm:f>PRODUCTDEMONSTRATIE!$E$15:$H$15</xm:f>
          </x14:formula1>
          <xm:sqref>D145 G145 J145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10</vt:i4>
      </vt:variant>
      <vt:variant>
        <vt:lpstr>Benoemde bereiken</vt:lpstr>
      </vt:variant>
      <vt:variant>
        <vt:i4>3</vt:i4>
      </vt:variant>
    </vt:vector>
  </HeadingPairs>
  <TitlesOfParts>
    <vt:vector size="13" baseType="lpstr">
      <vt:lpstr>OPEN VRAGEN </vt:lpstr>
      <vt:lpstr>INTERVIEW</vt:lpstr>
      <vt:lpstr>PRODUCTDEMONSTRATIE</vt:lpstr>
      <vt:lpstr>Beoordelaar 1</vt:lpstr>
      <vt:lpstr>Beoordelaar 2</vt:lpstr>
      <vt:lpstr>Beoordelaar 3</vt:lpstr>
      <vt:lpstr>Beoordelaar 4</vt:lpstr>
      <vt:lpstr>Beoordelaar 5</vt:lpstr>
      <vt:lpstr>Consensus</vt:lpstr>
      <vt:lpstr>Eindscores</vt:lpstr>
      <vt:lpstr>SCORE</vt:lpstr>
      <vt:lpstr>SCOREOV</vt:lpstr>
      <vt:lpstr>UVO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25-3</dc:description>
  <cp:lastModifiedBy/>
  <dcterms:created xsi:type="dcterms:W3CDTF">2006-09-16T00:00:00Z</dcterms:created>
  <dcterms:modified xsi:type="dcterms:W3CDTF">2020-04-09T11:20:39Z</dcterms:modified>
  <cp:category>inkoopadviesbureau BiC bv</cp:category>
</cp:coreProperties>
</file>