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rganisatie\PCM\TMA\Technisch_Adviseur\Medewerkers\Michiel van Kesteren\Haarlem\Fietznfabriek\verkoop\"/>
    </mc:Choice>
  </mc:AlternateContent>
  <xr:revisionPtr revIDLastSave="0" documentId="13_ncr:1_{61E61F73-48D1-47B1-AAB5-BD3FBADBC563}" xr6:coauthVersionLast="46" xr6:coauthVersionMax="47" xr10:uidLastSave="{00000000-0000-0000-0000-000000000000}"/>
  <bookViews>
    <workbookView xWindow="-120" yWindow="-120" windowWidth="29040" windowHeight="17640" xr2:uid="{47C762DB-38BC-4B6F-97F1-69297E9D44CA}"/>
  </bookViews>
  <sheets>
    <sheet name="Rekenmodel bod, GPR, Kwalitei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4" l="1"/>
  <c r="C29" i="4" s="1"/>
  <c r="C6" i="4"/>
  <c r="C36" i="4"/>
  <c r="K6" i="4"/>
  <c r="K12" i="4" s="1"/>
  <c r="H44" i="4"/>
  <c r="H43" i="4"/>
  <c r="D4" i="4"/>
  <c r="K23" i="4"/>
  <c r="K29" i="4" s="1"/>
  <c r="G23" i="4"/>
  <c r="G29" i="4" s="1"/>
  <c r="L21" i="4"/>
  <c r="H21" i="4"/>
  <c r="D21" i="4"/>
  <c r="G6" i="4"/>
  <c r="G12" i="4" s="1"/>
  <c r="C12" i="4"/>
  <c r="H4" i="4"/>
  <c r="L4" i="4"/>
  <c r="G21" i="4" l="1"/>
  <c r="G26" i="4" s="1"/>
  <c r="G27" i="4" s="1"/>
  <c r="G30" i="4" s="1"/>
  <c r="H23" i="4" s="1"/>
  <c r="H32" i="4" s="1"/>
  <c r="D43" i="4" s="1"/>
  <c r="K21" i="4"/>
  <c r="K26" i="4" s="1"/>
  <c r="K27" i="4" s="1"/>
  <c r="K30" i="4" s="1"/>
  <c r="L23" i="4" s="1"/>
  <c r="L32" i="4" s="1"/>
  <c r="D44" i="4" s="1"/>
  <c r="F44" i="4" s="1"/>
  <c r="G44" i="4" s="1"/>
  <c r="I44" i="4" s="1"/>
  <c r="C21" i="4"/>
  <c r="C26" i="4" s="1"/>
  <c r="C27" i="4" s="1"/>
  <c r="C30" i="4" s="1"/>
  <c r="D23" i="4" s="1"/>
  <c r="D32" i="4" s="1"/>
  <c r="K4" i="4"/>
  <c r="K9" i="4" s="1"/>
  <c r="K10" i="4" s="1"/>
  <c r="K13" i="4" s="1"/>
  <c r="L6" i="4" s="1"/>
  <c r="L15" i="4" s="1"/>
  <c r="D41" i="4" s="1"/>
  <c r="F41" i="4" s="1"/>
  <c r="G4" i="4"/>
  <c r="C4" i="4"/>
  <c r="F43" i="4" l="1"/>
  <c r="G43" i="4" s="1"/>
  <c r="I43" i="4" s="1"/>
  <c r="D42" i="4"/>
  <c r="F42" i="4" s="1"/>
  <c r="G42" i="4" s="1"/>
  <c r="I42" i="4" s="1"/>
  <c r="C9" i="4"/>
  <c r="C10" i="4" s="1"/>
  <c r="C13" i="4" s="1"/>
  <c r="D6" i="4" s="1"/>
  <c r="G41" i="4" l="1"/>
  <c r="D15" i="4"/>
  <c r="D39" i="4" s="1"/>
  <c r="F39" i="4" s="1"/>
  <c r="I41" i="4" l="1"/>
  <c r="G39" i="4"/>
  <c r="I39" i="4" s="1"/>
  <c r="G9" i="4"/>
  <c r="G10" i="4" s="1"/>
  <c r="G13" i="4" s="1"/>
  <c r="H6" i="4" s="1"/>
  <c r="H15" i="4" s="1"/>
  <c r="D40" i="4" s="1"/>
  <c r="F40" i="4" s="1"/>
  <c r="G40" i="4" l="1"/>
  <c r="I40" i="4" s="1"/>
</calcChain>
</file>

<file path=xl/sharedStrings.xml><?xml version="1.0" encoding="utf-8"?>
<sst xmlns="http://schemas.openxmlformats.org/spreadsheetml/2006/main" count="99" uniqueCount="39">
  <si>
    <t>Hoogste Inschrijfprijs</t>
  </si>
  <si>
    <t>P1: Grondbod</t>
  </si>
  <si>
    <t>Punten</t>
  </si>
  <si>
    <t>punt/Euro</t>
  </si>
  <si>
    <t>verschil HI-MP</t>
  </si>
  <si>
    <t>Minimale prijs</t>
  </si>
  <si>
    <t>verschil IP-MP</t>
  </si>
  <si>
    <t>Inschrijfprijs</t>
  </si>
  <si>
    <t>verrekening punten</t>
  </si>
  <si>
    <t>Bieding</t>
  </si>
  <si>
    <t>Behaalde punten GPR</t>
  </si>
  <si>
    <t>Behaalde punten grondbod</t>
  </si>
  <si>
    <t>Bieding 1</t>
  </si>
  <si>
    <t>Bieding 2</t>
  </si>
  <si>
    <t>Bieding 3</t>
  </si>
  <si>
    <t>kwaliteit</t>
  </si>
  <si>
    <t>ronde 1</t>
  </si>
  <si>
    <t>ronde 2</t>
  </si>
  <si>
    <t>Inschrijvingen</t>
  </si>
  <si>
    <t>Bedrag</t>
  </si>
  <si>
    <t>score bod</t>
  </si>
  <si>
    <t>P3: Grondbod</t>
  </si>
  <si>
    <t>P2: Grondbod</t>
  </si>
  <si>
    <t>P 1</t>
  </si>
  <si>
    <t>P 2</t>
  </si>
  <si>
    <t>P 3</t>
  </si>
  <si>
    <t>P4: Grondbod</t>
  </si>
  <si>
    <t>P5: Grondbod</t>
  </si>
  <si>
    <t>P6: Grondbod</t>
  </si>
  <si>
    <t>Max Bod</t>
  </si>
  <si>
    <t>P 4</t>
  </si>
  <si>
    <t>P 5</t>
  </si>
  <si>
    <t>P 6</t>
  </si>
  <si>
    <t>Bieding 4</t>
  </si>
  <si>
    <t>Bieding 5</t>
  </si>
  <si>
    <t>Bieding 6</t>
  </si>
  <si>
    <t>GPR</t>
  </si>
  <si>
    <t>Behaalde Kwaliteit punten</t>
  </si>
  <si>
    <t>Duurzaamheid (GPR-score)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</si>
</sst>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.0000000_ ;_ * \-#,##0.0000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4" xfId="0" applyFont="1" applyBorder="1"/>
    <xf numFmtId="0" fontId="0" fillId="0" borderId="5" xfId="0" applyBorder="1"/>
    <xf numFmtId="0" fontId="0" fillId="0" borderId="6" xfId="0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44" fontId="0" fillId="3" borderId="2" xfId="0" applyNumberFormat="1" applyFill="1" applyBorder="1"/>
    <xf numFmtId="164" fontId="0" fillId="3" borderId="2" xfId="1" applyNumberFormat="1" applyFont="1" applyFill="1" applyBorder="1"/>
    <xf numFmtId="44" fontId="0" fillId="4" borderId="2" xfId="2" applyFont="1" applyFill="1" applyBorder="1"/>
    <xf numFmtId="44" fontId="0" fillId="4" borderId="1" xfId="2" applyFont="1" applyFill="1" applyBorder="1"/>
    <xf numFmtId="0" fontId="2" fillId="3" borderId="4" xfId="0" applyFont="1" applyFill="1" applyBorder="1"/>
    <xf numFmtId="0" fontId="0" fillId="3" borderId="6" xfId="0" applyFill="1" applyBorder="1"/>
    <xf numFmtId="0" fontId="2" fillId="2" borderId="6" xfId="0" applyFont="1" applyFill="1" applyBorder="1"/>
    <xf numFmtId="2" fontId="0" fillId="3" borderId="1" xfId="0" applyNumberFormat="1" applyFill="1" applyBorder="1"/>
    <xf numFmtId="2" fontId="2" fillId="2" borderId="2" xfId="0" applyNumberFormat="1" applyFont="1" applyFill="1" applyBorder="1"/>
    <xf numFmtId="2" fontId="2" fillId="2" borderId="6" xfId="0" applyNumberFormat="1" applyFont="1" applyFill="1" applyBorder="1"/>
    <xf numFmtId="2" fontId="0" fillId="0" borderId="0" xfId="0" applyNumberFormat="1"/>
    <xf numFmtId="1" fontId="0" fillId="0" borderId="0" xfId="0" applyNumberFormat="1"/>
    <xf numFmtId="0" fontId="4" fillId="0" borderId="0" xfId="0" applyFont="1"/>
    <xf numFmtId="0" fontId="0" fillId="0" borderId="0" xfId="0" applyFill="1" applyBorder="1"/>
    <xf numFmtId="0" fontId="2" fillId="0" borderId="0" xfId="0" applyFont="1" applyFill="1" applyBorder="1"/>
    <xf numFmtId="44" fontId="0" fillId="0" borderId="0" xfId="2" applyFont="1"/>
    <xf numFmtId="44" fontId="0" fillId="2" borderId="2" xfId="2" applyFont="1" applyFill="1" applyBorder="1"/>
    <xf numFmtId="44" fontId="0" fillId="0" borderId="0" xfId="0" applyNumberFormat="1" applyAlignment="1">
      <alignment horizontal="left"/>
    </xf>
    <xf numFmtId="0" fontId="2" fillId="5" borderId="0" xfId="0" applyFont="1" applyFill="1"/>
    <xf numFmtId="9" fontId="2" fillId="0" borderId="0" xfId="0" applyNumberFormat="1" applyFont="1"/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2</xdr:row>
      <xdr:rowOff>184150</xdr:rowOff>
    </xdr:from>
    <xdr:to>
      <xdr:col>11</xdr:col>
      <xdr:colOff>684167</xdr:colOff>
      <xdr:row>12</xdr:row>
      <xdr:rowOff>12700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3A2B8FA6-1A1B-401C-BFAF-585A73FB6C88}"/>
            </a:ext>
          </a:extLst>
        </xdr:cNvPr>
        <xdr:cNvSpPr/>
      </xdr:nvSpPr>
      <xdr:spPr bwMode="auto">
        <a:xfrm>
          <a:off x="6732270" y="549910"/>
          <a:ext cx="5753100" cy="1657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11974</xdr:colOff>
      <xdr:row>1</xdr:row>
      <xdr:rowOff>182880</xdr:rowOff>
    </xdr:from>
    <xdr:to>
      <xdr:col>23</xdr:col>
      <xdr:colOff>327660</xdr:colOff>
      <xdr:row>11</xdr:row>
      <xdr:rowOff>15240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DE0E8F6-8E5E-4BE3-8E6A-5437BE0D9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30403" y="367937"/>
          <a:ext cx="5802086" cy="16829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oneCellAnchor>
    <xdr:from>
      <xdr:col>7</xdr:col>
      <xdr:colOff>19050</xdr:colOff>
      <xdr:row>19</xdr:row>
      <xdr:rowOff>184150</xdr:rowOff>
    </xdr:from>
    <xdr:ext cx="5748746" cy="1679122"/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51DDCBCE-DDCF-40C3-942F-F272ABD7A28B}"/>
            </a:ext>
          </a:extLst>
        </xdr:cNvPr>
        <xdr:cNvSpPr/>
      </xdr:nvSpPr>
      <xdr:spPr bwMode="auto">
        <a:xfrm>
          <a:off x="9043307" y="554264"/>
          <a:ext cx="5748746" cy="167912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4835-743C-4FA9-90C1-41BDB91D0099}">
  <dimension ref="A2:R44"/>
  <sheetViews>
    <sheetView tabSelected="1" zoomScale="70" zoomScaleNormal="70" workbookViewId="0">
      <selection activeCell="Q46" sqref="Q46"/>
    </sheetView>
  </sheetViews>
  <sheetFormatPr defaultRowHeight="15" x14ac:dyDescent="0.25"/>
  <cols>
    <col min="1" max="1" width="14" bestFit="1" customWidth="1"/>
    <col min="2" max="4" width="21.7109375" customWidth="1"/>
    <col min="6" max="8" width="21.7109375" customWidth="1"/>
    <col min="10" max="12" width="21.7109375" customWidth="1"/>
  </cols>
  <sheetData>
    <row r="2" spans="2:17" x14ac:dyDescent="0.25">
      <c r="B2" s="1" t="s">
        <v>1</v>
      </c>
      <c r="F2" s="1" t="s">
        <v>22</v>
      </c>
      <c r="J2" s="1" t="s">
        <v>21</v>
      </c>
      <c r="O2" s="1" t="s">
        <v>38</v>
      </c>
    </row>
    <row r="3" spans="2:17" x14ac:dyDescent="0.25">
      <c r="B3" s="2" t="s">
        <v>9</v>
      </c>
      <c r="C3" s="3"/>
      <c r="D3" s="4" t="s">
        <v>2</v>
      </c>
      <c r="F3" s="2" t="s">
        <v>9</v>
      </c>
      <c r="G3" s="3"/>
      <c r="H3" s="4" t="s">
        <v>2</v>
      </c>
      <c r="J3" s="2" t="s">
        <v>9</v>
      </c>
      <c r="K3" s="3"/>
      <c r="L3" s="4" t="s">
        <v>2</v>
      </c>
    </row>
    <row r="4" spans="2:17" x14ac:dyDescent="0.25">
      <c r="B4" s="5" t="s">
        <v>0</v>
      </c>
      <c r="C4" s="11">
        <f>C36</f>
        <v>0</v>
      </c>
      <c r="D4" s="15">
        <f>70</f>
        <v>70</v>
      </c>
      <c r="F4" s="5" t="s">
        <v>0</v>
      </c>
      <c r="G4" s="11">
        <f>C36</f>
        <v>0</v>
      </c>
      <c r="H4" s="15">
        <f>70</f>
        <v>70</v>
      </c>
      <c r="J4" s="5" t="s">
        <v>0</v>
      </c>
      <c r="K4" s="11">
        <f>C36</f>
        <v>0</v>
      </c>
      <c r="L4" s="15">
        <f>70</f>
        <v>70</v>
      </c>
    </row>
    <row r="5" spans="2:17" x14ac:dyDescent="0.25">
      <c r="B5" s="6" t="s">
        <v>5</v>
      </c>
      <c r="C5" s="24">
        <v>4500000</v>
      </c>
      <c r="D5" s="6">
        <v>0</v>
      </c>
      <c r="F5" s="6" t="s">
        <v>5</v>
      </c>
      <c r="G5" s="24">
        <v>4500000</v>
      </c>
      <c r="H5" s="6">
        <v>0</v>
      </c>
      <c r="J5" s="6" t="s">
        <v>5</v>
      </c>
      <c r="K5" s="24">
        <v>4500000</v>
      </c>
      <c r="L5" s="6">
        <v>0</v>
      </c>
    </row>
    <row r="6" spans="2:17" x14ac:dyDescent="0.25">
      <c r="B6" s="6" t="s">
        <v>7</v>
      </c>
      <c r="C6" s="10">
        <f>C39</f>
        <v>0</v>
      </c>
      <c r="D6" s="16">
        <f>C13</f>
        <v>70</v>
      </c>
      <c r="F6" s="6" t="s">
        <v>7</v>
      </c>
      <c r="G6" s="10">
        <f>C40</f>
        <v>0</v>
      </c>
      <c r="H6" s="16">
        <f>G13</f>
        <v>70</v>
      </c>
      <c r="J6" s="6" t="s">
        <v>7</v>
      </c>
      <c r="K6" s="10">
        <f>C41</f>
        <v>0</v>
      </c>
      <c r="L6" s="16">
        <f>K13</f>
        <v>70</v>
      </c>
    </row>
    <row r="7" spans="2:17" x14ac:dyDescent="0.25">
      <c r="B7" s="6"/>
      <c r="C7" s="6"/>
      <c r="D7" s="6"/>
      <c r="F7" s="6"/>
      <c r="G7" s="6"/>
      <c r="H7" s="6"/>
      <c r="J7" s="6"/>
      <c r="K7" s="6"/>
      <c r="L7" s="6"/>
    </row>
    <row r="8" spans="2:17" x14ac:dyDescent="0.25">
      <c r="B8" s="6"/>
      <c r="C8" s="6"/>
      <c r="D8" s="6"/>
      <c r="F8" s="6"/>
      <c r="G8" s="6"/>
      <c r="H8" s="6"/>
      <c r="J8" s="6"/>
      <c r="K8" s="6"/>
      <c r="L8" s="6"/>
    </row>
    <row r="9" spans="2:17" x14ac:dyDescent="0.25">
      <c r="B9" s="6" t="s">
        <v>4</v>
      </c>
      <c r="C9" s="8">
        <f>C4-C5</f>
        <v>-4500000</v>
      </c>
      <c r="D9" s="6"/>
      <c r="F9" s="6" t="s">
        <v>4</v>
      </c>
      <c r="G9" s="8">
        <f>G4-G5</f>
        <v>-4500000</v>
      </c>
      <c r="H9" s="6"/>
      <c r="J9" s="6" t="s">
        <v>4</v>
      </c>
      <c r="K9" s="8">
        <f>K4-K5</f>
        <v>-4500000</v>
      </c>
      <c r="L9" s="6"/>
    </row>
    <row r="10" spans="2:17" x14ac:dyDescent="0.25">
      <c r="B10" s="6" t="s">
        <v>3</v>
      </c>
      <c r="C10" s="9">
        <f>D4/C9</f>
        <v>-1.5555555555555555E-5</v>
      </c>
      <c r="D10" s="6"/>
      <c r="F10" s="6" t="s">
        <v>3</v>
      </c>
      <c r="G10" s="9">
        <f>H4/G9</f>
        <v>-1.5555555555555555E-5</v>
      </c>
      <c r="H10" s="6"/>
      <c r="J10" s="6" t="s">
        <v>3</v>
      </c>
      <c r="K10" s="9">
        <f>L4/K9</f>
        <v>-1.5555555555555555E-5</v>
      </c>
      <c r="L10" s="6"/>
    </row>
    <row r="11" spans="2:17" x14ac:dyDescent="0.25">
      <c r="B11" s="6"/>
      <c r="C11" s="6"/>
      <c r="D11" s="6"/>
      <c r="F11" s="6"/>
      <c r="G11" s="6"/>
      <c r="H11" s="6"/>
      <c r="J11" s="6"/>
      <c r="K11" s="6"/>
      <c r="L11" s="6"/>
    </row>
    <row r="12" spans="2:17" x14ac:dyDescent="0.25">
      <c r="B12" s="6" t="s">
        <v>6</v>
      </c>
      <c r="C12" s="8">
        <f>C6-C5</f>
        <v>-4500000</v>
      </c>
      <c r="D12" s="6"/>
      <c r="F12" s="6" t="s">
        <v>6</v>
      </c>
      <c r="G12" s="8">
        <f>G6-G5</f>
        <v>-4500000</v>
      </c>
      <c r="H12" s="6"/>
      <c r="J12" s="6" t="s">
        <v>6</v>
      </c>
      <c r="K12" s="8">
        <f>K6-K5</f>
        <v>-4500000</v>
      </c>
      <c r="L12" s="6"/>
    </row>
    <row r="13" spans="2:17" x14ac:dyDescent="0.25">
      <c r="B13" s="7" t="s">
        <v>8</v>
      </c>
      <c r="C13" s="7">
        <f>C10*C12</f>
        <v>70</v>
      </c>
      <c r="D13" s="7"/>
      <c r="F13" s="7" t="s">
        <v>8</v>
      </c>
      <c r="G13" s="7">
        <f>G10*G12</f>
        <v>70</v>
      </c>
      <c r="H13" s="7"/>
      <c r="J13" s="7" t="s">
        <v>8</v>
      </c>
      <c r="K13" s="7">
        <f>K10*K12</f>
        <v>70</v>
      </c>
      <c r="L13" s="7"/>
    </row>
    <row r="14" spans="2:17" x14ac:dyDescent="0.25">
      <c r="M14" s="21"/>
      <c r="N14" s="21"/>
      <c r="O14" s="21"/>
      <c r="P14" s="21"/>
      <c r="Q14" s="21"/>
    </row>
    <row r="15" spans="2:17" x14ac:dyDescent="0.25">
      <c r="B15" s="12" t="s">
        <v>11</v>
      </c>
      <c r="C15" s="13"/>
      <c r="D15" s="17">
        <f>D6</f>
        <v>70</v>
      </c>
      <c r="F15" s="12" t="s">
        <v>11</v>
      </c>
      <c r="G15" s="13"/>
      <c r="H15" s="17">
        <f>H6</f>
        <v>70</v>
      </c>
      <c r="J15" s="12" t="s">
        <v>11</v>
      </c>
      <c r="K15" s="13"/>
      <c r="L15" s="17">
        <f>L6</f>
        <v>70</v>
      </c>
      <c r="M15" s="22"/>
      <c r="N15" s="21"/>
      <c r="O15" s="21"/>
      <c r="P15" s="22"/>
      <c r="Q15" s="21"/>
    </row>
    <row r="16" spans="2:17" x14ac:dyDescent="0.25">
      <c r="B16" s="12" t="s">
        <v>10</v>
      </c>
      <c r="C16" s="13"/>
      <c r="D16" s="14">
        <v>0</v>
      </c>
      <c r="F16" s="12" t="s">
        <v>10</v>
      </c>
      <c r="G16" s="13"/>
      <c r="H16" s="14">
        <v>0</v>
      </c>
      <c r="J16" s="12" t="s">
        <v>10</v>
      </c>
      <c r="K16" s="13"/>
      <c r="L16" s="14">
        <v>0</v>
      </c>
      <c r="M16" s="22"/>
      <c r="N16" s="21"/>
      <c r="O16" s="21"/>
      <c r="P16" s="22"/>
      <c r="Q16" s="21"/>
    </row>
    <row r="17" spans="2:17" x14ac:dyDescent="0.25">
      <c r="B17" s="12" t="s">
        <v>37</v>
      </c>
      <c r="C17" s="13"/>
      <c r="D17" s="14">
        <v>0</v>
      </c>
      <c r="F17" s="12" t="s">
        <v>37</v>
      </c>
      <c r="G17" s="13"/>
      <c r="H17" s="14">
        <v>0</v>
      </c>
      <c r="J17" s="12" t="s">
        <v>37</v>
      </c>
      <c r="K17" s="13"/>
      <c r="L17" s="14">
        <v>0</v>
      </c>
      <c r="M17" s="21"/>
      <c r="N17" s="21"/>
      <c r="O17" s="21"/>
      <c r="P17" s="21"/>
      <c r="Q17" s="21"/>
    </row>
    <row r="18" spans="2:17" x14ac:dyDescent="0.25">
      <c r="M18" s="21"/>
      <c r="N18" s="21"/>
      <c r="O18" s="21"/>
      <c r="P18" s="21"/>
      <c r="Q18" s="21"/>
    </row>
    <row r="19" spans="2:17" x14ac:dyDescent="0.25">
      <c r="B19" s="1" t="s">
        <v>26</v>
      </c>
      <c r="F19" s="1" t="s">
        <v>27</v>
      </c>
      <c r="J19" s="1" t="s">
        <v>28</v>
      </c>
      <c r="M19" s="21"/>
      <c r="N19" s="21"/>
      <c r="O19" s="21"/>
      <c r="P19" s="21"/>
      <c r="Q19" s="21"/>
    </row>
    <row r="20" spans="2:17" x14ac:dyDescent="0.25">
      <c r="B20" s="2" t="s">
        <v>9</v>
      </c>
      <c r="C20" s="3"/>
      <c r="D20" s="4" t="s">
        <v>2</v>
      </c>
      <c r="F20" s="2" t="s">
        <v>9</v>
      </c>
      <c r="G20" s="3"/>
      <c r="H20" s="4" t="s">
        <v>2</v>
      </c>
      <c r="J20" s="2" t="s">
        <v>9</v>
      </c>
      <c r="K20" s="3"/>
      <c r="L20" s="4" t="s">
        <v>2</v>
      </c>
      <c r="M20" s="21"/>
      <c r="N20" s="21"/>
      <c r="O20" s="21"/>
      <c r="P20" s="21"/>
    </row>
    <row r="21" spans="2:17" x14ac:dyDescent="0.25">
      <c r="B21" s="5" t="s">
        <v>0</v>
      </c>
      <c r="C21" s="11">
        <f>C36</f>
        <v>0</v>
      </c>
      <c r="D21" s="15">
        <f>70</f>
        <v>70</v>
      </c>
      <c r="F21" s="5" t="s">
        <v>0</v>
      </c>
      <c r="G21" s="11">
        <f>C36</f>
        <v>0</v>
      </c>
      <c r="H21" s="15">
        <f>70</f>
        <v>70</v>
      </c>
      <c r="J21" s="5" t="s">
        <v>0</v>
      </c>
      <c r="K21" s="11">
        <f>C36</f>
        <v>0</v>
      </c>
      <c r="L21" s="15">
        <f>70</f>
        <v>70</v>
      </c>
      <c r="M21" s="21"/>
      <c r="N21" s="21"/>
      <c r="O21" s="21"/>
      <c r="P21" s="21"/>
      <c r="Q21" s="21"/>
    </row>
    <row r="22" spans="2:17" x14ac:dyDescent="0.25">
      <c r="B22" s="6" t="s">
        <v>5</v>
      </c>
      <c r="C22" s="24">
        <v>4500000</v>
      </c>
      <c r="D22" s="6">
        <v>0</v>
      </c>
      <c r="F22" s="6" t="s">
        <v>5</v>
      </c>
      <c r="G22" s="24">
        <v>4500000</v>
      </c>
      <c r="H22" s="6">
        <v>0</v>
      </c>
      <c r="J22" s="6" t="s">
        <v>5</v>
      </c>
      <c r="K22" s="24">
        <v>4500000</v>
      </c>
      <c r="L22" s="6">
        <v>0</v>
      </c>
      <c r="M22" s="21"/>
      <c r="N22" s="21"/>
      <c r="O22" s="21"/>
      <c r="P22" s="21"/>
      <c r="Q22" s="21"/>
    </row>
    <row r="23" spans="2:17" x14ac:dyDescent="0.25">
      <c r="B23" s="6" t="s">
        <v>7</v>
      </c>
      <c r="C23" s="10">
        <f>C42</f>
        <v>0</v>
      </c>
      <c r="D23" s="16">
        <f>C30</f>
        <v>70</v>
      </c>
      <c r="F23" s="6" t="s">
        <v>7</v>
      </c>
      <c r="G23" s="10">
        <f>C43</f>
        <v>0</v>
      </c>
      <c r="H23" s="16">
        <f>G30</f>
        <v>70</v>
      </c>
      <c r="J23" s="6" t="s">
        <v>7</v>
      </c>
      <c r="K23" s="10">
        <f>C44</f>
        <v>0</v>
      </c>
      <c r="L23" s="16">
        <f>K30</f>
        <v>70</v>
      </c>
      <c r="M23" s="21"/>
      <c r="N23" s="21"/>
      <c r="O23" s="21"/>
      <c r="P23" s="21"/>
      <c r="Q23" s="21"/>
    </row>
    <row r="24" spans="2:17" x14ac:dyDescent="0.25">
      <c r="B24" s="6"/>
      <c r="C24" s="6"/>
      <c r="D24" s="6"/>
      <c r="F24" s="6"/>
      <c r="G24" s="6"/>
      <c r="H24" s="6"/>
      <c r="J24" s="6"/>
      <c r="K24" s="6"/>
      <c r="L24" s="6"/>
      <c r="M24" s="21"/>
      <c r="N24" s="21"/>
      <c r="O24" s="21"/>
      <c r="P24" s="21"/>
      <c r="Q24" s="21"/>
    </row>
    <row r="25" spans="2:17" x14ac:dyDescent="0.25">
      <c r="B25" s="6"/>
      <c r="C25" s="6"/>
      <c r="D25" s="6"/>
      <c r="F25" s="6"/>
      <c r="G25" s="6"/>
      <c r="H25" s="6"/>
      <c r="J25" s="6"/>
      <c r="K25" s="6"/>
      <c r="L25" s="6"/>
      <c r="M25" s="21"/>
      <c r="N25" s="21"/>
      <c r="O25" s="21"/>
      <c r="P25" s="21"/>
      <c r="Q25" s="21"/>
    </row>
    <row r="26" spans="2:17" x14ac:dyDescent="0.25">
      <c r="B26" s="6" t="s">
        <v>4</v>
      </c>
      <c r="C26" s="8">
        <f>C21-C22</f>
        <v>-4500000</v>
      </c>
      <c r="D26" s="6"/>
      <c r="F26" s="6" t="s">
        <v>4</v>
      </c>
      <c r="G26" s="8">
        <f>G21-G22</f>
        <v>-4500000</v>
      </c>
      <c r="H26" s="6"/>
      <c r="J26" s="6" t="s">
        <v>4</v>
      </c>
      <c r="K26" s="8">
        <f>K21-K22</f>
        <v>-4500000</v>
      </c>
      <c r="L26" s="6"/>
      <c r="M26" s="21"/>
      <c r="N26" s="21"/>
      <c r="O26" s="21"/>
      <c r="P26" s="21"/>
      <c r="Q26" s="21"/>
    </row>
    <row r="27" spans="2:17" x14ac:dyDescent="0.25">
      <c r="B27" s="6" t="s">
        <v>3</v>
      </c>
      <c r="C27" s="9">
        <f>D21/C26</f>
        <v>-1.5555555555555555E-5</v>
      </c>
      <c r="D27" s="6"/>
      <c r="F27" s="6" t="s">
        <v>3</v>
      </c>
      <c r="G27" s="9">
        <f>H21/G26</f>
        <v>-1.5555555555555555E-5</v>
      </c>
      <c r="H27" s="6"/>
      <c r="J27" s="6" t="s">
        <v>3</v>
      </c>
      <c r="K27" s="9">
        <f>L21/K26</f>
        <v>-1.5555555555555555E-5</v>
      </c>
      <c r="L27" s="6"/>
      <c r="M27" s="21"/>
      <c r="N27" s="21"/>
      <c r="O27" s="21"/>
      <c r="P27" s="21"/>
      <c r="Q27" s="21"/>
    </row>
    <row r="28" spans="2:17" x14ac:dyDescent="0.25">
      <c r="B28" s="6"/>
      <c r="C28" s="6"/>
      <c r="D28" s="6"/>
      <c r="F28" s="6"/>
      <c r="G28" s="6"/>
      <c r="H28" s="6"/>
      <c r="J28" s="6"/>
      <c r="K28" s="6"/>
      <c r="L28" s="6"/>
      <c r="M28" s="21"/>
      <c r="N28" s="21"/>
      <c r="O28" s="21"/>
      <c r="P28" s="21"/>
      <c r="Q28" s="21"/>
    </row>
    <row r="29" spans="2:17" x14ac:dyDescent="0.25">
      <c r="B29" s="6" t="s">
        <v>6</v>
      </c>
      <c r="C29" s="8">
        <f>C23-C22</f>
        <v>-4500000</v>
      </c>
      <c r="D29" s="6"/>
      <c r="F29" s="6" t="s">
        <v>6</v>
      </c>
      <c r="G29" s="8">
        <f>G23-G22</f>
        <v>-4500000</v>
      </c>
      <c r="H29" s="6"/>
      <c r="J29" s="6" t="s">
        <v>6</v>
      </c>
      <c r="K29" s="8">
        <f>K23-K22</f>
        <v>-4500000</v>
      </c>
      <c r="L29" s="6"/>
      <c r="M29" s="21"/>
      <c r="N29" s="21"/>
      <c r="O29" s="21"/>
      <c r="P29" s="21"/>
      <c r="Q29" s="21"/>
    </row>
    <row r="30" spans="2:17" x14ac:dyDescent="0.25">
      <c r="B30" s="7" t="s">
        <v>8</v>
      </c>
      <c r="C30" s="7">
        <f>C27*C29</f>
        <v>70</v>
      </c>
      <c r="D30" s="7"/>
      <c r="F30" s="7" t="s">
        <v>8</v>
      </c>
      <c r="G30" s="7">
        <f>G27*G29</f>
        <v>70</v>
      </c>
      <c r="H30" s="7"/>
      <c r="J30" s="7" t="s">
        <v>8</v>
      </c>
      <c r="K30" s="7">
        <f>K27*K29</f>
        <v>70</v>
      </c>
      <c r="L30" s="7"/>
      <c r="M30" s="21"/>
      <c r="N30" s="21"/>
      <c r="O30" s="21"/>
      <c r="P30" s="21"/>
      <c r="Q30" s="21"/>
    </row>
    <row r="31" spans="2:17" x14ac:dyDescent="0.25">
      <c r="M31" s="21"/>
      <c r="N31" s="21"/>
      <c r="O31" s="21"/>
      <c r="P31" s="21"/>
      <c r="Q31" s="21"/>
    </row>
    <row r="32" spans="2:17" x14ac:dyDescent="0.25">
      <c r="B32" s="12" t="s">
        <v>11</v>
      </c>
      <c r="C32" s="13"/>
      <c r="D32" s="17">
        <f>D23</f>
        <v>70</v>
      </c>
      <c r="F32" s="12" t="s">
        <v>11</v>
      </c>
      <c r="G32" s="13"/>
      <c r="H32" s="17">
        <f>H23</f>
        <v>70</v>
      </c>
      <c r="J32" s="12" t="s">
        <v>11</v>
      </c>
      <c r="K32" s="13"/>
      <c r="L32" s="17">
        <f>L23</f>
        <v>70</v>
      </c>
      <c r="M32" s="21"/>
      <c r="N32" s="21"/>
      <c r="O32" s="21"/>
      <c r="P32" s="21"/>
      <c r="Q32" s="21"/>
    </row>
    <row r="33" spans="1:18" x14ac:dyDescent="0.25">
      <c r="B33" s="12" t="s">
        <v>10</v>
      </c>
      <c r="C33" s="13"/>
      <c r="D33" s="14">
        <v>0</v>
      </c>
      <c r="F33" s="12" t="s">
        <v>10</v>
      </c>
      <c r="G33" s="13"/>
      <c r="H33" s="14">
        <v>0</v>
      </c>
      <c r="J33" s="12" t="s">
        <v>10</v>
      </c>
      <c r="K33" s="13"/>
      <c r="L33" s="14">
        <v>0</v>
      </c>
      <c r="M33" s="21"/>
      <c r="N33" s="21"/>
      <c r="O33" s="21"/>
      <c r="P33" s="21"/>
      <c r="Q33" s="21"/>
    </row>
    <row r="34" spans="1:18" x14ac:dyDescent="0.25">
      <c r="B34" s="12" t="s">
        <v>37</v>
      </c>
      <c r="C34" s="13"/>
      <c r="D34" s="14">
        <v>0</v>
      </c>
      <c r="F34" s="12" t="s">
        <v>37</v>
      </c>
      <c r="G34" s="13"/>
      <c r="H34" s="14">
        <v>0</v>
      </c>
      <c r="J34" s="12" t="s">
        <v>37</v>
      </c>
      <c r="K34" s="13"/>
      <c r="L34" s="14">
        <v>0</v>
      </c>
    </row>
    <row r="36" spans="1:18" x14ac:dyDescent="0.25">
      <c r="B36" t="s">
        <v>29</v>
      </c>
      <c r="C36" s="23">
        <f>MAX(C39:C44)</f>
        <v>0</v>
      </c>
    </row>
    <row r="38" spans="1:18" s="1" customFormat="1" x14ac:dyDescent="0.25">
      <c r="B38" s="1" t="s">
        <v>18</v>
      </c>
      <c r="C38" s="1" t="s">
        <v>19</v>
      </c>
      <c r="D38" s="1" t="s">
        <v>20</v>
      </c>
      <c r="E38" s="1" t="s">
        <v>36</v>
      </c>
      <c r="F38" s="26" t="s">
        <v>16</v>
      </c>
      <c r="G38" s="27">
        <v>0.7</v>
      </c>
      <c r="H38" s="1" t="s">
        <v>15</v>
      </c>
      <c r="I38" s="26" t="s">
        <v>17</v>
      </c>
    </row>
    <row r="39" spans="1:18" x14ac:dyDescent="0.25">
      <c r="A39" s="25" t="s">
        <v>23</v>
      </c>
      <c r="B39" t="s">
        <v>12</v>
      </c>
      <c r="C39" s="23">
        <v>0</v>
      </c>
      <c r="D39" s="18">
        <f>D15</f>
        <v>70</v>
      </c>
      <c r="E39">
        <v>0</v>
      </c>
      <c r="F39" s="18">
        <f>D39+E39</f>
        <v>70</v>
      </c>
      <c r="G39" s="18">
        <f t="shared" ref="G39:G44" si="0">F39*$G$38</f>
        <v>49</v>
      </c>
      <c r="H39">
        <v>0</v>
      </c>
      <c r="I39" s="18">
        <f>G39+H39</f>
        <v>49</v>
      </c>
      <c r="R39" s="19"/>
    </row>
    <row r="40" spans="1:18" x14ac:dyDescent="0.25">
      <c r="A40" s="25" t="s">
        <v>24</v>
      </c>
      <c r="B40" t="s">
        <v>13</v>
      </c>
      <c r="C40" s="23">
        <v>0</v>
      </c>
      <c r="D40" s="18">
        <f>H15</f>
        <v>70</v>
      </c>
      <c r="E40">
        <v>0</v>
      </c>
      <c r="F40" s="18">
        <f>D40+E40</f>
        <v>70</v>
      </c>
      <c r="G40" s="18">
        <f t="shared" si="0"/>
        <v>49</v>
      </c>
      <c r="H40">
        <v>0</v>
      </c>
      <c r="I40" s="18">
        <f t="shared" ref="I40:I44" si="1">G40+H40</f>
        <v>49</v>
      </c>
    </row>
    <row r="41" spans="1:18" x14ac:dyDescent="0.25">
      <c r="A41" s="25" t="s">
        <v>25</v>
      </c>
      <c r="B41" t="s">
        <v>14</v>
      </c>
      <c r="C41" s="23">
        <v>0</v>
      </c>
      <c r="D41" s="18">
        <f>L15</f>
        <v>70</v>
      </c>
      <c r="E41">
        <v>0</v>
      </c>
      <c r="F41" s="18">
        <f>D41+E41</f>
        <v>70</v>
      </c>
      <c r="G41" s="18">
        <f t="shared" si="0"/>
        <v>49</v>
      </c>
      <c r="H41">
        <v>0</v>
      </c>
      <c r="I41" s="18">
        <f t="shared" si="1"/>
        <v>49</v>
      </c>
    </row>
    <row r="42" spans="1:18" x14ac:dyDescent="0.25">
      <c r="A42" s="25" t="s">
        <v>30</v>
      </c>
      <c r="B42" t="s">
        <v>33</v>
      </c>
      <c r="C42" s="23">
        <v>0</v>
      </c>
      <c r="D42" s="18">
        <f>D32</f>
        <v>70</v>
      </c>
      <c r="E42">
        <v>0</v>
      </c>
      <c r="F42" s="18">
        <f t="shared" ref="F42:F44" si="2">D42+E42</f>
        <v>70</v>
      </c>
      <c r="G42" s="18">
        <f t="shared" si="0"/>
        <v>49</v>
      </c>
      <c r="H42">
        <v>0</v>
      </c>
      <c r="I42" s="18">
        <f t="shared" si="1"/>
        <v>49</v>
      </c>
    </row>
    <row r="43" spans="1:18" x14ac:dyDescent="0.25">
      <c r="A43" s="25" t="s">
        <v>31</v>
      </c>
      <c r="B43" t="s">
        <v>34</v>
      </c>
      <c r="C43" s="23">
        <v>0</v>
      </c>
      <c r="D43" s="18">
        <f>H32</f>
        <v>70</v>
      </c>
      <c r="E43">
        <v>0</v>
      </c>
      <c r="F43" s="18">
        <f t="shared" si="2"/>
        <v>70</v>
      </c>
      <c r="G43" s="18">
        <f t="shared" si="0"/>
        <v>49</v>
      </c>
      <c r="H43">
        <f>H34</f>
        <v>0</v>
      </c>
      <c r="I43" s="18">
        <f t="shared" si="1"/>
        <v>49</v>
      </c>
      <c r="N43" s="20"/>
    </row>
    <row r="44" spans="1:18" x14ac:dyDescent="0.25">
      <c r="A44" s="25" t="s">
        <v>32</v>
      </c>
      <c r="B44" t="s">
        <v>35</v>
      </c>
      <c r="C44" s="23">
        <v>0</v>
      </c>
      <c r="D44" s="18">
        <f>L32</f>
        <v>70</v>
      </c>
      <c r="E44">
        <v>0</v>
      </c>
      <c r="F44" s="18">
        <f t="shared" si="2"/>
        <v>70</v>
      </c>
      <c r="G44" s="18">
        <f t="shared" si="0"/>
        <v>49</v>
      </c>
      <c r="H44">
        <f>L34</f>
        <v>0</v>
      </c>
      <c r="I44" s="18">
        <f t="shared" si="1"/>
        <v>49</v>
      </c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4410CCF7BC2B4A8CA258EDC8263973" ma:contentTypeVersion="12" ma:contentTypeDescription="Een nieuw document maken." ma:contentTypeScope="" ma:versionID="17c3b998e6d2ca624e1288b0d72689e6">
  <xsd:schema xmlns:xsd="http://www.w3.org/2001/XMLSchema" xmlns:xs="http://www.w3.org/2001/XMLSchema" xmlns:p="http://schemas.microsoft.com/office/2006/metadata/properties" xmlns:ns2="9f75dacf-3279-46a8-ace8-8e47a8bca348" xmlns:ns3="e9b71ece-d712-4051-ac5f-53820ecf0287" targetNamespace="http://schemas.microsoft.com/office/2006/metadata/properties" ma:root="true" ma:fieldsID="58c8ec3b5516735e4819552824c1905c" ns2:_="" ns3:_="">
    <xsd:import namespace="9f75dacf-3279-46a8-ace8-8e47a8bca348"/>
    <xsd:import namespace="e9b71ece-d712-4051-ac5f-53820ecf02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75dacf-3279-46a8-ace8-8e47a8bca34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71ece-d712-4051-ac5f-53820ecf02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2FF946-8849-4750-A367-010728FCD8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FCA2010-D9C9-4DAD-89AB-F2B5DCD9B2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AF6293-F06E-496A-81A3-B47603C91F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75dacf-3279-46a8-ace8-8e47a8bca348"/>
    <ds:schemaRef ds:uri="e9b71ece-d712-4051-ac5f-53820ecf02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Rekenmodel bod, GPR, Kwaliteit</vt:lpstr>
    </vt:vector>
  </TitlesOfParts>
  <Company>Gemeente Haarlem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 Dekker</dc:creator>
  <cp:lastModifiedBy>Michiel van Kesteren</cp:lastModifiedBy>
  <dcterms:created xsi:type="dcterms:W3CDTF">2019-12-05T15:59:14Z</dcterms:created>
  <dcterms:modified xsi:type="dcterms:W3CDTF">2022-02-18T06:56:04Z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0x010100F34410CCF7BC2B4A8CA258EDC8263973</vt:lpwstr>
  </property>
</Properties>
</file>