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arkparkeren.sharepoint.com/sites/GemeenteRoermondAanbestedingParkeervergunningsysteem/Intern/Werkdocumenten/Projectgroep/Aanbesteding stukken concept/"/>
    </mc:Choice>
  </mc:AlternateContent>
  <xr:revisionPtr revIDLastSave="27" documentId="8_{9B4DE0FB-513B-40D9-9E6E-CD1B3DC4B3CE}" xr6:coauthVersionLast="47" xr6:coauthVersionMax="47" xr10:uidLastSave="{14084343-A1B9-4938-8D98-451BC0E477F2}"/>
  <bookViews>
    <workbookView xWindow="1230" yWindow="-15870" windowWidth="25440" windowHeight="15390" xr2:uid="{00000000-000D-0000-FFFF-FFFF00000000}"/>
  </bookViews>
  <sheets>
    <sheet name="Prijsformulier Roermond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5" l="1"/>
  <c r="H55" i="5" s="1"/>
  <c r="H53" i="5"/>
  <c r="H27" i="5"/>
  <c r="H29" i="5"/>
  <c r="H28" i="5"/>
  <c r="H52" i="5"/>
  <c r="H51" i="5"/>
  <c r="C47" i="5"/>
  <c r="B47" i="5"/>
  <c r="C46" i="5"/>
  <c r="B46" i="5"/>
  <c r="B45" i="5"/>
  <c r="H38" i="5"/>
  <c r="G37" i="5"/>
  <c r="H37" i="5" s="1"/>
  <c r="H36" i="5"/>
  <c r="H35" i="5"/>
  <c r="F21" i="5"/>
  <c r="H21" i="5" s="1"/>
  <c r="H20" i="5"/>
  <c r="H18" i="5"/>
  <c r="G17" i="5"/>
  <c r="H17" i="5" s="1"/>
  <c r="H16" i="5"/>
  <c r="H15" i="5"/>
  <c r="C7" i="5"/>
  <c r="C45" i="5" s="1"/>
  <c r="H6" i="5"/>
  <c r="H5" i="5"/>
  <c r="H30" i="5" l="1"/>
  <c r="H7" i="5"/>
  <c r="H45" i="5" s="1"/>
  <c r="F22" i="5"/>
  <c r="F23" i="5" s="1"/>
  <c r="H23" i="5" s="1"/>
  <c r="H39" i="5"/>
  <c r="H47" i="5" s="1"/>
  <c r="H22" i="5" l="1"/>
  <c r="H24" i="5" l="1"/>
  <c r="H46" i="5" l="1"/>
  <c r="H48" i="5" s="1"/>
</calcChain>
</file>

<file path=xl/sharedStrings.xml><?xml version="1.0" encoding="utf-8"?>
<sst xmlns="http://schemas.openxmlformats.org/spreadsheetml/2006/main" count="100" uniqueCount="76">
  <si>
    <t>Positie</t>
  </si>
  <si>
    <t xml:space="preserve">Onderdeel </t>
  </si>
  <si>
    <t>Totaal</t>
  </si>
  <si>
    <t>1.1</t>
  </si>
  <si>
    <t>1.2</t>
  </si>
  <si>
    <t xml:space="preserve">
</t>
  </si>
  <si>
    <t>Jaar</t>
  </si>
  <si>
    <t>2.1</t>
  </si>
  <si>
    <t>jaar 1</t>
  </si>
  <si>
    <t>2.2</t>
  </si>
  <si>
    <t>jaar 2</t>
  </si>
  <si>
    <t>2.3</t>
  </si>
  <si>
    <t>jaar 3</t>
  </si>
  <si>
    <t>2.4</t>
  </si>
  <si>
    <t>Stukprijs</t>
  </si>
  <si>
    <t>Prijs</t>
  </si>
  <si>
    <t>2.8</t>
  </si>
  <si>
    <t>2.9</t>
  </si>
  <si>
    <t>2.10</t>
  </si>
  <si>
    <t>Extra oproepen (opgegeven aantal is forfaitair aantal, de werkelijke aantoonbare maandelijkse aantallen boven 80 oproepen mogen worden verrekend)</t>
  </si>
  <si>
    <t>Total Cost of Ownership gedurende contractperiode</t>
  </si>
  <si>
    <t>TCO onderdeel</t>
  </si>
  <si>
    <t>Ondertekening rechtsgeldig vertegenwoordiger</t>
  </si>
  <si>
    <t>Handtekening:</t>
  </si>
  <si>
    <t>Datum:</t>
  </si>
  <si>
    <t>Naam :</t>
  </si>
  <si>
    <t>Alleen de nietgeblokkeerde paarse cellen invullen de overige cellen zijn vastgesteld of worden automatisch gevuld.</t>
  </si>
  <si>
    <t>forfaitair aantal extra uitgiften</t>
  </si>
  <si>
    <t>Onderhoudswerkzaamheden buiten het onderhoudscontract</t>
  </si>
  <si>
    <t>Forfaittair aantal gedurende contract</t>
  </si>
  <si>
    <t>Bedrag per uitgifte per jaar</t>
  </si>
  <si>
    <t>Configuratie, implementatie en bedrijfsklare oplevering PVS (back en frontoffice)</t>
  </si>
  <si>
    <t>jaar 4 - jaar 8  (optie) per jaar</t>
  </si>
  <si>
    <t>Totaal (gehele looptijd incl.optiejaren)</t>
  </si>
  <si>
    <t>Positie 3: Onderhoud en aanpassing (Forfaitair)</t>
  </si>
  <si>
    <t>Uurtarief (inclusief eventuele voorrijkosten) voor werkzaamheden die worden uitgevoerd ten behoeve van het adaptief onderhoud (niet behorende tot de voornoemde werkzaamheden)</t>
  </si>
  <si>
    <t>TCO gedurende contractperiode (8 jaar)</t>
  </si>
  <si>
    <t xml:space="preserve">Positie 2: Integrale jaarlijkse kosten van het in standhouden van de dienstverlening en alle daarvoor benodige soft en hardware conform programma van eisen </t>
  </si>
  <si>
    <t>3.1</t>
  </si>
  <si>
    <t>3.2</t>
  </si>
  <si>
    <t>3.3</t>
  </si>
  <si>
    <t>3.4</t>
  </si>
  <si>
    <t>Aantal (verrekenbaar) per jaar/stuk</t>
  </si>
  <si>
    <t>Positie 1: Integrale kosten van configuratie en implementatie</t>
  </si>
  <si>
    <t>stuk of uurprijs</t>
  </si>
  <si>
    <t>aantal</t>
  </si>
  <si>
    <t xml:space="preserve">
</t>
  </si>
  <si>
    <t>2.5</t>
  </si>
  <si>
    <t>2.6</t>
  </si>
  <si>
    <t>2.7</t>
  </si>
  <si>
    <t>Callcenter bezoekersregeling (inclusief 80 maandelijkse oproepen)</t>
  </si>
  <si>
    <t>Positie 3: kosten looptijd overeenkomst aanpassingen</t>
  </si>
  <si>
    <t>Configuratie, implementatie en bedrijfsklare oplevering Bezoekersregeling (back en frontoffice/ app)</t>
  </si>
  <si>
    <t>Het toevoegen van een extra type vergunning (tarieven, uitgifteregels, doelgroepen etc.) incl configuratie frontoffice op verzoek opdrachtgever</t>
  </si>
  <si>
    <t>Het aanpassen van alle tarieven  (bijvoorbeeld door inflatiecorrectie, als eenheidstarief) op verzoek opdrachtgever</t>
  </si>
  <si>
    <t xml:space="preserve">vast bedrag tot 4500 actieve mantelzorg- en pool- en bezoekers-parkeervergunningen </t>
  </si>
  <si>
    <t>verrekening per 100 extra mantelzorg- en pool- en  bezoekers-parkeervergunningen</t>
  </si>
  <si>
    <t>verrekening per 100 extra parkeervergunningen</t>
  </si>
  <si>
    <t>Ondersteuning applicatie gedurende werkdagen 8.00 - 17.30 uur aan opdrachtgever en burger.</t>
  </si>
  <si>
    <t>2.11</t>
  </si>
  <si>
    <t>gedurende de eerste 6 maanden na implementatie</t>
  </si>
  <si>
    <t>ondersteuning na 6 maanden (inclusief 80 maandelijkse oproepen)</t>
  </si>
  <si>
    <t>Positie 2: kosten looptijd overeenkomst parkeervergunningen</t>
  </si>
  <si>
    <t>Positie 2: kosten looptijd overeenkomst ondersteuning</t>
  </si>
  <si>
    <t>Alle prijzen op basis prijspeil 1-1-2022, exclusief btw.</t>
  </si>
  <si>
    <t>Positie 4</t>
  </si>
  <si>
    <t>4.1</t>
  </si>
  <si>
    <t>Toelichting. In deze prijsopgave wordt als actieve parkeervergunning beschouwd: het gemiddelde van het aantal actieve parkeervergunningen per 1 januari van het jaar en 31 december van het jaar. Bedragen zijn inclusief alle diensten. Onder parkeervergunningen worden ook begrepen: ontheffingen en andere parkeerproducten conform PvE (inlusief de genoemde wensen)</t>
  </si>
  <si>
    <t>4.2</t>
  </si>
  <si>
    <t>4.3</t>
  </si>
  <si>
    <t>Ondersteuning applicatie buiten de werkdagen 8.00 - 17.30 uur, maar binnen de reguleringstijden maandag tm zondag aan opdrachtgever en burger.</t>
  </si>
  <si>
    <t>Telefonische Bezoekersregeling en ondersteuning optioneel</t>
  </si>
  <si>
    <t>Positie 4: optionele kosten</t>
  </si>
  <si>
    <t>Uurtarief Overige Ondersteuning backoffice (bijv bij prolongatie)</t>
  </si>
  <si>
    <t>4.4</t>
  </si>
  <si>
    <t>vast bedrag tot 4500 actieve parkeervergunningen (excl soorten bezoekersverg)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</si>
</sst>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[$-413]mmm/yy;@"/>
    <numFmt numFmtId="165" formatCode="_-&quot;€&quot;\ * #,##0.00_-;_-&quot;€&quot;\ * #,##0.00\-;_-&quot;€&quot;\ * &quot;-&quot;_-;_-@_-"/>
    <numFmt numFmtId="166" formatCode="_-&quot;€&quot;\ * #,##0_-;_-&quot;€&quot;\ * #,##0\-;_-&quot;€&quot;\ * &quot;-&quot;_-;_-@_-"/>
    <numFmt numFmtId="167" formatCode="_(* #,##0.00_);_(* \(#,##0.00\);_(* &quot;-&quot;??_);_(@_)"/>
    <numFmt numFmtId="168" formatCode="_-&quot;€&quot;\ * #,##0.00_-;_-&quot;€&quot;\ * #,##0.00\-;_-&quot;€&quot;\ * &quot;-&quot;??_-;_-@_-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10"/>
      <name val="Arial"/>
      <family val="2"/>
    </font>
    <font>
      <b/>
      <sz val="12"/>
      <color rgb="FFFFFFFF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  <font>
      <sz val="9"/>
      <color rgb="FFFFFFFF"/>
      <name val="Arial"/>
      <family val="2"/>
    </font>
    <font>
      <b/>
      <sz val="9"/>
      <color indexed="9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7099"/>
        <bgColor rgb="FF000000"/>
      </patternFill>
    </fill>
    <fill>
      <patternFill patternType="solid">
        <fgColor rgb="FF007099"/>
        <bgColor indexed="64"/>
      </patternFill>
    </fill>
    <fill>
      <patternFill patternType="solid">
        <fgColor rgb="FFD0EBEC"/>
        <bgColor indexed="64"/>
      </patternFill>
    </fill>
    <fill>
      <patternFill patternType="solid">
        <fgColor rgb="FFCE97CA"/>
        <bgColor indexed="64"/>
      </patternFill>
    </fill>
    <fill>
      <patternFill patternType="solid">
        <fgColor rgb="FFE7F5F5"/>
        <bgColor indexed="64"/>
      </patternFill>
    </fill>
    <fill>
      <patternFill patternType="solid">
        <fgColor rgb="FFE7CBE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2">
    <xf numFmtId="0" fontId="0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0" borderId="13" applyNumberFormat="0" applyFont="0" applyAlignment="0" applyProtection="0"/>
    <xf numFmtId="0" fontId="1" fillId="0" borderId="0"/>
    <xf numFmtId="168" fontId="13" fillId="0" borderId="0" applyFont="0" applyFill="0" applyBorder="0" applyAlignment="0" applyProtection="0"/>
  </cellStyleXfs>
  <cellXfs count="110">
    <xf numFmtId="0" fontId="0" fillId="0" borderId="0" xfId="0"/>
    <xf numFmtId="165" fontId="9" fillId="6" borderId="4" xfId="2" applyNumberFormat="1" applyFont="1" applyFill="1" applyBorder="1" applyAlignment="1" applyProtection="1">
      <alignment horizontal="right" vertical="top"/>
      <protection locked="0"/>
    </xf>
    <xf numFmtId="165" fontId="9" fillId="8" borderId="4" xfId="2" applyNumberFormat="1" applyFont="1" applyFill="1" applyBorder="1" applyAlignment="1" applyProtection="1">
      <alignment horizontal="right" vertical="top"/>
      <protection locked="0"/>
    </xf>
    <xf numFmtId="165" fontId="9" fillId="6" borderId="4" xfId="2" applyNumberFormat="1" applyFont="1" applyFill="1" applyBorder="1" applyAlignment="1" applyProtection="1">
      <alignment horizontal="right" vertical="center"/>
      <protection locked="0"/>
    </xf>
    <xf numFmtId="165" fontId="9" fillId="8" borderId="4" xfId="2" applyNumberFormat="1" applyFont="1" applyFill="1" applyBorder="1" applyAlignment="1" applyProtection="1">
      <alignment horizontal="right" vertical="center"/>
      <protection locked="0"/>
    </xf>
    <xf numFmtId="165" fontId="9" fillId="8" borderId="12" xfId="2" applyNumberFormat="1" applyFont="1" applyFill="1" applyBorder="1" applyAlignment="1" applyProtection="1">
      <alignment horizontal="right" vertical="center"/>
      <protection locked="0"/>
    </xf>
    <xf numFmtId="0" fontId="5" fillId="2" borderId="0" xfId="1" applyFont="1" applyFill="1" applyProtection="1"/>
    <xf numFmtId="0" fontId="6" fillId="2" borderId="0" xfId="1" applyFont="1" applyFill="1" applyAlignment="1" applyProtection="1">
      <alignment vertical="center"/>
    </xf>
    <xf numFmtId="164" fontId="8" fillId="4" borderId="4" xfId="1" applyNumberFormat="1" applyFont="1" applyFill="1" applyBorder="1" applyAlignment="1" applyProtection="1">
      <alignment horizontal="left" vertical="center" wrapText="1" indent="1"/>
    </xf>
    <xf numFmtId="164" fontId="8" fillId="4" borderId="5" xfId="1" applyNumberFormat="1" applyFont="1" applyFill="1" applyBorder="1" applyAlignment="1" applyProtection="1">
      <alignment horizontal="left" vertical="center" wrapText="1" indent="2"/>
    </xf>
    <xf numFmtId="164" fontId="8" fillId="4" borderId="4" xfId="1" applyNumberFormat="1" applyFont="1" applyFill="1" applyBorder="1" applyAlignment="1" applyProtection="1">
      <alignment horizontal="left" vertical="center" wrapText="1"/>
    </xf>
    <xf numFmtId="1" fontId="9" fillId="5" borderId="4" xfId="2" applyNumberFormat="1" applyFont="1" applyFill="1" applyBorder="1" applyAlignment="1" applyProtection="1">
      <alignment horizontal="left" vertical="top" indent="1"/>
    </xf>
    <xf numFmtId="0" fontId="9" fillId="5" borderId="4" xfId="2" applyFont="1" applyFill="1" applyBorder="1" applyAlignment="1" applyProtection="1">
      <alignment horizontal="right" vertical="top"/>
    </xf>
    <xf numFmtId="165" fontId="9" fillId="5" borderId="4" xfId="2" applyNumberFormat="1" applyFont="1" applyFill="1" applyBorder="1" applyAlignment="1" applyProtection="1">
      <alignment horizontal="right" vertical="center"/>
    </xf>
    <xf numFmtId="9" fontId="9" fillId="7" borderId="4" xfId="3" applyFont="1" applyFill="1" applyBorder="1" applyAlignment="1" applyProtection="1">
      <alignment horizontal="left" indent="1"/>
    </xf>
    <xf numFmtId="0" fontId="9" fillId="7" borderId="4" xfId="2" applyFont="1" applyFill="1" applyBorder="1" applyAlignment="1" applyProtection="1">
      <alignment horizontal="right" vertical="top"/>
    </xf>
    <xf numFmtId="165" fontId="9" fillId="7" borderId="4" xfId="2" applyNumberFormat="1" applyFont="1" applyFill="1" applyBorder="1" applyAlignment="1" applyProtection="1">
      <alignment horizontal="right" vertical="center"/>
    </xf>
    <xf numFmtId="1" fontId="8" fillId="4" borderId="4" xfId="1" applyNumberFormat="1" applyFont="1" applyFill="1" applyBorder="1" applyAlignment="1" applyProtection="1">
      <alignment horizontal="left" vertical="center" wrapText="1" indent="1"/>
    </xf>
    <xf numFmtId="165" fontId="8" fillId="4" borderId="4" xfId="1" applyNumberFormat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wrapText="1"/>
    </xf>
    <xf numFmtId="0" fontId="6" fillId="2" borderId="8" xfId="1" applyFont="1" applyFill="1" applyBorder="1" applyAlignment="1" applyProtection="1">
      <alignment vertical="center"/>
    </xf>
    <xf numFmtId="164" fontId="8" fillId="4" borderId="4" xfId="1" applyNumberFormat="1" applyFont="1" applyFill="1" applyBorder="1" applyAlignment="1" applyProtection="1">
      <alignment vertical="center" wrapText="1"/>
    </xf>
    <xf numFmtId="164" fontId="8" fillId="4" borderId="4" xfId="1" applyNumberFormat="1" applyFont="1" applyFill="1" applyBorder="1" applyAlignment="1" applyProtection="1">
      <alignment horizontal="center" vertical="center" wrapText="1"/>
    </xf>
    <xf numFmtId="0" fontId="9" fillId="5" borderId="4" xfId="2" applyFont="1" applyFill="1" applyBorder="1" applyAlignment="1" applyProtection="1">
      <alignment horizontal="left" vertical="top" indent="1"/>
    </xf>
    <xf numFmtId="9" fontId="9" fillId="5" borderId="4" xfId="3" applyFont="1" applyFill="1" applyBorder="1" applyAlignment="1" applyProtection="1">
      <alignment horizontal="left" indent="1"/>
    </xf>
    <xf numFmtId="0" fontId="9" fillId="5" borderId="4" xfId="2" applyFont="1" applyFill="1" applyBorder="1" applyAlignment="1" applyProtection="1">
      <alignment horizontal="center" vertical="center"/>
    </xf>
    <xf numFmtId="0" fontId="9" fillId="7" borderId="4" xfId="3" applyNumberFormat="1" applyFont="1" applyFill="1" applyBorder="1" applyAlignment="1" applyProtection="1">
      <alignment horizontal="center" vertical="center"/>
    </xf>
    <xf numFmtId="9" fontId="9" fillId="7" borderId="4" xfId="3" applyFont="1" applyFill="1" applyBorder="1" applyAlignment="1" applyProtection="1">
      <alignment horizontal="left" wrapText="1" indent="1"/>
    </xf>
    <xf numFmtId="9" fontId="9" fillId="7" borderId="4" xfId="3" applyFont="1" applyFill="1" applyBorder="1" applyAlignment="1" applyProtection="1">
      <alignment horizontal="left" vertical="center" indent="1"/>
    </xf>
    <xf numFmtId="0" fontId="9" fillId="7" borderId="4" xfId="3" applyNumberFormat="1" applyFont="1" applyFill="1" applyBorder="1" applyAlignment="1" applyProtection="1">
      <alignment horizontal="right" vertical="center" indent="1"/>
    </xf>
    <xf numFmtId="0" fontId="9" fillId="5" borderId="4" xfId="2" applyFont="1" applyFill="1" applyBorder="1" applyAlignment="1" applyProtection="1">
      <alignment horizontal="left" vertical="center" indent="1"/>
    </xf>
    <xf numFmtId="1" fontId="9" fillId="5" borderId="4" xfId="2" applyNumberFormat="1" applyFont="1" applyFill="1" applyBorder="1" applyAlignment="1" applyProtection="1">
      <alignment horizontal="right" vertical="center" indent="1"/>
    </xf>
    <xf numFmtId="0" fontId="9" fillId="7" borderId="12" xfId="3" applyNumberFormat="1" applyFont="1" applyFill="1" applyBorder="1" applyAlignment="1" applyProtection="1">
      <alignment horizontal="right" vertical="center" indent="1"/>
    </xf>
    <xf numFmtId="1" fontId="8" fillId="4" borderId="1" xfId="1" applyNumberFormat="1" applyFont="1" applyFill="1" applyBorder="1" applyAlignment="1" applyProtection="1">
      <alignment horizontal="left" vertical="center" wrapText="1" indent="1"/>
    </xf>
    <xf numFmtId="164" fontId="8" fillId="4" borderId="3" xfId="1" applyNumberFormat="1" applyFont="1" applyFill="1" applyBorder="1" applyAlignment="1" applyProtection="1">
      <alignment vertical="center" wrapText="1"/>
    </xf>
    <xf numFmtId="166" fontId="8" fillId="4" borderId="4" xfId="1" applyNumberFormat="1" applyFont="1" applyFill="1" applyBorder="1" applyAlignment="1" applyProtection="1">
      <alignment horizontal="center" vertical="center" wrapText="1"/>
    </xf>
    <xf numFmtId="1" fontId="9" fillId="5" borderId="4" xfId="3" applyNumberFormat="1" applyFont="1" applyFill="1" applyBorder="1" applyAlignment="1" applyProtection="1">
      <alignment horizontal="left" indent="1"/>
    </xf>
    <xf numFmtId="1" fontId="9" fillId="7" borderId="4" xfId="3" applyNumberFormat="1" applyFont="1" applyFill="1" applyBorder="1" applyAlignment="1" applyProtection="1">
      <alignment horizontal="left" indent="1"/>
    </xf>
    <xf numFmtId="164" fontId="11" fillId="4" borderId="4" xfId="1" applyNumberFormat="1" applyFont="1" applyFill="1" applyBorder="1" applyAlignment="1" applyProtection="1">
      <alignment vertical="center" wrapText="1"/>
    </xf>
    <xf numFmtId="165" fontId="11" fillId="4" borderId="4" xfId="1" applyNumberFormat="1" applyFont="1" applyFill="1" applyBorder="1" applyAlignment="1" applyProtection="1">
      <alignment horizontal="center" vertical="center" wrapText="1"/>
    </xf>
    <xf numFmtId="0" fontId="9" fillId="5" borderId="4" xfId="2" applyFont="1" applyFill="1" applyBorder="1" applyAlignment="1" applyProtection="1">
      <alignment horizontal="right" vertical="center" indent="1"/>
    </xf>
    <xf numFmtId="0" fontId="6" fillId="2" borderId="0" xfId="1" applyFont="1" applyFill="1" applyProtection="1"/>
    <xf numFmtId="0" fontId="6" fillId="2" borderId="2" xfId="1" applyFont="1" applyFill="1" applyBorder="1" applyProtection="1"/>
    <xf numFmtId="0" fontId="4" fillId="2" borderId="0" xfId="1" applyFont="1" applyFill="1" applyAlignment="1" applyProtection="1">
      <alignment wrapText="1"/>
    </xf>
    <xf numFmtId="165" fontId="0" fillId="0" borderId="0" xfId="0" applyNumberFormat="1"/>
    <xf numFmtId="0" fontId="6" fillId="2" borderId="0" xfId="1" applyFont="1" applyFill="1" applyProtection="1"/>
    <xf numFmtId="1" fontId="8" fillId="4" borderId="0" xfId="1" applyNumberFormat="1" applyFont="1" applyFill="1" applyBorder="1" applyAlignment="1" applyProtection="1">
      <alignment horizontal="left" vertical="center" wrapText="1" indent="1"/>
    </xf>
    <xf numFmtId="164" fontId="8" fillId="4" borderId="0" xfId="1" applyNumberFormat="1" applyFont="1" applyFill="1" applyBorder="1" applyAlignment="1" applyProtection="1">
      <alignment vertical="center" wrapText="1"/>
    </xf>
    <xf numFmtId="166" fontId="8" fillId="4" borderId="0" xfId="1" applyNumberFormat="1" applyFont="1" applyFill="1" applyBorder="1" applyAlignment="1" applyProtection="1">
      <alignment horizontal="center" vertical="center" wrapText="1"/>
    </xf>
    <xf numFmtId="164" fontId="8" fillId="4" borderId="0" xfId="1" applyNumberFormat="1" applyFont="1" applyFill="1" applyBorder="1" applyAlignment="1" applyProtection="1">
      <alignment horizontal="left" vertical="center" wrapText="1"/>
    </xf>
    <xf numFmtId="9" fontId="9" fillId="7" borderId="4" xfId="3" applyFont="1" applyFill="1" applyBorder="1" applyAlignment="1" applyProtection="1">
      <alignment horizontal="left" vertical="top" indent="1"/>
    </xf>
    <xf numFmtId="9" fontId="9" fillId="7" borderId="1" xfId="3" applyFont="1" applyFill="1" applyBorder="1" applyAlignment="1" applyProtection="1">
      <alignment horizontal="left" vertical="center" indent="1"/>
    </xf>
    <xf numFmtId="1" fontId="9" fillId="5" borderId="6" xfId="2" applyNumberFormat="1" applyFont="1" applyFill="1" applyBorder="1" applyAlignment="1" applyProtection="1">
      <alignment horizontal="left" vertical="top" wrapText="1"/>
    </xf>
    <xf numFmtId="1" fontId="9" fillId="5" borderId="0" xfId="2" applyNumberFormat="1" applyFont="1" applyFill="1" applyAlignment="1" applyProtection="1">
      <alignment horizontal="left" vertical="top" wrapText="1"/>
    </xf>
    <xf numFmtId="1" fontId="9" fillId="5" borderId="7" xfId="2" applyNumberFormat="1" applyFont="1" applyFill="1" applyBorder="1" applyAlignment="1" applyProtection="1">
      <alignment horizontal="left" vertical="top" wrapText="1"/>
    </xf>
    <xf numFmtId="0" fontId="6" fillId="2" borderId="0" xfId="1" applyFont="1" applyFill="1" applyProtection="1"/>
    <xf numFmtId="164" fontId="7" fillId="3" borderId="1" xfId="1" applyNumberFormat="1" applyFont="1" applyFill="1" applyBorder="1" applyAlignment="1" applyProtection="1">
      <alignment horizontal="left" vertical="center" wrapText="1"/>
    </xf>
    <xf numFmtId="164" fontId="7" fillId="3" borderId="2" xfId="1" applyNumberFormat="1" applyFont="1" applyFill="1" applyBorder="1" applyAlignment="1" applyProtection="1">
      <alignment horizontal="left" vertical="center" wrapText="1"/>
    </xf>
    <xf numFmtId="164" fontId="7" fillId="3" borderId="3" xfId="1" applyNumberFormat="1" applyFont="1" applyFill="1" applyBorder="1" applyAlignment="1" applyProtection="1">
      <alignment horizontal="left" vertical="center" wrapText="1"/>
    </xf>
    <xf numFmtId="0" fontId="6" fillId="2" borderId="2" xfId="1" applyFont="1" applyFill="1" applyBorder="1" applyProtection="1"/>
    <xf numFmtId="164" fontId="8" fillId="4" borderId="1" xfId="1" applyNumberFormat="1" applyFont="1" applyFill="1" applyBorder="1" applyAlignment="1" applyProtection="1">
      <alignment horizontal="left" vertical="center" wrapText="1" indent="1"/>
    </xf>
    <xf numFmtId="164" fontId="8" fillId="4" borderId="2" xfId="1" applyNumberFormat="1" applyFont="1" applyFill="1" applyBorder="1" applyAlignment="1" applyProtection="1">
      <alignment horizontal="left" vertical="center" wrapText="1" indent="1"/>
    </xf>
    <xf numFmtId="164" fontId="8" fillId="4" borderId="3" xfId="1" applyNumberFormat="1" applyFont="1" applyFill="1" applyBorder="1" applyAlignment="1" applyProtection="1">
      <alignment horizontal="left" vertical="center" wrapText="1" indent="1"/>
    </xf>
    <xf numFmtId="9" fontId="9" fillId="7" borderId="1" xfId="3" applyFont="1" applyFill="1" applyBorder="1" applyAlignment="1" applyProtection="1">
      <alignment horizontal="left" vertical="top" wrapText="1"/>
    </xf>
    <xf numFmtId="9" fontId="9" fillId="7" borderId="2" xfId="3" applyFont="1" applyFill="1" applyBorder="1" applyAlignment="1" applyProtection="1">
      <alignment horizontal="left" vertical="top" wrapText="1"/>
    </xf>
    <xf numFmtId="9" fontId="9" fillId="7" borderId="3" xfId="3" applyFont="1" applyFill="1" applyBorder="1" applyAlignment="1" applyProtection="1">
      <alignment horizontal="left" vertical="top" wrapText="1"/>
    </xf>
    <xf numFmtId="164" fontId="8" fillId="4" borderId="1" xfId="1" applyNumberFormat="1" applyFont="1" applyFill="1" applyBorder="1" applyAlignment="1" applyProtection="1">
      <alignment horizontal="left" vertical="center" wrapText="1"/>
    </xf>
    <xf numFmtId="164" fontId="8" fillId="4" borderId="2" xfId="1" applyNumberFormat="1" applyFont="1" applyFill="1" applyBorder="1" applyAlignment="1" applyProtection="1">
      <alignment horizontal="left" vertical="center" wrapText="1"/>
    </xf>
    <xf numFmtId="164" fontId="8" fillId="4" borderId="3" xfId="1" applyNumberFormat="1" applyFont="1" applyFill="1" applyBorder="1" applyAlignment="1" applyProtection="1">
      <alignment horizontal="left" vertical="center" wrapText="1"/>
    </xf>
    <xf numFmtId="164" fontId="10" fillId="3" borderId="1" xfId="1" applyNumberFormat="1" applyFont="1" applyFill="1" applyBorder="1" applyAlignment="1" applyProtection="1">
      <alignment horizontal="center" vertical="center" wrapText="1"/>
    </xf>
    <xf numFmtId="164" fontId="10" fillId="3" borderId="2" xfId="1" applyNumberFormat="1" applyFont="1" applyFill="1" applyBorder="1" applyAlignment="1" applyProtection="1">
      <alignment horizontal="center" vertical="center" wrapText="1"/>
    </xf>
    <xf numFmtId="164" fontId="10" fillId="3" borderId="3" xfId="1" applyNumberFormat="1" applyFont="1" applyFill="1" applyBorder="1" applyAlignment="1" applyProtection="1">
      <alignment horizontal="center" vertical="center" wrapText="1"/>
    </xf>
    <xf numFmtId="164" fontId="8" fillId="4" borderId="1" xfId="1" applyNumberFormat="1" applyFont="1" applyFill="1" applyBorder="1" applyAlignment="1" applyProtection="1">
      <alignment horizontal="center" vertical="center" wrapText="1"/>
    </xf>
    <xf numFmtId="164" fontId="8" fillId="4" borderId="2" xfId="1" applyNumberFormat="1" applyFont="1" applyFill="1" applyBorder="1" applyAlignment="1" applyProtection="1">
      <alignment horizontal="center" vertical="center" wrapText="1"/>
    </xf>
    <xf numFmtId="164" fontId="8" fillId="4" borderId="1" xfId="1" applyNumberFormat="1" applyFont="1" applyFill="1" applyBorder="1" applyAlignment="1" applyProtection="1">
      <alignment vertical="center" wrapText="1"/>
    </xf>
    <xf numFmtId="164" fontId="8" fillId="4" borderId="2" xfId="1" applyNumberFormat="1" applyFont="1" applyFill="1" applyBorder="1" applyAlignment="1" applyProtection="1">
      <alignment vertical="center" wrapText="1"/>
    </xf>
    <xf numFmtId="9" fontId="9" fillId="5" borderId="1" xfId="3" applyFont="1" applyFill="1" applyBorder="1" applyAlignment="1" applyProtection="1">
      <alignment horizontal="left" vertical="center" wrapText="1"/>
    </xf>
    <xf numFmtId="9" fontId="9" fillId="5" borderId="3" xfId="3" applyFont="1" applyFill="1" applyBorder="1" applyAlignment="1" applyProtection="1">
      <alignment horizontal="left" vertical="center" wrapText="1"/>
    </xf>
    <xf numFmtId="9" fontId="9" fillId="7" borderId="10" xfId="3" applyFont="1" applyFill="1" applyBorder="1" applyAlignment="1" applyProtection="1">
      <alignment horizontal="left" wrapText="1"/>
    </xf>
    <xf numFmtId="9" fontId="9" fillId="7" borderId="11" xfId="3" applyFont="1" applyFill="1" applyBorder="1" applyAlignment="1" applyProtection="1">
      <alignment horizontal="left" wrapText="1"/>
    </xf>
    <xf numFmtId="164" fontId="8" fillId="4" borderId="3" xfId="1" applyNumberFormat="1" applyFont="1" applyFill="1" applyBorder="1" applyAlignment="1" applyProtection="1">
      <alignment horizontal="center" vertical="center" wrapText="1"/>
    </xf>
    <xf numFmtId="14" fontId="9" fillId="6" borderId="1" xfId="2" applyNumberFormat="1" applyFont="1" applyFill="1" applyBorder="1" applyAlignment="1" applyProtection="1">
      <alignment horizontal="center"/>
      <protection locked="0"/>
    </xf>
    <xf numFmtId="14" fontId="9" fillId="6" borderId="2" xfId="2" applyNumberFormat="1" applyFont="1" applyFill="1" applyBorder="1" applyAlignment="1" applyProtection="1">
      <alignment horizontal="center"/>
      <protection locked="0"/>
    </xf>
    <xf numFmtId="14" fontId="9" fillId="6" borderId="3" xfId="2" applyNumberFormat="1" applyFont="1" applyFill="1" applyBorder="1" applyAlignment="1" applyProtection="1">
      <alignment horizontal="center"/>
      <protection locked="0"/>
    </xf>
    <xf numFmtId="166" fontId="9" fillId="8" borderId="10" xfId="2" applyNumberFormat="1" applyFont="1" applyFill="1" applyBorder="1" applyAlignment="1" applyProtection="1">
      <alignment horizontal="center"/>
      <protection locked="0"/>
    </xf>
    <xf numFmtId="166" fontId="9" fillId="8" borderId="11" xfId="2" applyNumberFormat="1" applyFont="1" applyFill="1" applyBorder="1" applyAlignment="1" applyProtection="1">
      <alignment horizontal="center"/>
      <protection locked="0"/>
    </xf>
    <xf numFmtId="166" fontId="9" fillId="8" borderId="8" xfId="2" applyNumberFormat="1" applyFont="1" applyFill="1" applyBorder="1" applyAlignment="1" applyProtection="1">
      <alignment horizontal="center"/>
      <protection locked="0"/>
    </xf>
    <xf numFmtId="166" fontId="9" fillId="8" borderId="9" xfId="2" applyNumberFormat="1" applyFont="1" applyFill="1" applyBorder="1" applyAlignment="1" applyProtection="1">
      <alignment horizontal="center"/>
      <protection locked="0"/>
    </xf>
    <xf numFmtId="166" fontId="9" fillId="8" borderId="1" xfId="2" applyNumberFormat="1" applyFont="1" applyFill="1" applyBorder="1" applyAlignment="1" applyProtection="1">
      <alignment horizontal="center"/>
      <protection locked="0"/>
    </xf>
    <xf numFmtId="166" fontId="9" fillId="8" borderId="2" xfId="2" applyNumberFormat="1" applyFont="1" applyFill="1" applyBorder="1" applyAlignment="1" applyProtection="1">
      <alignment horizontal="center"/>
      <protection locked="0"/>
    </xf>
    <xf numFmtId="166" fontId="9" fillId="8" borderId="3" xfId="2" applyNumberFormat="1" applyFont="1" applyFill="1" applyBorder="1" applyAlignment="1" applyProtection="1">
      <alignment horizontal="center"/>
      <protection locked="0"/>
    </xf>
    <xf numFmtId="166" fontId="9" fillId="9" borderId="0" xfId="2" applyNumberFormat="1" applyFont="1" applyFill="1" applyAlignment="1" applyProtection="1">
      <alignment horizontal="center" vertical="center" wrapText="1"/>
    </xf>
    <xf numFmtId="9" fontId="9" fillId="7" borderId="1" xfId="3" applyFont="1" applyFill="1" applyBorder="1" applyAlignment="1" applyProtection="1">
      <alignment horizontal="left" wrapText="1"/>
    </xf>
    <xf numFmtId="0" fontId="0" fillId="0" borderId="2" xfId="0" applyBorder="1" applyAlignment="1">
      <alignment horizontal="left" wrapText="1"/>
    </xf>
    <xf numFmtId="164" fontId="11" fillId="4" borderId="1" xfId="1" applyNumberFormat="1" applyFont="1" applyFill="1" applyBorder="1" applyAlignment="1" applyProtection="1">
      <alignment horizontal="left" vertical="center" wrapText="1" indent="1"/>
    </xf>
    <xf numFmtId="164" fontId="11" fillId="4" borderId="2" xfId="1" applyNumberFormat="1" applyFont="1" applyFill="1" applyBorder="1" applyAlignment="1" applyProtection="1">
      <alignment horizontal="left" vertical="center" wrapText="1" indent="1"/>
    </xf>
    <xf numFmtId="164" fontId="11" fillId="4" borderId="3" xfId="1" applyNumberFormat="1" applyFont="1" applyFill="1" applyBorder="1" applyAlignment="1" applyProtection="1">
      <alignment horizontal="left" vertical="center" wrapText="1" indent="1"/>
    </xf>
    <xf numFmtId="0" fontId="9" fillId="5" borderId="6" xfId="2" applyFont="1" applyFill="1" applyBorder="1" applyAlignment="1" applyProtection="1">
      <alignment horizontal="left" vertical="center" wrapText="1"/>
    </xf>
    <xf numFmtId="0" fontId="9" fillId="5" borderId="0" xfId="2" applyFont="1" applyFill="1" applyAlignment="1" applyProtection="1">
      <alignment horizontal="left" vertical="center" wrapText="1"/>
    </xf>
    <xf numFmtId="0" fontId="9" fillId="5" borderId="7" xfId="2" applyFont="1" applyFill="1" applyBorder="1" applyAlignment="1" applyProtection="1">
      <alignment horizontal="left" vertical="center" wrapText="1"/>
    </xf>
    <xf numFmtId="9" fontId="9" fillId="7" borderId="14" xfId="3" applyFont="1" applyFill="1" applyBorder="1" applyAlignment="1" applyProtection="1">
      <alignment horizontal="left" wrapText="1"/>
    </xf>
    <xf numFmtId="9" fontId="9" fillId="7" borderId="10" xfId="3" applyFont="1" applyFill="1" applyBorder="1" applyAlignment="1" applyProtection="1">
      <alignment horizontal="left" vertical="center" wrapText="1"/>
    </xf>
    <xf numFmtId="9" fontId="9" fillId="7" borderId="11" xfId="3" applyFont="1" applyFill="1" applyBorder="1" applyAlignment="1" applyProtection="1">
      <alignment horizontal="left" vertical="center" wrapText="1"/>
    </xf>
    <xf numFmtId="9" fontId="9" fillId="7" borderId="14" xfId="3" applyFont="1" applyFill="1" applyBorder="1" applyAlignment="1" applyProtection="1">
      <alignment horizontal="left" vertical="center" wrapText="1"/>
    </xf>
    <xf numFmtId="164" fontId="9" fillId="5" borderId="6" xfId="3" applyNumberFormat="1" applyFont="1" applyFill="1" applyBorder="1" applyAlignment="1" applyProtection="1">
      <alignment horizontal="left" indent="1"/>
    </xf>
    <xf numFmtId="9" fontId="9" fillId="5" borderId="0" xfId="3" applyFont="1" applyFill="1" applyAlignment="1" applyProtection="1">
      <alignment horizontal="left" indent="1"/>
    </xf>
    <xf numFmtId="9" fontId="9" fillId="5" borderId="7" xfId="3" applyFont="1" applyFill="1" applyBorder="1" applyAlignment="1" applyProtection="1">
      <alignment horizontal="left" indent="1"/>
    </xf>
    <xf numFmtId="164" fontId="9" fillId="7" borderId="6" xfId="3" applyNumberFormat="1" applyFont="1" applyFill="1" applyBorder="1" applyAlignment="1" applyProtection="1">
      <alignment horizontal="left" indent="1"/>
    </xf>
    <xf numFmtId="9" fontId="9" fillId="7" borderId="0" xfId="3" applyFont="1" applyFill="1" applyAlignment="1" applyProtection="1">
      <alignment horizontal="left" indent="1"/>
    </xf>
    <xf numFmtId="9" fontId="9" fillId="7" borderId="7" xfId="3" applyFont="1" applyFill="1" applyBorder="1" applyAlignment="1" applyProtection="1">
      <alignment horizontal="left" indent="1"/>
    </xf>
  </cellXfs>
  <cellStyles count="12">
    <cellStyle name="Komma 2" xfId="7" xr:uid="{BE9E1F94-DAB3-48A5-92F9-EDAAB3FFE5AC}"/>
    <cellStyle name="Notitie 2" xfId="9" xr:uid="{796E0BCA-5B39-4C23-9B96-01BD4831BBA8}"/>
    <cellStyle name="Procent 2" xfId="6" xr:uid="{A061370A-DFDC-4726-BBAD-DF6ECEEC0CB5}"/>
    <cellStyle name="Procent 3" xfId="3" xr:uid="{C078B3D9-9F03-459B-A35D-AF640E3B7447}"/>
    <cellStyle name="Standaard" xfId="0" builtinId="0"/>
    <cellStyle name="Standaard 2" xfId="1" xr:uid="{91D166B2-84F2-4D0A-BEEC-AA4E604BA1A7}"/>
    <cellStyle name="Standaard 3" xfId="4" xr:uid="{C7C9D255-8279-4B98-8E13-D5A6F75CEE71}"/>
    <cellStyle name="Standaard 4" xfId="5" xr:uid="{D139FAE6-3050-4983-92D8-3B8C1E64C0EC}"/>
    <cellStyle name="Standaard 4 2" xfId="2" xr:uid="{E6FD8883-F7CF-4C5D-AB96-8D123721A6DB}"/>
    <cellStyle name="Standaard 5" xfId="10" xr:uid="{D5DF5F99-2D60-4C50-97C4-ED4A191CB4E7}"/>
    <cellStyle name="Valuta 2" xfId="8" xr:uid="{3529958C-1890-41C7-955F-A0EC086AE630}"/>
    <cellStyle name="Valuta 3" xfId="11" xr:uid="{23A2AF18-AB22-4D7D-93FB-0DB8B3B301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B368F-B9F0-440E-A9C7-8B6BE8D17DAF}">
  <sheetPr>
    <pageSetUpPr fitToPage="1"/>
  </sheetPr>
  <dimension ref="A1:L64"/>
  <sheetViews>
    <sheetView tabSelected="1" zoomScaleNormal="100" workbookViewId="0">
      <selection activeCell="M17" sqref="M17"/>
    </sheetView>
  </sheetViews>
  <sheetFormatPr defaultRowHeight="13.2" x14ac:dyDescent="0.25"/>
  <cols>
    <col min="1" max="1" width="2.21875" customWidth="1"/>
    <col min="3" max="3" width="26.21875" customWidth="1"/>
    <col min="4" max="4" width="20.5546875" customWidth="1"/>
    <col min="5" max="5" width="19.21875" customWidth="1"/>
    <col min="6" max="6" width="12.44140625" bestFit="1" customWidth="1"/>
    <col min="8" max="8" width="13.77734375" bestFit="1" customWidth="1"/>
    <col min="9" max="9" width="2.21875" customWidth="1"/>
    <col min="11" max="11" width="13.109375" bestFit="1" customWidth="1"/>
    <col min="12" max="12" width="12" bestFit="1" customWidth="1"/>
  </cols>
  <sheetData>
    <row r="1" spans="1:12" x14ac:dyDescent="0.25">
      <c r="A1" s="6"/>
      <c r="B1" s="41"/>
      <c r="C1" s="55"/>
      <c r="D1" s="55"/>
      <c r="E1" s="41"/>
      <c r="F1" s="41"/>
      <c r="G1" s="41"/>
      <c r="H1" s="7"/>
      <c r="I1" s="41"/>
    </row>
    <row r="2" spans="1:12" ht="15.6" x14ac:dyDescent="0.25">
      <c r="A2" s="41"/>
      <c r="B2" s="56" t="s">
        <v>43</v>
      </c>
      <c r="C2" s="57"/>
      <c r="D2" s="57"/>
      <c r="E2" s="57"/>
      <c r="F2" s="57"/>
      <c r="G2" s="57"/>
      <c r="H2" s="58"/>
      <c r="I2" s="41"/>
      <c r="K2" s="44"/>
    </row>
    <row r="3" spans="1:12" x14ac:dyDescent="0.25">
      <c r="A3" s="41"/>
      <c r="B3" s="41"/>
      <c r="C3" s="59"/>
      <c r="D3" s="59"/>
      <c r="E3" s="59"/>
      <c r="F3" s="59"/>
      <c r="G3" s="41"/>
      <c r="H3" s="7"/>
      <c r="I3" s="41"/>
    </row>
    <row r="4" spans="1:12" x14ac:dyDescent="0.25">
      <c r="A4" s="41"/>
      <c r="B4" s="8" t="s">
        <v>0</v>
      </c>
      <c r="C4" s="60" t="s">
        <v>1</v>
      </c>
      <c r="D4" s="61"/>
      <c r="E4" s="62"/>
      <c r="F4" s="9" t="s">
        <v>15</v>
      </c>
      <c r="G4" s="8"/>
      <c r="H4" s="10" t="s">
        <v>2</v>
      </c>
      <c r="I4" s="41"/>
    </row>
    <row r="5" spans="1:12" ht="19.8" customHeight="1" x14ac:dyDescent="0.25">
      <c r="A5" s="41"/>
      <c r="B5" s="11" t="s">
        <v>3</v>
      </c>
      <c r="C5" s="52" t="s">
        <v>31</v>
      </c>
      <c r="D5" s="53"/>
      <c r="E5" s="54"/>
      <c r="F5" s="1">
        <v>0</v>
      </c>
      <c r="G5" s="12">
        <v>1</v>
      </c>
      <c r="H5" s="13">
        <f>F5*G5</f>
        <v>0</v>
      </c>
      <c r="I5" s="41"/>
    </row>
    <row r="6" spans="1:12" ht="18.600000000000001" customHeight="1" x14ac:dyDescent="0.25">
      <c r="A6" s="41"/>
      <c r="B6" s="50" t="s">
        <v>4</v>
      </c>
      <c r="C6" s="63" t="s">
        <v>52</v>
      </c>
      <c r="D6" s="64"/>
      <c r="E6" s="65"/>
      <c r="F6" s="2">
        <v>0</v>
      </c>
      <c r="G6" s="15">
        <v>1</v>
      </c>
      <c r="H6" s="16">
        <f>F6*G6</f>
        <v>0</v>
      </c>
      <c r="I6" s="41"/>
    </row>
    <row r="7" spans="1:12" x14ac:dyDescent="0.25">
      <c r="A7" s="41"/>
      <c r="B7" s="17">
        <v>1</v>
      </c>
      <c r="C7" s="66" t="str">
        <f>B2</f>
        <v>Positie 1: Integrale kosten van configuratie en implementatie</v>
      </c>
      <c r="D7" s="67"/>
      <c r="E7" s="67"/>
      <c r="F7" s="67"/>
      <c r="G7" s="68"/>
      <c r="H7" s="18">
        <f>SUM(H5:H6)</f>
        <v>0</v>
      </c>
      <c r="I7" s="41"/>
      <c r="K7" s="44"/>
    </row>
    <row r="8" spans="1:12" x14ac:dyDescent="0.25">
      <c r="A8" s="41"/>
      <c r="B8" s="41"/>
      <c r="C8" s="41"/>
      <c r="D8" s="41"/>
      <c r="E8" s="41"/>
      <c r="F8" s="41"/>
      <c r="G8" s="41"/>
      <c r="H8" s="7"/>
      <c r="I8" s="41"/>
    </row>
    <row r="9" spans="1:12" ht="29.4" customHeight="1" x14ac:dyDescent="0.25">
      <c r="A9" s="41"/>
      <c r="B9" s="56" t="s">
        <v>37</v>
      </c>
      <c r="C9" s="57"/>
      <c r="D9" s="57"/>
      <c r="E9" s="57"/>
      <c r="F9" s="57"/>
      <c r="G9" s="57"/>
      <c r="H9" s="58"/>
      <c r="I9" s="19"/>
    </row>
    <row r="10" spans="1:12" ht="16.2" customHeight="1" x14ac:dyDescent="0.25">
      <c r="A10" s="41"/>
      <c r="B10" s="42"/>
      <c r="C10" s="42"/>
      <c r="D10" s="42"/>
      <c r="E10" s="42"/>
      <c r="F10" s="42"/>
      <c r="G10" s="41"/>
      <c r="H10" s="7"/>
      <c r="I10" s="41"/>
    </row>
    <row r="11" spans="1:12" ht="34.200000000000003" customHeight="1" x14ac:dyDescent="0.25">
      <c r="A11" s="41"/>
      <c r="B11" s="69" t="s">
        <v>67</v>
      </c>
      <c r="C11" s="70"/>
      <c r="D11" s="70"/>
      <c r="E11" s="70"/>
      <c r="F11" s="70"/>
      <c r="G11" s="70"/>
      <c r="H11" s="71"/>
      <c r="I11" s="41"/>
    </row>
    <row r="12" spans="1:12" x14ac:dyDescent="0.25">
      <c r="A12" s="41"/>
      <c r="B12" s="41"/>
      <c r="C12" s="41"/>
      <c r="D12" s="41"/>
      <c r="E12" s="41"/>
      <c r="F12" s="41"/>
      <c r="G12" s="41"/>
      <c r="H12" s="7"/>
      <c r="I12" s="41"/>
    </row>
    <row r="13" spans="1:12" x14ac:dyDescent="0.25">
      <c r="A13" s="41"/>
      <c r="B13" s="41"/>
      <c r="C13" s="41"/>
      <c r="D13" s="72" t="s">
        <v>30</v>
      </c>
      <c r="E13" s="73"/>
      <c r="F13" s="73"/>
      <c r="G13" s="73"/>
      <c r="H13" s="20"/>
      <c r="I13" s="41"/>
    </row>
    <row r="14" spans="1:12" ht="57" customHeight="1" x14ac:dyDescent="0.25">
      <c r="A14" s="41"/>
      <c r="B14" s="8" t="s">
        <v>0</v>
      </c>
      <c r="C14" s="21" t="s">
        <v>6</v>
      </c>
      <c r="D14" s="8" t="s">
        <v>75</v>
      </c>
      <c r="E14" s="8" t="s">
        <v>57</v>
      </c>
      <c r="F14" s="8" t="s">
        <v>27</v>
      </c>
      <c r="G14" s="8" t="s">
        <v>45</v>
      </c>
      <c r="H14" s="22" t="s">
        <v>2</v>
      </c>
      <c r="I14" s="41"/>
      <c r="L14" s="44"/>
    </row>
    <row r="15" spans="1:12" x14ac:dyDescent="0.25">
      <c r="A15" s="41"/>
      <c r="B15" s="23" t="s">
        <v>7</v>
      </c>
      <c r="C15" s="24" t="s">
        <v>8</v>
      </c>
      <c r="D15" s="3">
        <v>0</v>
      </c>
      <c r="E15" s="3">
        <v>0</v>
      </c>
      <c r="F15" s="40">
        <v>1000</v>
      </c>
      <c r="G15" s="25">
        <v>1</v>
      </c>
      <c r="H15" s="13">
        <f>(D15+(E15*F15/100))*G15</f>
        <v>0</v>
      </c>
      <c r="I15" s="41"/>
      <c r="K15" s="44"/>
    </row>
    <row r="16" spans="1:12" x14ac:dyDescent="0.25">
      <c r="A16" s="41"/>
      <c r="B16" s="14" t="s">
        <v>9</v>
      </c>
      <c r="C16" s="14" t="s">
        <v>10</v>
      </c>
      <c r="D16" s="4">
        <v>0</v>
      </c>
      <c r="E16" s="4">
        <v>0</v>
      </c>
      <c r="F16" s="29">
        <v>1000</v>
      </c>
      <c r="G16" s="26">
        <v>1</v>
      </c>
      <c r="H16" s="16">
        <f t="shared" ref="H16:H18" si="0">(D16+(E16*F16/100))*G16</f>
        <v>0</v>
      </c>
      <c r="I16" s="41"/>
    </row>
    <row r="17" spans="1:11" x14ac:dyDescent="0.25">
      <c r="A17" s="41"/>
      <c r="B17" s="23" t="s">
        <v>11</v>
      </c>
      <c r="C17" s="24" t="s">
        <v>12</v>
      </c>
      <c r="D17" s="3">
        <v>0</v>
      </c>
      <c r="E17" s="3">
        <v>0</v>
      </c>
      <c r="F17" s="40">
        <v>1000</v>
      </c>
      <c r="G17" s="25">
        <f t="shared" ref="G17" si="1">G16</f>
        <v>1</v>
      </c>
      <c r="H17" s="13">
        <f t="shared" si="0"/>
        <v>0</v>
      </c>
      <c r="I17" s="41"/>
    </row>
    <row r="18" spans="1:11" ht="16.8" customHeight="1" x14ac:dyDescent="0.25">
      <c r="A18" s="41"/>
      <c r="B18" s="14" t="s">
        <v>13</v>
      </c>
      <c r="C18" s="27" t="s">
        <v>32</v>
      </c>
      <c r="D18" s="4">
        <v>0</v>
      </c>
      <c r="E18" s="4">
        <v>0</v>
      </c>
      <c r="F18" s="29">
        <v>1000</v>
      </c>
      <c r="G18" s="26">
        <v>5</v>
      </c>
      <c r="H18" s="16">
        <f t="shared" si="0"/>
        <v>0</v>
      </c>
      <c r="I18" s="41"/>
    </row>
    <row r="19" spans="1:11" ht="67.2" customHeight="1" x14ac:dyDescent="0.25">
      <c r="A19" s="41"/>
      <c r="B19" s="8" t="s">
        <v>0</v>
      </c>
      <c r="C19" s="21" t="s">
        <v>6</v>
      </c>
      <c r="D19" s="8" t="s">
        <v>55</v>
      </c>
      <c r="E19" s="8" t="s">
        <v>56</v>
      </c>
      <c r="F19" s="8" t="s">
        <v>27</v>
      </c>
      <c r="G19" s="8" t="s">
        <v>45</v>
      </c>
      <c r="H19" s="22" t="s">
        <v>2</v>
      </c>
      <c r="I19" s="41"/>
    </row>
    <row r="20" spans="1:11" x14ac:dyDescent="0.25">
      <c r="A20" s="41"/>
      <c r="B20" s="23" t="s">
        <v>47</v>
      </c>
      <c r="C20" s="24" t="s">
        <v>8</v>
      </c>
      <c r="D20" s="3">
        <v>0</v>
      </c>
      <c r="E20" s="3">
        <v>0</v>
      </c>
      <c r="F20" s="40">
        <v>1000</v>
      </c>
      <c r="G20" s="25">
        <v>1</v>
      </c>
      <c r="H20" s="13">
        <f t="shared" ref="H20:H23" si="2">(D20+(E20*F20/100))*G20</f>
        <v>0</v>
      </c>
      <c r="I20" s="41"/>
      <c r="K20" s="44"/>
    </row>
    <row r="21" spans="1:11" x14ac:dyDescent="0.25">
      <c r="A21" s="41"/>
      <c r="B21" s="14" t="s">
        <v>48</v>
      </c>
      <c r="C21" s="14" t="s">
        <v>10</v>
      </c>
      <c r="D21" s="4">
        <v>0</v>
      </c>
      <c r="E21" s="4">
        <v>0</v>
      </c>
      <c r="F21" s="29">
        <f t="shared" ref="F21:F23" si="3">F20</f>
        <v>1000</v>
      </c>
      <c r="G21" s="26">
        <v>1</v>
      </c>
      <c r="H21" s="16">
        <f t="shared" si="2"/>
        <v>0</v>
      </c>
      <c r="I21" s="41"/>
    </row>
    <row r="22" spans="1:11" x14ac:dyDescent="0.25">
      <c r="A22" s="41"/>
      <c r="B22" s="23" t="s">
        <v>49</v>
      </c>
      <c r="C22" s="24" t="s">
        <v>12</v>
      </c>
      <c r="D22" s="3">
        <v>0</v>
      </c>
      <c r="E22" s="3">
        <v>0</v>
      </c>
      <c r="F22" s="40">
        <f t="shared" si="3"/>
        <v>1000</v>
      </c>
      <c r="G22" s="25">
        <v>1</v>
      </c>
      <c r="H22" s="13">
        <f t="shared" si="2"/>
        <v>0</v>
      </c>
      <c r="I22" s="41"/>
    </row>
    <row r="23" spans="1:11" x14ac:dyDescent="0.25">
      <c r="A23" s="41"/>
      <c r="B23" s="14" t="s">
        <v>16</v>
      </c>
      <c r="C23" s="27" t="s">
        <v>32</v>
      </c>
      <c r="D23" s="4">
        <v>0</v>
      </c>
      <c r="E23" s="4">
        <v>0</v>
      </c>
      <c r="F23" s="29">
        <f t="shared" si="3"/>
        <v>1000</v>
      </c>
      <c r="G23" s="26">
        <v>5</v>
      </c>
      <c r="H23" s="16">
        <f t="shared" si="2"/>
        <v>0</v>
      </c>
      <c r="I23" s="41"/>
    </row>
    <row r="24" spans="1:11" ht="26.4" x14ac:dyDescent="0.25">
      <c r="A24" s="19" t="s">
        <v>5</v>
      </c>
      <c r="B24" s="33">
        <v>2</v>
      </c>
      <c r="C24" s="74" t="s">
        <v>62</v>
      </c>
      <c r="D24" s="75"/>
      <c r="E24" s="75"/>
      <c r="F24" s="75"/>
      <c r="G24" s="34"/>
      <c r="H24" s="35">
        <f>SUM(H15:H18)+SUM(H20:H23)</f>
        <v>0</v>
      </c>
      <c r="I24" s="19"/>
      <c r="K24" s="44"/>
    </row>
    <row r="25" spans="1:11" x14ac:dyDescent="0.25">
      <c r="A25" s="19"/>
      <c r="B25" s="46"/>
      <c r="C25" s="47"/>
      <c r="D25" s="47"/>
      <c r="E25" s="47"/>
      <c r="F25" s="47"/>
      <c r="G25" s="47"/>
      <c r="H25" s="48"/>
      <c r="I25" s="19"/>
      <c r="K25" s="44"/>
    </row>
    <row r="26" spans="1:11" ht="34.200000000000003" x14ac:dyDescent="0.25">
      <c r="A26" s="19"/>
      <c r="B26" s="8" t="s">
        <v>0</v>
      </c>
      <c r="C26" s="72" t="s">
        <v>58</v>
      </c>
      <c r="D26" s="73"/>
      <c r="E26" s="22" t="s">
        <v>14</v>
      </c>
      <c r="F26" s="22" t="s">
        <v>42</v>
      </c>
      <c r="G26" s="8" t="s">
        <v>45</v>
      </c>
      <c r="H26" s="22" t="s">
        <v>33</v>
      </c>
      <c r="I26" s="19"/>
      <c r="K26" s="44"/>
    </row>
    <row r="27" spans="1:11" ht="16.8" customHeight="1" x14ac:dyDescent="0.25">
      <c r="A27" s="19"/>
      <c r="B27" s="30" t="s">
        <v>17</v>
      </c>
      <c r="C27" s="76" t="s">
        <v>60</v>
      </c>
      <c r="D27" s="77"/>
      <c r="E27" s="3">
        <v>0</v>
      </c>
      <c r="F27" s="31">
        <v>1</v>
      </c>
      <c r="G27" s="25">
        <v>1</v>
      </c>
      <c r="H27" s="13">
        <f t="shared" ref="H27" si="4">G27*F27*E27</f>
        <v>0</v>
      </c>
      <c r="I27" s="19"/>
      <c r="K27" s="44"/>
    </row>
    <row r="28" spans="1:11" ht="21" customHeight="1" x14ac:dyDescent="0.25">
      <c r="A28" s="19"/>
      <c r="B28" s="30" t="s">
        <v>18</v>
      </c>
      <c r="C28" s="76" t="s">
        <v>61</v>
      </c>
      <c r="D28" s="77"/>
      <c r="E28" s="3">
        <v>0</v>
      </c>
      <c r="F28" s="31">
        <v>1</v>
      </c>
      <c r="G28" s="25">
        <v>8</v>
      </c>
      <c r="H28" s="13">
        <f t="shared" ref="H28:H29" si="5">G28*F28*E28</f>
        <v>0</v>
      </c>
      <c r="I28" s="19"/>
      <c r="K28" s="44"/>
    </row>
    <row r="29" spans="1:11" ht="33" customHeight="1" x14ac:dyDescent="0.25">
      <c r="A29" s="19"/>
      <c r="B29" s="28" t="s">
        <v>59</v>
      </c>
      <c r="C29" s="78" t="s">
        <v>19</v>
      </c>
      <c r="D29" s="79"/>
      <c r="E29" s="5">
        <v>0</v>
      </c>
      <c r="F29" s="32">
        <v>200</v>
      </c>
      <c r="G29" s="26">
        <v>8</v>
      </c>
      <c r="H29" s="16">
        <f t="shared" si="5"/>
        <v>0</v>
      </c>
      <c r="I29" s="19"/>
      <c r="K29" s="44"/>
    </row>
    <row r="30" spans="1:11" ht="14.4" customHeight="1" x14ac:dyDescent="0.25">
      <c r="A30" s="19"/>
      <c r="B30" s="33">
        <v>2</v>
      </c>
      <c r="C30" s="74" t="s">
        <v>63</v>
      </c>
      <c r="D30" s="75"/>
      <c r="E30" s="75"/>
      <c r="F30" s="75"/>
      <c r="G30" s="34"/>
      <c r="H30" s="35">
        <f>SUM(H27:H29)</f>
        <v>0</v>
      </c>
      <c r="I30" s="19"/>
      <c r="K30" s="44"/>
    </row>
    <row r="31" spans="1:11" ht="13.2" customHeight="1" x14ac:dyDescent="0.25">
      <c r="A31" s="41"/>
      <c r="B31" s="7"/>
      <c r="C31" s="7"/>
      <c r="D31" s="7"/>
      <c r="E31" s="7"/>
      <c r="F31" s="7"/>
      <c r="G31" s="41"/>
      <c r="H31" s="7"/>
      <c r="I31" s="19"/>
    </row>
    <row r="32" spans="1:11" ht="15.6" x14ac:dyDescent="0.25">
      <c r="A32" s="41"/>
      <c r="B32" s="56" t="s">
        <v>34</v>
      </c>
      <c r="C32" s="57"/>
      <c r="D32" s="57"/>
      <c r="E32" s="57"/>
      <c r="F32" s="57"/>
      <c r="G32" s="57"/>
      <c r="H32" s="58"/>
      <c r="I32" s="19"/>
    </row>
    <row r="33" spans="1:9" x14ac:dyDescent="0.25">
      <c r="A33" s="41"/>
      <c r="B33" s="7"/>
      <c r="C33" s="7"/>
      <c r="D33" s="7"/>
      <c r="E33" s="7"/>
      <c r="F33" s="7"/>
      <c r="G33" s="41"/>
      <c r="H33" s="7"/>
      <c r="I33" s="19"/>
    </row>
    <row r="34" spans="1:9" ht="45.6" x14ac:dyDescent="0.25">
      <c r="A34" s="41"/>
      <c r="B34" s="8"/>
      <c r="C34" s="66" t="s">
        <v>28</v>
      </c>
      <c r="D34" s="67"/>
      <c r="E34" s="68"/>
      <c r="F34" s="22" t="s">
        <v>44</v>
      </c>
      <c r="G34" s="22" t="s">
        <v>29</v>
      </c>
      <c r="H34" s="22" t="s">
        <v>2</v>
      </c>
      <c r="I34" s="19"/>
    </row>
    <row r="35" spans="1:9" ht="25.8" customHeight="1" x14ac:dyDescent="0.25">
      <c r="A35" s="43" t="s">
        <v>5</v>
      </c>
      <c r="B35" s="30" t="s">
        <v>38</v>
      </c>
      <c r="C35" s="97" t="s">
        <v>53</v>
      </c>
      <c r="D35" s="98">
        <v>96</v>
      </c>
      <c r="E35" s="99"/>
      <c r="F35" s="3">
        <v>0</v>
      </c>
      <c r="G35" s="25">
        <v>20</v>
      </c>
      <c r="H35" s="13">
        <f>F35*G35</f>
        <v>0</v>
      </c>
      <c r="I35" s="19"/>
    </row>
    <row r="36" spans="1:9" ht="24" customHeight="1" x14ac:dyDescent="0.25">
      <c r="A36" s="41"/>
      <c r="B36" s="28" t="s">
        <v>39</v>
      </c>
      <c r="C36" s="78" t="s">
        <v>54</v>
      </c>
      <c r="D36" s="79"/>
      <c r="E36" s="100"/>
      <c r="F36" s="5">
        <v>0</v>
      </c>
      <c r="G36" s="26">
        <v>8</v>
      </c>
      <c r="H36" s="16">
        <f>F36*G36</f>
        <v>0</v>
      </c>
      <c r="I36" s="19"/>
    </row>
    <row r="37" spans="1:9" ht="26.4" x14ac:dyDescent="0.25">
      <c r="A37" s="43" t="s">
        <v>5</v>
      </c>
      <c r="B37" s="30" t="s">
        <v>40</v>
      </c>
      <c r="C37" s="97" t="s">
        <v>73</v>
      </c>
      <c r="D37" s="98"/>
      <c r="E37" s="99"/>
      <c r="F37" s="3">
        <v>0</v>
      </c>
      <c r="G37" s="25">
        <f>60*8</f>
        <v>480</v>
      </c>
      <c r="H37" s="13">
        <f>F37*G37</f>
        <v>0</v>
      </c>
      <c r="I37" s="19"/>
    </row>
    <row r="38" spans="1:9" ht="31.8" customHeight="1" x14ac:dyDescent="0.25">
      <c r="A38" s="43" t="s">
        <v>46</v>
      </c>
      <c r="B38" s="28" t="s">
        <v>41</v>
      </c>
      <c r="C38" s="101" t="s">
        <v>35</v>
      </c>
      <c r="D38" s="102">
        <v>96</v>
      </c>
      <c r="E38" s="103"/>
      <c r="F38" s="5">
        <v>0</v>
      </c>
      <c r="G38" s="26">
        <v>200</v>
      </c>
      <c r="H38" s="16">
        <f>F38*G38</f>
        <v>0</v>
      </c>
      <c r="I38" s="19"/>
    </row>
    <row r="39" spans="1:9" x14ac:dyDescent="0.25">
      <c r="A39" s="41"/>
      <c r="B39" s="33">
        <v>3</v>
      </c>
      <c r="C39" s="66" t="s">
        <v>51</v>
      </c>
      <c r="D39" s="67"/>
      <c r="E39" s="67"/>
      <c r="F39" s="67"/>
      <c r="G39" s="68"/>
      <c r="H39" s="35">
        <f>SUM(H35:H38)</f>
        <v>0</v>
      </c>
      <c r="I39" s="19"/>
    </row>
    <row r="40" spans="1:9" x14ac:dyDescent="0.25">
      <c r="A40" s="45"/>
      <c r="B40" s="46"/>
      <c r="C40" s="49"/>
      <c r="D40" s="49"/>
      <c r="E40" s="49"/>
      <c r="F40" s="49"/>
      <c r="G40" s="49"/>
      <c r="H40" s="48"/>
      <c r="I40" s="19"/>
    </row>
    <row r="41" spans="1:9" ht="13.2" customHeight="1" x14ac:dyDescent="0.25">
      <c r="A41" s="45"/>
      <c r="B41" s="46"/>
      <c r="C41" s="49"/>
      <c r="D41" s="49"/>
      <c r="E41" s="49"/>
      <c r="F41" s="49"/>
      <c r="G41" s="49"/>
      <c r="H41" s="48"/>
      <c r="I41" s="19"/>
    </row>
    <row r="42" spans="1:9" ht="13.2" customHeight="1" x14ac:dyDescent="0.25">
      <c r="A42" s="41"/>
      <c r="B42" s="7"/>
      <c r="C42" s="7"/>
      <c r="D42" s="7"/>
      <c r="E42" s="7"/>
      <c r="F42" s="7"/>
      <c r="G42" s="7"/>
      <c r="H42" s="7"/>
      <c r="I42" s="19"/>
    </row>
    <row r="43" spans="1:9" ht="15.6" customHeight="1" x14ac:dyDescent="0.25">
      <c r="A43" s="41"/>
      <c r="B43" s="56" t="s">
        <v>20</v>
      </c>
      <c r="C43" s="57"/>
      <c r="D43" s="57"/>
      <c r="E43" s="57"/>
      <c r="F43" s="57"/>
      <c r="G43" s="57"/>
      <c r="H43" s="58"/>
      <c r="I43" s="19"/>
    </row>
    <row r="44" spans="1:9" x14ac:dyDescent="0.25">
      <c r="A44" s="41"/>
      <c r="B44" s="8" t="s">
        <v>0</v>
      </c>
      <c r="C44" s="60" t="s">
        <v>21</v>
      </c>
      <c r="D44" s="61"/>
      <c r="E44" s="61"/>
      <c r="F44" s="61"/>
      <c r="G44" s="62"/>
      <c r="H44" s="22" t="s">
        <v>2</v>
      </c>
      <c r="I44" s="41"/>
    </row>
    <row r="45" spans="1:9" x14ac:dyDescent="0.25">
      <c r="A45" s="41"/>
      <c r="B45" s="36">
        <f>B7</f>
        <v>1</v>
      </c>
      <c r="C45" s="104" t="str">
        <f>C7</f>
        <v>Positie 1: Integrale kosten van configuratie en implementatie</v>
      </c>
      <c r="D45" s="105"/>
      <c r="E45" s="105"/>
      <c r="F45" s="105"/>
      <c r="G45" s="106"/>
      <c r="H45" s="13">
        <f>H7</f>
        <v>0</v>
      </c>
      <c r="I45" s="41"/>
    </row>
    <row r="46" spans="1:9" x14ac:dyDescent="0.25">
      <c r="A46" s="41"/>
      <c r="B46" s="37">
        <f>B24</f>
        <v>2</v>
      </c>
      <c r="C46" s="107" t="str">
        <f>C24</f>
        <v>Positie 2: kosten looptijd overeenkomst parkeervergunningen</v>
      </c>
      <c r="D46" s="108"/>
      <c r="E46" s="108"/>
      <c r="F46" s="108"/>
      <c r="G46" s="109"/>
      <c r="H46" s="16">
        <f>H24+H30</f>
        <v>0</v>
      </c>
      <c r="I46" s="41"/>
    </row>
    <row r="47" spans="1:9" x14ac:dyDescent="0.25">
      <c r="A47" s="41"/>
      <c r="B47" s="36">
        <f>B39</f>
        <v>3</v>
      </c>
      <c r="C47" s="104" t="str">
        <f>C39</f>
        <v>Positie 3: kosten looptijd overeenkomst aanpassingen</v>
      </c>
      <c r="D47" s="105"/>
      <c r="E47" s="105"/>
      <c r="F47" s="105"/>
      <c r="G47" s="106"/>
      <c r="H47" s="13">
        <f>H39</f>
        <v>0</v>
      </c>
      <c r="I47" s="41"/>
    </row>
    <row r="48" spans="1:9" ht="26.4" x14ac:dyDescent="0.25">
      <c r="A48" s="19" t="s">
        <v>5</v>
      </c>
      <c r="B48" s="38"/>
      <c r="C48" s="94" t="s">
        <v>36</v>
      </c>
      <c r="D48" s="95"/>
      <c r="E48" s="95"/>
      <c r="F48" s="95"/>
      <c r="G48" s="96"/>
      <c r="H48" s="39">
        <f>SUM(H45:H47)</f>
        <v>0</v>
      </c>
      <c r="I48" s="19"/>
    </row>
    <row r="49" spans="1:9" x14ac:dyDescent="0.25">
      <c r="A49" s="19"/>
      <c r="B49" s="45"/>
      <c r="C49" s="45"/>
      <c r="D49" s="45"/>
      <c r="E49" s="45"/>
      <c r="F49" s="45"/>
      <c r="G49" s="45"/>
      <c r="H49" s="7"/>
      <c r="I49" s="19"/>
    </row>
    <row r="50" spans="1:9" ht="34.200000000000003" x14ac:dyDescent="0.25">
      <c r="A50" s="19"/>
      <c r="B50" s="8" t="s">
        <v>65</v>
      </c>
      <c r="C50" s="72" t="s">
        <v>71</v>
      </c>
      <c r="D50" s="73"/>
      <c r="E50" s="22" t="s">
        <v>14</v>
      </c>
      <c r="F50" s="22" t="s">
        <v>42</v>
      </c>
      <c r="G50" s="8" t="s">
        <v>45</v>
      </c>
      <c r="H50" s="22" t="s">
        <v>33</v>
      </c>
      <c r="I50" s="19"/>
    </row>
    <row r="51" spans="1:9" ht="24" customHeight="1" x14ac:dyDescent="0.25">
      <c r="A51" s="19"/>
      <c r="B51" s="30" t="s">
        <v>66</v>
      </c>
      <c r="C51" s="76" t="s">
        <v>50</v>
      </c>
      <c r="D51" s="77"/>
      <c r="E51" s="3">
        <v>0</v>
      </c>
      <c r="F51" s="31">
        <v>1</v>
      </c>
      <c r="G51" s="25">
        <v>8</v>
      </c>
      <c r="H51" s="13">
        <f t="shared" ref="H51:H52" si="6">G51*F51*E51</f>
        <v>0</v>
      </c>
      <c r="I51" s="19"/>
    </row>
    <row r="52" spans="1:9" ht="33.6" customHeight="1" x14ac:dyDescent="0.25">
      <c r="A52" s="19"/>
      <c r="B52" s="28" t="s">
        <v>68</v>
      </c>
      <c r="C52" s="78" t="s">
        <v>19</v>
      </c>
      <c r="D52" s="79"/>
      <c r="E52" s="5">
        <v>0</v>
      </c>
      <c r="F52" s="32">
        <v>200</v>
      </c>
      <c r="G52" s="26">
        <v>8</v>
      </c>
      <c r="H52" s="16">
        <f t="shared" si="6"/>
        <v>0</v>
      </c>
      <c r="I52" s="19"/>
    </row>
    <row r="53" spans="1:9" ht="38.4" customHeight="1" x14ac:dyDescent="0.25">
      <c r="A53" s="19"/>
      <c r="B53" s="51" t="s">
        <v>69</v>
      </c>
      <c r="C53" s="92" t="s">
        <v>70</v>
      </c>
      <c r="D53" s="93"/>
      <c r="E53" s="5">
        <v>0</v>
      </c>
      <c r="F53" s="32">
        <v>1</v>
      </c>
      <c r="G53" s="26">
        <v>8</v>
      </c>
      <c r="H53" s="16">
        <f t="shared" ref="H53" si="7">G53*F53*E53</f>
        <v>0</v>
      </c>
      <c r="I53" s="19"/>
    </row>
    <row r="54" spans="1:9" ht="38.4" customHeight="1" x14ac:dyDescent="0.25">
      <c r="A54" s="19"/>
      <c r="B54" s="51" t="s">
        <v>74</v>
      </c>
      <c r="C54" s="92"/>
      <c r="D54" s="93"/>
      <c r="E54" s="5">
        <v>0</v>
      </c>
      <c r="F54" s="32">
        <v>1</v>
      </c>
      <c r="G54" s="26">
        <v>8</v>
      </c>
      <c r="H54" s="16">
        <f t="shared" ref="H54" si="8">G54*F54*E54</f>
        <v>0</v>
      </c>
      <c r="I54" s="19"/>
    </row>
    <row r="55" spans="1:9" ht="13.2" customHeight="1" x14ac:dyDescent="0.25">
      <c r="A55" s="41"/>
      <c r="B55" s="33"/>
      <c r="C55" s="74" t="s">
        <v>72</v>
      </c>
      <c r="D55" s="75"/>
      <c r="E55" s="75"/>
      <c r="F55" s="75"/>
      <c r="G55" s="34"/>
      <c r="H55" s="35">
        <f>SUM(H51:H54)</f>
        <v>0</v>
      </c>
      <c r="I55" s="41"/>
    </row>
    <row r="56" spans="1:9" ht="13.2" customHeight="1" x14ac:dyDescent="0.25">
      <c r="A56" s="41"/>
      <c r="B56" s="45"/>
      <c r="C56" s="45"/>
      <c r="D56" s="45"/>
      <c r="E56" s="45"/>
      <c r="F56" s="45"/>
      <c r="G56" s="45"/>
      <c r="H56" s="7"/>
      <c r="I56" s="41"/>
    </row>
    <row r="57" spans="1:9" ht="12.75" customHeight="1" x14ac:dyDescent="0.25">
      <c r="A57" s="41"/>
      <c r="B57" s="60" t="s">
        <v>22</v>
      </c>
      <c r="C57" s="61"/>
      <c r="D57" s="61"/>
      <c r="E57" s="61"/>
      <c r="F57" s="62"/>
      <c r="G57" s="72" t="s">
        <v>23</v>
      </c>
      <c r="H57" s="80"/>
      <c r="I57" s="41"/>
    </row>
    <row r="58" spans="1:9" x14ac:dyDescent="0.25">
      <c r="A58" s="41"/>
      <c r="B58" s="24" t="s">
        <v>24</v>
      </c>
      <c r="C58" s="81"/>
      <c r="D58" s="82"/>
      <c r="E58" s="82"/>
      <c r="F58" s="83"/>
      <c r="G58" s="84"/>
      <c r="H58" s="85"/>
      <c r="I58" s="41"/>
    </row>
    <row r="59" spans="1:9" x14ac:dyDescent="0.25">
      <c r="A59" s="41"/>
      <c r="B59" s="14" t="s">
        <v>25</v>
      </c>
      <c r="C59" s="88"/>
      <c r="D59" s="89"/>
      <c r="E59" s="89"/>
      <c r="F59" s="90"/>
      <c r="G59" s="86"/>
      <c r="H59" s="87"/>
      <c r="I59" s="41"/>
    </row>
    <row r="60" spans="1:9" x14ac:dyDescent="0.25">
      <c r="A60" s="41"/>
      <c r="B60" s="41"/>
      <c r="C60" s="41"/>
      <c r="D60" s="41"/>
      <c r="E60" s="41"/>
      <c r="F60" s="41"/>
      <c r="G60" s="41"/>
      <c r="H60" s="7"/>
      <c r="I60" s="41"/>
    </row>
    <row r="61" spans="1:9" x14ac:dyDescent="0.25">
      <c r="A61" s="43"/>
      <c r="B61" s="91" t="s">
        <v>26</v>
      </c>
      <c r="C61" s="91"/>
      <c r="D61" s="91"/>
      <c r="E61" s="91"/>
      <c r="F61" s="91"/>
      <c r="G61" s="91"/>
      <c r="H61" s="91"/>
      <c r="I61" s="41"/>
    </row>
    <row r="62" spans="1:9" x14ac:dyDescent="0.25">
      <c r="A62" s="41"/>
      <c r="B62" s="41"/>
      <c r="C62" s="41"/>
      <c r="D62" s="41"/>
      <c r="E62" s="41"/>
      <c r="F62" s="41"/>
      <c r="G62" s="41"/>
      <c r="H62" s="7"/>
      <c r="I62" s="41"/>
    </row>
    <row r="63" spans="1:9" x14ac:dyDescent="0.25">
      <c r="A63" s="41"/>
      <c r="B63" s="69" t="s">
        <v>64</v>
      </c>
      <c r="C63" s="70"/>
      <c r="D63" s="70"/>
      <c r="E63" s="70"/>
      <c r="F63" s="70"/>
      <c r="G63" s="70"/>
      <c r="H63" s="71"/>
      <c r="I63" s="41"/>
    </row>
    <row r="64" spans="1:9" x14ac:dyDescent="0.25">
      <c r="A64" s="41"/>
      <c r="B64" s="41"/>
      <c r="C64" s="41"/>
      <c r="D64" s="41"/>
      <c r="E64" s="41"/>
      <c r="F64" s="41"/>
      <c r="G64" s="41"/>
      <c r="H64" s="7"/>
      <c r="I64" s="6"/>
    </row>
  </sheetData>
  <mergeCells count="46">
    <mergeCell ref="C50:D50"/>
    <mergeCell ref="C48:G48"/>
    <mergeCell ref="C34:E34"/>
    <mergeCell ref="C35:E35"/>
    <mergeCell ref="C36:E36"/>
    <mergeCell ref="C37:E37"/>
    <mergeCell ref="C38:E38"/>
    <mergeCell ref="C39:G39"/>
    <mergeCell ref="B43:H43"/>
    <mergeCell ref="C44:G44"/>
    <mergeCell ref="C45:G45"/>
    <mergeCell ref="C46:G46"/>
    <mergeCell ref="C47:G47"/>
    <mergeCell ref="C51:D51"/>
    <mergeCell ref="C52:D52"/>
    <mergeCell ref="C55:D55"/>
    <mergeCell ref="E55:F55"/>
    <mergeCell ref="B63:H63"/>
    <mergeCell ref="B57:F57"/>
    <mergeCell ref="G57:H57"/>
    <mergeCell ref="C58:F58"/>
    <mergeCell ref="G58:H59"/>
    <mergeCell ref="C59:F59"/>
    <mergeCell ref="B61:H61"/>
    <mergeCell ref="C53:D53"/>
    <mergeCell ref="C54:D54"/>
    <mergeCell ref="B32:H32"/>
    <mergeCell ref="C6:E6"/>
    <mergeCell ref="C7:G7"/>
    <mergeCell ref="B9:H9"/>
    <mergeCell ref="B11:H11"/>
    <mergeCell ref="D13:G13"/>
    <mergeCell ref="C26:D26"/>
    <mergeCell ref="C24:D24"/>
    <mergeCell ref="E24:F24"/>
    <mergeCell ref="C30:D30"/>
    <mergeCell ref="C28:D28"/>
    <mergeCell ref="C29:D29"/>
    <mergeCell ref="E30:F30"/>
    <mergeCell ref="C27:D27"/>
    <mergeCell ref="C5:E5"/>
    <mergeCell ref="C1:D1"/>
    <mergeCell ref="B2:H2"/>
    <mergeCell ref="C3:D3"/>
    <mergeCell ref="E3:F3"/>
    <mergeCell ref="C4:E4"/>
  </mergeCells>
  <pageMargins left="0.7" right="0.7" top="0.75" bottom="0.75" header="0.3" footer="0.3"/>
  <pageSetup paperSize="9" scale="76" orientation="portrait" r:id="rId1"/>
  <headerFooter>
    <oddHeader>&amp;C&amp;F</oddHeader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82C6123D49254382CAD39BF76D0C85" ma:contentTypeVersion="2" ma:contentTypeDescription="Een nieuw document maken." ma:contentTypeScope="" ma:versionID="2f50e13bd5ef842ac72d75b11312bce3">
  <xsd:schema xmlns:xsd="http://www.w3.org/2001/XMLSchema" xmlns:xs="http://www.w3.org/2001/XMLSchema" xmlns:p="http://schemas.microsoft.com/office/2006/metadata/properties" xmlns:ns2="311d7059-6be1-4338-89df-de972dcf7d6e" targetNamespace="http://schemas.microsoft.com/office/2006/metadata/properties" ma:root="true" ma:fieldsID="0b937561443b80edd24517815c218d0a" ns2:_="">
    <xsd:import namespace="311d7059-6be1-4338-89df-de972dcf7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d7059-6be1-4338-89df-de972dcf7d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3ACD21-1371-4FE3-BB4E-7394CDD3EC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E8BE50-CC3A-402E-A5AE-A3DACD1ED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1d7059-6be1-4338-89df-de972dcf7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C1A103-7037-4638-83F6-A0E6F90C3965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58600ec6-40a9-46de-bc13-071a9237788a"/>
    <ds:schemaRef ds:uri="http://purl.org/dc/terms/"/>
    <ds:schemaRef ds:uri="e51d0b1d-6dd7-4dea-9fb2-7a66e69f614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 Roermond</vt:lpstr>
    </vt:vector>
  </TitlesOfParts>
  <Company>Gemeente Vlaardingen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 Pijp - Spark</dc:creator>
  <cp:lastModifiedBy>Angelique Breukel</cp:lastModifiedBy>
  <cp:lastPrinted>2020-08-26T11:07:16Z</cp:lastPrinted>
  <dcterms:created xsi:type="dcterms:W3CDTF">2019-08-14T09:53:56Z</dcterms:created>
  <dcterms:modified xsi:type="dcterms:W3CDTF">2022-01-17T08:11:38Z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0x010100BC82C6123D49254382CAD39BF76D0C85</vt:lpwstr>
  </property>
  <property fmtid="{D5CDD505-2E9C-101B-9397-08002B2CF9AE}" pid="3" name="TaxKeyword">
    <vt:lpwstr/>
  </property>
</Properties>
</file>