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ingelland.sharepoint.com/sites/InkoopportaalPompebled2/Gedeelde  documenten/SharePoint/Lopende projecten/EA Digitale leermiddelen/Aanbestedingsdocumenten/"/>
    </mc:Choice>
  </mc:AlternateContent>
  <xr:revisionPtr revIDLastSave="209" documentId="13_ncr:1_{79EEA43B-F2C2-A14F-A495-FA33F47A847B}" xr6:coauthVersionLast="47" xr6:coauthVersionMax="47" xr10:uidLastSave="{6EF17770-C2F7-594B-9868-EC17E4D04C18}"/>
  <bookViews>
    <workbookView xWindow="2080" yWindow="-19900" windowWidth="28800" windowHeight="16520" xr2:uid="{00000000-000D-0000-FFFF-FFFF00000000}"/>
  </bookViews>
  <sheets>
    <sheet name="Burgemeester Walda school" sheetId="13" r:id="rId1"/>
    <sheet name="OSG Singelland" sheetId="17" r:id="rId2"/>
    <sheet name="RSG Magister Alvinus Sneek" sheetId="16" r:id="rId3"/>
    <sheet name="Stellingwerf college" sheetId="14" r:id="rId4"/>
    <sheet name="OVO Fryslân-Noord" sheetId="15" r:id="rId5"/>
    <sheet name="SGM 'T Schylger jouw" sheetId="12" r:id="rId6"/>
    <sheet name="Totalen" sheetId="10" r:id="rId7"/>
    <sheet name="Gegevens" sheetId="11" state="hidden" r:id="rId8"/>
  </sheets>
  <definedNames>
    <definedName name="_xlnm.Print_Area" localSheetId="1">'OSG Singelland'!$A$2:$H$55</definedName>
    <definedName name="_xlnm.Print_Area" localSheetId="4">'OVO Fryslân-Noord'!$A$2:$P$55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9" i="17" l="1"/>
  <c r="B28" i="10" s="1"/>
  <c r="J38" i="17"/>
  <c r="B27" i="10" s="1"/>
  <c r="J37" i="17"/>
  <c r="J36" i="17"/>
  <c r="B25" i="10" s="1"/>
  <c r="J35" i="17"/>
  <c r="J32" i="17"/>
  <c r="B21" i="10" s="1"/>
  <c r="J31" i="17"/>
  <c r="J28" i="17"/>
  <c r="J27" i="17"/>
  <c r="J26" i="17"/>
  <c r="J25" i="17"/>
  <c r="B14" i="10" s="1"/>
  <c r="J24" i="17"/>
  <c r="B13" i="10" s="1"/>
  <c r="J23" i="17"/>
  <c r="B12" i="10" s="1"/>
  <c r="J15" i="17"/>
  <c r="B7" i="10" s="1"/>
  <c r="J14" i="17"/>
  <c r="B6" i="10"/>
  <c r="B26" i="10"/>
  <c r="B24" i="10"/>
  <c r="B20" i="10"/>
  <c r="B16" i="10"/>
  <c r="B15" i="10"/>
  <c r="B40" i="17" l="1"/>
  <c r="B33" i="17"/>
  <c r="B28" i="17"/>
  <c r="Q35" i="15"/>
  <c r="Q36" i="15"/>
  <c r="Q37" i="15"/>
  <c r="Q38" i="15"/>
  <c r="Q39" i="15"/>
  <c r="Q32" i="15"/>
  <c r="Q31" i="15"/>
  <c r="Q33" i="15" s="1"/>
  <c r="Q27" i="15"/>
  <c r="Q26" i="15"/>
  <c r="Q25" i="15"/>
  <c r="Q24" i="15"/>
  <c r="Q23" i="15"/>
  <c r="Q28" i="15" s="1"/>
  <c r="I40" i="17"/>
  <c r="H40" i="17"/>
  <c r="G40" i="17"/>
  <c r="F40" i="17"/>
  <c r="E40" i="17"/>
  <c r="D40" i="17"/>
  <c r="C40" i="17"/>
  <c r="I33" i="17"/>
  <c r="H33" i="17"/>
  <c r="G33" i="17"/>
  <c r="F33" i="17"/>
  <c r="E33" i="17"/>
  <c r="D33" i="17"/>
  <c r="C33" i="17"/>
  <c r="I28" i="17"/>
  <c r="G28" i="17"/>
  <c r="F28" i="17"/>
  <c r="E28" i="17"/>
  <c r="H26" i="17"/>
  <c r="H28" i="17" s="1"/>
  <c r="D26" i="17"/>
  <c r="F25" i="17"/>
  <c r="D25" i="17"/>
  <c r="C25" i="17"/>
  <c r="C28" i="17" s="1"/>
  <c r="J33" i="17" l="1"/>
  <c r="Q40" i="15"/>
  <c r="J40" i="17"/>
  <c r="D28" i="17"/>
  <c r="D40" i="16"/>
  <c r="C40" i="16"/>
  <c r="B40" i="16"/>
  <c r="E39" i="16"/>
  <c r="E38" i="16"/>
  <c r="E37" i="16"/>
  <c r="E36" i="16"/>
  <c r="E35" i="16"/>
  <c r="D33" i="16"/>
  <c r="C33" i="16"/>
  <c r="B33" i="16"/>
  <c r="E32" i="16"/>
  <c r="E31" i="16"/>
  <c r="D28" i="16"/>
  <c r="C28" i="16"/>
  <c r="B28" i="16"/>
  <c r="E27" i="16"/>
  <c r="E26" i="16"/>
  <c r="E25" i="16"/>
  <c r="E24" i="16"/>
  <c r="E23" i="16"/>
  <c r="E15" i="16"/>
  <c r="E14" i="16"/>
  <c r="E40" i="16" l="1"/>
  <c r="E28" i="16"/>
  <c r="E33" i="16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B33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Q15" i="15"/>
  <c r="Q14" i="15"/>
  <c r="B40" i="14" l="1"/>
  <c r="C39" i="14"/>
  <c r="C38" i="14"/>
  <c r="C37" i="14"/>
  <c r="C36" i="14"/>
  <c r="C35" i="14"/>
  <c r="C33" i="14"/>
  <c r="B33" i="14"/>
  <c r="C32" i="14"/>
  <c r="C31" i="14"/>
  <c r="B28" i="14"/>
  <c r="C27" i="14"/>
  <c r="C26" i="14"/>
  <c r="C25" i="14"/>
  <c r="C24" i="14"/>
  <c r="C23" i="14"/>
  <c r="C15" i="14"/>
  <c r="C14" i="14"/>
  <c r="C28" i="14" l="1"/>
  <c r="C40" i="14"/>
  <c r="B40" i="13"/>
  <c r="C39" i="13"/>
  <c r="C38" i="13"/>
  <c r="C37" i="13"/>
  <c r="C36" i="13"/>
  <c r="C35" i="13"/>
  <c r="B33" i="13"/>
  <c r="C32" i="13"/>
  <c r="C31" i="13"/>
  <c r="B28" i="13"/>
  <c r="C27" i="13"/>
  <c r="C26" i="13"/>
  <c r="C25" i="13"/>
  <c r="C24" i="13"/>
  <c r="C23" i="13"/>
  <c r="C15" i="13"/>
  <c r="C14" i="13"/>
  <c r="B40" i="12"/>
  <c r="C39" i="12"/>
  <c r="C38" i="12"/>
  <c r="C37" i="12"/>
  <c r="C36" i="12"/>
  <c r="C35" i="12"/>
  <c r="B33" i="12"/>
  <c r="C32" i="12"/>
  <c r="C31" i="12"/>
  <c r="C33" i="12" s="1"/>
  <c r="B28" i="12"/>
  <c r="C27" i="12"/>
  <c r="C26" i="12"/>
  <c r="C25" i="12"/>
  <c r="C24" i="12"/>
  <c r="C23" i="12"/>
  <c r="C15" i="12"/>
  <c r="C14" i="12"/>
  <c r="B17" i="10" l="1"/>
  <c r="C28" i="13"/>
  <c r="B22" i="10"/>
  <c r="C33" i="13"/>
  <c r="C40" i="13"/>
  <c r="C40" i="12"/>
  <c r="C28" i="12"/>
  <c r="B29" i="10" l="1"/>
  <c r="B30" i="10" s="1"/>
</calcChain>
</file>

<file path=xl/sharedStrings.xml><?xml version="1.0" encoding="utf-8"?>
<sst xmlns="http://schemas.openxmlformats.org/spreadsheetml/2006/main" count="1179" uniqueCount="300">
  <si>
    <t>Adres</t>
  </si>
  <si>
    <t>Postcode Plaats</t>
  </si>
  <si>
    <t>Telefoonnummer</t>
  </si>
  <si>
    <t>Aantal leerlingen</t>
  </si>
  <si>
    <t>Parklaan 1</t>
  </si>
  <si>
    <t>Noorderweg 1</t>
  </si>
  <si>
    <t>Arendstuin 35</t>
  </si>
  <si>
    <t>Dr. Jacob Botkeweg 3</t>
  </si>
  <si>
    <t>Douwe Kalmaleane 2/4</t>
  </si>
  <si>
    <t>Elzenstraat 5</t>
  </si>
  <si>
    <t>9103 ST  Dokkum</t>
  </si>
  <si>
    <t>8911 ES  Leeuwarden</t>
  </si>
  <si>
    <t>8911 ET  Leeuwarden</t>
  </si>
  <si>
    <t>8935 AB  Leeuwarden</t>
  </si>
  <si>
    <t>8915 HA  Leeuwarden</t>
  </si>
  <si>
    <t>8924 JN  Leeuwarden</t>
  </si>
  <si>
    <t>058-8801666</t>
  </si>
  <si>
    <t>058-8801200</t>
  </si>
  <si>
    <t>058-8801400</t>
  </si>
  <si>
    <t>058-8801300</t>
  </si>
  <si>
    <t>058-8801680</t>
  </si>
  <si>
    <t>058-8801180</t>
  </si>
  <si>
    <t>PJ Dalton Dokkum</t>
  </si>
  <si>
    <t>PJ Stedelijk Gymnasium (twee bij elkaar liggende gebouwen)</t>
  </si>
  <si>
    <t>PJ Leeuwarder Lyceum</t>
  </si>
  <si>
    <t>PJ MHS</t>
  </si>
  <si>
    <t>PJ Impulse Kollum</t>
  </si>
  <si>
    <t>PJ Impulse Leeuwarden</t>
  </si>
  <si>
    <t>Gerrit Bleekerstraat 3</t>
  </si>
  <si>
    <t>9291 BS Kollom</t>
  </si>
  <si>
    <t>0511-451216</t>
  </si>
  <si>
    <t>Egelantierstraat 88</t>
  </si>
  <si>
    <t>8924 EP Leeuwarden</t>
  </si>
  <si>
    <t>058-8801250</t>
  </si>
  <si>
    <t>Egelantierstraat 86</t>
  </si>
  <si>
    <t>058-8801600</t>
  </si>
  <si>
    <t>Hempenserweg 33</t>
  </si>
  <si>
    <t>8935 BC Leeuwarden</t>
  </si>
  <si>
    <t>058-8801640</t>
  </si>
  <si>
    <t>Prinsessenweg 4</t>
  </si>
  <si>
    <t>8931 EG Leeuwarden</t>
  </si>
  <si>
    <t>058-8801500</t>
  </si>
  <si>
    <t>PJ De Dyk</t>
  </si>
  <si>
    <t>PJ De Brêge</t>
  </si>
  <si>
    <t>PJ ISK</t>
  </si>
  <si>
    <t>PJ Ynsicht</t>
  </si>
  <si>
    <t>Simon Vestdijk</t>
  </si>
  <si>
    <t>Kon. Julianastraat 3</t>
  </si>
  <si>
    <t>8862 TA Harlingen</t>
  </si>
  <si>
    <t>0517-432900</t>
  </si>
  <si>
    <t>Ijsbaanweg 6</t>
  </si>
  <si>
    <t>8801 ER Franeker</t>
  </si>
  <si>
    <t>Servicebureau OVO Fryslân-Noord</t>
  </si>
  <si>
    <t>Magister Alvinus</t>
  </si>
  <si>
    <t>Almastraat 5</t>
  </si>
  <si>
    <t>8601 EW Sneek</t>
  </si>
  <si>
    <t>0515-429760</t>
  </si>
  <si>
    <t>Stellingwerf college</t>
  </si>
  <si>
    <t>Quadoelenweg 29</t>
  </si>
  <si>
    <t>8431 LN  Oosterwolde</t>
  </si>
  <si>
    <t>Van Haersmasingel 37</t>
  </si>
  <si>
    <t>9201 KN Drachten</t>
  </si>
  <si>
    <t>Torenstraat 28</t>
  </si>
  <si>
    <t>9201 JW Drachten</t>
  </si>
  <si>
    <t>De Ring 4</t>
  </si>
  <si>
    <t>9202 NW. Drachten</t>
  </si>
  <si>
    <t>Langelaan 18</t>
  </si>
  <si>
    <t>9231 EN. Surhuisterveen</t>
  </si>
  <si>
    <t>Schoolstraat 101</t>
  </si>
  <si>
    <t>9251 EB. Burgum</t>
  </si>
  <si>
    <t>Brinnummer</t>
  </si>
  <si>
    <t>Abonnementen</t>
  </si>
  <si>
    <t>Digitaal</t>
  </si>
  <si>
    <t>Leerboek</t>
  </si>
  <si>
    <t>Leermiddel</t>
  </si>
  <si>
    <t>Werkboek</t>
  </si>
  <si>
    <t>Intern Leermiddelen Fonds</t>
  </si>
  <si>
    <t>Extern Leermiddelen Fonds</t>
  </si>
  <si>
    <t>Huur</t>
  </si>
  <si>
    <t>Totaal huur</t>
  </si>
  <si>
    <t>Koop</t>
  </si>
  <si>
    <t>Totaal koop</t>
  </si>
  <si>
    <t>Totaal</t>
  </si>
  <si>
    <t>Aantal onderwijzend personeel</t>
  </si>
  <si>
    <t>Hendrik Ringenoldusstrjitte 3</t>
  </si>
  <si>
    <t>8401 PV  Gorredijk</t>
  </si>
  <si>
    <t>Burgemeester Walda School (Ameland)</t>
  </si>
  <si>
    <t>Zuid Midslandweg 8</t>
  </si>
  <si>
    <t>8891 GH  Midsland Terschelling</t>
  </si>
  <si>
    <t>0562-448531</t>
  </si>
  <si>
    <t>Onderwijs aanbod</t>
  </si>
  <si>
    <t>RSG Magister Alvinus</t>
  </si>
  <si>
    <t>Stichting Openbaar Voortgezet Onderwijs Fryslân-noord</t>
  </si>
  <si>
    <t>SGM T' Schylger Jouw</t>
  </si>
  <si>
    <t>Ballumerweg 24</t>
  </si>
  <si>
    <t>9163 GB. Nes Ameland</t>
  </si>
  <si>
    <t>0519-542066</t>
  </si>
  <si>
    <t>Praktijkonderwijs</t>
  </si>
  <si>
    <t>14DC</t>
  </si>
  <si>
    <t>20DL</t>
  </si>
  <si>
    <t>04YE</t>
  </si>
  <si>
    <t>VMBO</t>
  </si>
  <si>
    <t>0015VQ</t>
  </si>
  <si>
    <t>Bestuurder</t>
  </si>
  <si>
    <t>Dhr. B. Kamsma</t>
  </si>
  <si>
    <t>Mevr. J. Voetelink</t>
  </si>
  <si>
    <t>Dhr. Drs. P. Schram</t>
  </si>
  <si>
    <t>Dhr. Ir. S.Haverkamp</t>
  </si>
  <si>
    <t>01WM</t>
  </si>
  <si>
    <t>16FP</t>
  </si>
  <si>
    <t>Singelland De Venen</t>
  </si>
  <si>
    <t>Singelland Burgum</t>
  </si>
  <si>
    <t>Singelland VHS</t>
  </si>
  <si>
    <t>Singelland Het Drachtster Lyceum</t>
  </si>
  <si>
    <t>Singelland VO Surhuisterveen</t>
  </si>
  <si>
    <t>Singelland ISK</t>
  </si>
  <si>
    <t>Internationale schakelklassen</t>
  </si>
  <si>
    <t>ISK NT2-onderwijs</t>
  </si>
  <si>
    <t>VMBO-b, -k en gemengde leerweg</t>
  </si>
  <si>
    <t>VMBO, VMBO-LWOO, MAVO</t>
  </si>
  <si>
    <t>19ET-0</t>
  </si>
  <si>
    <t>Gegevens (peildatum 1 januari 2021)</t>
  </si>
  <si>
    <t>Burgemeester Walda school</t>
  </si>
  <si>
    <t>Huidige ELO</t>
  </si>
  <si>
    <t>Digitalisering</t>
  </si>
  <si>
    <t>Alle leerlingen Chromebook</t>
  </si>
  <si>
    <t>SGM T'Schylger Jouw</t>
  </si>
  <si>
    <t>0513-463455</t>
  </si>
  <si>
    <t>Algemeen E-mailadres</t>
  </si>
  <si>
    <t>Digitaal Factuuradres</t>
  </si>
  <si>
    <t>info@bhs.frl</t>
  </si>
  <si>
    <t>facturen@bhs.frl</t>
  </si>
  <si>
    <t>info.vhs@singelland.nl</t>
  </si>
  <si>
    <t>admin@drachtsterlyceum.nl</t>
  </si>
  <si>
    <t>info.devennen@singelland.nl</t>
  </si>
  <si>
    <t>info.surhuisterveen@singelland.nl</t>
  </si>
  <si>
    <t>info.isk@singelland.nl</t>
  </si>
  <si>
    <t>info@havotop.nl</t>
  </si>
  <si>
    <t>facturen@singelland.nl</t>
  </si>
  <si>
    <t>info@rsg-sneek.nl</t>
  </si>
  <si>
    <t>administratie@stellingwerfcollege.nl</t>
  </si>
  <si>
    <t>finadmin@stellingwerfcollege.nl</t>
  </si>
  <si>
    <t>facturen@ovo-fryslannoord.nl</t>
  </si>
  <si>
    <t>Huidige LAS</t>
  </si>
  <si>
    <t>Magister</t>
  </si>
  <si>
    <t>Som-today</t>
  </si>
  <si>
    <t>nvt</t>
  </si>
  <si>
    <t>Leermiddelencoördinator</t>
  </si>
  <si>
    <t>Minnertshof 17</t>
  </si>
  <si>
    <t>9251 BH. Burgum</t>
  </si>
  <si>
    <t>HAVO, VWO</t>
  </si>
  <si>
    <t>VMBO, OOM</t>
  </si>
  <si>
    <t>VMBO, HAVO (-onderhouw)</t>
  </si>
  <si>
    <t>9202 LM. Drachten</t>
  </si>
  <si>
    <t>Zetveld 38</t>
  </si>
  <si>
    <t>VMBO-t, HAVO, VWO</t>
  </si>
  <si>
    <t>MAVO, HAVO</t>
  </si>
  <si>
    <t>VMBO-k+,VMBO-t, HAVO</t>
  </si>
  <si>
    <t>VMBO-t, HAVO</t>
  </si>
  <si>
    <t>VMBO (LWOO), MAVO, HAVO, Atheneum en Technasium</t>
  </si>
  <si>
    <t>Melkemastate 29</t>
  </si>
  <si>
    <t>8925 AX Leeuwarden</t>
  </si>
  <si>
    <t>058-8801637</t>
  </si>
  <si>
    <t xml:space="preserve">VMBO-b, -k, tl. Onderbouw: HAVO, VWO </t>
  </si>
  <si>
    <t>VMBO, HAVO-voorbereidend</t>
  </si>
  <si>
    <t>Malta 2</t>
  </si>
  <si>
    <t>8601 GW Sneek</t>
  </si>
  <si>
    <t>H. Sytstrastraat 1B</t>
  </si>
  <si>
    <t>8602 TM Sneek</t>
  </si>
  <si>
    <t>Tienerschool</t>
  </si>
  <si>
    <t>ISK</t>
  </si>
  <si>
    <t>VMBO, HAVO, VWO</t>
  </si>
  <si>
    <t>PO / VO</t>
  </si>
  <si>
    <t>Totalen</t>
  </si>
  <si>
    <t>Totalen OSG Singelland</t>
  </si>
  <si>
    <t>Totalen RSGMagister Alvinus</t>
  </si>
  <si>
    <t>Totalen SGM T'Schylger Jouw</t>
  </si>
  <si>
    <t>Totalen Stichting Openbaar Voortgezet Onderwijs Fryslân-noord</t>
  </si>
  <si>
    <t>Scholengroep Pompeblêd</t>
  </si>
  <si>
    <t>Totalen Burgemeester Walda School (Ameland)</t>
  </si>
  <si>
    <t>Mevr. J. Docter</t>
  </si>
  <si>
    <t xml:space="preserve">buiteNLand </t>
  </si>
  <si>
    <t xml:space="preserve">Chemie </t>
  </si>
  <si>
    <t xml:space="preserve">Chemie Overal </t>
  </si>
  <si>
    <t xml:space="preserve">Explora - Biologie-NaSk </t>
  </si>
  <si>
    <t xml:space="preserve">Explora - Biologie-Verzorging </t>
  </si>
  <si>
    <t xml:space="preserve">Explora - NaSk-Techniek </t>
  </si>
  <si>
    <t xml:space="preserve">Geschiedeniswerkplaats </t>
  </si>
  <si>
    <t xml:space="preserve">Getal &amp; Ruimte </t>
  </si>
  <si>
    <t xml:space="preserve">Grandes Lignes </t>
  </si>
  <si>
    <t xml:space="preserve">Moderne Wiskunde </t>
  </si>
  <si>
    <t xml:space="preserve">NaSk Overal 2 </t>
  </si>
  <si>
    <t xml:space="preserve">Natuurkunde Overal </t>
  </si>
  <si>
    <t xml:space="preserve">Nectar </t>
  </si>
  <si>
    <t xml:space="preserve">Neue Kontakte </t>
  </si>
  <si>
    <t xml:space="preserve">NU Rekenen </t>
  </si>
  <si>
    <t xml:space="preserve">Overal NaSk </t>
  </si>
  <si>
    <t xml:space="preserve">Overal Natuurkunde </t>
  </si>
  <si>
    <t xml:space="preserve">Pincode </t>
  </si>
  <si>
    <t xml:space="preserve">Plein M </t>
  </si>
  <si>
    <t xml:space="preserve">Pulsar NaSk </t>
  </si>
  <si>
    <t xml:space="preserve">Pulsar NaSk1 </t>
  </si>
  <si>
    <t xml:space="preserve">Pulsar NaSk2 </t>
  </si>
  <si>
    <t xml:space="preserve">Pulsar Natuurkunde </t>
  </si>
  <si>
    <t>Stepping Stones</t>
  </si>
  <si>
    <t xml:space="preserve">Technologisch </t>
  </si>
  <si>
    <t xml:space="preserve">TrabiTour </t>
  </si>
  <si>
    <t xml:space="preserve">De Geo </t>
  </si>
  <si>
    <t xml:space="preserve">The Geo (TTO) </t>
  </si>
  <si>
    <t xml:space="preserve">Feniks </t>
  </si>
  <si>
    <t xml:space="preserve">Phoenix (TTO) </t>
  </si>
  <si>
    <t xml:space="preserve">Got it rekenen </t>
  </si>
  <si>
    <t xml:space="preserve">Intro </t>
  </si>
  <si>
    <t xml:space="preserve">Intro English edition (TTO) </t>
  </si>
  <si>
    <t xml:space="preserve">Laagland, literatuur &amp; lezer </t>
  </si>
  <si>
    <t xml:space="preserve">Libre Service (jr) </t>
  </si>
  <si>
    <t xml:space="preserve">MIXED </t>
  </si>
  <si>
    <t xml:space="preserve">Mundo </t>
  </si>
  <si>
    <t xml:space="preserve">New Interface </t>
  </si>
  <si>
    <t xml:space="preserve">Newton </t>
  </si>
  <si>
    <t xml:space="preserve">Newton NaSk </t>
  </si>
  <si>
    <t xml:space="preserve">Op niveau </t>
  </si>
  <si>
    <t xml:space="preserve">Systematische natuurkunde </t>
  </si>
  <si>
    <t xml:space="preserve">Van horen zeggen/ Op verhaal komen </t>
  </si>
  <si>
    <t xml:space="preserve">Zugspitze </t>
  </si>
  <si>
    <t xml:space="preserve">Biologie voor Jou </t>
  </si>
  <si>
    <t xml:space="preserve">Vita </t>
  </si>
  <si>
    <t xml:space="preserve">NOVA (NaSk) </t>
  </si>
  <si>
    <t xml:space="preserve">NOVA (NaSk 1) </t>
  </si>
  <si>
    <t xml:space="preserve">NOVA (Natuurkunde) </t>
  </si>
  <si>
    <t xml:space="preserve">NOVA (Scheikunde) </t>
  </si>
  <si>
    <t xml:space="preserve">NOVA (NaSk 2) </t>
  </si>
  <si>
    <t xml:space="preserve">SENSOR </t>
  </si>
  <si>
    <t xml:space="preserve">Biologie en Verzorging voor Jou </t>
  </si>
  <si>
    <t xml:space="preserve">Verzorging voor Jou </t>
  </si>
  <si>
    <t xml:space="preserve">Economisch Bekeken </t>
  </si>
  <si>
    <t xml:space="preserve">Praktische Economie </t>
  </si>
  <si>
    <t xml:space="preserve">De Wereld van... </t>
  </si>
  <si>
    <t xml:space="preserve">Memo </t>
  </si>
  <si>
    <t xml:space="preserve">Dilemma </t>
  </si>
  <si>
    <t xml:space="preserve">Gamma </t>
  </si>
  <si>
    <t xml:space="preserve">Talent </t>
  </si>
  <si>
    <t xml:space="preserve">Na Klar! </t>
  </si>
  <si>
    <t xml:space="preserve">All Right! </t>
  </si>
  <si>
    <t xml:space="preserve">D'accord! </t>
  </si>
  <si>
    <t xml:space="preserve">Of Course </t>
  </si>
  <si>
    <t xml:space="preserve">In gebruik </t>
  </si>
  <si>
    <t>Ja</t>
  </si>
  <si>
    <t>Dhr. F. Bangma</t>
  </si>
  <si>
    <t>Volledig aanbod VO</t>
  </si>
  <si>
    <t>VMBO-BB,KB,TL</t>
  </si>
  <si>
    <t>Laptop, Ipad voor 3+4 bb en kb</t>
  </si>
  <si>
    <t>ja</t>
  </si>
  <si>
    <t>19HY 00</t>
  </si>
  <si>
    <t>Dhr. M. Boelens</t>
  </si>
  <si>
    <t>administratie@bws-ameland.nl</t>
  </si>
  <si>
    <t>Nieuw Nederlands</t>
  </si>
  <si>
    <t>iPads</t>
  </si>
  <si>
    <t>NB. Aan bovenstaande informatie kunnen geen rechten ontleend worden.</t>
  </si>
  <si>
    <t>0516-568 500</t>
  </si>
  <si>
    <t>Mevr. S. van der Wijk</t>
  </si>
  <si>
    <t>VMBO, MAVO, HAVO, VWO</t>
  </si>
  <si>
    <t>530 werkplekken/laptops</t>
  </si>
  <si>
    <t>Its Learning/Learnbeat</t>
  </si>
  <si>
    <t>Dhr. G.Maris</t>
  </si>
  <si>
    <t>20DL10</t>
  </si>
  <si>
    <t>D. Korporaal</t>
  </si>
  <si>
    <t>Jan Lammert Prinsen</t>
  </si>
  <si>
    <t>Wabe Reinsma</t>
  </si>
  <si>
    <t>dkorporaal@pj.nl</t>
  </si>
  <si>
    <t>gymnasium@pj.nl</t>
  </si>
  <si>
    <t>impulse@pj.nl</t>
  </si>
  <si>
    <t>VWO</t>
  </si>
  <si>
    <t>KED kunskapskolan via iPad en</t>
  </si>
  <si>
    <t xml:space="preserve">Nu klas 1 laptop, rest iPad, wordt uitgefaseerd. </t>
  </si>
  <si>
    <t>laptop</t>
  </si>
  <si>
    <t>Itslearning</t>
  </si>
  <si>
    <t>itslearning</t>
  </si>
  <si>
    <t>crediteuren@rsg-sneek.nl</t>
  </si>
  <si>
    <t>(0512) 58 23 45</t>
  </si>
  <si>
    <t>(0512) 57 10 20</t>
  </si>
  <si>
    <t>(0512) 51 76 24</t>
  </si>
  <si>
    <t>(0512) 36 90 90</t>
  </si>
  <si>
    <t>(0512) 54 61 65</t>
  </si>
  <si>
    <t>(0511) 46 02 10</t>
  </si>
  <si>
    <t>Jos vd Goot</t>
  </si>
  <si>
    <t>Gjalt vd Lei</t>
  </si>
  <si>
    <t>Patrick vd Veen/Michiel Toonstra</t>
  </si>
  <si>
    <t>Simone vd Meulen</t>
  </si>
  <si>
    <t>Rink Helfferich/Djura Hornyak</t>
  </si>
  <si>
    <t>Jan Gerrit Aldershof</t>
  </si>
  <si>
    <t>(X)</t>
  </si>
  <si>
    <t>(X) Met ingang van schooljaar 2021-2022 maakt de school gebruik van het Extern Leermiddelen Fonds.</t>
  </si>
  <si>
    <t>Situatie Leermiddelen 1-01-2021</t>
  </si>
  <si>
    <t>Totale omvang per jaar</t>
  </si>
  <si>
    <t>OSG Singelland</t>
  </si>
  <si>
    <t>Stellingwerf College</t>
  </si>
  <si>
    <t>Totalen Stellingwerf college</t>
  </si>
  <si>
    <t>Esther Brouwer</t>
  </si>
  <si>
    <t>Singelland BHS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</si>
</sst>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€&quot;\ * #,##0.00_);_(&quot;€&quot;\ * \(#,##0.00\);_(&quot;€&quot;\ * &quot;-&quot;??_);_(@_)"/>
    <numFmt numFmtId="164" formatCode="_ * #,##0.00_ ;_ * \-#,##0.00_ ;_ * &quot;-&quot;??_ ;_ @_ 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([$€]* #,##0.00_);_([$€]* \(#,##0.00\);_([$€]* &quot;-&quot;??_);_(@_)"/>
    <numFmt numFmtId="168" formatCode="_ * #,##0_ ;_ * \-#,##0_ ;_ * &quot;-&quot;??_ ;_ @_ "/>
    <numFmt numFmtId="169" formatCode="&quot;€&quot;\ #,##0.00;[Red]&quot;€&quot;\ \-#,##0.00"/>
  </numFmts>
  <fonts count="4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8.5"/>
      <name val="Tahoma"/>
      <family val="2"/>
    </font>
    <font>
      <sz val="8.5"/>
      <name val="Tahoma"/>
      <family val="2"/>
    </font>
    <font>
      <b/>
      <sz val="28"/>
      <color indexed="9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8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28"/>
      <color rgb="FFFFFFFF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 (Hoofdtekst)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CC"/>
        <bgColor rgb="FF0066CC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6337778862885"/>
        <bgColor rgb="FFDAEEF3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6337778862885"/>
        <bgColor rgb="FFDAEEF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4506668294322"/>
        <bgColor rgb="FFDAEEF3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7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0" fontId="34" fillId="0" borderId="0" applyNumberFormat="0" applyFill="0" applyBorder="0" applyAlignment="0" applyProtection="0"/>
  </cellStyleXfs>
  <cellXfs count="394">
    <xf numFmtId="0" fontId="0" fillId="0" borderId="0" xfId="0"/>
    <xf numFmtId="0" fontId="16" fillId="0" borderId="1" xfId="4" applyFont="1" applyBorder="1" applyAlignment="1">
      <alignment vertical="center" wrapText="1"/>
    </xf>
    <xf numFmtId="0" fontId="17" fillId="0" borderId="1" xfId="4" applyFont="1" applyBorder="1" applyAlignment="1">
      <alignment horizontal="center" vertical="center" wrapText="1"/>
    </xf>
    <xf numFmtId="0" fontId="20" fillId="0" borderId="0" xfId="7"/>
    <xf numFmtId="0" fontId="22" fillId="0" borderId="8" xfId="7" applyFont="1" applyBorder="1" applyAlignment="1">
      <alignment vertical="center" wrapText="1"/>
    </xf>
    <xf numFmtId="0" fontId="0" fillId="0" borderId="3" xfId="0" applyBorder="1"/>
    <xf numFmtId="0" fontId="24" fillId="6" borderId="0" xfId="7" applyFont="1" applyFill="1" applyAlignment="1">
      <alignment vertical="center"/>
    </xf>
    <xf numFmtId="0" fontId="25" fillId="0" borderId="8" xfId="7" applyFont="1" applyBorder="1" applyAlignment="1">
      <alignment vertical="center" wrapText="1"/>
    </xf>
    <xf numFmtId="0" fontId="25" fillId="7" borderId="8" xfId="7" applyFont="1" applyFill="1" applyBorder="1" applyAlignment="1">
      <alignment vertical="center" wrapText="1"/>
    </xf>
    <xf numFmtId="0" fontId="25" fillId="0" borderId="8" xfId="7" applyFont="1" applyBorder="1" applyAlignment="1">
      <alignment horizontal="left" vertical="center" wrapText="1"/>
    </xf>
    <xf numFmtId="0" fontId="13" fillId="0" borderId="8" xfId="7" applyFont="1" applyBorder="1" applyAlignment="1">
      <alignment horizontal="left" vertical="center" wrapText="1"/>
    </xf>
    <xf numFmtId="0" fontId="13" fillId="0" borderId="8" xfId="7" applyFont="1" applyBorder="1" applyAlignment="1">
      <alignment vertical="center"/>
    </xf>
    <xf numFmtId="0" fontId="13" fillId="0" borderId="0" xfId="7" applyFont="1" applyAlignment="1">
      <alignment horizontal="center" vertical="center"/>
    </xf>
    <xf numFmtId="0" fontId="25" fillId="13" borderId="8" xfId="7" applyFont="1" applyFill="1" applyBorder="1" applyAlignment="1">
      <alignment vertical="center" wrapText="1"/>
    </xf>
    <xf numFmtId="0" fontId="13" fillId="10" borderId="8" xfId="7" applyFont="1" applyFill="1" applyBorder="1" applyAlignment="1">
      <alignment vertical="center" wrapText="1"/>
    </xf>
    <xf numFmtId="0" fontId="13" fillId="10" borderId="8" xfId="7" applyFont="1" applyFill="1" applyBorder="1" applyAlignment="1">
      <alignment horizontal="left" vertical="center" wrapText="1"/>
    </xf>
    <xf numFmtId="0" fontId="30" fillId="5" borderId="8" xfId="7" applyFont="1" applyFill="1" applyBorder="1" applyAlignment="1">
      <alignment horizontal="left" vertical="center" wrapText="1"/>
    </xf>
    <xf numFmtId="0" fontId="13" fillId="12" borderId="8" xfId="7" applyFont="1" applyFill="1" applyBorder="1" applyAlignment="1">
      <alignment horizontal="left" vertical="center" wrapText="1"/>
    </xf>
    <xf numFmtId="0" fontId="29" fillId="15" borderId="9" xfId="7" applyFont="1" applyFill="1" applyBorder="1" applyAlignment="1">
      <alignment horizontal="left" vertical="center"/>
    </xf>
    <xf numFmtId="0" fontId="13" fillId="15" borderId="9" xfId="7" applyFont="1" applyFill="1" applyBorder="1" applyAlignment="1">
      <alignment horizontal="left" vertical="center"/>
    </xf>
    <xf numFmtId="0" fontId="13" fillId="14" borderId="0" xfId="7" applyFont="1" applyFill="1"/>
    <xf numFmtId="0" fontId="31" fillId="12" borderId="8" xfId="7" applyFont="1" applyFill="1" applyBorder="1" applyAlignment="1">
      <alignment horizontal="left" vertical="center" wrapText="1"/>
    </xf>
    <xf numFmtId="0" fontId="31" fillId="15" borderId="9" xfId="7" applyFont="1" applyFill="1" applyBorder="1" applyAlignment="1">
      <alignment horizontal="left" vertical="center"/>
    </xf>
    <xf numFmtId="0" fontId="30" fillId="0" borderId="1" xfId="4" applyFont="1" applyBorder="1" applyAlignment="1">
      <alignment vertical="center" wrapText="1"/>
    </xf>
    <xf numFmtId="0" fontId="29" fillId="0" borderId="1" xfId="4" applyFont="1" applyBorder="1" applyAlignment="1">
      <alignment horizontal="center" vertical="center" wrapText="1"/>
    </xf>
    <xf numFmtId="0" fontId="30" fillId="4" borderId="1" xfId="4" applyFont="1" applyFill="1" applyBorder="1" applyAlignment="1">
      <alignment vertical="center" wrapText="1"/>
    </xf>
    <xf numFmtId="0" fontId="30" fillId="0" borderId="1" xfId="4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13" borderId="1" xfId="4" applyFont="1" applyFill="1" applyBorder="1" applyAlignment="1">
      <alignment vertical="center" wrapText="1"/>
    </xf>
    <xf numFmtId="0" fontId="29" fillId="9" borderId="1" xfId="4" applyFont="1" applyFill="1" applyBorder="1" applyAlignment="1">
      <alignment vertical="center" wrapText="1"/>
    </xf>
    <xf numFmtId="0" fontId="29" fillId="9" borderId="1" xfId="4" applyFont="1" applyFill="1" applyBorder="1" applyAlignment="1">
      <alignment horizontal="left" vertical="center" wrapText="1"/>
    </xf>
    <xf numFmtId="20" fontId="32" fillId="0" borderId="1" xfId="0" applyNumberFormat="1" applyFont="1" applyBorder="1" applyAlignment="1">
      <alignment horizontal="center" vertical="center" wrapText="1"/>
    </xf>
    <xf numFmtId="168" fontId="32" fillId="0" borderId="1" xfId="6" applyNumberFormat="1" applyFont="1" applyFill="1" applyBorder="1" applyAlignment="1">
      <alignment horizontal="center" vertical="center" wrapText="1"/>
    </xf>
    <xf numFmtId="0" fontId="30" fillId="5" borderId="1" xfId="4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/>
    <xf numFmtId="0" fontId="29" fillId="14" borderId="2" xfId="4" applyFont="1" applyFill="1" applyBorder="1" applyAlignment="1">
      <alignment horizontal="left" vertical="center"/>
    </xf>
    <xf numFmtId="0" fontId="29" fillId="0" borderId="1" xfId="4" applyFont="1" applyBorder="1" applyAlignment="1">
      <alignment vertical="center"/>
    </xf>
    <xf numFmtId="0" fontId="30" fillId="0" borderId="0" xfId="4" applyFont="1" applyAlignment="1">
      <alignment vertical="center" wrapText="1"/>
    </xf>
    <xf numFmtId="0" fontId="30" fillId="0" borderId="1" xfId="4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9" xfId="7" applyFont="1" applyBorder="1" applyAlignment="1">
      <alignment horizontal="left" vertical="center" wrapText="1"/>
    </xf>
    <xf numFmtId="0" fontId="30" fillId="0" borderId="2" xfId="4" applyFont="1" applyBorder="1" applyAlignment="1">
      <alignment horizontal="left" vertical="center" wrapText="1"/>
    </xf>
    <xf numFmtId="0" fontId="29" fillId="0" borderId="4" xfId="4" applyFont="1" applyBorder="1" applyAlignment="1">
      <alignment vertical="center"/>
    </xf>
    <xf numFmtId="0" fontId="29" fillId="0" borderId="6" xfId="4" applyFont="1" applyBorder="1" applyAlignment="1">
      <alignment vertical="center"/>
    </xf>
    <xf numFmtId="0" fontId="20" fillId="0" borderId="1" xfId="7" applyBorder="1"/>
    <xf numFmtId="0" fontId="0" fillId="0" borderId="1" xfId="0" applyBorder="1"/>
    <xf numFmtId="0" fontId="21" fillId="6" borderId="0" xfId="7" applyFont="1" applyFill="1" applyAlignment="1">
      <alignment horizontal="left" vertical="center"/>
    </xf>
    <xf numFmtId="0" fontId="25" fillId="0" borderId="12" xfId="7" applyFont="1" applyBorder="1" applyAlignment="1">
      <alignment horizontal="left" vertical="center" wrapText="1"/>
    </xf>
    <xf numFmtId="0" fontId="30" fillId="0" borderId="18" xfId="4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Alignment="1">
      <alignment vertical="center"/>
    </xf>
    <xf numFmtId="0" fontId="31" fillId="3" borderId="2" xfId="4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44" fontId="13" fillId="10" borderId="8" xfId="7" applyNumberFormat="1" applyFont="1" applyFill="1" applyBorder="1" applyAlignment="1">
      <alignment vertical="center" wrapText="1"/>
    </xf>
    <xf numFmtId="0" fontId="28" fillId="0" borderId="8" xfId="7" applyFont="1" applyBorder="1" applyAlignment="1" applyProtection="1">
      <alignment horizontal="center" vertical="center" wrapText="1"/>
    </xf>
    <xf numFmtId="44" fontId="28" fillId="0" borderId="8" xfId="7" applyNumberFormat="1" applyFont="1" applyBorder="1" applyProtection="1"/>
    <xf numFmtId="44" fontId="29" fillId="15" borderId="8" xfId="7" applyNumberFormat="1" applyFont="1" applyFill="1" applyBorder="1" applyAlignment="1">
      <alignment horizontal="left" vertical="center"/>
    </xf>
    <xf numFmtId="44" fontId="28" fillId="0" borderId="8" xfId="7" applyNumberFormat="1" applyFont="1" applyBorder="1" applyAlignment="1" applyProtection="1">
      <alignment horizontal="center" vertical="center" wrapText="1"/>
    </xf>
    <xf numFmtId="44" fontId="28" fillId="0" borderId="11" xfId="7" applyNumberFormat="1" applyFont="1" applyBorder="1" applyAlignment="1" applyProtection="1">
      <alignment horizontal="center" vertical="center"/>
    </xf>
    <xf numFmtId="44" fontId="13" fillId="12" borderId="8" xfId="7" applyNumberFormat="1" applyFont="1" applyFill="1" applyBorder="1" applyAlignment="1">
      <alignment horizontal="left" vertical="center" wrapText="1"/>
    </xf>
    <xf numFmtId="44" fontId="25" fillId="10" borderId="8" xfId="7" applyNumberFormat="1" applyFont="1" applyFill="1" applyBorder="1" applyAlignment="1">
      <alignment horizontal="left" vertical="center" wrapText="1"/>
    </xf>
    <xf numFmtId="44" fontId="25" fillId="12" borderId="8" xfId="7" applyNumberFormat="1" applyFont="1" applyFill="1" applyBorder="1" applyAlignment="1">
      <alignment horizontal="left" vertical="center" wrapText="1"/>
    </xf>
    <xf numFmtId="44" fontId="25" fillId="15" borderId="8" xfId="7" applyNumberFormat="1" applyFont="1" applyFill="1" applyBorder="1" applyAlignment="1">
      <alignment horizontal="left" vertical="center"/>
    </xf>
    <xf numFmtId="44" fontId="28" fillId="0" borderId="8" xfId="7" applyNumberFormat="1" applyFont="1" applyBorder="1" applyAlignment="1" applyProtection="1">
      <alignment horizontal="center"/>
    </xf>
    <xf numFmtId="0" fontId="29" fillId="0" borderId="1" xfId="4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44" fontId="32" fillId="0" borderId="1" xfId="0" applyNumberFormat="1" applyFont="1" applyBorder="1" applyAlignment="1" applyProtection="1">
      <alignment horizontal="center" vertical="center"/>
      <protection locked="0"/>
    </xf>
    <xf numFmtId="44" fontId="32" fillId="0" borderId="1" xfId="0" applyNumberFormat="1" applyFont="1" applyBorder="1" applyProtection="1">
      <protection locked="0"/>
    </xf>
    <xf numFmtId="44" fontId="32" fillId="0" borderId="1" xfId="0" applyNumberFormat="1" applyFont="1" applyBorder="1" applyAlignment="1">
      <alignment horizontal="center" vertical="center" wrapText="1"/>
    </xf>
    <xf numFmtId="44" fontId="29" fillId="0" borderId="1" xfId="4" applyNumberFormat="1" applyFont="1" applyBorder="1" applyAlignment="1" applyProtection="1">
      <alignment horizontal="center" vertical="center" wrapText="1"/>
      <protection locked="0"/>
    </xf>
    <xf numFmtId="44" fontId="32" fillId="0" borderId="1" xfId="0" applyNumberFormat="1" applyFont="1" applyBorder="1" applyAlignment="1" applyProtection="1">
      <alignment horizontal="center" vertical="center" wrapText="1"/>
      <protection locked="0"/>
    </xf>
    <xf numFmtId="44" fontId="32" fillId="0" borderId="1" xfId="6" applyNumberFormat="1" applyFont="1" applyFill="1" applyBorder="1" applyAlignment="1" applyProtection="1">
      <alignment horizontal="center" vertical="center" wrapText="1"/>
      <protection locked="0"/>
    </xf>
    <xf numFmtId="44" fontId="32" fillId="0" borderId="4" xfId="0" applyNumberFormat="1" applyFont="1" applyBorder="1" applyAlignment="1">
      <alignment horizontal="center" vertical="center"/>
    </xf>
    <xf numFmtId="44" fontId="28" fillId="0" borderId="8" xfId="7" applyNumberFormat="1" applyFont="1" applyFill="1" applyBorder="1" applyAlignment="1" applyProtection="1">
      <alignment horizontal="center"/>
    </xf>
    <xf numFmtId="0" fontId="29" fillId="0" borderId="1" xfId="4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44" fontId="29" fillId="0" borderId="1" xfId="4" applyNumberFormat="1" applyFont="1" applyBorder="1" applyAlignment="1" applyProtection="1">
      <alignment horizontal="center" vertical="center" wrapText="1"/>
    </xf>
    <xf numFmtId="44" fontId="32" fillId="0" borderId="1" xfId="0" applyNumberFormat="1" applyFont="1" applyBorder="1" applyAlignment="1" applyProtection="1">
      <alignment horizontal="center" vertical="center" wrapText="1"/>
    </xf>
    <xf numFmtId="44" fontId="32" fillId="0" borderId="1" xfId="6" applyNumberFormat="1" applyFont="1" applyFill="1" applyBorder="1" applyAlignment="1" applyProtection="1">
      <alignment horizontal="center" vertical="center" wrapText="1"/>
    </xf>
    <xf numFmtId="44" fontId="32" fillId="0" borderId="1" xfId="0" applyNumberFormat="1" applyFont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8" xfId="7" applyFont="1" applyBorder="1" applyAlignment="1">
      <alignment vertical="center"/>
    </xf>
    <xf numFmtId="44" fontId="25" fillId="15" borderId="8" xfId="7" applyNumberFormat="1" applyFont="1" applyFill="1" applyBorder="1" applyAlignment="1" applyProtection="1">
      <alignment horizontal="left" vertical="center"/>
    </xf>
    <xf numFmtId="0" fontId="29" fillId="0" borderId="3" xfId="4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8" xfId="7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7" applyFont="1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7" applyFont="1" applyBorder="1" applyAlignment="1">
      <alignment vertical="center"/>
    </xf>
    <xf numFmtId="0" fontId="3" fillId="0" borderId="12" xfId="7" applyFont="1" applyBorder="1" applyAlignment="1">
      <alignment vertical="center"/>
    </xf>
    <xf numFmtId="0" fontId="3" fillId="0" borderId="0" xfId="7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29" fillId="0" borderId="1" xfId="4" applyNumberFormat="1" applyFont="1" applyBorder="1" applyAlignment="1">
      <alignment horizontal="center" vertical="center" wrapText="1"/>
    </xf>
    <xf numFmtId="44" fontId="3" fillId="10" borderId="8" xfId="7" applyNumberFormat="1" applyFont="1" applyFill="1" applyBorder="1" applyAlignment="1">
      <alignment vertical="center" wrapText="1"/>
    </xf>
    <xf numFmtId="169" fontId="35" fillId="0" borderId="0" xfId="0" applyNumberFormat="1" applyFont="1" applyAlignment="1" applyProtection="1">
      <alignment wrapText="1"/>
      <protection locked="0"/>
    </xf>
    <xf numFmtId="0" fontId="31" fillId="0" borderId="1" xfId="4" applyFont="1" applyBorder="1" applyAlignment="1">
      <alignment horizontal="left" vertical="center" wrapText="1"/>
    </xf>
    <xf numFmtId="44" fontId="32" fillId="0" borderId="1" xfId="0" applyNumberFormat="1" applyFont="1" applyBorder="1" applyAlignment="1">
      <alignment horizontal="center" vertical="center"/>
    </xf>
    <xf numFmtId="44" fontId="3" fillId="12" borderId="8" xfId="7" applyNumberFormat="1" applyFont="1" applyFill="1" applyBorder="1" applyAlignment="1">
      <alignment horizontal="left" vertical="center" wrapText="1"/>
    </xf>
    <xf numFmtId="0" fontId="31" fillId="0" borderId="2" xfId="4" applyFont="1" applyBorder="1" applyAlignment="1">
      <alignment horizontal="left" vertical="center"/>
    </xf>
    <xf numFmtId="44" fontId="3" fillId="15" borderId="8" xfId="7" applyNumberFormat="1" applyFont="1" applyFill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14" borderId="0" xfId="0" applyFont="1" applyFill="1"/>
    <xf numFmtId="44" fontId="3" fillId="0" borderId="1" xfId="0" applyNumberFormat="1" applyFont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Protection="1">
      <protection locked="0"/>
    </xf>
    <xf numFmtId="44" fontId="32" fillId="0" borderId="1" xfId="0" applyNumberFormat="1" applyFont="1" applyBorder="1" applyAlignment="1">
      <alignment horizontal="center"/>
    </xf>
    <xf numFmtId="0" fontId="29" fillId="0" borderId="2" xfId="4" applyFont="1" applyBorder="1" applyAlignment="1">
      <alignment horizontal="left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11" xfId="7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4" xfId="7" applyFont="1" applyBorder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29" fillId="0" borderId="0" xfId="7" applyFont="1" applyAlignment="1">
      <alignment horizontal="left" vertical="center"/>
    </xf>
    <xf numFmtId="0" fontId="29" fillId="0" borderId="0" xfId="4" applyFont="1" applyAlignment="1">
      <alignment horizontal="center" vertical="center" wrapText="1"/>
    </xf>
    <xf numFmtId="0" fontId="3" fillId="0" borderId="0" xfId="7" applyFont="1" applyAlignment="1">
      <alignment vertical="center" wrapText="1"/>
    </xf>
    <xf numFmtId="0" fontId="29" fillId="11" borderId="2" xfId="4" applyFont="1" applyFill="1" applyBorder="1" applyAlignment="1">
      <alignment horizontal="left" vertical="center" wrapText="1"/>
    </xf>
    <xf numFmtId="4" fontId="35" fillId="0" borderId="1" xfId="0" applyNumberFormat="1" applyFont="1" applyBorder="1" applyAlignment="1" applyProtection="1">
      <alignment wrapText="1"/>
      <protection locked="0"/>
    </xf>
    <xf numFmtId="0" fontId="35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44" fontId="3" fillId="0" borderId="0" xfId="0" applyNumberFormat="1" applyFont="1"/>
    <xf numFmtId="0" fontId="20" fillId="0" borderId="0" xfId="7" applyProtection="1"/>
    <xf numFmtId="0" fontId="25" fillId="0" borderId="8" xfId="7" applyFont="1" applyBorder="1" applyAlignment="1" applyProtection="1">
      <alignment horizontal="center" vertical="center" wrapText="1"/>
    </xf>
    <xf numFmtId="0" fontId="22" fillId="0" borderId="8" xfId="7" applyFont="1" applyBorder="1" applyAlignment="1" applyProtection="1">
      <alignment vertical="center" wrapText="1"/>
    </xf>
    <xf numFmtId="0" fontId="23" fillId="0" borderId="8" xfId="7" applyFont="1" applyBorder="1" applyAlignment="1" applyProtection="1">
      <alignment horizontal="center" vertical="center" wrapText="1"/>
    </xf>
    <xf numFmtId="0" fontId="25" fillId="0" borderId="8" xfId="7" applyFont="1" applyBorder="1" applyAlignment="1" applyProtection="1">
      <alignment vertical="center" wrapText="1"/>
    </xf>
    <xf numFmtId="0" fontId="13" fillId="0" borderId="8" xfId="7" applyFont="1" applyBorder="1" applyAlignment="1" applyProtection="1">
      <alignment horizontal="center" vertical="center" wrapText="1"/>
    </xf>
    <xf numFmtId="0" fontId="26" fillId="0" borderId="0" xfId="7" applyFont="1" applyAlignment="1" applyProtection="1">
      <alignment vertical="center"/>
    </xf>
    <xf numFmtId="0" fontId="27" fillId="0" borderId="0" xfId="7" applyFont="1" applyProtection="1"/>
    <xf numFmtId="0" fontId="13" fillId="0" borderId="8" xfId="7" applyFont="1" applyBorder="1" applyAlignment="1" applyProtection="1">
      <alignment horizontal="center" vertical="center"/>
    </xf>
    <xf numFmtId="0" fontId="25" fillId="7" borderId="8" xfId="7" applyFont="1" applyFill="1" applyBorder="1" applyAlignment="1" applyProtection="1">
      <alignment vertical="center" wrapText="1"/>
    </xf>
    <xf numFmtId="0" fontId="12" fillId="0" borderId="8" xfId="7" applyFont="1" applyBorder="1" applyAlignment="1" applyProtection="1">
      <alignment horizontal="center" vertical="center"/>
    </xf>
    <xf numFmtId="0" fontId="25" fillId="0" borderId="8" xfId="7" applyFont="1" applyBorder="1" applyAlignment="1" applyProtection="1">
      <alignment horizontal="left" vertical="center" wrapText="1"/>
    </xf>
    <xf numFmtId="0" fontId="13" fillId="0" borderId="0" xfId="7" applyFont="1" applyProtection="1"/>
    <xf numFmtId="0" fontId="25" fillId="0" borderId="13" xfId="7" applyFont="1" applyBorder="1" applyAlignment="1" applyProtection="1">
      <alignment horizontal="left" vertical="center" wrapText="1"/>
    </xf>
    <xf numFmtId="0" fontId="34" fillId="0" borderId="6" xfId="8" applyBorder="1" applyAlignment="1" applyProtection="1">
      <alignment horizontal="center" vertical="center" wrapText="1"/>
    </xf>
    <xf numFmtId="0" fontId="25" fillId="0" borderId="12" xfId="7" applyFont="1" applyBorder="1" applyAlignment="1" applyProtection="1">
      <alignment horizontal="left" vertical="center" wrapText="1"/>
    </xf>
    <xf numFmtId="0" fontId="25" fillId="0" borderId="9" xfId="7" applyFont="1" applyBorder="1" applyAlignment="1" applyProtection="1">
      <alignment horizontal="left" vertical="center" wrapText="1"/>
    </xf>
    <xf numFmtId="0" fontId="34" fillId="0" borderId="1" xfId="8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20" fillId="0" borderId="1" xfId="7" applyBorder="1" applyProtection="1"/>
    <xf numFmtId="0" fontId="20" fillId="0" borderId="1" xfId="7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26" fillId="0" borderId="0" xfId="7" applyFont="1" applyAlignment="1" applyProtection="1">
      <alignment horizontal="center" vertical="center"/>
    </xf>
    <xf numFmtId="0" fontId="9" fillId="0" borderId="8" xfId="7" applyFont="1" applyBorder="1" applyAlignment="1" applyProtection="1">
      <alignment horizontal="center" vertical="center" wrapText="1"/>
    </xf>
    <xf numFmtId="0" fontId="25" fillId="13" borderId="8" xfId="7" applyFont="1" applyFill="1" applyBorder="1" applyAlignment="1" applyProtection="1">
      <alignment vertical="center" wrapText="1"/>
    </xf>
    <xf numFmtId="44" fontId="29" fillId="0" borderId="8" xfId="7" applyNumberFormat="1" applyFont="1" applyBorder="1" applyAlignment="1" applyProtection="1">
      <alignment horizontal="center" vertical="center" wrapText="1"/>
    </xf>
    <xf numFmtId="44" fontId="25" fillId="10" borderId="8" xfId="7" applyNumberFormat="1" applyFont="1" applyFill="1" applyBorder="1" applyAlignment="1" applyProtection="1">
      <alignment horizontal="left" vertical="center" wrapText="1"/>
    </xf>
    <xf numFmtId="0" fontId="30" fillId="5" borderId="8" xfId="7" applyFont="1" applyFill="1" applyBorder="1" applyAlignment="1" applyProtection="1">
      <alignment horizontal="left" vertical="center" wrapText="1"/>
    </xf>
    <xf numFmtId="44" fontId="28" fillId="0" borderId="8" xfId="7" applyNumberFormat="1" applyFont="1" applyBorder="1" applyAlignment="1" applyProtection="1">
      <alignment horizontal="center" vertical="center"/>
    </xf>
    <xf numFmtId="44" fontId="25" fillId="12" borderId="8" xfId="7" applyNumberFormat="1" applyFont="1" applyFill="1" applyBorder="1" applyAlignment="1" applyProtection="1">
      <alignment horizontal="left" vertical="center" wrapText="1"/>
    </xf>
    <xf numFmtId="0" fontId="29" fillId="15" borderId="9" xfId="7" applyFont="1" applyFill="1" applyBorder="1" applyAlignment="1" applyProtection="1">
      <alignment horizontal="left" vertical="center"/>
    </xf>
    <xf numFmtId="44" fontId="29" fillId="15" borderId="8" xfId="7" applyNumberFormat="1" applyFont="1" applyFill="1" applyBorder="1" applyAlignment="1" applyProtection="1">
      <alignment horizontal="left" vertical="center"/>
    </xf>
    <xf numFmtId="0" fontId="31" fillId="8" borderId="13" xfId="7" applyFont="1" applyFill="1" applyBorder="1" applyAlignment="1" applyProtection="1">
      <alignment horizontal="left" vertical="center"/>
    </xf>
    <xf numFmtId="0" fontId="25" fillId="8" borderId="12" xfId="7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vertical="center"/>
    </xf>
    <xf numFmtId="0" fontId="28" fillId="0" borderId="8" xfId="7" applyFont="1" applyBorder="1" applyAlignment="1" applyProtection="1">
      <alignment horizontal="center"/>
    </xf>
    <xf numFmtId="0" fontId="26" fillId="0" borderId="0" xfId="7" applyFont="1" applyProtection="1"/>
    <xf numFmtId="0" fontId="33" fillId="0" borderId="0" xfId="0" applyFont="1" applyProtection="1"/>
    <xf numFmtId="0" fontId="26" fillId="0" borderId="0" xfId="0" applyFont="1" applyAlignment="1" applyProtection="1">
      <alignment vertical="center"/>
    </xf>
    <xf numFmtId="0" fontId="21" fillId="6" borderId="0" xfId="7" applyFont="1" applyFill="1" applyAlignment="1" applyProtection="1">
      <alignment horizontal="left" vertical="center"/>
    </xf>
    <xf numFmtId="0" fontId="22" fillId="0" borderId="0" xfId="7" applyFont="1" applyAlignment="1" applyProtection="1">
      <alignment vertical="center" wrapText="1"/>
    </xf>
    <xf numFmtId="0" fontId="25" fillId="0" borderId="9" xfId="7" applyFont="1" applyBorder="1" applyAlignment="1" applyProtection="1">
      <alignment horizontal="center" vertical="center" wrapText="1"/>
    </xf>
    <xf numFmtId="0" fontId="6" fillId="0" borderId="8" xfId="7" applyFont="1" applyBorder="1" applyAlignment="1" applyProtection="1">
      <alignment horizontal="center" vertical="center" wrapText="1"/>
    </xf>
    <xf numFmtId="0" fontId="6" fillId="0" borderId="0" xfId="7" applyFont="1" applyAlignment="1" applyProtection="1">
      <alignment vertical="center"/>
    </xf>
    <xf numFmtId="0" fontId="6" fillId="0" borderId="8" xfId="7" applyFont="1" applyBorder="1" applyAlignment="1" applyProtection="1">
      <alignment horizontal="center" vertical="center"/>
    </xf>
    <xf numFmtId="0" fontId="6" fillId="0" borderId="0" xfId="7" applyFont="1" applyProtection="1"/>
    <xf numFmtId="0" fontId="6" fillId="0" borderId="8" xfId="7" applyFont="1" applyBorder="1" applyAlignment="1" applyProtection="1">
      <alignment vertical="center" wrapText="1"/>
    </xf>
    <xf numFmtId="0" fontId="6" fillId="0" borderId="6" xfId="7" applyFont="1" applyBorder="1" applyAlignment="1" applyProtection="1">
      <alignment horizontal="center" vertical="center" wrapText="1"/>
    </xf>
    <xf numFmtId="0" fontId="6" fillId="0" borderId="8" xfId="7" applyFont="1" applyBorder="1" applyAlignment="1" applyProtection="1">
      <alignment horizontal="left" vertical="center" wrapText="1"/>
    </xf>
    <xf numFmtId="0" fontId="6" fillId="0" borderId="8" xfId="7" applyFont="1" applyBorder="1" applyAlignment="1" applyProtection="1">
      <alignment vertical="center"/>
    </xf>
    <xf numFmtId="0" fontId="29" fillId="0" borderId="8" xfId="7" applyFont="1" applyBorder="1" applyAlignment="1" applyProtection="1">
      <alignment horizontal="center" vertical="center" wrapText="1"/>
    </xf>
    <xf numFmtId="0" fontId="6" fillId="0" borderId="11" xfId="7" applyFont="1" applyBorder="1" applyAlignment="1" applyProtection="1">
      <alignment vertical="center"/>
    </xf>
    <xf numFmtId="0" fontId="29" fillId="0" borderId="11" xfId="7" applyFont="1" applyBorder="1" applyAlignment="1" applyProtection="1">
      <alignment horizontal="center" vertical="center" wrapText="1"/>
    </xf>
    <xf numFmtId="0" fontId="6" fillId="0" borderId="12" xfId="7" applyFont="1" applyBorder="1" applyAlignment="1" applyProtection="1">
      <alignment vertical="center"/>
    </xf>
    <xf numFmtId="0" fontId="29" fillId="0" borderId="12" xfId="7" applyFont="1" applyBorder="1" applyAlignment="1" applyProtection="1">
      <alignment horizontal="center" vertical="center" wrapText="1"/>
    </xf>
    <xf numFmtId="0" fontId="6" fillId="0" borderId="0" xfId="7" applyFont="1" applyAlignment="1" applyProtection="1">
      <alignment horizontal="center" vertical="center"/>
    </xf>
    <xf numFmtId="0" fontId="6" fillId="10" borderId="8" xfId="7" applyFont="1" applyFill="1" applyBorder="1" applyAlignment="1" applyProtection="1">
      <alignment vertical="center" wrapText="1"/>
    </xf>
    <xf numFmtId="44" fontId="6" fillId="10" borderId="8" xfId="7" applyNumberFormat="1" applyFont="1" applyFill="1" applyBorder="1" applyAlignment="1" applyProtection="1">
      <alignment vertical="center" wrapText="1"/>
    </xf>
    <xf numFmtId="0" fontId="6" fillId="10" borderId="8" xfId="7" applyFont="1" applyFill="1" applyBorder="1" applyAlignment="1" applyProtection="1">
      <alignment horizontal="left" vertical="center" wrapText="1"/>
    </xf>
    <xf numFmtId="0" fontId="31" fillId="0" borderId="8" xfId="7" applyFont="1" applyBorder="1" applyAlignment="1" applyProtection="1">
      <alignment horizontal="left" vertical="center" wrapText="1"/>
    </xf>
    <xf numFmtId="0" fontId="6" fillId="12" borderId="8" xfId="7" applyFont="1" applyFill="1" applyBorder="1" applyAlignment="1" applyProtection="1">
      <alignment horizontal="left" vertical="center" wrapText="1"/>
    </xf>
    <xf numFmtId="44" fontId="6" fillId="12" borderId="8" xfId="7" applyNumberFormat="1" applyFont="1" applyFill="1" applyBorder="1" applyAlignment="1" applyProtection="1">
      <alignment horizontal="left" vertical="center" wrapText="1"/>
    </xf>
    <xf numFmtId="0" fontId="31" fillId="0" borderId="9" xfId="7" applyFont="1" applyBorder="1" applyAlignment="1" applyProtection="1">
      <alignment horizontal="left" vertical="center"/>
    </xf>
    <xf numFmtId="0" fontId="28" fillId="0" borderId="8" xfId="7" applyFont="1" applyBorder="1" applyProtection="1"/>
    <xf numFmtId="0" fontId="25" fillId="0" borderId="8" xfId="7" applyFont="1" applyBorder="1" applyAlignment="1" applyProtection="1">
      <alignment horizontal="left" vertical="center"/>
    </xf>
    <xf numFmtId="0" fontId="6" fillId="15" borderId="9" xfId="7" applyFont="1" applyFill="1" applyBorder="1" applyAlignment="1" applyProtection="1">
      <alignment horizontal="left" vertical="center"/>
    </xf>
    <xf numFmtId="0" fontId="6" fillId="14" borderId="0" xfId="7" applyFont="1" applyFill="1" applyProtection="1"/>
    <xf numFmtId="0" fontId="6" fillId="0" borderId="8" xfId="7" applyFont="1" applyBorder="1" applyAlignment="1" applyProtection="1">
      <alignment horizontal="left" vertical="center"/>
    </xf>
    <xf numFmtId="44" fontId="25" fillId="0" borderId="8" xfId="7" applyNumberFormat="1" applyFont="1" applyBorder="1" applyAlignment="1" applyProtection="1">
      <alignment horizontal="left" vertical="center"/>
    </xf>
    <xf numFmtId="0" fontId="31" fillId="8" borderId="12" xfId="7" applyFont="1" applyFill="1" applyBorder="1" applyAlignment="1" applyProtection="1">
      <alignment horizontal="left" vertical="center"/>
    </xf>
    <xf numFmtId="0" fontId="0" fillId="0" borderId="0" xfId="0" applyProtection="1"/>
    <xf numFmtId="0" fontId="30" fillId="0" borderId="0" xfId="4" applyFont="1" applyAlignment="1" applyProtection="1">
      <alignment vertical="center" wrapText="1"/>
    </xf>
    <xf numFmtId="0" fontId="30" fillId="0" borderId="1" xfId="4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16" fillId="0" borderId="1" xfId="4" applyFont="1" applyBorder="1" applyAlignment="1" applyProtection="1">
      <alignment vertical="center" wrapText="1"/>
    </xf>
    <xf numFmtId="0" fontId="17" fillId="0" borderId="1" xfId="4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22" fillId="0" borderId="23" xfId="7" applyFont="1" applyBorder="1" applyAlignment="1" applyProtection="1">
      <alignment vertical="center" wrapText="1"/>
    </xf>
    <xf numFmtId="0" fontId="30" fillId="0" borderId="6" xfId="4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29" fillId="0" borderId="6" xfId="4" applyFont="1" applyBorder="1" applyAlignment="1" applyProtection="1">
      <alignment horizontal="center" vertical="center" wrapText="1"/>
    </xf>
    <xf numFmtId="0" fontId="25" fillId="0" borderId="12" xfId="7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30" fillId="0" borderId="1" xfId="4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9" fillId="0" borderId="1" xfId="4" applyFont="1" applyBorder="1" applyAlignment="1" applyProtection="1">
      <alignment horizontal="center" vertical="center" wrapText="1"/>
    </xf>
    <xf numFmtId="0" fontId="30" fillId="4" borderId="1" xfId="4" applyFont="1" applyFill="1" applyBorder="1" applyAlignment="1" applyProtection="1">
      <alignment vertical="center" wrapText="1"/>
    </xf>
    <xf numFmtId="0" fontId="36" fillId="0" borderId="0" xfId="0" applyFont="1" applyProtection="1"/>
    <xf numFmtId="0" fontId="36" fillId="0" borderId="0" xfId="0" applyFont="1" applyAlignment="1" applyProtection="1">
      <alignment horizontal="center" vertical="center" wrapText="1"/>
    </xf>
    <xf numFmtId="0" fontId="30" fillId="0" borderId="1" xfId="4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/>
    </xf>
    <xf numFmtId="0" fontId="30" fillId="0" borderId="2" xfId="4" applyFont="1" applyBorder="1" applyAlignment="1" applyProtection="1">
      <alignment horizontal="left" vertical="center" wrapText="1"/>
    </xf>
    <xf numFmtId="0" fontId="34" fillId="0" borderId="1" xfId="8" applyBorder="1" applyAlignment="1" applyProtection="1">
      <alignment horizontal="center"/>
    </xf>
    <xf numFmtId="0" fontId="34" fillId="0" borderId="7" xfId="8" applyBorder="1" applyAlignment="1" applyProtection="1">
      <alignment horizontal="center"/>
    </xf>
    <xf numFmtId="0" fontId="34" fillId="0" borderId="3" xfId="8" applyBorder="1" applyAlignment="1" applyProtection="1">
      <alignment horizontal="center"/>
    </xf>
    <xf numFmtId="0" fontId="29" fillId="0" borderId="1" xfId="4" applyFont="1" applyBorder="1" applyAlignment="1" applyProtection="1">
      <alignment horizontal="left" vertical="center" wrapText="1"/>
    </xf>
    <xf numFmtId="0" fontId="32" fillId="0" borderId="1" xfId="0" applyFont="1" applyBorder="1" applyAlignment="1" applyProtection="1">
      <alignment horizontal="center" vertical="center" wrapText="1"/>
    </xf>
    <xf numFmtId="0" fontId="3" fillId="0" borderId="8" xfId="7" applyFont="1" applyBorder="1" applyAlignment="1" applyProtection="1">
      <alignment horizontal="left" vertical="center" wrapText="1"/>
    </xf>
    <xf numFmtId="0" fontId="29" fillId="0" borderId="1" xfId="4" applyFont="1" applyBorder="1" applyAlignment="1" applyProtection="1">
      <alignment vertical="center"/>
    </xf>
    <xf numFmtId="0" fontId="3" fillId="0" borderId="8" xfId="7" applyFont="1" applyBorder="1" applyAlignment="1" applyProtection="1">
      <alignment vertical="center"/>
    </xf>
    <xf numFmtId="0" fontId="29" fillId="0" borderId="4" xfId="4" applyFont="1" applyBorder="1" applyAlignment="1" applyProtection="1">
      <alignment vertical="center"/>
    </xf>
    <xf numFmtId="0" fontId="3" fillId="0" borderId="11" xfId="7" applyFont="1" applyBorder="1" applyAlignment="1" applyProtection="1">
      <alignment vertical="center"/>
    </xf>
    <xf numFmtId="0" fontId="29" fillId="0" borderId="6" xfId="4" applyFont="1" applyBorder="1" applyAlignment="1" applyProtection="1">
      <alignment vertical="center"/>
    </xf>
    <xf numFmtId="0" fontId="3" fillId="0" borderId="12" xfId="7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7" applyFont="1" applyAlignment="1" applyProtection="1">
      <alignment horizontal="center" vertical="center"/>
    </xf>
    <xf numFmtId="0" fontId="30" fillId="13" borderId="1" xfId="4" applyFont="1" applyFill="1" applyBorder="1" applyAlignment="1" applyProtection="1">
      <alignment vertical="center" wrapText="1"/>
    </xf>
    <xf numFmtId="0" fontId="29" fillId="9" borderId="1" xfId="4" applyFont="1" applyFill="1" applyBorder="1" applyAlignment="1" applyProtection="1">
      <alignment vertical="center" wrapText="1"/>
    </xf>
    <xf numFmtId="44" fontId="3" fillId="10" borderId="8" xfId="7" applyNumberFormat="1" applyFont="1" applyFill="1" applyBorder="1" applyAlignment="1" applyProtection="1">
      <alignment vertical="center" wrapText="1"/>
    </xf>
    <xf numFmtId="0" fontId="29" fillId="9" borderId="1" xfId="4" applyFont="1" applyFill="1" applyBorder="1" applyAlignment="1" applyProtection="1">
      <alignment horizontal="left" vertical="center" wrapText="1"/>
    </xf>
    <xf numFmtId="44" fontId="3" fillId="0" borderId="0" xfId="0" applyNumberFormat="1" applyFont="1" applyProtection="1"/>
    <xf numFmtId="0" fontId="30" fillId="5" borderId="1" xfId="4" applyFont="1" applyFill="1" applyBorder="1" applyAlignment="1" applyProtection="1">
      <alignment horizontal="left" vertical="center" wrapText="1"/>
    </xf>
    <xf numFmtId="0" fontId="31" fillId="0" borderId="1" xfId="4" applyFont="1" applyBorder="1" applyAlignment="1" applyProtection="1">
      <alignment horizontal="left" vertical="center" wrapText="1"/>
    </xf>
    <xf numFmtId="20" fontId="32" fillId="0" borderId="1" xfId="0" applyNumberFormat="1" applyFont="1" applyBorder="1" applyAlignment="1" applyProtection="1">
      <alignment horizontal="center" vertical="center" wrapText="1"/>
    </xf>
    <xf numFmtId="168" fontId="32" fillId="0" borderId="1" xfId="6" applyNumberFormat="1" applyFont="1" applyFill="1" applyBorder="1" applyAlignment="1" applyProtection="1">
      <alignment horizontal="center" vertical="center" wrapText="1"/>
    </xf>
    <xf numFmtId="0" fontId="29" fillId="11" borderId="1" xfId="4" applyFont="1" applyFill="1" applyBorder="1" applyAlignment="1" applyProtection="1">
      <alignment horizontal="left" vertical="center" wrapText="1"/>
    </xf>
    <xf numFmtId="44" fontId="3" fillId="12" borderId="8" xfId="7" applyNumberFormat="1" applyFont="1" applyFill="1" applyBorder="1" applyAlignment="1" applyProtection="1">
      <alignment horizontal="left" vertical="center" wrapText="1"/>
    </xf>
    <xf numFmtId="44" fontId="32" fillId="0" borderId="4" xfId="0" applyNumberFormat="1" applyFont="1" applyBorder="1" applyAlignment="1" applyProtection="1">
      <alignment horizontal="center" vertical="center"/>
    </xf>
    <xf numFmtId="0" fontId="31" fillId="0" borderId="2" xfId="4" applyFont="1" applyBorder="1" applyAlignment="1" applyProtection="1">
      <alignment horizontal="left" vertical="center"/>
    </xf>
    <xf numFmtId="0" fontId="32" fillId="0" borderId="1" xfId="0" applyFont="1" applyBorder="1" applyProtection="1"/>
    <xf numFmtId="0" fontId="32" fillId="0" borderId="2" xfId="0" applyFont="1" applyBorder="1" applyProtection="1"/>
    <xf numFmtId="0" fontId="32" fillId="0" borderId="1" xfId="0" applyFont="1" applyBorder="1" applyAlignment="1" applyProtection="1">
      <alignment horizontal="center" vertical="center"/>
    </xf>
    <xf numFmtId="0" fontId="29" fillId="14" borderId="2" xfId="4" applyFont="1" applyFill="1" applyBorder="1" applyAlignment="1" applyProtection="1">
      <alignment horizontal="left" vertical="center"/>
    </xf>
    <xf numFmtId="44" fontId="32" fillId="0" borderId="2" xfId="0" applyNumberFormat="1" applyFont="1" applyBorder="1" applyAlignment="1" applyProtection="1">
      <alignment horizontal="center" vertical="center"/>
    </xf>
    <xf numFmtId="44" fontId="32" fillId="0" borderId="1" xfId="0" applyNumberFormat="1" applyFont="1" applyBorder="1" applyProtection="1"/>
    <xf numFmtId="44" fontId="3" fillId="0" borderId="4" xfId="0" applyNumberFormat="1" applyFont="1" applyBorder="1" applyAlignment="1" applyProtection="1">
      <alignment horizontal="center"/>
    </xf>
    <xf numFmtId="44" fontId="3" fillId="0" borderId="1" xfId="0" applyNumberFormat="1" applyFont="1" applyBorder="1" applyAlignment="1" applyProtection="1">
      <alignment horizontal="center" vertical="center"/>
    </xf>
    <xf numFmtId="0" fontId="3" fillId="14" borderId="0" xfId="0" applyFont="1" applyFill="1" applyProtection="1"/>
    <xf numFmtId="44" fontId="3" fillId="0" borderId="1" xfId="0" applyNumberFormat="1" applyFont="1" applyBorder="1" applyAlignment="1" applyProtection="1">
      <alignment horizontal="center"/>
    </xf>
    <xf numFmtId="0" fontId="32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2" fillId="0" borderId="24" xfId="0" applyFont="1" applyBorder="1" applyAlignment="1" applyProtection="1">
      <alignment horizontal="center" vertical="center"/>
    </xf>
    <xf numFmtId="0" fontId="31" fillId="3" borderId="2" xfId="4" applyFont="1" applyFill="1" applyBorder="1" applyAlignment="1" applyProtection="1">
      <alignment horizontal="left" vertical="center"/>
    </xf>
    <xf numFmtId="0" fontId="31" fillId="0" borderId="2" xfId="0" applyFont="1" applyBorder="1" applyAlignment="1" applyProtection="1">
      <alignment horizontal="center" vertical="center"/>
    </xf>
    <xf numFmtId="0" fontId="3" fillId="0" borderId="25" xfId="7" applyFont="1" applyBorder="1" applyAlignment="1" applyProtection="1">
      <alignment horizontal="left" vertical="center"/>
    </xf>
    <xf numFmtId="0" fontId="29" fillId="0" borderId="25" xfId="7" applyFont="1" applyBorder="1" applyAlignment="1" applyProtection="1">
      <alignment horizontal="left" vertical="center"/>
    </xf>
    <xf numFmtId="0" fontId="25" fillId="0" borderId="25" xfId="7" applyFont="1" applyBorder="1" applyAlignment="1" applyProtection="1">
      <alignment vertical="center" wrapText="1"/>
    </xf>
    <xf numFmtId="0" fontId="3" fillId="0" borderId="25" xfId="7" applyFont="1" applyBorder="1" applyAlignment="1" applyProtection="1">
      <alignment vertical="center" wrapText="1"/>
    </xf>
    <xf numFmtId="0" fontId="21" fillId="6" borderId="0" xfId="7" applyFont="1" applyFill="1" applyAlignment="1" applyProtection="1">
      <alignment vertical="center"/>
    </xf>
    <xf numFmtId="0" fontId="25" fillId="0" borderId="0" xfId="7" applyFont="1" applyAlignment="1" applyProtection="1">
      <alignment vertical="center" wrapText="1"/>
    </xf>
    <xf numFmtId="0" fontId="30" fillId="0" borderId="18" xfId="4" applyFont="1" applyBorder="1" applyAlignment="1" applyProtection="1">
      <alignment horizontal="center" vertical="center" wrapText="1"/>
    </xf>
    <xf numFmtId="0" fontId="3" fillId="0" borderId="0" xfId="7" applyFont="1" applyProtection="1"/>
    <xf numFmtId="0" fontId="3" fillId="0" borderId="8" xfId="7" applyFont="1" applyBorder="1" applyAlignment="1" applyProtection="1">
      <alignment horizontal="center" vertical="center" wrapText="1"/>
    </xf>
    <xf numFmtId="0" fontId="3" fillId="0" borderId="8" xfId="7" applyFont="1" applyBorder="1" applyAlignment="1" applyProtection="1">
      <alignment horizontal="center" vertical="center"/>
    </xf>
    <xf numFmtId="0" fontId="25" fillId="0" borderId="11" xfId="7" applyFont="1" applyBorder="1" applyAlignment="1" applyProtection="1">
      <alignment horizontal="left" vertical="center" wrapText="1"/>
    </xf>
    <xf numFmtId="0" fontId="3" fillId="0" borderId="13" xfId="7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10" borderId="8" xfId="7" applyFont="1" applyFill="1" applyBorder="1" applyAlignment="1" applyProtection="1">
      <alignment vertical="center" wrapText="1"/>
    </xf>
    <xf numFmtId="0" fontId="3" fillId="10" borderId="8" xfId="7" applyFont="1" applyFill="1" applyBorder="1" applyAlignment="1" applyProtection="1">
      <alignment horizontal="left" vertical="center" wrapText="1"/>
    </xf>
    <xf numFmtId="44" fontId="27" fillId="0" borderId="0" xfId="7" applyNumberFormat="1" applyFont="1" applyProtection="1"/>
    <xf numFmtId="0" fontId="30" fillId="11" borderId="8" xfId="7" applyFont="1" applyFill="1" applyBorder="1" applyAlignment="1" applyProtection="1">
      <alignment horizontal="left" vertical="center" wrapText="1"/>
    </xf>
    <xf numFmtId="0" fontId="28" fillId="11" borderId="8" xfId="7" applyFont="1" applyFill="1" applyBorder="1" applyAlignment="1" applyProtection="1">
      <alignment horizontal="center" vertical="center" wrapText="1"/>
    </xf>
    <xf numFmtId="0" fontId="3" fillId="12" borderId="8" xfId="7" applyFont="1" applyFill="1" applyBorder="1" applyAlignment="1" applyProtection="1">
      <alignment horizontal="left" vertical="center" wrapText="1"/>
    </xf>
    <xf numFmtId="0" fontId="3" fillId="15" borderId="9" xfId="7" applyFont="1" applyFill="1" applyBorder="1" applyAlignment="1" applyProtection="1">
      <alignment horizontal="left" vertical="center"/>
    </xf>
    <xf numFmtId="0" fontId="3" fillId="14" borderId="0" xfId="7" applyFont="1" applyFill="1" applyProtection="1"/>
    <xf numFmtId="0" fontId="3" fillId="0" borderId="8" xfId="7" applyFont="1" applyBorder="1" applyAlignment="1" applyProtection="1">
      <alignment horizontal="left" vertical="center"/>
    </xf>
    <xf numFmtId="0" fontId="3" fillId="0" borderId="17" xfId="7" applyFont="1" applyBorder="1" applyAlignment="1" applyProtection="1">
      <alignment horizontal="left" vertical="center"/>
    </xf>
    <xf numFmtId="0" fontId="31" fillId="0" borderId="12" xfId="7" applyFont="1" applyBorder="1" applyAlignment="1" applyProtection="1">
      <alignment horizontal="center"/>
    </xf>
    <xf numFmtId="0" fontId="3" fillId="0" borderId="0" xfId="7" applyFont="1" applyAlignment="1" applyProtection="1">
      <alignment horizontal="left" vertical="center"/>
    </xf>
    <xf numFmtId="0" fontId="29" fillId="0" borderId="0" xfId="7" applyFont="1" applyAlignment="1" applyProtection="1">
      <alignment horizontal="left" vertical="center"/>
    </xf>
    <xf numFmtId="0" fontId="3" fillId="0" borderId="0" xfId="7" applyFont="1" applyAlignment="1" applyProtection="1">
      <alignment vertical="center" wrapText="1"/>
    </xf>
    <xf numFmtId="0" fontId="25" fillId="0" borderId="0" xfId="7" applyFont="1" applyAlignment="1" applyProtection="1">
      <alignment horizontal="left" vertical="center" wrapText="1"/>
    </xf>
    <xf numFmtId="0" fontId="4" fillId="0" borderId="0" xfId="7" applyFont="1" applyProtection="1"/>
    <xf numFmtId="0" fontId="4" fillId="0" borderId="8" xfId="7" applyFont="1" applyBorder="1" applyAlignment="1" applyProtection="1">
      <alignment horizontal="center" vertical="center" wrapText="1"/>
    </xf>
    <xf numFmtId="0" fontId="4" fillId="0" borderId="0" xfId="7" applyFont="1" applyAlignment="1" applyProtection="1">
      <alignment vertical="center"/>
    </xf>
    <xf numFmtId="0" fontId="4" fillId="0" borderId="8" xfId="7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/>
    </xf>
    <xf numFmtId="0" fontId="34" fillId="0" borderId="6" xfId="8" applyBorder="1" applyAlignment="1" applyProtection="1">
      <alignment horizontal="center"/>
    </xf>
    <xf numFmtId="0" fontId="4" fillId="0" borderId="12" xfId="7" applyFont="1" applyBorder="1" applyProtection="1"/>
    <xf numFmtId="0" fontId="4" fillId="0" borderId="8" xfId="7" applyFont="1" applyBorder="1" applyAlignment="1" applyProtection="1">
      <alignment horizontal="left" vertical="center" wrapText="1"/>
    </xf>
    <xf numFmtId="0" fontId="4" fillId="0" borderId="8" xfId="7" applyFont="1" applyBorder="1" applyAlignment="1" applyProtection="1">
      <alignment vertical="center"/>
    </xf>
    <xf numFmtId="0" fontId="4" fillId="0" borderId="17" xfId="7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7" applyFont="1" applyBorder="1" applyAlignment="1" applyProtection="1">
      <alignment vertical="center"/>
    </xf>
    <xf numFmtId="0" fontId="20" fillId="0" borderId="2" xfId="7" applyBorder="1" applyProtection="1"/>
    <xf numFmtId="0" fontId="20" fillId="0" borderId="8" xfId="7" applyBorder="1" applyAlignment="1" applyProtection="1">
      <alignment horizontal="center"/>
    </xf>
    <xf numFmtId="0" fontId="4" fillId="0" borderId="13" xfId="7" applyFont="1" applyBorder="1" applyAlignment="1" applyProtection="1">
      <alignment vertical="center"/>
    </xf>
    <xf numFmtId="0" fontId="4" fillId="0" borderId="12" xfId="7" applyFont="1" applyBorder="1" applyAlignment="1" applyProtection="1">
      <alignment vertical="center"/>
    </xf>
    <xf numFmtId="0" fontId="4" fillId="0" borderId="0" xfId="7" applyFont="1" applyAlignment="1" applyProtection="1">
      <alignment horizontal="center" vertical="center"/>
    </xf>
    <xf numFmtId="0" fontId="4" fillId="10" borderId="8" xfId="7" applyFont="1" applyFill="1" applyBorder="1" applyAlignment="1" applyProtection="1">
      <alignment vertical="center" wrapText="1"/>
    </xf>
    <xf numFmtId="44" fontId="4" fillId="10" borderId="8" xfId="7" applyNumberFormat="1" applyFont="1" applyFill="1" applyBorder="1" applyAlignment="1" applyProtection="1">
      <alignment vertical="center" wrapText="1"/>
    </xf>
    <xf numFmtId="0" fontId="4" fillId="10" borderId="8" xfId="7" applyFont="1" applyFill="1" applyBorder="1" applyAlignment="1" applyProtection="1">
      <alignment horizontal="left" vertical="center" wrapText="1"/>
    </xf>
    <xf numFmtId="0" fontId="4" fillId="12" borderId="8" xfId="7" applyFont="1" applyFill="1" applyBorder="1" applyAlignment="1" applyProtection="1">
      <alignment horizontal="left" vertical="center" wrapText="1"/>
    </xf>
    <xf numFmtId="44" fontId="4" fillId="12" borderId="8" xfId="7" applyNumberFormat="1" applyFont="1" applyFill="1" applyBorder="1" applyAlignment="1" applyProtection="1">
      <alignment horizontal="left" vertical="center" wrapText="1"/>
    </xf>
    <xf numFmtId="0" fontId="4" fillId="15" borderId="9" xfId="7" applyFont="1" applyFill="1" applyBorder="1" applyAlignment="1" applyProtection="1">
      <alignment horizontal="left" vertical="center"/>
    </xf>
    <xf numFmtId="0" fontId="4" fillId="14" borderId="0" xfId="7" applyFont="1" applyFill="1" applyProtection="1"/>
    <xf numFmtId="0" fontId="31" fillId="8" borderId="9" xfId="7" applyFont="1" applyFill="1" applyBorder="1" applyAlignment="1" applyProtection="1">
      <alignment horizontal="left" vertical="center"/>
    </xf>
    <xf numFmtId="0" fontId="31" fillId="8" borderId="8" xfId="7" applyFont="1" applyFill="1" applyBorder="1" applyAlignment="1" applyProtection="1">
      <alignment horizontal="left" vertical="center"/>
    </xf>
    <xf numFmtId="0" fontId="7" fillId="0" borderId="0" xfId="7" applyFont="1" applyProtection="1"/>
    <xf numFmtId="0" fontId="7" fillId="0" borderId="8" xfId="7" applyFont="1" applyBorder="1" applyAlignment="1" applyProtection="1">
      <alignment horizontal="center" vertical="center" wrapText="1"/>
    </xf>
    <xf numFmtId="0" fontId="7" fillId="0" borderId="0" xfId="7" applyFont="1" applyAlignment="1" applyProtection="1">
      <alignment vertical="center"/>
    </xf>
    <xf numFmtId="0" fontId="7" fillId="0" borderId="8" xfId="7" applyFont="1" applyBorder="1" applyAlignment="1" applyProtection="1">
      <alignment horizontal="center" vertical="center"/>
    </xf>
    <xf numFmtId="0" fontId="7" fillId="0" borderId="6" xfId="7" applyFont="1" applyBorder="1" applyAlignment="1" applyProtection="1">
      <alignment horizontal="center" vertical="center" wrapText="1"/>
    </xf>
    <xf numFmtId="0" fontId="7" fillId="0" borderId="1" xfId="7" applyFont="1" applyBorder="1" applyAlignment="1" applyProtection="1">
      <alignment horizontal="center" vertical="center" wrapText="1"/>
    </xf>
    <xf numFmtId="0" fontId="7" fillId="0" borderId="8" xfId="7" applyFont="1" applyBorder="1" applyAlignment="1" applyProtection="1">
      <alignment horizontal="left" vertical="center" wrapText="1"/>
    </xf>
    <xf numFmtId="0" fontId="7" fillId="0" borderId="8" xfId="7" applyFont="1" applyBorder="1" applyAlignment="1" applyProtection="1">
      <alignment vertical="center"/>
    </xf>
    <xf numFmtId="0" fontId="7" fillId="0" borderId="11" xfId="7" applyFont="1" applyBorder="1" applyAlignment="1" applyProtection="1">
      <alignment vertical="center"/>
    </xf>
    <xf numFmtId="0" fontId="7" fillId="0" borderId="12" xfId="7" applyFont="1" applyBorder="1" applyAlignment="1" applyProtection="1">
      <alignment vertical="center"/>
    </xf>
    <xf numFmtId="0" fontId="7" fillId="0" borderId="0" xfId="7" applyFont="1" applyAlignment="1" applyProtection="1">
      <alignment horizontal="center" vertical="center"/>
    </xf>
    <xf numFmtId="0" fontId="7" fillId="10" borderId="8" xfId="7" applyFont="1" applyFill="1" applyBorder="1" applyAlignment="1" applyProtection="1">
      <alignment vertical="center" wrapText="1"/>
    </xf>
    <xf numFmtId="44" fontId="7" fillId="10" borderId="8" xfId="7" applyNumberFormat="1" applyFont="1" applyFill="1" applyBorder="1" applyAlignment="1" applyProtection="1">
      <alignment vertical="center" wrapText="1"/>
    </xf>
    <xf numFmtId="0" fontId="7" fillId="10" borderId="8" xfId="7" applyFont="1" applyFill="1" applyBorder="1" applyAlignment="1" applyProtection="1">
      <alignment horizontal="left" vertical="center" wrapText="1"/>
    </xf>
    <xf numFmtId="0" fontId="7" fillId="12" borderId="8" xfId="7" applyFont="1" applyFill="1" applyBorder="1" applyAlignment="1" applyProtection="1">
      <alignment horizontal="left" vertical="center" wrapText="1"/>
    </xf>
    <xf numFmtId="44" fontId="7" fillId="12" borderId="8" xfId="7" applyNumberFormat="1" applyFont="1" applyFill="1" applyBorder="1" applyAlignment="1" applyProtection="1">
      <alignment horizontal="left" vertical="center" wrapText="1"/>
    </xf>
    <xf numFmtId="0" fontId="7" fillId="15" borderId="9" xfId="7" applyFont="1" applyFill="1" applyBorder="1" applyAlignment="1" applyProtection="1">
      <alignment horizontal="left" vertical="center"/>
    </xf>
    <xf numFmtId="0" fontId="7" fillId="14" borderId="0" xfId="7" applyFont="1" applyFill="1" applyProtection="1"/>
    <xf numFmtId="0" fontId="25" fillId="8" borderId="9" xfId="7" applyFont="1" applyFill="1" applyBorder="1" applyAlignment="1" applyProtection="1">
      <alignment horizontal="left" vertical="center"/>
    </xf>
    <xf numFmtId="0" fontId="37" fillId="11" borderId="8" xfId="7" applyFont="1" applyFill="1" applyBorder="1" applyAlignment="1" applyProtection="1">
      <alignment horizontal="center" vertical="center" wrapText="1"/>
    </xf>
    <xf numFmtId="0" fontId="38" fillId="0" borderId="0" xfId="7" applyFont="1" applyProtection="1"/>
    <xf numFmtId="0" fontId="2" fillId="0" borderId="0" xfId="0" applyFont="1"/>
    <xf numFmtId="44" fontId="39" fillId="0" borderId="0" xfId="0" applyNumberFormat="1" applyFont="1"/>
    <xf numFmtId="0" fontId="2" fillId="0" borderId="0" xfId="7" applyFont="1" applyFill="1" applyBorder="1" applyAlignment="1">
      <alignment horizontal="left" vertical="center"/>
    </xf>
    <xf numFmtId="44" fontId="0" fillId="0" borderId="0" xfId="0" applyNumberFormat="1"/>
    <xf numFmtId="0" fontId="1" fillId="0" borderId="8" xfId="7" applyFont="1" applyBorder="1" applyAlignment="1" applyProtection="1">
      <alignment horizontal="center" vertical="center" wrapText="1"/>
    </xf>
    <xf numFmtId="0" fontId="5" fillId="0" borderId="0" xfId="7" applyFont="1" applyFill="1" applyBorder="1" applyAlignment="1" applyProtection="1">
      <alignment horizontal="left" vertical="center"/>
    </xf>
    <xf numFmtId="0" fontId="18" fillId="2" borderId="0" xfId="4" applyFont="1" applyFill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4" fillId="0" borderId="2" xfId="8" applyBorder="1" applyAlignment="1" applyProtection="1">
      <alignment horizontal="center"/>
    </xf>
    <xf numFmtId="0" fontId="34" fillId="0" borderId="7" xfId="8" applyBorder="1" applyAlignment="1" applyProtection="1">
      <alignment horizontal="center"/>
    </xf>
    <xf numFmtId="0" fontId="34" fillId="0" borderId="26" xfId="8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0" fillId="0" borderId="26" xfId="0" applyBorder="1" applyProtection="1"/>
    <xf numFmtId="0" fontId="0" fillId="0" borderId="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3" xfId="0" applyBorder="1" applyProtection="1"/>
    <xf numFmtId="0" fontId="29" fillId="0" borderId="2" xfId="4" applyFont="1" applyBorder="1" applyAlignment="1" applyProtection="1">
      <alignment horizontal="center" vertical="center" wrapText="1"/>
    </xf>
    <xf numFmtId="0" fontId="29" fillId="0" borderId="7" xfId="4" applyFont="1" applyBorder="1" applyAlignment="1" applyProtection="1">
      <alignment horizontal="center" vertical="center" wrapText="1"/>
    </xf>
    <xf numFmtId="0" fontId="29" fillId="0" borderId="3" xfId="4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0" fontId="3" fillId="0" borderId="10" xfId="7" applyFont="1" applyBorder="1" applyAlignment="1" applyProtection="1">
      <alignment horizontal="left" vertical="center" wrapText="1"/>
    </xf>
    <xf numFmtId="0" fontId="3" fillId="0" borderId="19" xfId="7" applyFont="1" applyBorder="1" applyAlignment="1" applyProtection="1">
      <alignment horizontal="left" vertical="center" wrapText="1"/>
    </xf>
    <xf numFmtId="0" fontId="34" fillId="0" borderId="20" xfId="8" applyBorder="1" applyAlignment="1" applyProtection="1">
      <alignment horizontal="center" vertical="center" wrapText="1"/>
    </xf>
    <xf numFmtId="0" fontId="34" fillId="0" borderId="21" xfId="8" applyBorder="1" applyAlignment="1" applyProtection="1">
      <alignment horizontal="center" vertical="center" wrapText="1"/>
    </xf>
    <xf numFmtId="0" fontId="34" fillId="0" borderId="22" xfId="8" applyBorder="1" applyAlignment="1" applyProtection="1">
      <alignment horizontal="center" vertical="center" wrapText="1"/>
    </xf>
    <xf numFmtId="0" fontId="34" fillId="0" borderId="2" xfId="8" applyBorder="1" applyAlignment="1" applyProtection="1">
      <alignment horizontal="center" vertical="center" wrapText="1"/>
    </xf>
    <xf numFmtId="0" fontId="34" fillId="0" borderId="7" xfId="8" applyBorder="1" applyAlignment="1" applyProtection="1">
      <alignment horizontal="center" vertical="center" wrapText="1"/>
    </xf>
    <xf numFmtId="0" fontId="34" fillId="0" borderId="3" xfId="8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center" vertical="center" wrapText="1"/>
    </xf>
    <xf numFmtId="0" fontId="29" fillId="0" borderId="10" xfId="7" applyFont="1" applyBorder="1" applyProtection="1"/>
    <xf numFmtId="0" fontId="34" fillId="0" borderId="2" xfId="8" applyBorder="1" applyAlignment="1" applyProtection="1">
      <alignment horizontal="center" vertical="center" wrapText="1"/>
      <protection locked="0"/>
    </xf>
    <xf numFmtId="0" fontId="29" fillId="0" borderId="7" xfId="4" applyFont="1" applyBorder="1" applyAlignment="1" applyProtection="1">
      <alignment horizontal="center" vertical="center" wrapText="1"/>
      <protection locked="0"/>
    </xf>
    <xf numFmtId="0" fontId="29" fillId="0" borderId="3" xfId="4" applyFont="1" applyBorder="1" applyAlignment="1" applyProtection="1">
      <alignment horizontal="center" vertical="center" wrapText="1"/>
      <protection locked="0"/>
    </xf>
    <xf numFmtId="0" fontId="18" fillId="2" borderId="0" xfId="4" applyFont="1" applyFill="1" applyAlignment="1">
      <alignment vertical="center"/>
    </xf>
    <xf numFmtId="0" fontId="30" fillId="0" borderId="2" xfId="4" applyFont="1" applyBorder="1" applyAlignment="1">
      <alignment horizontal="center" vertical="center" wrapText="1"/>
    </xf>
    <xf numFmtId="0" fontId="30" fillId="0" borderId="3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29" fillId="0" borderId="2" xfId="4" applyFont="1" applyBorder="1" applyAlignment="1" applyProtection="1">
      <alignment horizontal="center" vertical="center" wrapText="1"/>
      <protection locked="0"/>
    </xf>
    <xf numFmtId="0" fontId="29" fillId="0" borderId="26" xfId="4" applyFont="1" applyBorder="1" applyAlignment="1" applyProtection="1">
      <alignment horizontal="center" vertical="center" wrapText="1"/>
      <protection locked="0"/>
    </xf>
    <xf numFmtId="0" fontId="29" fillId="0" borderId="2" xfId="4" applyFont="1" applyBorder="1" applyAlignment="1">
      <alignment horizontal="center" vertical="center" wrapText="1"/>
    </xf>
    <xf numFmtId="0" fontId="29" fillId="0" borderId="7" xfId="4" applyFont="1" applyBorder="1" applyAlignment="1">
      <alignment horizontal="center" vertical="center" wrapText="1"/>
    </xf>
    <xf numFmtId="0" fontId="29" fillId="0" borderId="3" xfId="4" applyFont="1" applyBorder="1" applyAlignment="1">
      <alignment horizontal="center" vertical="center" wrapText="1"/>
    </xf>
    <xf numFmtId="0" fontId="5" fillId="0" borderId="0" xfId="7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9">
    <cellStyle name="Euro" xfId="1" xr:uid="{00000000-0005-0000-0000-000000000000}"/>
    <cellStyle name="Hyperlink" xfId="8" builtinId="8"/>
    <cellStyle name="Komma" xfId="6" builtinId="3"/>
    <cellStyle name="Komma 2" xfId="2" xr:uid="{00000000-0005-0000-0000-000002000000}"/>
    <cellStyle name="Procent 2" xfId="3" xr:uid="{00000000-0005-0000-0000-000003000000}"/>
    <cellStyle name="Standaard" xfId="0" builtinId="0"/>
    <cellStyle name="Standaard 2" xfId="4" xr:uid="{00000000-0005-0000-0000-000005000000}"/>
    <cellStyle name="Standaard 3" xfId="7" xr:uid="{392E79A0-3ED6-8B48-8E0F-297387C5D18D}"/>
    <cellStyle name="Valuta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jpeg"/><Relationship Id="rId7" Type="http://schemas.openxmlformats.org/officeDocument/2006/relationships/image" Target="../media/image9.jpg"/><Relationship Id="rId2" Type="http://schemas.openxmlformats.org/officeDocument/2006/relationships/image" Target="../media/image4.jpg"/><Relationship Id="rId1" Type="http://schemas.openxmlformats.org/officeDocument/2006/relationships/image" Target="../media/image3.png"/><Relationship Id="rId6" Type="http://schemas.openxmlformats.org/officeDocument/2006/relationships/image" Target="../media/image8.jpg"/><Relationship Id="rId5" Type="http://schemas.openxmlformats.org/officeDocument/2006/relationships/image" Target="../media/image7.jpg"/><Relationship Id="rId4" Type="http://schemas.openxmlformats.org/officeDocument/2006/relationships/image" Target="../media/image6.jpg"/><Relationship Id="rId9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jpg"/><Relationship Id="rId1" Type="http://schemas.openxmlformats.org/officeDocument/2006/relationships/image" Target="../media/image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file:///\\pjfs02.pj.nl\data\Home\HVos\My%20Pictures\Gebouwen\Leeuwarder%20lyceum.bmp" TargetMode="External"/><Relationship Id="rId18" Type="http://schemas.openxmlformats.org/officeDocument/2006/relationships/image" Target="../media/image26.jpeg"/><Relationship Id="rId3" Type="http://schemas.openxmlformats.org/officeDocument/2006/relationships/image" Target="../media/image18.jpeg"/><Relationship Id="rId21" Type="http://schemas.openxmlformats.org/officeDocument/2006/relationships/image" Target="file:///\\pjfs02.pj.nl\data\Home\HVos\My%20Pictures\Gebouwen\036_MontessoriPJ_school.bmp" TargetMode="External"/><Relationship Id="rId7" Type="http://schemas.openxmlformats.org/officeDocument/2006/relationships/image" Target="file:///\\pjfs02.pj.nl\data\Home\HVos\My%20Pictures\Gebouwen\Ynsicht.jpg" TargetMode="External"/><Relationship Id="rId12" Type="http://schemas.openxmlformats.org/officeDocument/2006/relationships/image" Target="../media/image23.jpeg"/><Relationship Id="rId17" Type="http://schemas.openxmlformats.org/officeDocument/2006/relationships/image" Target="file:///\\pjfs02.pj.nl\data\Home\HVos\My%20Pictures\Gebouwen\Manege.bmp" TargetMode="External"/><Relationship Id="rId2" Type="http://schemas.openxmlformats.org/officeDocument/2006/relationships/image" Target="../media/image17.jpeg"/><Relationship Id="rId16" Type="http://schemas.openxmlformats.org/officeDocument/2006/relationships/image" Target="../media/image25.jpeg"/><Relationship Id="rId20" Type="http://schemas.openxmlformats.org/officeDocument/2006/relationships/image" Target="../media/image27.jpeg"/><Relationship Id="rId1" Type="http://schemas.openxmlformats.org/officeDocument/2006/relationships/image" Target="../media/image16.png"/><Relationship Id="rId6" Type="http://schemas.openxmlformats.org/officeDocument/2006/relationships/image" Target="../media/image20.jpeg"/><Relationship Id="rId11" Type="http://schemas.openxmlformats.org/officeDocument/2006/relationships/image" Target="file:///\\pjfs02.pj.nl\data\Home\HVos\My%20Pictures\Gebouwen\De%20Dyk.jpg" TargetMode="External"/><Relationship Id="rId5" Type="http://schemas.openxmlformats.org/officeDocument/2006/relationships/image" Target="file:///\\pjfs02.pj.nl\data\Home\HVos\My%20Pictures\Gebouwen\Servicebureau%20klein.bmp" TargetMode="External"/><Relationship Id="rId15" Type="http://schemas.openxmlformats.org/officeDocument/2006/relationships/image" Target="file:///\\pjfs02.pj.nl\data\Home\HVos\My%20Pictures\Gebouwen\Gymnasium.bmp" TargetMode="External"/><Relationship Id="rId23" Type="http://schemas.openxmlformats.org/officeDocument/2006/relationships/image" Target="../media/image29.png"/><Relationship Id="rId10" Type="http://schemas.openxmlformats.org/officeDocument/2006/relationships/image" Target="../media/image22.jpeg"/><Relationship Id="rId19" Type="http://schemas.openxmlformats.org/officeDocument/2006/relationships/image" Target="file:///\\pjfs02.pj.nl\data\Home\HVos\My%20Pictures\Gebouwen\gebouw%20dalton%20004.bmp" TargetMode="External"/><Relationship Id="rId4" Type="http://schemas.openxmlformats.org/officeDocument/2006/relationships/image" Target="../media/image19.jpeg"/><Relationship Id="rId9" Type="http://schemas.openxmlformats.org/officeDocument/2006/relationships/image" Target="file:///\\pjfs02.pj.nl\data\Home\HVos\My%20Pictures\Gebouwen\de%20Brege.bmp" TargetMode="External"/><Relationship Id="rId14" Type="http://schemas.openxmlformats.org/officeDocument/2006/relationships/image" Target="../media/image24.jpeg"/><Relationship Id="rId22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3</xdr:row>
      <xdr:rowOff>231121</xdr:rowOff>
    </xdr:from>
    <xdr:ext cx="2387600" cy="594380"/>
    <xdr:pic>
      <xdr:nvPicPr>
        <xdr:cNvPr id="2" name="image1.png">
          <a:extLst>
            <a:ext uri="{FF2B5EF4-FFF2-40B4-BE49-F238E27FC236}">
              <a16:creationId xmlns:a16="http://schemas.microsoft.com/office/drawing/2014/main" id="{489B6CA7-A2EB-5A4E-9833-D5E6A49BBAC6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1501121"/>
          <a:ext cx="2387600" cy="59438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502970</xdr:colOff>
      <xdr:row>3</xdr:row>
      <xdr:rowOff>25148</xdr:rowOff>
    </xdr:from>
    <xdr:to>
      <xdr:col>1</xdr:col>
      <xdr:colOff>1947876</xdr:colOff>
      <xdr:row>3</xdr:row>
      <xdr:rowOff>1163335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A7BFB2-B455-714F-9DF1-6DFFBD050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2070" y="1295148"/>
          <a:ext cx="1444906" cy="1138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177800</xdr:rowOff>
    </xdr:from>
    <xdr:to>
      <xdr:col>1</xdr:col>
      <xdr:colOff>1814</xdr:colOff>
      <xdr:row>3</xdr:row>
      <xdr:rowOff>876300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D1EEEB-3B05-3440-B9B2-10EE986F3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7800"/>
          <a:ext cx="2960914" cy="6985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</xdr:row>
      <xdr:rowOff>25400</xdr:rowOff>
    </xdr:from>
    <xdr:to>
      <xdr:col>2</xdr:col>
      <xdr:colOff>1922925</xdr:colOff>
      <xdr:row>3</xdr:row>
      <xdr:rowOff>1145000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3885A12-E1A0-E14C-A47E-8566A4D99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3900" y="1295400"/>
          <a:ext cx="1618125" cy="11196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3</xdr:row>
      <xdr:rowOff>12700</xdr:rowOff>
    </xdr:from>
    <xdr:to>
      <xdr:col>3</xdr:col>
      <xdr:colOff>1922925</xdr:colOff>
      <xdr:row>3</xdr:row>
      <xdr:rowOff>1138650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5062A28-8DDD-5C42-BCF3-945D8BE2D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00" y="1282700"/>
          <a:ext cx="1618125" cy="112595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3</xdr:row>
      <xdr:rowOff>12700</xdr:rowOff>
    </xdr:from>
    <xdr:to>
      <xdr:col>5</xdr:col>
      <xdr:colOff>2050</xdr:colOff>
      <xdr:row>3</xdr:row>
      <xdr:rowOff>1138650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881CA8D-CF1B-C349-88C2-B146B624C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70800" y="1282700"/>
          <a:ext cx="1881650" cy="112595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3</xdr:row>
      <xdr:rowOff>12700</xdr:rowOff>
    </xdr:from>
    <xdr:to>
      <xdr:col>6</xdr:col>
      <xdr:colOff>2050</xdr:colOff>
      <xdr:row>3</xdr:row>
      <xdr:rowOff>1138650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BC08B77-913B-8A46-91AA-63F58C6EB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9800" y="1282700"/>
          <a:ext cx="1919750" cy="112595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317500</xdr:colOff>
      <xdr:row>3</xdr:row>
      <xdr:rowOff>12700</xdr:rowOff>
    </xdr:from>
    <xdr:to>
      <xdr:col>7</xdr:col>
      <xdr:colOff>2050</xdr:colOff>
      <xdr:row>3</xdr:row>
      <xdr:rowOff>1138650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5BA6C651-C8A1-0446-A5FE-233F66F3C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65000" y="1282700"/>
          <a:ext cx="1881650" cy="11259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3</xdr:row>
      <xdr:rowOff>38100</xdr:rowOff>
    </xdr:from>
    <xdr:to>
      <xdr:col>8</xdr:col>
      <xdr:colOff>1489</xdr:colOff>
      <xdr:row>3</xdr:row>
      <xdr:rowOff>1157700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F5A6C311-F50F-4F44-A7C7-4861DE22E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35100" y="1308100"/>
          <a:ext cx="2008089" cy="1119600"/>
        </a:xfrm>
        <a:prstGeom prst="rect">
          <a:avLst/>
        </a:prstGeom>
      </xdr:spPr>
    </xdr:pic>
    <xdr:clientData/>
  </xdr:twoCellAnchor>
  <xdr:twoCellAnchor editAs="oneCell">
    <xdr:from>
      <xdr:col>8</xdr:col>
      <xdr:colOff>38099</xdr:colOff>
      <xdr:row>3</xdr:row>
      <xdr:rowOff>304800</xdr:rowOff>
    </xdr:from>
    <xdr:to>
      <xdr:col>9</xdr:col>
      <xdr:colOff>2906</xdr:colOff>
      <xdr:row>3</xdr:row>
      <xdr:rowOff>892175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A63620B-FD04-2C4A-A07C-F2503A4D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79799" y="1574800"/>
          <a:ext cx="2161907" cy="58737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</xdr:row>
      <xdr:rowOff>50800</xdr:rowOff>
    </xdr:from>
    <xdr:to>
      <xdr:col>1</xdr:col>
      <xdr:colOff>1790700</xdr:colOff>
      <xdr:row>3</xdr:row>
      <xdr:rowOff>1165225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D7438CE-46ED-6F42-9E3E-486E6D595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3900" y="1320800"/>
          <a:ext cx="1485900" cy="1114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3</xdr:row>
      <xdr:rowOff>231121</xdr:rowOff>
    </xdr:from>
    <xdr:ext cx="2387600" cy="594380"/>
    <xdr:pic>
      <xdr:nvPicPr>
        <xdr:cNvPr id="2" name="image1.png">
          <a:extLst>
            <a:ext uri="{FF2B5EF4-FFF2-40B4-BE49-F238E27FC236}">
              <a16:creationId xmlns:a16="http://schemas.microsoft.com/office/drawing/2014/main" id="{2CBBFDD7-FB5F-5B4A-94D9-9CC0EF14E3B2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1501121"/>
          <a:ext cx="2387600" cy="59438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88901</xdr:colOff>
      <xdr:row>3</xdr:row>
      <xdr:rowOff>50801</xdr:rowOff>
    </xdr:from>
    <xdr:ext cx="2019300" cy="1092200"/>
    <xdr:pic>
      <xdr:nvPicPr>
        <xdr:cNvPr id="3" name="image2.jpg">
          <a:extLst>
            <a:ext uri="{FF2B5EF4-FFF2-40B4-BE49-F238E27FC236}">
              <a16:creationId xmlns:a16="http://schemas.microsoft.com/office/drawing/2014/main" id="{DDAC8E42-1553-784D-A939-84AD455E2D1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1" y="1320801"/>
          <a:ext cx="2019300" cy="10922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101600</xdr:colOff>
      <xdr:row>3</xdr:row>
      <xdr:rowOff>38100</xdr:rowOff>
    </xdr:from>
    <xdr:to>
      <xdr:col>4</xdr:col>
      <xdr:colOff>920</xdr:colOff>
      <xdr:row>3</xdr:row>
      <xdr:rowOff>1143000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7C737A2-9D1F-CD49-A7D3-B4C235B0F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54900" y="1308100"/>
          <a:ext cx="209642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</xdr:row>
      <xdr:rowOff>50800</xdr:rowOff>
    </xdr:from>
    <xdr:to>
      <xdr:col>2</xdr:col>
      <xdr:colOff>1803400</xdr:colOff>
      <xdr:row>3</xdr:row>
      <xdr:rowOff>1164804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EB1F117-F5F5-A843-BA8A-073B2BEF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61000" y="1320800"/>
          <a:ext cx="1498600" cy="11140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3</xdr:row>
      <xdr:rowOff>231121</xdr:rowOff>
    </xdr:from>
    <xdr:ext cx="2387600" cy="594380"/>
    <xdr:pic>
      <xdr:nvPicPr>
        <xdr:cNvPr id="2" name="image1.png">
          <a:extLst>
            <a:ext uri="{FF2B5EF4-FFF2-40B4-BE49-F238E27FC236}">
              <a16:creationId xmlns:a16="http://schemas.microsoft.com/office/drawing/2014/main" id="{12F68890-7C75-3B47-90E6-BD5D6A31ADA1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1501121"/>
          <a:ext cx="2387600" cy="59438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377227</xdr:colOff>
      <xdr:row>3</xdr:row>
      <xdr:rowOff>37723</xdr:rowOff>
    </xdr:from>
    <xdr:to>
      <xdr:col>1</xdr:col>
      <xdr:colOff>1919315</xdr:colOff>
      <xdr:row>3</xdr:row>
      <xdr:rowOff>1144257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F9B3E5A-6390-2941-9C7C-D2F7C0421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6327" y="1307723"/>
          <a:ext cx="1542088" cy="11065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165100</xdr:rowOff>
    </xdr:from>
    <xdr:to>
      <xdr:col>1</xdr:col>
      <xdr:colOff>473619</xdr:colOff>
      <xdr:row>3</xdr:row>
      <xdr:rowOff>863600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BA8EDE5-B601-6F40-B363-E3324D051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435100"/>
          <a:ext cx="2886619" cy="6985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165100</xdr:colOff>
      <xdr:row>3</xdr:row>
      <xdr:rowOff>69705</xdr:rowOff>
    </xdr:from>
    <xdr:to>
      <xdr:col>15</xdr:col>
      <xdr:colOff>2540</xdr:colOff>
      <xdr:row>3</xdr:row>
      <xdr:rowOff>1133245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9E76AD4-7F58-8342-BB35-CB4C6F139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08700" y="1339705"/>
          <a:ext cx="2021840" cy="1063540"/>
        </a:xfrm>
        <a:prstGeom prst="rect">
          <a:avLst/>
        </a:prstGeom>
      </xdr:spPr>
    </xdr:pic>
    <xdr:clientData/>
  </xdr:twoCellAnchor>
  <xdr:twoCellAnchor editAs="oneCell">
    <xdr:from>
      <xdr:col>13</xdr:col>
      <xdr:colOff>89230</xdr:colOff>
      <xdr:row>3</xdr:row>
      <xdr:rowOff>71984</xdr:rowOff>
    </xdr:from>
    <xdr:to>
      <xdr:col>14</xdr:col>
      <xdr:colOff>0</xdr:colOff>
      <xdr:row>3</xdr:row>
      <xdr:rowOff>1142999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FB3D07E-ABE5-5F41-876A-882CCE96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430" y="1341984"/>
          <a:ext cx="2095170" cy="1071015"/>
        </a:xfrm>
        <a:prstGeom prst="rect">
          <a:avLst/>
        </a:prstGeom>
      </xdr:spPr>
    </xdr:pic>
    <xdr:clientData/>
  </xdr:twoCellAnchor>
  <xdr:twoCellAnchor editAs="oneCell">
    <xdr:from>
      <xdr:col>15</xdr:col>
      <xdr:colOff>305840</xdr:colOff>
      <xdr:row>3</xdr:row>
      <xdr:rowOff>72242</xdr:rowOff>
    </xdr:from>
    <xdr:to>
      <xdr:col>15</xdr:col>
      <xdr:colOff>1803400</xdr:colOff>
      <xdr:row>3</xdr:row>
      <xdr:rowOff>1129505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A64AC31-3583-0043-A652-1A0CA0AC2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33840" y="1342242"/>
          <a:ext cx="1497560" cy="1057263"/>
        </a:xfrm>
        <a:prstGeom prst="rect">
          <a:avLst/>
        </a:prstGeom>
      </xdr:spPr>
    </xdr:pic>
    <xdr:clientData/>
  </xdr:twoCellAnchor>
  <xdr:twoCellAnchor editAs="oneCell">
    <xdr:from>
      <xdr:col>12</xdr:col>
      <xdr:colOff>198713</xdr:colOff>
      <xdr:row>3</xdr:row>
      <xdr:rowOff>45642</xdr:rowOff>
    </xdr:from>
    <xdr:to>
      <xdr:col>13</xdr:col>
      <xdr:colOff>3174</xdr:colOff>
      <xdr:row>3</xdr:row>
      <xdr:rowOff>1143000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48002D3-3BCA-4947-ACD8-20F90ED8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3513" y="1315642"/>
          <a:ext cx="1988861" cy="1097358"/>
        </a:xfrm>
        <a:prstGeom prst="rect">
          <a:avLst/>
        </a:prstGeom>
      </xdr:spPr>
    </xdr:pic>
    <xdr:clientData/>
  </xdr:twoCellAnchor>
  <xdr:twoCellAnchor editAs="oneCell">
    <xdr:from>
      <xdr:col>9</xdr:col>
      <xdr:colOff>244840</xdr:colOff>
      <xdr:row>3</xdr:row>
      <xdr:rowOff>46003</xdr:rowOff>
    </xdr:from>
    <xdr:to>
      <xdr:col>9</xdr:col>
      <xdr:colOff>1914142</xdr:colOff>
      <xdr:row>3</xdr:row>
      <xdr:rowOff>1117601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5A2A6EF1-CC59-5F41-895B-3DBCF03D5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66440" y="1316003"/>
          <a:ext cx="1669302" cy="1071598"/>
        </a:xfrm>
        <a:prstGeom prst="rect">
          <a:avLst/>
        </a:prstGeom>
      </xdr:spPr>
    </xdr:pic>
    <xdr:clientData/>
  </xdr:twoCellAnchor>
  <xdr:twoCellAnchor editAs="oneCell">
    <xdr:from>
      <xdr:col>8</xdr:col>
      <xdr:colOff>292100</xdr:colOff>
      <xdr:row>3</xdr:row>
      <xdr:rowOff>22019</xdr:rowOff>
    </xdr:from>
    <xdr:to>
      <xdr:col>9</xdr:col>
      <xdr:colOff>794</xdr:colOff>
      <xdr:row>3</xdr:row>
      <xdr:rowOff>1161417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8776BC31-9A21-9149-A7B2-41BFC53E2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29300" y="1292019"/>
          <a:ext cx="1893094" cy="1139398"/>
        </a:xfrm>
        <a:prstGeom prst="rect">
          <a:avLst/>
        </a:prstGeom>
      </xdr:spPr>
    </xdr:pic>
    <xdr:clientData/>
  </xdr:twoCellAnchor>
  <xdr:twoCellAnchor editAs="oneCell">
    <xdr:from>
      <xdr:col>4</xdr:col>
      <xdr:colOff>244454</xdr:colOff>
      <xdr:row>3</xdr:row>
      <xdr:rowOff>66835</xdr:rowOff>
    </xdr:from>
    <xdr:to>
      <xdr:col>4</xdr:col>
      <xdr:colOff>1911219</xdr:colOff>
      <xdr:row>3</xdr:row>
      <xdr:rowOff>1130300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CECFEDF-99F1-9C46-A41A-F3B4EC30B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4054" y="1336835"/>
          <a:ext cx="1666765" cy="1063465"/>
        </a:xfrm>
        <a:prstGeom prst="rect">
          <a:avLst/>
        </a:prstGeom>
      </xdr:spPr>
    </xdr:pic>
    <xdr:clientData/>
  </xdr:twoCellAnchor>
  <xdr:twoCellAnchor>
    <xdr:from>
      <xdr:col>2</xdr:col>
      <xdr:colOff>317500</xdr:colOff>
      <xdr:row>3</xdr:row>
      <xdr:rowOff>39689</xdr:rowOff>
    </xdr:from>
    <xdr:to>
      <xdr:col>2</xdr:col>
      <xdr:colOff>1866900</xdr:colOff>
      <xdr:row>3</xdr:row>
      <xdr:rowOff>1123184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16FC4EBC-3EC0-6B41-BB87-A889598A8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1309689"/>
          <a:ext cx="1549400" cy="1083495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3</xdr:row>
      <xdr:rowOff>51594</xdr:rowOff>
    </xdr:from>
    <xdr:to>
      <xdr:col>3</xdr:col>
      <xdr:colOff>1879996</xdr:colOff>
      <xdr:row>3</xdr:row>
      <xdr:rowOff>1131100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3F0D5B6-2283-3C40-9AAA-7B5AF673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0" y="1321594"/>
          <a:ext cx="1575196" cy="1079506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3</xdr:row>
      <xdr:rowOff>36541</xdr:rowOff>
    </xdr:from>
    <xdr:to>
      <xdr:col>1</xdr:col>
      <xdr:colOff>1892300</xdr:colOff>
      <xdr:row>3</xdr:row>
      <xdr:rowOff>1131980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44148386-4EF2-7B40-8EAE-653C46D72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1200" y="1306541"/>
          <a:ext cx="1587500" cy="1095439"/>
        </a:xfrm>
        <a:prstGeom prst="rect">
          <a:avLst/>
        </a:prstGeom>
      </xdr:spPr>
    </xdr:pic>
    <xdr:clientData/>
  </xdr:twoCellAnchor>
  <xdr:twoCellAnchor editAs="oneCell">
    <xdr:from>
      <xdr:col>5</xdr:col>
      <xdr:colOff>1155700</xdr:colOff>
      <xdr:row>3</xdr:row>
      <xdr:rowOff>46261</xdr:rowOff>
    </xdr:from>
    <xdr:to>
      <xdr:col>6</xdr:col>
      <xdr:colOff>989589</xdr:colOff>
      <xdr:row>3</xdr:row>
      <xdr:rowOff>1130301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9789083-0ED7-A141-9B00-FB75A2180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r:link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9700" y="1316261"/>
          <a:ext cx="2018289" cy="10840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152399</xdr:colOff>
      <xdr:row>3</xdr:row>
      <xdr:rowOff>50800</xdr:rowOff>
    </xdr:from>
    <xdr:to>
      <xdr:col>7</xdr:col>
      <xdr:colOff>1913890</xdr:colOff>
      <xdr:row>3</xdr:row>
      <xdr:rowOff>1143000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568D59CF-6B05-854E-A26D-01411F101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05199" y="1320800"/>
          <a:ext cx="1761491" cy="1092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1219200</xdr:colOff>
      <xdr:row>3</xdr:row>
      <xdr:rowOff>50800</xdr:rowOff>
    </xdr:from>
    <xdr:to>
      <xdr:col>11</xdr:col>
      <xdr:colOff>1079500</xdr:colOff>
      <xdr:row>3</xdr:row>
      <xdr:rowOff>1117600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DCFA1B9C-26F4-9A4A-8438-1BBFFE073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825200" y="1320800"/>
          <a:ext cx="2044700" cy="1066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3</xdr:row>
      <xdr:rowOff>231121</xdr:rowOff>
    </xdr:from>
    <xdr:ext cx="2387600" cy="594380"/>
    <xdr:pic>
      <xdr:nvPicPr>
        <xdr:cNvPr id="2" name="image1.png">
          <a:extLst>
            <a:ext uri="{FF2B5EF4-FFF2-40B4-BE49-F238E27FC236}">
              <a16:creationId xmlns:a16="http://schemas.microsoft.com/office/drawing/2014/main" id="{92CA4D8F-1644-014D-ADA3-840534EC9E09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1501121"/>
          <a:ext cx="2387600" cy="59438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674358</xdr:colOff>
      <xdr:row>3</xdr:row>
      <xdr:rowOff>113170</xdr:rowOff>
    </xdr:from>
    <xdr:to>
      <xdr:col>1</xdr:col>
      <xdr:colOff>1692872</xdr:colOff>
      <xdr:row>3</xdr:row>
      <xdr:rowOff>1131684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680E535-D837-AF4B-8D7F-2A2381A0F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458" y="1383170"/>
          <a:ext cx="1018514" cy="1018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317501</xdr:colOff>
      <xdr:row>2</xdr:row>
      <xdr:rowOff>243821</xdr:rowOff>
    </xdr:from>
    <xdr:ext cx="2387600" cy="594380"/>
    <xdr:pic>
      <xdr:nvPicPr>
        <xdr:cNvPr id="2" name="image1.png">
          <a:extLst>
            <a:ext uri="{FF2B5EF4-FFF2-40B4-BE49-F238E27FC236}">
              <a16:creationId xmlns:a16="http://schemas.microsoft.com/office/drawing/2014/main" id="{2AF6A0DA-604E-704F-8C9C-2E9F0A978305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1" y="878821"/>
          <a:ext cx="2387600" cy="5943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havotop.nl" TargetMode="External"/><Relationship Id="rId3" Type="http://schemas.openxmlformats.org/officeDocument/2006/relationships/hyperlink" Target="mailto:info.devennen@singelland.nl" TargetMode="External"/><Relationship Id="rId7" Type="http://schemas.openxmlformats.org/officeDocument/2006/relationships/hyperlink" Target="mailto:facturen@singelland.nl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admin@drachtsterlyceum.nl" TargetMode="External"/><Relationship Id="rId1" Type="http://schemas.openxmlformats.org/officeDocument/2006/relationships/hyperlink" Target="mailto:info.vhs@singelland.nl" TargetMode="External"/><Relationship Id="rId6" Type="http://schemas.openxmlformats.org/officeDocument/2006/relationships/hyperlink" Target="mailto:info@havotop.n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nfo.isk@singelland.nl" TargetMode="External"/><Relationship Id="rId10" Type="http://schemas.openxmlformats.org/officeDocument/2006/relationships/hyperlink" Target="mailto:facturen@bhs.frl" TargetMode="External"/><Relationship Id="rId4" Type="http://schemas.openxmlformats.org/officeDocument/2006/relationships/hyperlink" Target="mailto:info.surhuisterveen@singelland.nl" TargetMode="External"/><Relationship Id="rId9" Type="http://schemas.openxmlformats.org/officeDocument/2006/relationships/hyperlink" Target="mailto:info@bhs.fr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facturen@rsg-sneek.nl" TargetMode="External"/><Relationship Id="rId1" Type="http://schemas.openxmlformats.org/officeDocument/2006/relationships/hyperlink" Target="mailto:info@rsg-sneek.n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finadmin@stellingwerfcollege.nl" TargetMode="External"/><Relationship Id="rId1" Type="http://schemas.openxmlformats.org/officeDocument/2006/relationships/hyperlink" Target="mailto:administratie@stellingwerfcollege.n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facturen@ovo-fryslannoord.n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EC0ED-3009-404E-B711-9C12F0F7B4F5}">
  <dimension ref="A2:V995"/>
  <sheetViews>
    <sheetView showGridLines="0" tabSelected="1" zoomScale="101" zoomScaleNormal="100" workbookViewId="0">
      <selection activeCell="A3" sqref="A3"/>
    </sheetView>
  </sheetViews>
  <sheetFormatPr baseColWidth="10" defaultColWidth="12.6640625" defaultRowHeight="15" customHeight="1" x14ac:dyDescent="0.15"/>
  <cols>
    <col min="1" max="1" width="38.83203125" style="125" customWidth="1"/>
    <col min="2" max="3" width="28.83203125" style="125" customWidth="1"/>
    <col min="4" max="24" width="7.6640625" style="125" customWidth="1"/>
    <col min="25" max="16384" width="12.6640625" style="125"/>
  </cols>
  <sheetData>
    <row r="2" spans="1:22" ht="35" x14ac:dyDescent="0.15">
      <c r="A2" s="165" t="s">
        <v>122</v>
      </c>
      <c r="B2" s="165"/>
      <c r="C2" s="165"/>
    </row>
    <row r="3" spans="1:22" ht="50.25" customHeight="1" x14ac:dyDescent="0.15">
      <c r="A3" s="166"/>
      <c r="B3" s="167" t="s">
        <v>86</v>
      </c>
      <c r="C3" s="126" t="s">
        <v>179</v>
      </c>
    </row>
    <row r="4" spans="1:22" ht="92.25" customHeight="1" x14ac:dyDescent="0.15">
      <c r="A4" s="127"/>
      <c r="B4" s="128"/>
      <c r="C4" s="127"/>
    </row>
    <row r="5" spans="1:22" s="132" customFormat="1" ht="41.25" customHeight="1" x14ac:dyDescent="0.2">
      <c r="A5" s="129" t="s">
        <v>0</v>
      </c>
      <c r="B5" s="168" t="s">
        <v>94</v>
      </c>
      <c r="C5" s="12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31"/>
      <c r="P5" s="131"/>
      <c r="Q5" s="131"/>
      <c r="R5" s="131"/>
      <c r="S5" s="131"/>
      <c r="T5" s="131"/>
      <c r="U5" s="131"/>
      <c r="V5" s="131"/>
    </row>
    <row r="6" spans="1:22" s="132" customFormat="1" ht="41.25" customHeight="1" x14ac:dyDescent="0.2">
      <c r="A6" s="129" t="s">
        <v>1</v>
      </c>
      <c r="B6" s="170" t="s">
        <v>95</v>
      </c>
      <c r="C6" s="12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31"/>
      <c r="P6" s="131"/>
      <c r="Q6" s="131"/>
      <c r="R6" s="131"/>
      <c r="S6" s="131"/>
      <c r="T6" s="131"/>
      <c r="U6" s="131"/>
      <c r="V6" s="131"/>
    </row>
    <row r="7" spans="1:22" s="132" customFormat="1" ht="18" customHeight="1" x14ac:dyDescent="0.2">
      <c r="A7" s="134" t="s">
        <v>2</v>
      </c>
      <c r="B7" s="170" t="s">
        <v>96</v>
      </c>
      <c r="C7" s="134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31"/>
      <c r="P7" s="131"/>
      <c r="Q7" s="131"/>
      <c r="R7" s="131"/>
      <c r="S7" s="131"/>
      <c r="T7" s="131"/>
      <c r="U7" s="131"/>
      <c r="V7" s="131"/>
    </row>
    <row r="8" spans="1:22" s="132" customFormat="1" ht="17" x14ac:dyDescent="0.2">
      <c r="A8" s="136" t="s">
        <v>70</v>
      </c>
      <c r="B8" s="168" t="s">
        <v>253</v>
      </c>
      <c r="C8" s="136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</row>
    <row r="9" spans="1:22" s="132" customFormat="1" ht="17" x14ac:dyDescent="0.2">
      <c r="A9" s="136" t="s">
        <v>103</v>
      </c>
      <c r="B9" s="168" t="s">
        <v>104</v>
      </c>
      <c r="C9" s="136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</row>
    <row r="10" spans="1:22" s="132" customFormat="1" ht="17" x14ac:dyDescent="0.2">
      <c r="A10" s="136" t="s">
        <v>147</v>
      </c>
      <c r="B10" s="172" t="s">
        <v>254</v>
      </c>
      <c r="C10" s="136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</row>
    <row r="11" spans="1:22" s="132" customFormat="1" ht="17" x14ac:dyDescent="0.2">
      <c r="A11" s="138" t="s">
        <v>128</v>
      </c>
      <c r="B11" s="173" t="s">
        <v>255</v>
      </c>
      <c r="C11" s="140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</row>
    <row r="12" spans="1:22" s="132" customFormat="1" ht="17" x14ac:dyDescent="0.2">
      <c r="A12" s="141" t="s">
        <v>129</v>
      </c>
      <c r="B12" s="173" t="s">
        <v>255</v>
      </c>
      <c r="C12" s="136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</row>
    <row r="13" spans="1:22" s="132" customFormat="1" ht="17" x14ac:dyDescent="0.2">
      <c r="A13" s="136" t="s">
        <v>121</v>
      </c>
      <c r="B13" s="171"/>
      <c r="C13" s="136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</row>
    <row r="14" spans="1:22" s="132" customFormat="1" ht="17" x14ac:dyDescent="0.2">
      <c r="A14" s="174" t="s">
        <v>3</v>
      </c>
      <c r="B14" s="57">
        <v>168</v>
      </c>
      <c r="C14" s="174">
        <f>B14</f>
        <v>168</v>
      </c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</row>
    <row r="15" spans="1:22" s="132" customFormat="1" ht="17" x14ac:dyDescent="0.2">
      <c r="A15" s="174" t="s">
        <v>83</v>
      </c>
      <c r="B15" s="57">
        <v>20</v>
      </c>
      <c r="C15" s="174">
        <f>B15</f>
        <v>20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</row>
    <row r="16" spans="1:22" s="171" customFormat="1" ht="34" customHeight="1" x14ac:dyDescent="0.2">
      <c r="A16" s="175" t="s">
        <v>90</v>
      </c>
      <c r="B16" s="176" t="s">
        <v>163</v>
      </c>
      <c r="C16" s="175"/>
    </row>
    <row r="17" spans="1:20" s="171" customFormat="1" ht="17" x14ac:dyDescent="0.2">
      <c r="A17" s="177" t="s">
        <v>124</v>
      </c>
      <c r="B17" s="178" t="s">
        <v>257</v>
      </c>
      <c r="C17" s="177"/>
    </row>
    <row r="18" spans="1:20" ht="15" customHeight="1" x14ac:dyDescent="0.15">
      <c r="A18" s="145" t="s">
        <v>143</v>
      </c>
      <c r="B18" s="146" t="s">
        <v>144</v>
      </c>
      <c r="C18" s="145"/>
    </row>
    <row r="19" spans="1:20" s="171" customFormat="1" ht="16" x14ac:dyDescent="0.2">
      <c r="A19" s="179" t="s">
        <v>123</v>
      </c>
      <c r="B19" s="180"/>
      <c r="C19" s="179"/>
    </row>
    <row r="20" spans="1:20" s="132" customFormat="1" ht="16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48"/>
      <c r="P20" s="148"/>
      <c r="Q20" s="148"/>
      <c r="R20" s="148"/>
      <c r="S20" s="148"/>
      <c r="T20" s="148"/>
    </row>
    <row r="21" spans="1:20" s="132" customFormat="1" ht="17" x14ac:dyDescent="0.2">
      <c r="A21" s="129" t="s">
        <v>293</v>
      </c>
      <c r="B21" s="168"/>
      <c r="C21" s="129" t="s">
        <v>173</v>
      </c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</row>
    <row r="22" spans="1:20" s="132" customFormat="1" ht="14" customHeight="1" x14ac:dyDescent="0.2">
      <c r="A22" s="150" t="s">
        <v>76</v>
      </c>
      <c r="B22" s="150"/>
      <c r="C22" s="150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</row>
    <row r="23" spans="1:20" s="132" customFormat="1" ht="17" x14ac:dyDescent="0.2">
      <c r="A23" s="182" t="s">
        <v>71</v>
      </c>
      <c r="B23" s="151"/>
      <c r="C23" s="183">
        <f>B23</f>
        <v>0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</row>
    <row r="24" spans="1:20" s="132" customFormat="1" ht="15" customHeight="1" x14ac:dyDescent="0.2">
      <c r="A24" s="184" t="s">
        <v>72</v>
      </c>
      <c r="B24" s="60"/>
      <c r="C24" s="183">
        <f t="shared" ref="C24:C27" si="0">B24</f>
        <v>0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</row>
    <row r="25" spans="1:20" s="132" customFormat="1" ht="17" x14ac:dyDescent="0.2">
      <c r="A25" s="184" t="s">
        <v>73</v>
      </c>
      <c r="B25" s="60"/>
      <c r="C25" s="183">
        <f t="shared" si="0"/>
        <v>0</v>
      </c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</row>
    <row r="26" spans="1:20" s="132" customFormat="1" ht="17" x14ac:dyDescent="0.2">
      <c r="A26" s="184" t="s">
        <v>74</v>
      </c>
      <c r="B26" s="60">
        <v>57505</v>
      </c>
      <c r="C26" s="183">
        <f>B26</f>
        <v>57505</v>
      </c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</row>
    <row r="27" spans="1:20" s="132" customFormat="1" ht="17" x14ac:dyDescent="0.2">
      <c r="A27" s="184" t="s">
        <v>75</v>
      </c>
      <c r="B27" s="60"/>
      <c r="C27" s="183">
        <f t="shared" si="0"/>
        <v>0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</row>
    <row r="28" spans="1:20" s="132" customFormat="1" ht="17" x14ac:dyDescent="0.2">
      <c r="A28" s="184" t="s">
        <v>82</v>
      </c>
      <c r="B28" s="60">
        <f>SUM(B23:B27)</f>
        <v>57505</v>
      </c>
      <c r="C28" s="152">
        <f>SUM(C23:C27)</f>
        <v>57505</v>
      </c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20" s="132" customFormat="1" ht="17" x14ac:dyDescent="0.2">
      <c r="A29" s="153" t="s">
        <v>77</v>
      </c>
      <c r="B29" s="153"/>
      <c r="C29" s="153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20" s="132" customFormat="1" ht="17" x14ac:dyDescent="0.2">
      <c r="A30" s="185" t="s">
        <v>78</v>
      </c>
      <c r="B30" s="57"/>
      <c r="C30" s="136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</row>
    <row r="31" spans="1:20" s="132" customFormat="1" ht="15.75" customHeight="1" x14ac:dyDescent="0.2">
      <c r="A31" s="186" t="s">
        <v>73</v>
      </c>
      <c r="B31" s="154"/>
      <c r="C31" s="187">
        <f>B31</f>
        <v>0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</row>
    <row r="32" spans="1:20" s="132" customFormat="1" ht="15.75" customHeight="1" x14ac:dyDescent="0.2">
      <c r="A32" s="186" t="s">
        <v>75</v>
      </c>
      <c r="B32" s="154"/>
      <c r="C32" s="187">
        <f>B32</f>
        <v>0</v>
      </c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</row>
    <row r="33" spans="1:22" s="132" customFormat="1" ht="15.75" customHeight="1" x14ac:dyDescent="0.2">
      <c r="A33" s="186" t="s">
        <v>79</v>
      </c>
      <c r="B33" s="61">
        <f>SUM(B31:B32)</f>
        <v>0</v>
      </c>
      <c r="C33" s="155">
        <f>SUM(C31:C32)</f>
        <v>0</v>
      </c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</row>
    <row r="34" spans="1:22" s="132" customFormat="1" ht="15.75" customHeight="1" x14ac:dyDescent="0.2">
      <c r="A34" s="188" t="s">
        <v>80</v>
      </c>
      <c r="B34" s="189"/>
      <c r="C34" s="190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</row>
    <row r="35" spans="1:22" s="132" customFormat="1" ht="15.75" customHeight="1" x14ac:dyDescent="0.2">
      <c r="A35" s="156" t="s">
        <v>71</v>
      </c>
      <c r="B35" s="58"/>
      <c r="C35" s="157">
        <f>B35</f>
        <v>0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</row>
    <row r="36" spans="1:22" s="132" customFormat="1" ht="15.75" customHeight="1" x14ac:dyDescent="0.2">
      <c r="A36" s="191" t="s">
        <v>72</v>
      </c>
      <c r="B36" s="66"/>
      <c r="C36" s="157">
        <f t="shared" ref="C36:C39" si="1">B36</f>
        <v>0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</row>
    <row r="37" spans="1:22" s="132" customFormat="1" ht="15.75" customHeight="1" x14ac:dyDescent="0.2">
      <c r="A37" s="191" t="s">
        <v>73</v>
      </c>
      <c r="B37" s="66"/>
      <c r="C37" s="157">
        <f t="shared" si="1"/>
        <v>0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</row>
    <row r="38" spans="1:22" s="132" customFormat="1" ht="15.75" customHeight="1" x14ac:dyDescent="0.2">
      <c r="A38" s="192" t="s">
        <v>74</v>
      </c>
      <c r="B38" s="66"/>
      <c r="C38" s="157">
        <f t="shared" si="1"/>
        <v>0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</row>
    <row r="39" spans="1:22" s="132" customFormat="1" ht="15.75" customHeight="1" x14ac:dyDescent="0.2">
      <c r="A39" s="191" t="s">
        <v>75</v>
      </c>
      <c r="B39" s="66"/>
      <c r="C39" s="157">
        <f t="shared" si="1"/>
        <v>0</v>
      </c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</row>
    <row r="40" spans="1:22" s="132" customFormat="1" ht="15.75" customHeight="1" x14ac:dyDescent="0.2">
      <c r="A40" s="191" t="s">
        <v>81</v>
      </c>
      <c r="B40" s="66">
        <f>SUM(B35:B39)</f>
        <v>0</v>
      </c>
      <c r="C40" s="86">
        <f>SUM(C35:C39)</f>
        <v>0</v>
      </c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</row>
    <row r="41" spans="1:22" s="132" customFormat="1" ht="15.75" customHeight="1" x14ac:dyDescent="0.2">
      <c r="A41" s="193"/>
      <c r="B41" s="66"/>
      <c r="C41" s="194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</row>
    <row r="42" spans="1:22" s="132" customFormat="1" ht="15.75" customHeight="1" x14ac:dyDescent="0.2">
      <c r="A42" s="158" t="s">
        <v>74</v>
      </c>
      <c r="B42" s="195" t="s">
        <v>246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</row>
    <row r="43" spans="1:22" s="132" customFormat="1" ht="15.75" customHeight="1" x14ac:dyDescent="0.2">
      <c r="A43" s="160" t="s">
        <v>181</v>
      </c>
      <c r="B43" s="16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</row>
    <row r="44" spans="1:22" s="132" customFormat="1" ht="15.75" customHeight="1" x14ac:dyDescent="0.2">
      <c r="A44" s="160" t="s">
        <v>182</v>
      </c>
      <c r="B44" s="16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</row>
    <row r="45" spans="1:22" s="132" customFormat="1" ht="15.75" customHeight="1" x14ac:dyDescent="0.2">
      <c r="A45" s="160" t="s">
        <v>183</v>
      </c>
      <c r="B45" s="161" t="s">
        <v>247</v>
      </c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</row>
    <row r="46" spans="1:22" s="132" customFormat="1" ht="15.75" customHeight="1" x14ac:dyDescent="0.2">
      <c r="A46" s="160" t="s">
        <v>184</v>
      </c>
      <c r="B46" s="16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</row>
    <row r="47" spans="1:22" s="132" customFormat="1" ht="15.75" customHeight="1" x14ac:dyDescent="0.2">
      <c r="A47" s="160" t="s">
        <v>185</v>
      </c>
      <c r="B47" s="16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</row>
    <row r="48" spans="1:22" s="132" customFormat="1" ht="15.75" customHeight="1" x14ac:dyDescent="0.2">
      <c r="A48" s="160" t="s">
        <v>186</v>
      </c>
      <c r="B48" s="16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62"/>
      <c r="P48" s="162"/>
      <c r="Q48" s="162"/>
      <c r="R48" s="162"/>
      <c r="S48" s="162"/>
      <c r="T48" s="162"/>
      <c r="U48" s="162"/>
      <c r="V48" s="162"/>
    </row>
    <row r="49" spans="1:22" s="132" customFormat="1" ht="15.75" customHeight="1" x14ac:dyDescent="0.2">
      <c r="A49" s="160" t="s">
        <v>187</v>
      </c>
      <c r="B49" s="16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</row>
    <row r="50" spans="1:22" s="132" customFormat="1" ht="15.75" customHeight="1" x14ac:dyDescent="0.2">
      <c r="A50" s="160" t="s">
        <v>188</v>
      </c>
      <c r="B50" s="16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</row>
    <row r="51" spans="1:22" s="132" customFormat="1" ht="15.75" customHeight="1" x14ac:dyDescent="0.2">
      <c r="A51" s="160" t="s">
        <v>189</v>
      </c>
      <c r="B51" s="161" t="s">
        <v>247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</row>
    <row r="52" spans="1:22" s="132" customFormat="1" ht="15.75" customHeight="1" x14ac:dyDescent="0.2">
      <c r="A52" s="160" t="s">
        <v>190</v>
      </c>
      <c r="B52" s="161" t="s">
        <v>247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62"/>
      <c r="P52" s="162"/>
      <c r="Q52" s="162"/>
      <c r="R52" s="162"/>
      <c r="S52" s="162"/>
      <c r="T52" s="162"/>
      <c r="U52" s="162"/>
      <c r="V52" s="162"/>
    </row>
    <row r="53" spans="1:22" ht="15.75" customHeight="1" x14ac:dyDescent="0.2">
      <c r="A53" s="160" t="s">
        <v>191</v>
      </c>
      <c r="B53" s="161"/>
      <c r="C53" s="171"/>
    </row>
    <row r="54" spans="1:22" ht="15.75" customHeight="1" x14ac:dyDescent="0.2">
      <c r="A54" s="160" t="s">
        <v>192</v>
      </c>
      <c r="B54" s="161" t="s">
        <v>247</v>
      </c>
      <c r="C54" s="171"/>
    </row>
    <row r="55" spans="1:22" ht="15.75" customHeight="1" x14ac:dyDescent="0.2">
      <c r="A55" s="160" t="s">
        <v>193</v>
      </c>
      <c r="B55" s="161"/>
      <c r="C55" s="171"/>
    </row>
    <row r="56" spans="1:22" ht="15.75" customHeight="1" x14ac:dyDescent="0.2">
      <c r="A56" s="160" t="s">
        <v>194</v>
      </c>
      <c r="B56" s="161" t="s">
        <v>247</v>
      </c>
      <c r="C56" s="171"/>
    </row>
    <row r="57" spans="1:22" ht="15.75" customHeight="1" x14ac:dyDescent="0.2">
      <c r="A57" s="160" t="s">
        <v>195</v>
      </c>
      <c r="B57" s="161"/>
      <c r="C57" s="171"/>
    </row>
    <row r="58" spans="1:22" ht="15.75" customHeight="1" x14ac:dyDescent="0.2">
      <c r="A58" s="160" t="s">
        <v>196</v>
      </c>
      <c r="B58" s="161"/>
      <c r="C58" s="171"/>
    </row>
    <row r="59" spans="1:22" ht="15.75" customHeight="1" x14ac:dyDescent="0.2">
      <c r="A59" s="160" t="s">
        <v>197</v>
      </c>
      <c r="B59" s="161"/>
      <c r="C59" s="171"/>
    </row>
    <row r="60" spans="1:22" ht="15.75" customHeight="1" x14ac:dyDescent="0.2">
      <c r="A60" s="160" t="s">
        <v>198</v>
      </c>
      <c r="B60" s="161"/>
      <c r="C60" s="171"/>
    </row>
    <row r="61" spans="1:22" ht="15.75" customHeight="1" x14ac:dyDescent="0.2">
      <c r="A61" s="160" t="s">
        <v>199</v>
      </c>
      <c r="B61" s="161"/>
      <c r="C61" s="171"/>
    </row>
    <row r="62" spans="1:22" ht="15.75" customHeight="1" x14ac:dyDescent="0.2">
      <c r="A62" s="160" t="s">
        <v>200</v>
      </c>
      <c r="B62" s="161"/>
      <c r="C62" s="171"/>
    </row>
    <row r="63" spans="1:22" ht="15.75" customHeight="1" x14ac:dyDescent="0.2">
      <c r="A63" s="160" t="s">
        <v>201</v>
      </c>
      <c r="B63" s="161"/>
      <c r="C63" s="171"/>
    </row>
    <row r="64" spans="1:22" ht="15.75" customHeight="1" x14ac:dyDescent="0.2">
      <c r="A64" s="160" t="s">
        <v>202</v>
      </c>
      <c r="B64" s="161"/>
      <c r="C64" s="171"/>
    </row>
    <row r="65" spans="1:3" ht="15.75" customHeight="1" x14ac:dyDescent="0.2">
      <c r="A65" s="160" t="s">
        <v>203</v>
      </c>
      <c r="B65" s="161"/>
      <c r="C65" s="171"/>
    </row>
    <row r="66" spans="1:3" ht="15.75" customHeight="1" x14ac:dyDescent="0.2">
      <c r="A66" s="160" t="s">
        <v>204</v>
      </c>
      <c r="B66" s="161" t="s">
        <v>247</v>
      </c>
      <c r="C66" s="171"/>
    </row>
    <row r="67" spans="1:3" ht="15.75" customHeight="1" x14ac:dyDescent="0.2">
      <c r="A67" s="160" t="s">
        <v>256</v>
      </c>
      <c r="B67" s="161" t="s">
        <v>247</v>
      </c>
      <c r="C67" s="171"/>
    </row>
    <row r="68" spans="1:3" ht="15.75" customHeight="1" x14ac:dyDescent="0.2">
      <c r="A68" s="160" t="s">
        <v>205</v>
      </c>
      <c r="B68" s="161"/>
      <c r="C68" s="171"/>
    </row>
    <row r="69" spans="1:3" ht="15.75" customHeight="1" x14ac:dyDescent="0.2">
      <c r="A69" s="163" t="s">
        <v>206</v>
      </c>
      <c r="B69" s="161"/>
      <c r="C69" s="171"/>
    </row>
    <row r="70" spans="1:3" ht="15.75" customHeight="1" x14ac:dyDescent="0.2">
      <c r="A70" s="164" t="s">
        <v>207</v>
      </c>
      <c r="B70" s="161"/>
      <c r="C70" s="171"/>
    </row>
    <row r="71" spans="1:3" ht="15.75" customHeight="1" x14ac:dyDescent="0.2">
      <c r="A71" s="164" t="s">
        <v>208</v>
      </c>
      <c r="B71" s="161"/>
      <c r="C71" s="171"/>
    </row>
    <row r="72" spans="1:3" ht="15.75" customHeight="1" x14ac:dyDescent="0.2">
      <c r="A72" s="164" t="s">
        <v>209</v>
      </c>
      <c r="B72" s="161"/>
      <c r="C72" s="171"/>
    </row>
    <row r="73" spans="1:3" ht="15.75" customHeight="1" x14ac:dyDescent="0.2">
      <c r="A73" s="164" t="s">
        <v>210</v>
      </c>
      <c r="B73" s="161"/>
      <c r="C73" s="171"/>
    </row>
    <row r="74" spans="1:3" ht="15.75" customHeight="1" x14ac:dyDescent="0.2">
      <c r="A74" s="164" t="s">
        <v>211</v>
      </c>
      <c r="B74" s="161"/>
      <c r="C74" s="171"/>
    </row>
    <row r="75" spans="1:3" ht="15.75" customHeight="1" x14ac:dyDescent="0.2">
      <c r="A75" s="164" t="s">
        <v>212</v>
      </c>
      <c r="B75" s="161"/>
      <c r="C75" s="171"/>
    </row>
    <row r="76" spans="1:3" ht="15.75" customHeight="1" x14ac:dyDescent="0.2">
      <c r="A76" s="164" t="s">
        <v>213</v>
      </c>
      <c r="B76" s="161"/>
      <c r="C76" s="171"/>
    </row>
    <row r="77" spans="1:3" ht="15.75" customHeight="1" x14ac:dyDescent="0.2">
      <c r="A77" s="164" t="s">
        <v>214</v>
      </c>
      <c r="B77" s="161"/>
      <c r="C77" s="171"/>
    </row>
    <row r="78" spans="1:3" ht="15.75" customHeight="1" x14ac:dyDescent="0.2">
      <c r="A78" s="164" t="s">
        <v>215</v>
      </c>
      <c r="B78" s="161"/>
      <c r="C78" s="171"/>
    </row>
    <row r="79" spans="1:3" ht="15.75" customHeight="1" x14ac:dyDescent="0.2">
      <c r="A79" s="164" t="s">
        <v>216</v>
      </c>
      <c r="B79" s="161"/>
      <c r="C79" s="171"/>
    </row>
    <row r="80" spans="1:3" ht="15.75" customHeight="1" x14ac:dyDescent="0.2">
      <c r="A80" s="164" t="s">
        <v>217</v>
      </c>
      <c r="B80" s="161" t="s">
        <v>247</v>
      </c>
      <c r="C80" s="171"/>
    </row>
    <row r="81" spans="1:3" ht="15.75" customHeight="1" x14ac:dyDescent="0.2">
      <c r="A81" s="164" t="s">
        <v>218</v>
      </c>
      <c r="B81" s="161"/>
      <c r="C81" s="171"/>
    </row>
    <row r="82" spans="1:3" ht="15.75" customHeight="1" x14ac:dyDescent="0.2">
      <c r="A82" s="164" t="s">
        <v>219</v>
      </c>
      <c r="B82" s="161"/>
      <c r="C82" s="171"/>
    </row>
    <row r="83" spans="1:3" ht="15.75" customHeight="1" x14ac:dyDescent="0.2">
      <c r="A83" s="164" t="s">
        <v>220</v>
      </c>
      <c r="B83" s="161"/>
      <c r="C83" s="171"/>
    </row>
    <row r="84" spans="1:3" ht="15.75" customHeight="1" x14ac:dyDescent="0.2">
      <c r="A84" s="164" t="s">
        <v>221</v>
      </c>
      <c r="B84" s="161"/>
      <c r="C84" s="171"/>
    </row>
    <row r="85" spans="1:3" ht="15.75" customHeight="1" x14ac:dyDescent="0.2">
      <c r="A85" s="164" t="s">
        <v>222</v>
      </c>
      <c r="B85" s="161"/>
      <c r="C85" s="171"/>
    </row>
    <row r="86" spans="1:3" ht="15.75" customHeight="1" x14ac:dyDescent="0.2">
      <c r="A86" s="164" t="s">
        <v>223</v>
      </c>
      <c r="B86" s="161"/>
      <c r="C86" s="171"/>
    </row>
    <row r="87" spans="1:3" ht="15.75" customHeight="1" x14ac:dyDescent="0.2">
      <c r="A87" s="164" t="s">
        <v>224</v>
      </c>
      <c r="B87" s="161"/>
      <c r="C87" s="171"/>
    </row>
    <row r="88" spans="1:3" ht="15.75" customHeight="1" x14ac:dyDescent="0.2">
      <c r="A88" s="160" t="s">
        <v>225</v>
      </c>
      <c r="B88" s="161" t="s">
        <v>247</v>
      </c>
      <c r="C88" s="171"/>
    </row>
    <row r="89" spans="1:3" ht="15.75" customHeight="1" x14ac:dyDescent="0.2">
      <c r="A89" s="160" t="s">
        <v>226</v>
      </c>
      <c r="B89" s="161"/>
      <c r="C89" s="171"/>
    </row>
    <row r="90" spans="1:3" ht="15.75" customHeight="1" x14ac:dyDescent="0.2">
      <c r="A90" s="160" t="s">
        <v>227</v>
      </c>
      <c r="B90" s="161"/>
      <c r="C90" s="171"/>
    </row>
    <row r="91" spans="1:3" ht="15.75" customHeight="1" x14ac:dyDescent="0.2">
      <c r="A91" s="160" t="s">
        <v>228</v>
      </c>
      <c r="B91" s="161" t="s">
        <v>247</v>
      </c>
      <c r="C91" s="171"/>
    </row>
    <row r="92" spans="1:3" ht="15.75" customHeight="1" x14ac:dyDescent="0.2">
      <c r="A92" s="160" t="s">
        <v>229</v>
      </c>
      <c r="B92" s="161"/>
      <c r="C92" s="171"/>
    </row>
    <row r="93" spans="1:3" ht="15.75" customHeight="1" x14ac:dyDescent="0.2">
      <c r="A93" s="160" t="s">
        <v>230</v>
      </c>
      <c r="B93" s="161"/>
      <c r="C93" s="171"/>
    </row>
    <row r="94" spans="1:3" ht="15.75" customHeight="1" x14ac:dyDescent="0.2">
      <c r="A94" s="160" t="s">
        <v>231</v>
      </c>
      <c r="B94" s="161" t="s">
        <v>247</v>
      </c>
      <c r="C94" s="171"/>
    </row>
    <row r="95" spans="1:3" ht="15.75" customHeight="1" x14ac:dyDescent="0.2">
      <c r="A95" s="160" t="s">
        <v>232</v>
      </c>
      <c r="B95" s="161"/>
      <c r="C95" s="171"/>
    </row>
    <row r="96" spans="1:3" ht="15.75" customHeight="1" x14ac:dyDescent="0.2">
      <c r="A96" s="160" t="s">
        <v>233</v>
      </c>
      <c r="B96" s="161"/>
      <c r="C96" s="171"/>
    </row>
    <row r="97" spans="1:3" ht="15.75" customHeight="1" x14ac:dyDescent="0.2">
      <c r="A97" s="160" t="s">
        <v>234</v>
      </c>
      <c r="B97" s="161"/>
      <c r="C97" s="171"/>
    </row>
    <row r="98" spans="1:3" ht="15.75" customHeight="1" x14ac:dyDescent="0.2">
      <c r="A98" s="160" t="s">
        <v>235</v>
      </c>
      <c r="B98" s="161" t="s">
        <v>247</v>
      </c>
      <c r="C98" s="171"/>
    </row>
    <row r="99" spans="1:3" ht="15.75" customHeight="1" x14ac:dyDescent="0.2">
      <c r="A99" s="160" t="s">
        <v>236</v>
      </c>
      <c r="B99" s="161" t="s">
        <v>247</v>
      </c>
      <c r="C99" s="171"/>
    </row>
    <row r="100" spans="1:3" ht="15.75" customHeight="1" x14ac:dyDescent="0.2">
      <c r="A100" s="160" t="s">
        <v>237</v>
      </c>
      <c r="B100" s="161" t="s">
        <v>247</v>
      </c>
      <c r="C100" s="171"/>
    </row>
    <row r="101" spans="1:3" ht="15.75" customHeight="1" x14ac:dyDescent="0.2">
      <c r="A101" s="160" t="s">
        <v>238</v>
      </c>
      <c r="B101" s="161" t="s">
        <v>247</v>
      </c>
      <c r="C101" s="171"/>
    </row>
    <row r="102" spans="1:3" ht="15.75" customHeight="1" x14ac:dyDescent="0.2">
      <c r="A102" s="160" t="s">
        <v>239</v>
      </c>
      <c r="B102" s="161"/>
      <c r="C102" s="171"/>
    </row>
    <row r="103" spans="1:3" ht="15.75" customHeight="1" x14ac:dyDescent="0.2">
      <c r="A103" s="160" t="s">
        <v>240</v>
      </c>
      <c r="B103" s="161"/>
      <c r="C103" s="171"/>
    </row>
    <row r="104" spans="1:3" ht="15.75" customHeight="1" x14ac:dyDescent="0.2">
      <c r="A104" s="160" t="s">
        <v>241</v>
      </c>
      <c r="B104" s="161"/>
      <c r="C104" s="171"/>
    </row>
    <row r="105" spans="1:3" ht="15.75" customHeight="1" x14ac:dyDescent="0.2">
      <c r="A105" s="160" t="s">
        <v>242</v>
      </c>
      <c r="B105" s="161"/>
      <c r="C105" s="171"/>
    </row>
    <row r="106" spans="1:3" ht="15.75" customHeight="1" x14ac:dyDescent="0.2">
      <c r="A106" s="160" t="s">
        <v>243</v>
      </c>
      <c r="B106" s="161"/>
      <c r="C106" s="171"/>
    </row>
    <row r="107" spans="1:3" ht="15.75" customHeight="1" x14ac:dyDescent="0.2">
      <c r="A107" s="160" t="s">
        <v>244</v>
      </c>
      <c r="B107" s="161"/>
      <c r="C107" s="171"/>
    </row>
    <row r="108" spans="1:3" ht="15.75" customHeight="1" x14ac:dyDescent="0.2">
      <c r="A108" s="163" t="s">
        <v>245</v>
      </c>
      <c r="B108" s="161"/>
      <c r="C108" s="171"/>
    </row>
    <row r="109" spans="1:3" ht="15.75" customHeight="1" x14ac:dyDescent="0.15"/>
    <row r="110" spans="1:3" ht="15.75" customHeight="1" x14ac:dyDescent="0.15">
      <c r="A110" s="343" t="s">
        <v>258</v>
      </c>
      <c r="B110" s="343"/>
    </row>
    <row r="111" spans="1:3" ht="15.75" customHeight="1" x14ac:dyDescent="0.15"/>
    <row r="112" spans="1:3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</sheetData>
  <sheetProtection algorithmName="SHA-512" hashValue="kct2oT3XmvlBdL1g4T0v6j1iLHC/Zf5MdgSKrOHCXCJJMZxFwFAaPsncN9mzPbL1lZrai5+lJKBpd1ALFAFM2A==" saltValue="D0PimP0c+RJS7PJFFfcqig==" spinCount="100000" sheet="1" objects="1" scenarios="1"/>
  <mergeCells count="1">
    <mergeCell ref="A110:B110"/>
  </mergeCells>
  <pageMargins left="0.70866141732283472" right="0.70866141732283472" top="0.15748031496062992" bottom="0.35433070866141736" header="0" footer="0"/>
  <pageSetup paperSize="8"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BDA7-213D-D849-B0D9-24B7D44EC414}">
  <dimension ref="A2:L110"/>
  <sheetViews>
    <sheetView showGridLines="0" zoomScaleNormal="100" zoomScaleSheetLayoutView="125" zoomScalePageLayoutView="125" workbookViewId="0">
      <pane xSplit="1" ySplit="4" topLeftCell="B5" activePane="bottomRight" state="frozen"/>
      <selection activeCell="A31" sqref="A31:B31"/>
      <selection pane="topRight" activeCell="A31" sqref="A31:B31"/>
      <selection pane="bottomLeft" activeCell="A31" sqref="A31:B31"/>
      <selection pane="bottomRight" activeCell="J23" sqref="J23"/>
    </sheetView>
  </sheetViews>
  <sheetFormatPr baseColWidth="10" defaultColWidth="8.83203125" defaultRowHeight="15" x14ac:dyDescent="0.2"/>
  <cols>
    <col min="1" max="1" width="38.83203125" style="196" customWidth="1"/>
    <col min="2" max="2" width="28.83203125" style="125" customWidth="1"/>
    <col min="3" max="9" width="28.83203125" style="196" customWidth="1"/>
    <col min="10" max="10" width="28.83203125" style="125" customWidth="1"/>
    <col min="11" max="11" width="8.83203125" style="196"/>
    <col min="12" max="12" width="9.33203125" style="196" bestFit="1" customWidth="1"/>
    <col min="13" max="16384" width="8.83203125" style="196"/>
  </cols>
  <sheetData>
    <row r="2" spans="1:10" ht="35" x14ac:dyDescent="0.2">
      <c r="A2" s="344" t="s">
        <v>295</v>
      </c>
      <c r="B2" s="344"/>
      <c r="C2" s="345"/>
      <c r="D2" s="345"/>
      <c r="E2" s="345"/>
      <c r="F2" s="345"/>
      <c r="G2" s="345"/>
      <c r="H2" s="345"/>
      <c r="I2" s="345"/>
      <c r="J2" s="165"/>
    </row>
    <row r="3" spans="1:10" s="199" customFormat="1" ht="50.25" customHeight="1" x14ac:dyDescent="0.2">
      <c r="A3" s="197"/>
      <c r="B3" s="126" t="s">
        <v>299</v>
      </c>
      <c r="C3" s="198" t="s">
        <v>112</v>
      </c>
      <c r="D3" s="198" t="s">
        <v>113</v>
      </c>
      <c r="E3" s="198" t="s">
        <v>110</v>
      </c>
      <c r="F3" s="198" t="s">
        <v>114</v>
      </c>
      <c r="G3" s="198" t="s">
        <v>115</v>
      </c>
      <c r="H3" s="198" t="s">
        <v>111</v>
      </c>
      <c r="I3" s="198" t="s">
        <v>111</v>
      </c>
      <c r="J3" s="198" t="s">
        <v>174</v>
      </c>
    </row>
    <row r="4" spans="1:10" ht="92.25" customHeight="1" x14ac:dyDescent="0.2">
      <c r="A4" s="200"/>
      <c r="B4" s="128"/>
      <c r="C4" s="201"/>
      <c r="D4" s="202"/>
      <c r="E4" s="202"/>
      <c r="F4" s="201"/>
      <c r="G4" s="201"/>
      <c r="H4" s="201"/>
      <c r="I4" s="201"/>
      <c r="J4" s="203"/>
    </row>
    <row r="5" spans="1:10" s="208" customFormat="1" ht="41.25" customHeight="1" x14ac:dyDescent="0.2">
      <c r="A5" s="204" t="s">
        <v>0</v>
      </c>
      <c r="B5" s="130" t="s">
        <v>84</v>
      </c>
      <c r="C5" s="205" t="s">
        <v>60</v>
      </c>
      <c r="D5" s="205" t="s">
        <v>62</v>
      </c>
      <c r="E5" s="206" t="s">
        <v>64</v>
      </c>
      <c r="F5" s="206" t="s">
        <v>66</v>
      </c>
      <c r="G5" s="206" t="s">
        <v>154</v>
      </c>
      <c r="H5" s="206" t="s">
        <v>68</v>
      </c>
      <c r="I5" s="206" t="s">
        <v>148</v>
      </c>
      <c r="J5" s="207"/>
    </row>
    <row r="6" spans="1:10" s="208" customFormat="1" ht="41.25" customHeight="1" x14ac:dyDescent="0.2">
      <c r="A6" s="209" t="s">
        <v>1</v>
      </c>
      <c r="B6" s="133" t="s">
        <v>85</v>
      </c>
      <c r="C6" s="210" t="s">
        <v>61</v>
      </c>
      <c r="D6" s="211" t="s">
        <v>63</v>
      </c>
      <c r="E6" s="211" t="s">
        <v>65</v>
      </c>
      <c r="F6" s="211" t="s">
        <v>67</v>
      </c>
      <c r="G6" s="211" t="s">
        <v>153</v>
      </c>
      <c r="H6" s="211" t="s">
        <v>69</v>
      </c>
      <c r="I6" s="211" t="s">
        <v>149</v>
      </c>
      <c r="J6" s="129"/>
    </row>
    <row r="7" spans="1:10" s="208" customFormat="1" ht="18" customHeight="1" x14ac:dyDescent="0.15">
      <c r="A7" s="212" t="s">
        <v>2</v>
      </c>
      <c r="B7" s="135" t="s">
        <v>127</v>
      </c>
      <c r="C7" s="213" t="s">
        <v>279</v>
      </c>
      <c r="D7" s="213" t="s">
        <v>280</v>
      </c>
      <c r="E7" s="213" t="s">
        <v>281</v>
      </c>
      <c r="F7" s="213" t="s">
        <v>282</v>
      </c>
      <c r="G7" s="214" t="s">
        <v>283</v>
      </c>
      <c r="H7" s="213" t="s">
        <v>284</v>
      </c>
      <c r="I7" s="211"/>
      <c r="J7" s="134"/>
    </row>
    <row r="8" spans="1:10" s="199" customFormat="1" ht="17" x14ac:dyDescent="0.2">
      <c r="A8" s="215" t="s">
        <v>70</v>
      </c>
      <c r="B8" s="130" t="s">
        <v>108</v>
      </c>
      <c r="C8" s="216" t="s">
        <v>100</v>
      </c>
      <c r="D8" s="216" t="s">
        <v>100</v>
      </c>
      <c r="E8" s="216" t="s">
        <v>100</v>
      </c>
      <c r="F8" s="216" t="s">
        <v>100</v>
      </c>
      <c r="G8" s="216" t="s">
        <v>100</v>
      </c>
      <c r="H8" s="216" t="s">
        <v>100</v>
      </c>
      <c r="I8" s="216" t="s">
        <v>100</v>
      </c>
      <c r="J8" s="136"/>
    </row>
    <row r="9" spans="1:10" s="199" customFormat="1" ht="17" x14ac:dyDescent="0.2">
      <c r="A9" s="215" t="s">
        <v>103</v>
      </c>
      <c r="B9" s="130" t="s">
        <v>105</v>
      </c>
      <c r="C9" s="346" t="s">
        <v>106</v>
      </c>
      <c r="D9" s="347"/>
      <c r="E9" s="347"/>
      <c r="F9" s="347"/>
      <c r="G9" s="347"/>
      <c r="H9" s="347"/>
      <c r="I9" s="348"/>
      <c r="J9" s="136"/>
    </row>
    <row r="10" spans="1:10" s="199" customFormat="1" ht="17" x14ac:dyDescent="0.2">
      <c r="A10" s="215" t="s">
        <v>147</v>
      </c>
      <c r="B10" s="342" t="s">
        <v>298</v>
      </c>
      <c r="C10" s="216" t="s">
        <v>285</v>
      </c>
      <c r="D10" s="216" t="s">
        <v>286</v>
      </c>
      <c r="E10" s="216" t="s">
        <v>287</v>
      </c>
      <c r="F10" s="216" t="s">
        <v>288</v>
      </c>
      <c r="G10" s="216" t="s">
        <v>289</v>
      </c>
      <c r="H10" s="216" t="s">
        <v>290</v>
      </c>
      <c r="I10" s="216"/>
      <c r="J10" s="136"/>
    </row>
    <row r="11" spans="1:10" s="199" customFormat="1" ht="17" x14ac:dyDescent="0.2">
      <c r="A11" s="217" t="s">
        <v>128</v>
      </c>
      <c r="B11" s="139" t="s">
        <v>130</v>
      </c>
      <c r="C11" s="218" t="s">
        <v>132</v>
      </c>
      <c r="D11" s="219" t="s">
        <v>133</v>
      </c>
      <c r="E11" s="219" t="s">
        <v>134</v>
      </c>
      <c r="F11" s="219" t="s">
        <v>135</v>
      </c>
      <c r="G11" s="219" t="s">
        <v>136</v>
      </c>
      <c r="H11" s="220" t="s">
        <v>137</v>
      </c>
      <c r="I11" s="220" t="s">
        <v>137</v>
      </c>
      <c r="J11" s="140"/>
    </row>
    <row r="12" spans="1:10" s="199" customFormat="1" ht="17" x14ac:dyDescent="0.2">
      <c r="A12" s="217" t="s">
        <v>129</v>
      </c>
      <c r="B12" s="142" t="s">
        <v>131</v>
      </c>
      <c r="C12" s="349" t="s">
        <v>138</v>
      </c>
      <c r="D12" s="350"/>
      <c r="E12" s="350"/>
      <c r="F12" s="350"/>
      <c r="G12" s="350"/>
      <c r="H12" s="350"/>
      <c r="I12" s="351"/>
      <c r="J12" s="136"/>
    </row>
    <row r="13" spans="1:10" s="199" customFormat="1" ht="17" x14ac:dyDescent="0.2">
      <c r="A13" s="215" t="s">
        <v>121</v>
      </c>
      <c r="B13" s="137"/>
      <c r="C13" s="352"/>
      <c r="D13" s="353"/>
      <c r="E13" s="353"/>
      <c r="F13" s="353"/>
      <c r="G13" s="353"/>
      <c r="H13" s="353"/>
      <c r="I13" s="354"/>
      <c r="J13" s="136"/>
    </row>
    <row r="14" spans="1:10" s="199" customFormat="1" ht="17" x14ac:dyDescent="0.2">
      <c r="A14" s="221" t="s">
        <v>3</v>
      </c>
      <c r="B14" s="57">
        <v>482</v>
      </c>
      <c r="C14" s="222">
        <v>801</v>
      </c>
      <c r="D14" s="222">
        <v>1219</v>
      </c>
      <c r="E14" s="211">
        <v>214</v>
      </c>
      <c r="F14" s="211">
        <v>461</v>
      </c>
      <c r="G14" s="211">
        <v>159</v>
      </c>
      <c r="H14" s="211">
        <v>250</v>
      </c>
      <c r="I14" s="211">
        <v>57</v>
      </c>
      <c r="J14" s="223">
        <f>SUM(B14:I14)</f>
        <v>3643</v>
      </c>
    </row>
    <row r="15" spans="1:10" s="199" customFormat="1" ht="17" x14ac:dyDescent="0.2">
      <c r="A15" s="221" t="s">
        <v>83</v>
      </c>
      <c r="B15" s="57">
        <v>56</v>
      </c>
      <c r="C15" s="222">
        <v>90</v>
      </c>
      <c r="D15" s="222">
        <v>93</v>
      </c>
      <c r="E15" s="211">
        <v>27</v>
      </c>
      <c r="F15" s="211">
        <v>50</v>
      </c>
      <c r="G15" s="211">
        <v>22</v>
      </c>
      <c r="H15" s="211">
        <v>25</v>
      </c>
      <c r="I15" s="211">
        <v>6</v>
      </c>
      <c r="J15" s="223">
        <f>SUM(B15:I15)</f>
        <v>369</v>
      </c>
    </row>
    <row r="16" spans="1:10" s="199" customFormat="1" ht="16" x14ac:dyDescent="0.2">
      <c r="A16" s="224" t="s">
        <v>90</v>
      </c>
      <c r="B16" s="143" t="s">
        <v>164</v>
      </c>
      <c r="C16" s="216" t="s">
        <v>151</v>
      </c>
      <c r="D16" s="216" t="s">
        <v>150</v>
      </c>
      <c r="E16" s="216" t="s">
        <v>97</v>
      </c>
      <c r="F16" s="216" t="s">
        <v>152</v>
      </c>
      <c r="G16" s="216" t="s">
        <v>116</v>
      </c>
      <c r="H16" s="216" t="s">
        <v>101</v>
      </c>
      <c r="I16" s="216" t="s">
        <v>150</v>
      </c>
      <c r="J16" s="225"/>
    </row>
    <row r="17" spans="1:12" s="199" customFormat="1" ht="16" x14ac:dyDescent="0.2">
      <c r="A17" s="226" t="s">
        <v>124</v>
      </c>
      <c r="B17" s="144" t="s">
        <v>125</v>
      </c>
      <c r="C17" s="216"/>
      <c r="D17" s="216"/>
      <c r="E17" s="216"/>
      <c r="F17" s="216"/>
      <c r="G17" s="216"/>
      <c r="H17" s="216"/>
      <c r="I17" s="216"/>
      <c r="J17" s="227"/>
    </row>
    <row r="18" spans="1:12" x14ac:dyDescent="0.2">
      <c r="A18" s="202" t="s">
        <v>143</v>
      </c>
      <c r="B18" s="146" t="s">
        <v>145</v>
      </c>
      <c r="C18" s="355" t="s">
        <v>144</v>
      </c>
      <c r="D18" s="356"/>
      <c r="E18" s="356"/>
      <c r="F18" s="356"/>
      <c r="G18" s="356"/>
      <c r="H18" s="356"/>
      <c r="I18" s="357"/>
      <c r="J18" s="145"/>
    </row>
    <row r="19" spans="1:12" s="199" customFormat="1" ht="16" x14ac:dyDescent="0.2">
      <c r="A19" s="228" t="s">
        <v>123</v>
      </c>
      <c r="B19" s="147"/>
      <c r="C19" s="216"/>
      <c r="D19" s="216"/>
      <c r="E19" s="216"/>
      <c r="F19" s="216"/>
      <c r="G19" s="216"/>
      <c r="H19" s="216"/>
      <c r="I19" s="216"/>
      <c r="J19" s="229"/>
    </row>
    <row r="20" spans="1:12" s="230" customFormat="1" ht="16" x14ac:dyDescent="0.2">
      <c r="A20" s="358"/>
      <c r="B20" s="359"/>
      <c r="C20" s="359"/>
      <c r="D20" s="359"/>
      <c r="E20" s="359"/>
      <c r="F20" s="359"/>
      <c r="G20" s="359"/>
      <c r="H20" s="360"/>
      <c r="J20" s="231"/>
    </row>
    <row r="21" spans="1:12" s="199" customFormat="1" ht="17" x14ac:dyDescent="0.2">
      <c r="A21" s="209" t="s">
        <v>293</v>
      </c>
      <c r="B21" s="149"/>
      <c r="C21" s="211"/>
      <c r="D21" s="211"/>
      <c r="E21" s="211"/>
      <c r="F21" s="211"/>
      <c r="G21" s="211"/>
      <c r="H21" s="211"/>
      <c r="I21" s="211"/>
      <c r="J21" s="129" t="s">
        <v>173</v>
      </c>
    </row>
    <row r="22" spans="1:12" s="199" customFormat="1" ht="17" x14ac:dyDescent="0.2">
      <c r="A22" s="232" t="s">
        <v>76</v>
      </c>
      <c r="B22" s="150"/>
      <c r="C22" s="150"/>
      <c r="D22" s="150"/>
      <c r="E22" s="150"/>
      <c r="F22" s="150"/>
      <c r="G22" s="150"/>
      <c r="H22" s="150"/>
      <c r="I22" s="150"/>
      <c r="J22" s="150"/>
    </row>
    <row r="23" spans="1:12" s="199" customFormat="1" ht="17" x14ac:dyDescent="0.2">
      <c r="A23" s="233" t="s">
        <v>71</v>
      </c>
      <c r="B23" s="151"/>
      <c r="C23" s="79"/>
      <c r="D23" s="79"/>
      <c r="E23" s="79"/>
      <c r="F23" s="79"/>
      <c r="G23" s="79"/>
      <c r="H23" s="79"/>
      <c r="I23" s="79"/>
      <c r="J23" s="234">
        <f>SUM(B23:I23)</f>
        <v>0</v>
      </c>
    </row>
    <row r="24" spans="1:12" s="199" customFormat="1" ht="15" customHeight="1" x14ac:dyDescent="0.2">
      <c r="A24" s="235" t="s">
        <v>72</v>
      </c>
      <c r="B24" s="60">
        <v>34040</v>
      </c>
      <c r="C24" s="80"/>
      <c r="D24" s="80"/>
      <c r="E24" s="80"/>
      <c r="F24" s="80"/>
      <c r="G24" s="80"/>
      <c r="H24" s="80"/>
      <c r="I24" s="80"/>
      <c r="J24" s="234">
        <f>SUM(B24:I24)</f>
        <v>34040</v>
      </c>
    </row>
    <row r="25" spans="1:12" s="199" customFormat="1" ht="17" x14ac:dyDescent="0.2">
      <c r="A25" s="235" t="s">
        <v>73</v>
      </c>
      <c r="B25" s="60">
        <v>51259</v>
      </c>
      <c r="C25" s="80">
        <f>5400+7348</f>
        <v>12748</v>
      </c>
      <c r="D25" s="80">
        <f>1754+15263</f>
        <v>17017</v>
      </c>
      <c r="E25" s="80">
        <v>6104</v>
      </c>
      <c r="F25" s="80">
        <f>2712+7929</f>
        <v>10641</v>
      </c>
      <c r="G25" s="80">
        <v>7587</v>
      </c>
      <c r="H25" s="80">
        <v>205</v>
      </c>
      <c r="I25" s="80"/>
      <c r="J25" s="234">
        <f>SUM(B25:I25)</f>
        <v>105561</v>
      </c>
    </row>
    <row r="26" spans="1:12" s="199" customFormat="1" ht="17" x14ac:dyDescent="0.2">
      <c r="A26" s="235" t="s">
        <v>74</v>
      </c>
      <c r="B26" s="60"/>
      <c r="C26" s="80">
        <v>188851</v>
      </c>
      <c r="D26" s="80">
        <f>188819+133</f>
        <v>188952</v>
      </c>
      <c r="E26" s="80">
        <v>12392</v>
      </c>
      <c r="F26" s="80">
        <v>111470</v>
      </c>
      <c r="G26" s="80">
        <v>18602</v>
      </c>
      <c r="H26" s="80">
        <f>66014+1671</f>
        <v>67685</v>
      </c>
      <c r="I26" s="80"/>
      <c r="J26" s="234">
        <f>SUM(B26:I26)</f>
        <v>587952</v>
      </c>
    </row>
    <row r="27" spans="1:12" s="199" customFormat="1" ht="17" x14ac:dyDescent="0.2">
      <c r="A27" s="235" t="s">
        <v>75</v>
      </c>
      <c r="B27" s="60">
        <v>28491</v>
      </c>
      <c r="C27" s="80"/>
      <c r="D27" s="80"/>
      <c r="E27" s="80"/>
      <c r="F27" s="80"/>
      <c r="G27" s="81"/>
      <c r="H27" s="80"/>
      <c r="I27" s="80"/>
      <c r="J27" s="234">
        <f>SUM(B27:I27)</f>
        <v>28491</v>
      </c>
    </row>
    <row r="28" spans="1:12" s="199" customFormat="1" ht="17" x14ac:dyDescent="0.2">
      <c r="A28" s="235" t="s">
        <v>82</v>
      </c>
      <c r="B28" s="60">
        <f>SUM(B23:B27)</f>
        <v>113790</v>
      </c>
      <c r="C28" s="80">
        <f>SUM(C23:C27)</f>
        <v>201599</v>
      </c>
      <c r="D28" s="80">
        <f t="shared" ref="D28:I28" si="0">SUM(D23:D27)</f>
        <v>205969</v>
      </c>
      <c r="E28" s="80">
        <f t="shared" si="0"/>
        <v>18496</v>
      </c>
      <c r="F28" s="80">
        <f t="shared" si="0"/>
        <v>122111</v>
      </c>
      <c r="G28" s="80">
        <f t="shared" si="0"/>
        <v>26189</v>
      </c>
      <c r="H28" s="80">
        <f t="shared" si="0"/>
        <v>67890</v>
      </c>
      <c r="I28" s="80">
        <f t="shared" si="0"/>
        <v>0</v>
      </c>
      <c r="J28" s="152">
        <f>SUM(J23:J27)</f>
        <v>756044</v>
      </c>
      <c r="L28" s="236"/>
    </row>
    <row r="29" spans="1:12" s="199" customFormat="1" ht="17" customHeight="1" x14ac:dyDescent="0.2">
      <c r="A29" s="237" t="s">
        <v>77</v>
      </c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2" s="199" customFormat="1" ht="17" x14ac:dyDescent="0.2">
      <c r="A30" s="238" t="s">
        <v>78</v>
      </c>
      <c r="B30" s="57"/>
      <c r="C30" s="239"/>
      <c r="D30" s="240"/>
      <c r="E30" s="240"/>
      <c r="F30" s="240"/>
      <c r="G30" s="240"/>
      <c r="H30" s="240"/>
      <c r="I30" s="240"/>
      <c r="J30" s="240"/>
    </row>
    <row r="31" spans="1:12" s="199" customFormat="1" ht="17" x14ac:dyDescent="0.2">
      <c r="A31" s="241" t="s">
        <v>73</v>
      </c>
      <c r="B31" s="154"/>
      <c r="C31" s="82"/>
      <c r="D31" s="82"/>
      <c r="E31" s="82"/>
      <c r="F31" s="82"/>
      <c r="G31" s="82"/>
      <c r="H31" s="82"/>
      <c r="I31" s="82"/>
      <c r="J31" s="242">
        <f>SUM(B31:I31)</f>
        <v>0</v>
      </c>
    </row>
    <row r="32" spans="1:12" s="199" customFormat="1" ht="17" x14ac:dyDescent="0.2">
      <c r="A32" s="241" t="s">
        <v>75</v>
      </c>
      <c r="B32" s="154"/>
      <c r="C32" s="82"/>
      <c r="D32" s="82"/>
      <c r="E32" s="82"/>
      <c r="F32" s="82"/>
      <c r="G32" s="82"/>
      <c r="H32" s="82"/>
      <c r="I32" s="82"/>
      <c r="J32" s="242">
        <f>SUM(B32:I32)</f>
        <v>0</v>
      </c>
    </row>
    <row r="33" spans="1:10" s="199" customFormat="1" ht="17" x14ac:dyDescent="0.2">
      <c r="A33" s="241" t="s">
        <v>79</v>
      </c>
      <c r="B33" s="61">
        <f>SUM(B31:B32)</f>
        <v>0</v>
      </c>
      <c r="C33" s="243">
        <f>SUM(C31:C32)</f>
        <v>0</v>
      </c>
      <c r="D33" s="243">
        <f t="shared" ref="D33:I33" si="1">SUM(D31:D32)</f>
        <v>0</v>
      </c>
      <c r="E33" s="243">
        <f t="shared" si="1"/>
        <v>0</v>
      </c>
      <c r="F33" s="243">
        <f t="shared" si="1"/>
        <v>0</v>
      </c>
      <c r="G33" s="243">
        <f t="shared" si="1"/>
        <v>0</v>
      </c>
      <c r="H33" s="243">
        <f t="shared" si="1"/>
        <v>0</v>
      </c>
      <c r="I33" s="243">
        <f t="shared" si="1"/>
        <v>0</v>
      </c>
      <c r="J33" s="155">
        <f>SUM(J31:J32)</f>
        <v>0</v>
      </c>
    </row>
    <row r="34" spans="1:10" s="199" customFormat="1" ht="16" x14ac:dyDescent="0.2">
      <c r="A34" s="244" t="s">
        <v>80</v>
      </c>
      <c r="B34" s="58"/>
      <c r="C34" s="245"/>
      <c r="D34" s="246"/>
      <c r="E34" s="245"/>
      <c r="F34" s="245"/>
      <c r="G34" s="247"/>
      <c r="H34" s="247"/>
      <c r="I34" s="247"/>
      <c r="J34" s="247"/>
    </row>
    <row r="35" spans="1:10" s="199" customFormat="1" ht="16" x14ac:dyDescent="0.2">
      <c r="A35" s="248" t="s">
        <v>71</v>
      </c>
      <c r="B35" s="58"/>
      <c r="C35" s="82"/>
      <c r="D35" s="249"/>
      <c r="E35" s="82"/>
      <c r="F35" s="250"/>
      <c r="G35" s="249"/>
      <c r="H35" s="82"/>
      <c r="I35" s="82"/>
      <c r="J35" s="157">
        <f>SUM(B35:I35)</f>
        <v>0</v>
      </c>
    </row>
    <row r="36" spans="1:10" s="199" customFormat="1" ht="16" x14ac:dyDescent="0.2">
      <c r="A36" s="248" t="s">
        <v>72</v>
      </c>
      <c r="B36" s="66"/>
      <c r="C36" s="249"/>
      <c r="D36" s="249"/>
      <c r="E36" s="249"/>
      <c r="F36" s="250"/>
      <c r="G36" s="249"/>
      <c r="H36" s="82"/>
      <c r="I36" s="82"/>
      <c r="J36" s="157">
        <f>SUM(B36:I36)</f>
        <v>0</v>
      </c>
    </row>
    <row r="37" spans="1:10" s="199" customFormat="1" ht="16" x14ac:dyDescent="0.2">
      <c r="A37" s="248" t="s">
        <v>73</v>
      </c>
      <c r="B37" s="66"/>
      <c r="C37" s="249"/>
      <c r="D37" s="249"/>
      <c r="E37" s="249"/>
      <c r="F37" s="251"/>
      <c r="G37" s="249"/>
      <c r="H37" s="252"/>
      <c r="I37" s="252"/>
      <c r="J37" s="157">
        <f>SUM(B37:I37)</f>
        <v>0</v>
      </c>
    </row>
    <row r="38" spans="1:10" s="199" customFormat="1" ht="16" x14ac:dyDescent="0.2">
      <c r="A38" s="253" t="s">
        <v>74</v>
      </c>
      <c r="B38" s="66"/>
      <c r="C38" s="249"/>
      <c r="D38" s="249"/>
      <c r="E38" s="82"/>
      <c r="F38" s="254"/>
      <c r="G38" s="249"/>
      <c r="H38" s="252"/>
      <c r="I38" s="252"/>
      <c r="J38" s="157">
        <f>SUM(B38:I38)</f>
        <v>0</v>
      </c>
    </row>
    <row r="39" spans="1:10" s="199" customFormat="1" ht="16" x14ac:dyDescent="0.2">
      <c r="A39" s="248" t="s">
        <v>75</v>
      </c>
      <c r="B39" s="66"/>
      <c r="C39" s="249"/>
      <c r="D39" s="249"/>
      <c r="E39" s="82"/>
      <c r="F39" s="254"/>
      <c r="G39" s="249"/>
      <c r="H39" s="252"/>
      <c r="I39" s="252"/>
      <c r="J39" s="157">
        <f>SUM(B39:I39)</f>
        <v>0</v>
      </c>
    </row>
    <row r="40" spans="1:10" s="199" customFormat="1" ht="16" x14ac:dyDescent="0.2">
      <c r="A40" s="248" t="s">
        <v>81</v>
      </c>
      <c r="B40" s="66">
        <f>SUM(B35:B39)</f>
        <v>0</v>
      </c>
      <c r="C40" s="249">
        <f>SUM(C35:C39)</f>
        <v>0</v>
      </c>
      <c r="D40" s="249">
        <f t="shared" ref="D40:I40" si="2">SUM(D35:D39)</f>
        <v>0</v>
      </c>
      <c r="E40" s="249">
        <f t="shared" si="2"/>
        <v>0</v>
      </c>
      <c r="F40" s="249">
        <f t="shared" si="2"/>
        <v>0</v>
      </c>
      <c r="G40" s="249">
        <f t="shared" si="2"/>
        <v>0</v>
      </c>
      <c r="H40" s="249">
        <f t="shared" si="2"/>
        <v>0</v>
      </c>
      <c r="I40" s="249">
        <f t="shared" si="2"/>
        <v>0</v>
      </c>
      <c r="J40" s="86">
        <f>SUM(J35:J39)</f>
        <v>0</v>
      </c>
    </row>
    <row r="41" spans="1:10" s="199" customFormat="1" ht="16" x14ac:dyDescent="0.2">
      <c r="A41" s="255"/>
      <c r="B41" s="76"/>
      <c r="C41" s="255"/>
      <c r="D41" s="255"/>
      <c r="E41" s="255"/>
      <c r="F41" s="256"/>
      <c r="G41" s="255"/>
      <c r="H41" s="257"/>
      <c r="I41" s="257"/>
      <c r="J41" s="258"/>
    </row>
    <row r="42" spans="1:10" s="199" customFormat="1" ht="16" x14ac:dyDescent="0.2">
      <c r="A42" s="259" t="s">
        <v>74</v>
      </c>
      <c r="B42" s="159" t="s">
        <v>246</v>
      </c>
      <c r="C42" s="260" t="s">
        <v>246</v>
      </c>
      <c r="D42" s="260" t="s">
        <v>246</v>
      </c>
      <c r="E42" s="260" t="s">
        <v>246</v>
      </c>
      <c r="F42" s="260" t="s">
        <v>246</v>
      </c>
      <c r="G42" s="260" t="s">
        <v>246</v>
      </c>
      <c r="H42" s="260" t="s">
        <v>246</v>
      </c>
      <c r="I42" s="260" t="s">
        <v>246</v>
      </c>
      <c r="J42" s="261"/>
    </row>
    <row r="43" spans="1:10" s="199" customFormat="1" ht="16" x14ac:dyDescent="0.2">
      <c r="A43" s="160" t="s">
        <v>181</v>
      </c>
      <c r="B43" s="161"/>
      <c r="C43" s="247"/>
      <c r="D43" s="247"/>
      <c r="E43" s="247"/>
      <c r="F43" s="247"/>
      <c r="G43" s="247"/>
      <c r="H43" s="247"/>
      <c r="I43" s="247"/>
      <c r="J43" s="261"/>
    </row>
    <row r="44" spans="1:10" s="199" customFormat="1" ht="16" x14ac:dyDescent="0.2">
      <c r="A44" s="160" t="s">
        <v>182</v>
      </c>
      <c r="B44" s="161"/>
      <c r="C44" s="247"/>
      <c r="D44" s="247"/>
      <c r="E44" s="247"/>
      <c r="F44" s="247"/>
      <c r="G44" s="247"/>
      <c r="H44" s="247"/>
      <c r="I44" s="247"/>
      <c r="J44" s="261"/>
    </row>
    <row r="45" spans="1:10" s="199" customFormat="1" ht="16" x14ac:dyDescent="0.2">
      <c r="A45" s="160" t="s">
        <v>183</v>
      </c>
      <c r="B45" s="161"/>
      <c r="C45" s="247"/>
      <c r="D45" s="247" t="s">
        <v>247</v>
      </c>
      <c r="E45" s="247"/>
      <c r="F45" s="247"/>
      <c r="G45" s="247"/>
      <c r="H45" s="247"/>
      <c r="I45" s="247"/>
      <c r="J45" s="261"/>
    </row>
    <row r="46" spans="1:10" s="199" customFormat="1" ht="16" x14ac:dyDescent="0.2">
      <c r="A46" s="160" t="s">
        <v>184</v>
      </c>
      <c r="B46" s="161" t="s">
        <v>247</v>
      </c>
      <c r="C46" s="247"/>
      <c r="D46" s="247"/>
      <c r="E46" s="247"/>
      <c r="F46" s="247"/>
      <c r="G46" s="247"/>
      <c r="H46" s="247"/>
      <c r="I46" s="247"/>
      <c r="J46" s="261"/>
    </row>
    <row r="47" spans="1:10" s="199" customFormat="1" ht="16" x14ac:dyDescent="0.2">
      <c r="A47" s="160" t="s">
        <v>185</v>
      </c>
      <c r="B47" s="161"/>
      <c r="C47" s="247"/>
      <c r="D47" s="247"/>
      <c r="E47" s="247"/>
      <c r="F47" s="247"/>
      <c r="G47" s="247"/>
      <c r="H47" s="247"/>
      <c r="I47" s="247"/>
      <c r="J47" s="262"/>
    </row>
    <row r="48" spans="1:10" s="199" customFormat="1" ht="16" x14ac:dyDescent="0.2">
      <c r="A48" s="160" t="s">
        <v>186</v>
      </c>
      <c r="B48" s="161"/>
      <c r="C48" s="247"/>
      <c r="D48" s="247"/>
      <c r="E48" s="247"/>
      <c r="F48" s="247"/>
      <c r="G48" s="247"/>
      <c r="H48" s="247"/>
      <c r="I48" s="247"/>
      <c r="J48" s="263"/>
    </row>
    <row r="49" spans="1:10" s="199" customFormat="1" ht="16" x14ac:dyDescent="0.2">
      <c r="A49" s="160" t="s">
        <v>187</v>
      </c>
      <c r="B49" s="161"/>
      <c r="C49" s="247"/>
      <c r="D49" s="247" t="s">
        <v>247</v>
      </c>
      <c r="E49" s="247"/>
      <c r="F49" s="247"/>
      <c r="G49" s="247"/>
      <c r="H49" s="247"/>
      <c r="I49" s="247"/>
      <c r="J49" s="264"/>
    </row>
    <row r="50" spans="1:10" s="199" customFormat="1" ht="16" x14ac:dyDescent="0.2">
      <c r="A50" s="160" t="s">
        <v>188</v>
      </c>
      <c r="B50" s="161"/>
      <c r="C50" s="247" t="s">
        <v>247</v>
      </c>
      <c r="D50" s="247" t="s">
        <v>247</v>
      </c>
      <c r="E50" s="247"/>
      <c r="F50" s="247" t="s">
        <v>247</v>
      </c>
      <c r="G50" s="247"/>
      <c r="H50" s="247" t="s">
        <v>247</v>
      </c>
      <c r="I50" s="247"/>
      <c r="J50" s="264"/>
    </row>
    <row r="51" spans="1:10" s="199" customFormat="1" ht="16" x14ac:dyDescent="0.2">
      <c r="A51" s="160" t="s">
        <v>189</v>
      </c>
      <c r="B51" s="161"/>
      <c r="C51" s="247" t="s">
        <v>247</v>
      </c>
      <c r="D51" s="247" t="s">
        <v>247</v>
      </c>
      <c r="E51" s="247"/>
      <c r="F51" s="247" t="s">
        <v>247</v>
      </c>
      <c r="G51" s="247"/>
      <c r="H51" s="247"/>
      <c r="I51" s="247"/>
      <c r="J51" s="264"/>
    </row>
    <row r="52" spans="1:10" s="199" customFormat="1" ht="16" x14ac:dyDescent="0.2">
      <c r="A52" s="160" t="s">
        <v>190</v>
      </c>
      <c r="B52" s="161" t="s">
        <v>247</v>
      </c>
      <c r="C52" s="247"/>
      <c r="D52" s="247"/>
      <c r="E52" s="247"/>
      <c r="F52" s="247"/>
      <c r="G52" s="247"/>
      <c r="H52" s="247"/>
      <c r="I52" s="247"/>
      <c r="J52" s="264"/>
    </row>
    <row r="53" spans="1:10" ht="16" x14ac:dyDescent="0.2">
      <c r="A53" s="160" t="s">
        <v>191</v>
      </c>
      <c r="B53" s="161"/>
      <c r="C53" s="247"/>
      <c r="D53" s="247"/>
      <c r="E53" s="247"/>
      <c r="F53" s="247"/>
      <c r="G53" s="247"/>
      <c r="H53" s="247"/>
      <c r="I53" s="247"/>
    </row>
    <row r="54" spans="1:10" ht="16" x14ac:dyDescent="0.2">
      <c r="A54" s="160" t="s">
        <v>192</v>
      </c>
      <c r="B54" s="161"/>
      <c r="C54" s="247"/>
      <c r="D54" s="247"/>
      <c r="E54" s="247"/>
      <c r="F54" s="247"/>
      <c r="G54" s="247"/>
      <c r="H54" s="247"/>
      <c r="I54" s="247"/>
    </row>
    <row r="55" spans="1:10" ht="16" x14ac:dyDescent="0.2">
      <c r="A55" s="160" t="s">
        <v>193</v>
      </c>
      <c r="B55" s="161"/>
      <c r="C55" s="247" t="s">
        <v>247</v>
      </c>
      <c r="D55" s="247"/>
      <c r="E55" s="247"/>
      <c r="F55" s="247"/>
      <c r="G55" s="247"/>
      <c r="H55" s="247"/>
      <c r="I55" s="247"/>
    </row>
    <row r="56" spans="1:10" ht="16" x14ac:dyDescent="0.2">
      <c r="A56" s="160" t="s">
        <v>194</v>
      </c>
      <c r="B56" s="161"/>
      <c r="C56" s="247"/>
      <c r="D56" s="247"/>
      <c r="E56" s="247"/>
      <c r="F56" s="247"/>
      <c r="G56" s="247"/>
      <c r="H56" s="247" t="s">
        <v>247</v>
      </c>
      <c r="I56" s="247"/>
    </row>
    <row r="57" spans="1:10" ht="16" x14ac:dyDescent="0.2">
      <c r="A57" s="160" t="s">
        <v>195</v>
      </c>
      <c r="B57" s="161"/>
      <c r="C57" s="247"/>
      <c r="D57" s="247"/>
      <c r="E57" s="247"/>
      <c r="F57" s="247"/>
      <c r="G57" s="247"/>
      <c r="H57" s="247"/>
      <c r="I57" s="247"/>
    </row>
    <row r="58" spans="1:10" ht="16" x14ac:dyDescent="0.2">
      <c r="A58" s="160" t="s">
        <v>196</v>
      </c>
      <c r="B58" s="161"/>
      <c r="C58" s="247"/>
      <c r="D58" s="247"/>
      <c r="E58" s="247"/>
      <c r="F58" s="247"/>
      <c r="G58" s="247"/>
      <c r="H58" s="247"/>
      <c r="I58" s="247"/>
    </row>
    <row r="59" spans="1:10" ht="16" x14ac:dyDescent="0.2">
      <c r="A59" s="160" t="s">
        <v>197</v>
      </c>
      <c r="B59" s="161"/>
      <c r="C59" s="247"/>
      <c r="D59" s="247"/>
      <c r="E59" s="247"/>
      <c r="F59" s="247"/>
      <c r="G59" s="247"/>
      <c r="H59" s="247"/>
      <c r="I59" s="247"/>
    </row>
    <row r="60" spans="1:10" ht="16" x14ac:dyDescent="0.2">
      <c r="A60" s="160" t="s">
        <v>198</v>
      </c>
      <c r="B60" s="161"/>
      <c r="C60" s="247" t="s">
        <v>247</v>
      </c>
      <c r="D60" s="247"/>
      <c r="E60" s="247"/>
      <c r="F60" s="247" t="s">
        <v>247</v>
      </c>
      <c r="G60" s="247"/>
      <c r="H60" s="247"/>
      <c r="I60" s="247"/>
    </row>
    <row r="61" spans="1:10" ht="16" x14ac:dyDescent="0.2">
      <c r="A61" s="160" t="s">
        <v>199</v>
      </c>
      <c r="B61" s="161" t="s">
        <v>247</v>
      </c>
      <c r="C61" s="247" t="s">
        <v>247</v>
      </c>
      <c r="D61" s="247"/>
      <c r="E61" s="247"/>
      <c r="F61" s="247" t="s">
        <v>247</v>
      </c>
      <c r="G61" s="247"/>
      <c r="H61" s="247"/>
      <c r="I61" s="247"/>
    </row>
    <row r="62" spans="1:10" ht="16" x14ac:dyDescent="0.2">
      <c r="A62" s="160" t="s">
        <v>200</v>
      </c>
      <c r="B62" s="161"/>
      <c r="C62" s="247"/>
      <c r="D62" s="247"/>
      <c r="E62" s="247"/>
      <c r="F62" s="247"/>
      <c r="G62" s="247"/>
      <c r="H62" s="247"/>
      <c r="I62" s="247"/>
    </row>
    <row r="63" spans="1:10" ht="16" x14ac:dyDescent="0.2">
      <c r="A63" s="160" t="s">
        <v>201</v>
      </c>
      <c r="B63" s="161"/>
      <c r="C63" s="247"/>
      <c r="D63" s="247"/>
      <c r="E63" s="247"/>
      <c r="F63" s="247"/>
      <c r="G63" s="247"/>
      <c r="H63" s="247"/>
      <c r="I63" s="247"/>
    </row>
    <row r="64" spans="1:10" ht="16" x14ac:dyDescent="0.2">
      <c r="A64" s="160" t="s">
        <v>202</v>
      </c>
      <c r="B64" s="161" t="s">
        <v>247</v>
      </c>
      <c r="C64" s="247"/>
      <c r="D64" s="247"/>
      <c r="E64" s="247"/>
      <c r="F64" s="247"/>
      <c r="G64" s="247"/>
      <c r="H64" s="247"/>
      <c r="I64" s="247"/>
    </row>
    <row r="65" spans="1:9" s="125" customFormat="1" ht="16" x14ac:dyDescent="0.2">
      <c r="A65" s="160" t="s">
        <v>203</v>
      </c>
      <c r="B65" s="161"/>
      <c r="C65" s="247"/>
      <c r="D65" s="247"/>
      <c r="E65" s="247"/>
      <c r="F65" s="247"/>
      <c r="G65" s="247"/>
      <c r="H65" s="247"/>
      <c r="I65" s="247"/>
    </row>
    <row r="66" spans="1:9" s="125" customFormat="1" ht="16" x14ac:dyDescent="0.2">
      <c r="A66" s="160" t="s">
        <v>204</v>
      </c>
      <c r="B66" s="161"/>
      <c r="C66" s="247" t="s">
        <v>247</v>
      </c>
      <c r="D66" s="247"/>
      <c r="E66" s="247"/>
      <c r="F66" s="247"/>
      <c r="G66" s="247"/>
      <c r="H66" s="247"/>
      <c r="I66" s="247"/>
    </row>
    <row r="67" spans="1:9" s="125" customFormat="1" ht="16" x14ac:dyDescent="0.2">
      <c r="A67" s="160" t="s">
        <v>256</v>
      </c>
      <c r="B67" s="161" t="s">
        <v>247</v>
      </c>
      <c r="C67" s="247"/>
      <c r="D67" s="247" t="s">
        <v>247</v>
      </c>
      <c r="E67" s="247"/>
      <c r="F67" s="247"/>
      <c r="G67" s="247"/>
      <c r="H67" s="247"/>
      <c r="I67" s="247"/>
    </row>
    <row r="68" spans="1:9" s="125" customFormat="1" ht="16" x14ac:dyDescent="0.2">
      <c r="A68" s="160" t="s">
        <v>205</v>
      </c>
      <c r="B68" s="161"/>
      <c r="C68" s="247"/>
      <c r="D68" s="247"/>
      <c r="E68" s="247"/>
      <c r="F68" s="247"/>
      <c r="G68" s="247"/>
      <c r="H68" s="247"/>
      <c r="I68" s="247"/>
    </row>
    <row r="69" spans="1:9" s="125" customFormat="1" ht="16" x14ac:dyDescent="0.2">
      <c r="A69" s="163" t="s">
        <v>206</v>
      </c>
      <c r="B69" s="161" t="s">
        <v>252</v>
      </c>
      <c r="C69" s="247"/>
      <c r="D69" s="247"/>
      <c r="E69" s="247"/>
      <c r="F69" s="247"/>
      <c r="G69" s="247"/>
      <c r="H69" s="247"/>
      <c r="I69" s="247"/>
    </row>
    <row r="70" spans="1:9" s="125" customFormat="1" ht="16" x14ac:dyDescent="0.2">
      <c r="A70" s="164" t="s">
        <v>207</v>
      </c>
      <c r="B70" s="161"/>
      <c r="C70" s="247" t="s">
        <v>247</v>
      </c>
      <c r="D70" s="247" t="s">
        <v>247</v>
      </c>
      <c r="E70" s="247"/>
      <c r="F70" s="247" t="s">
        <v>247</v>
      </c>
      <c r="G70" s="247"/>
      <c r="H70" s="247" t="s">
        <v>247</v>
      </c>
      <c r="I70" s="247"/>
    </row>
    <row r="71" spans="1:9" s="125" customFormat="1" ht="16" x14ac:dyDescent="0.2">
      <c r="A71" s="164" t="s">
        <v>208</v>
      </c>
      <c r="B71" s="161"/>
      <c r="C71" s="247"/>
      <c r="D71" s="247"/>
      <c r="E71" s="247"/>
      <c r="F71" s="247"/>
      <c r="G71" s="247"/>
      <c r="H71" s="247"/>
      <c r="I71" s="247"/>
    </row>
    <row r="72" spans="1:9" s="125" customFormat="1" ht="16" x14ac:dyDescent="0.2">
      <c r="A72" s="164" t="s">
        <v>209</v>
      </c>
      <c r="B72" s="161"/>
      <c r="C72" s="247" t="s">
        <v>247</v>
      </c>
      <c r="D72" s="247"/>
      <c r="E72" s="247"/>
      <c r="F72" s="247"/>
      <c r="G72" s="247"/>
      <c r="H72" s="247" t="s">
        <v>247</v>
      </c>
      <c r="I72" s="247"/>
    </row>
    <row r="73" spans="1:9" s="125" customFormat="1" ht="16" x14ac:dyDescent="0.2">
      <c r="A73" s="164" t="s">
        <v>210</v>
      </c>
      <c r="B73" s="161"/>
      <c r="C73" s="247"/>
      <c r="D73" s="247"/>
      <c r="E73" s="247"/>
      <c r="F73" s="247"/>
      <c r="G73" s="247"/>
      <c r="H73" s="247"/>
      <c r="I73" s="247"/>
    </row>
    <row r="74" spans="1:9" s="125" customFormat="1" ht="16" x14ac:dyDescent="0.2">
      <c r="A74" s="164" t="s">
        <v>211</v>
      </c>
      <c r="B74" s="161"/>
      <c r="C74" s="247"/>
      <c r="D74" s="247"/>
      <c r="E74" s="247"/>
      <c r="F74" s="247"/>
      <c r="G74" s="247"/>
      <c r="H74" s="247" t="s">
        <v>247</v>
      </c>
      <c r="I74" s="247"/>
    </row>
    <row r="75" spans="1:9" s="125" customFormat="1" ht="16" x14ac:dyDescent="0.2">
      <c r="A75" s="164" t="s">
        <v>212</v>
      </c>
      <c r="B75" s="161"/>
      <c r="C75" s="247"/>
      <c r="D75" s="247"/>
      <c r="E75" s="247"/>
      <c r="F75" s="247"/>
      <c r="G75" s="247"/>
      <c r="H75" s="247"/>
      <c r="I75" s="247"/>
    </row>
    <row r="76" spans="1:9" s="125" customFormat="1" ht="16" x14ac:dyDescent="0.2">
      <c r="A76" s="164" t="s">
        <v>213</v>
      </c>
      <c r="B76" s="161"/>
      <c r="C76" s="247"/>
      <c r="D76" s="247"/>
      <c r="E76" s="247"/>
      <c r="F76" s="247"/>
      <c r="G76" s="247"/>
      <c r="H76" s="247"/>
      <c r="I76" s="247"/>
    </row>
    <row r="77" spans="1:9" s="125" customFormat="1" ht="16" x14ac:dyDescent="0.2">
      <c r="A77" s="164" t="s">
        <v>214</v>
      </c>
      <c r="B77" s="161"/>
      <c r="C77" s="247"/>
      <c r="D77" s="247"/>
      <c r="E77" s="247"/>
      <c r="F77" s="247"/>
      <c r="G77" s="247"/>
      <c r="H77" s="247"/>
      <c r="I77" s="247"/>
    </row>
    <row r="78" spans="1:9" s="125" customFormat="1" ht="16" x14ac:dyDescent="0.2">
      <c r="A78" s="164" t="s">
        <v>215</v>
      </c>
      <c r="B78" s="161"/>
      <c r="C78" s="247"/>
      <c r="D78" s="247"/>
      <c r="E78" s="247"/>
      <c r="F78" s="247"/>
      <c r="G78" s="247"/>
      <c r="H78" s="247"/>
      <c r="I78" s="247"/>
    </row>
    <row r="79" spans="1:9" s="125" customFormat="1" ht="16" x14ac:dyDescent="0.2">
      <c r="A79" s="164" t="s">
        <v>216</v>
      </c>
      <c r="B79" s="161"/>
      <c r="C79" s="247"/>
      <c r="D79" s="247"/>
      <c r="E79" s="247"/>
      <c r="F79" s="247"/>
      <c r="G79" s="247"/>
      <c r="H79" s="247"/>
      <c r="I79" s="247"/>
    </row>
    <row r="80" spans="1:9" s="125" customFormat="1" ht="16" x14ac:dyDescent="0.2">
      <c r="A80" s="164" t="s">
        <v>217</v>
      </c>
      <c r="B80" s="161"/>
      <c r="C80" s="247"/>
      <c r="D80" s="247"/>
      <c r="E80" s="247"/>
      <c r="F80" s="247"/>
      <c r="G80" s="247"/>
      <c r="H80" s="247"/>
      <c r="I80" s="247"/>
    </row>
    <row r="81" spans="1:9" s="125" customFormat="1" ht="16" x14ac:dyDescent="0.2">
      <c r="A81" s="164" t="s">
        <v>218</v>
      </c>
      <c r="B81" s="161" t="s">
        <v>252</v>
      </c>
      <c r="C81" s="247"/>
      <c r="D81" s="247" t="s">
        <v>247</v>
      </c>
      <c r="E81" s="247"/>
      <c r="F81" s="247" t="s">
        <v>247</v>
      </c>
      <c r="G81" s="247"/>
      <c r="H81" s="247" t="s">
        <v>247</v>
      </c>
      <c r="I81" s="247"/>
    </row>
    <row r="82" spans="1:9" s="125" customFormat="1" ht="16" x14ac:dyDescent="0.2">
      <c r="A82" s="164" t="s">
        <v>219</v>
      </c>
      <c r="B82" s="161"/>
      <c r="C82" s="247"/>
      <c r="D82" s="247"/>
      <c r="E82" s="247"/>
      <c r="F82" s="247"/>
      <c r="G82" s="247"/>
      <c r="H82" s="247"/>
      <c r="I82" s="247"/>
    </row>
    <row r="83" spans="1:9" s="125" customFormat="1" ht="16" x14ac:dyDescent="0.2">
      <c r="A83" s="164" t="s">
        <v>220</v>
      </c>
      <c r="B83" s="161"/>
      <c r="C83" s="247" t="s">
        <v>247</v>
      </c>
      <c r="D83" s="247"/>
      <c r="E83" s="247"/>
      <c r="F83" s="247" t="s">
        <v>247</v>
      </c>
      <c r="G83" s="247"/>
      <c r="H83" s="247" t="s">
        <v>247</v>
      </c>
      <c r="I83" s="247"/>
    </row>
    <row r="84" spans="1:9" s="125" customFormat="1" ht="16" x14ac:dyDescent="0.2">
      <c r="A84" s="164" t="s">
        <v>221</v>
      </c>
      <c r="B84" s="161"/>
      <c r="C84" s="247" t="s">
        <v>247</v>
      </c>
      <c r="D84" s="247" t="s">
        <v>247</v>
      </c>
      <c r="E84" s="247"/>
      <c r="F84" s="247"/>
      <c r="G84" s="247"/>
      <c r="H84" s="247" t="s">
        <v>247</v>
      </c>
      <c r="I84" s="247"/>
    </row>
    <row r="85" spans="1:9" s="125" customFormat="1" ht="16" x14ac:dyDescent="0.2">
      <c r="A85" s="164" t="s">
        <v>222</v>
      </c>
      <c r="B85" s="161"/>
      <c r="C85" s="247"/>
      <c r="D85" s="247" t="s">
        <v>247</v>
      </c>
      <c r="E85" s="247"/>
      <c r="F85" s="247"/>
      <c r="G85" s="247"/>
      <c r="H85" s="247"/>
      <c r="I85" s="247"/>
    </row>
    <row r="86" spans="1:9" s="125" customFormat="1" ht="16" x14ac:dyDescent="0.2">
      <c r="A86" s="164" t="s">
        <v>223</v>
      </c>
      <c r="B86" s="161"/>
      <c r="C86" s="247"/>
      <c r="D86" s="247"/>
      <c r="E86" s="247"/>
      <c r="F86" s="247"/>
      <c r="G86" s="247"/>
      <c r="H86" s="247"/>
      <c r="I86" s="247"/>
    </row>
    <row r="87" spans="1:9" s="125" customFormat="1" ht="16" x14ac:dyDescent="0.2">
      <c r="A87" s="164" t="s">
        <v>224</v>
      </c>
      <c r="B87" s="161"/>
      <c r="C87" s="247"/>
      <c r="D87" s="247" t="s">
        <v>247</v>
      </c>
      <c r="E87" s="247"/>
      <c r="F87" s="247"/>
      <c r="G87" s="247"/>
      <c r="H87" s="247"/>
      <c r="I87" s="247"/>
    </row>
    <row r="88" spans="1:9" s="125" customFormat="1" ht="16" x14ac:dyDescent="0.2">
      <c r="A88" s="160" t="s">
        <v>225</v>
      </c>
      <c r="B88" s="161"/>
      <c r="C88" s="247"/>
      <c r="D88" s="247" t="s">
        <v>247</v>
      </c>
      <c r="E88" s="247"/>
      <c r="F88" s="247"/>
      <c r="G88" s="247"/>
      <c r="H88" s="247" t="s">
        <v>247</v>
      </c>
      <c r="I88" s="247"/>
    </row>
    <row r="89" spans="1:9" s="125" customFormat="1" ht="16" x14ac:dyDescent="0.2">
      <c r="A89" s="160" t="s">
        <v>226</v>
      </c>
      <c r="B89" s="161"/>
      <c r="C89" s="247"/>
      <c r="D89" s="247"/>
      <c r="E89" s="247"/>
      <c r="F89" s="247"/>
      <c r="G89" s="247"/>
      <c r="H89" s="247"/>
      <c r="I89" s="247"/>
    </row>
    <row r="90" spans="1:9" s="125" customFormat="1" ht="16" x14ac:dyDescent="0.2">
      <c r="A90" s="160" t="s">
        <v>227</v>
      </c>
      <c r="B90" s="161"/>
      <c r="C90" s="247" t="s">
        <v>247</v>
      </c>
      <c r="D90" s="247"/>
      <c r="E90" s="247"/>
      <c r="F90" s="247"/>
      <c r="G90" s="247"/>
      <c r="H90" s="247"/>
      <c r="I90" s="247"/>
    </row>
    <row r="91" spans="1:9" s="125" customFormat="1" ht="16" x14ac:dyDescent="0.2">
      <c r="A91" s="160" t="s">
        <v>228</v>
      </c>
      <c r="B91" s="161" t="s">
        <v>247</v>
      </c>
      <c r="C91" s="247"/>
      <c r="D91" s="247"/>
      <c r="E91" s="247"/>
      <c r="F91" s="247"/>
      <c r="G91" s="247"/>
      <c r="H91" s="247"/>
      <c r="I91" s="247"/>
    </row>
    <row r="92" spans="1:9" s="125" customFormat="1" ht="16" x14ac:dyDescent="0.2">
      <c r="A92" s="160" t="s">
        <v>229</v>
      </c>
      <c r="B92" s="161"/>
      <c r="C92" s="247"/>
      <c r="D92" s="247"/>
      <c r="E92" s="247"/>
      <c r="F92" s="247"/>
      <c r="G92" s="247"/>
      <c r="H92" s="247"/>
      <c r="I92" s="247"/>
    </row>
    <row r="93" spans="1:9" s="125" customFormat="1" ht="16" x14ac:dyDescent="0.2">
      <c r="A93" s="160" t="s">
        <v>230</v>
      </c>
      <c r="B93" s="161"/>
      <c r="C93" s="247"/>
      <c r="D93" s="247" t="s">
        <v>247</v>
      </c>
      <c r="E93" s="247"/>
      <c r="F93" s="247"/>
      <c r="G93" s="247"/>
      <c r="H93" s="247"/>
      <c r="I93" s="247"/>
    </row>
    <row r="94" spans="1:9" s="125" customFormat="1" ht="16" x14ac:dyDescent="0.2">
      <c r="A94" s="160" t="s">
        <v>231</v>
      </c>
      <c r="B94" s="161"/>
      <c r="C94" s="247"/>
      <c r="D94" s="247"/>
      <c r="E94" s="247"/>
      <c r="F94" s="247"/>
      <c r="G94" s="247"/>
      <c r="H94" s="247"/>
      <c r="I94" s="247"/>
    </row>
    <row r="95" spans="1:9" s="125" customFormat="1" ht="16" x14ac:dyDescent="0.2">
      <c r="A95" s="160" t="s">
        <v>232</v>
      </c>
      <c r="B95" s="161"/>
      <c r="C95" s="247"/>
      <c r="D95" s="247"/>
      <c r="E95" s="247"/>
      <c r="F95" s="247"/>
      <c r="G95" s="247"/>
      <c r="H95" s="247"/>
      <c r="I95" s="247"/>
    </row>
    <row r="96" spans="1:9" s="125" customFormat="1" ht="16" x14ac:dyDescent="0.2">
      <c r="A96" s="160" t="s">
        <v>233</v>
      </c>
      <c r="B96" s="161"/>
      <c r="C96" s="247"/>
      <c r="D96" s="247"/>
      <c r="E96" s="247"/>
      <c r="F96" s="247" t="s">
        <v>247</v>
      </c>
      <c r="G96" s="247"/>
      <c r="H96" s="247"/>
      <c r="I96" s="247"/>
    </row>
    <row r="97" spans="1:9" s="125" customFormat="1" ht="16" x14ac:dyDescent="0.2">
      <c r="A97" s="160" t="s">
        <v>234</v>
      </c>
      <c r="B97" s="161" t="s">
        <v>247</v>
      </c>
      <c r="C97" s="247"/>
      <c r="D97" s="247"/>
      <c r="E97" s="247"/>
      <c r="F97" s="247"/>
      <c r="G97" s="247"/>
      <c r="H97" s="247"/>
      <c r="I97" s="247"/>
    </row>
    <row r="98" spans="1:9" s="125" customFormat="1" ht="16" x14ac:dyDescent="0.2">
      <c r="A98" s="160" t="s">
        <v>235</v>
      </c>
      <c r="B98" s="161" t="s">
        <v>247</v>
      </c>
      <c r="C98" s="247"/>
      <c r="D98" s="247"/>
      <c r="E98" s="247"/>
      <c r="F98" s="247"/>
      <c r="G98" s="247"/>
      <c r="H98" s="247" t="s">
        <v>247</v>
      </c>
      <c r="I98" s="247"/>
    </row>
    <row r="99" spans="1:9" s="125" customFormat="1" ht="16" x14ac:dyDescent="0.2">
      <c r="A99" s="160" t="s">
        <v>236</v>
      </c>
      <c r="B99" s="161"/>
      <c r="C99" s="247"/>
      <c r="D99" s="247"/>
      <c r="E99" s="247"/>
      <c r="F99" s="247"/>
      <c r="G99" s="247"/>
      <c r="H99" s="247"/>
      <c r="I99" s="247"/>
    </row>
    <row r="100" spans="1:9" s="125" customFormat="1" ht="16" x14ac:dyDescent="0.2">
      <c r="A100" s="160" t="s">
        <v>237</v>
      </c>
      <c r="B100" s="161"/>
      <c r="C100" s="247" t="s">
        <v>247</v>
      </c>
      <c r="D100" s="247"/>
      <c r="E100" s="247"/>
      <c r="F100" s="247"/>
      <c r="G100" s="247"/>
      <c r="H100" s="247"/>
      <c r="I100" s="247"/>
    </row>
    <row r="101" spans="1:9" s="125" customFormat="1" ht="16" x14ac:dyDescent="0.2">
      <c r="A101" s="160" t="s">
        <v>238</v>
      </c>
      <c r="B101" s="161"/>
      <c r="C101" s="247" t="s">
        <v>247</v>
      </c>
      <c r="D101" s="247" t="s">
        <v>247</v>
      </c>
      <c r="E101" s="247"/>
      <c r="F101" s="247"/>
      <c r="G101" s="247"/>
      <c r="H101" s="247"/>
      <c r="I101" s="247"/>
    </row>
    <row r="102" spans="1:9" s="125" customFormat="1" ht="16" x14ac:dyDescent="0.2">
      <c r="A102" s="160" t="s">
        <v>239</v>
      </c>
      <c r="B102" s="161"/>
      <c r="C102" s="247"/>
      <c r="D102" s="247"/>
      <c r="E102" s="247"/>
      <c r="F102" s="247"/>
      <c r="G102" s="247"/>
      <c r="H102" s="247"/>
      <c r="I102" s="247"/>
    </row>
    <row r="103" spans="1:9" s="125" customFormat="1" ht="16" x14ac:dyDescent="0.2">
      <c r="A103" s="160" t="s">
        <v>240</v>
      </c>
      <c r="B103" s="161"/>
      <c r="C103" s="247"/>
      <c r="D103" s="247"/>
      <c r="E103" s="247"/>
      <c r="F103" s="247"/>
      <c r="G103" s="247"/>
      <c r="H103" s="247"/>
      <c r="I103" s="247"/>
    </row>
    <row r="104" spans="1:9" s="125" customFormat="1" ht="16" x14ac:dyDescent="0.2">
      <c r="A104" s="160" t="s">
        <v>241</v>
      </c>
      <c r="B104" s="161"/>
      <c r="C104" s="247"/>
      <c r="D104" s="247"/>
      <c r="E104" s="247"/>
      <c r="F104" s="247"/>
      <c r="G104" s="247"/>
      <c r="H104" s="247"/>
      <c r="I104" s="247"/>
    </row>
    <row r="105" spans="1:9" s="125" customFormat="1" ht="16" x14ac:dyDescent="0.2">
      <c r="A105" s="160" t="s">
        <v>242</v>
      </c>
      <c r="B105" s="161"/>
      <c r="C105" s="247"/>
      <c r="D105" s="247"/>
      <c r="E105" s="247"/>
      <c r="F105" s="247"/>
      <c r="G105" s="247"/>
      <c r="H105" s="247"/>
      <c r="I105" s="247"/>
    </row>
    <row r="106" spans="1:9" s="125" customFormat="1" ht="16" x14ac:dyDescent="0.2">
      <c r="A106" s="160" t="s">
        <v>243</v>
      </c>
      <c r="B106" s="161"/>
      <c r="C106" s="247"/>
      <c r="D106" s="247"/>
      <c r="E106" s="247"/>
      <c r="F106" s="247"/>
      <c r="G106" s="247"/>
      <c r="H106" s="247"/>
      <c r="I106" s="247"/>
    </row>
    <row r="107" spans="1:9" s="125" customFormat="1" ht="16" x14ac:dyDescent="0.2">
      <c r="A107" s="160" t="s">
        <v>244</v>
      </c>
      <c r="B107" s="161" t="s">
        <v>247</v>
      </c>
      <c r="C107" s="247"/>
      <c r="D107" s="247"/>
      <c r="E107" s="247"/>
      <c r="F107" s="247"/>
      <c r="G107" s="247"/>
      <c r="H107" s="247"/>
      <c r="I107" s="247"/>
    </row>
    <row r="108" spans="1:9" s="125" customFormat="1" ht="16" x14ac:dyDescent="0.2">
      <c r="A108" s="163" t="s">
        <v>245</v>
      </c>
      <c r="B108" s="161"/>
      <c r="C108" s="247"/>
      <c r="D108" s="247"/>
      <c r="E108" s="247"/>
      <c r="F108" s="247"/>
      <c r="G108" s="247"/>
      <c r="H108" s="247"/>
      <c r="I108" s="247"/>
    </row>
    <row r="110" spans="1:9" ht="16" x14ac:dyDescent="0.2">
      <c r="A110" s="343" t="s">
        <v>258</v>
      </c>
      <c r="B110" s="343"/>
      <c r="C110" s="343"/>
    </row>
  </sheetData>
  <sheetProtection algorithmName="SHA-512" hashValue="IRVJJAqHoic9PdRQullGn+VoFUOrKC4YnMlJypg/s/7/nhp1iHfHrkcKuDBSiSkjG4uxRNit6PM3xJNKpLzY4w==" saltValue="DbrIv2D9yquHPiPNOIgcMg==" spinCount="100000" sheet="1" objects="1" scenarios="1"/>
  <mergeCells count="7">
    <mergeCell ref="A110:C110"/>
    <mergeCell ref="A2:I2"/>
    <mergeCell ref="C9:I9"/>
    <mergeCell ref="C12:I12"/>
    <mergeCell ref="C13:I13"/>
    <mergeCell ref="C18:I18"/>
    <mergeCell ref="A20:H20"/>
  </mergeCells>
  <hyperlinks>
    <hyperlink ref="C11" r:id="rId1" xr:uid="{08146232-015C-174E-A835-098C6E13FD5C}"/>
    <hyperlink ref="D11" r:id="rId2" xr:uid="{FEFBC297-CB84-0348-B0D3-830A7390EE19}"/>
    <hyperlink ref="E11" r:id="rId3" xr:uid="{938F8FAD-9525-F04A-A095-0512BAEEDFDF}"/>
    <hyperlink ref="F11" r:id="rId4" xr:uid="{251ED177-8A9D-0E47-A7EA-980BA9C56AEE}"/>
    <hyperlink ref="G11" r:id="rId5" xr:uid="{63A250F9-8FCB-F04C-8ABA-B9D63787A093}"/>
    <hyperlink ref="H11" r:id="rId6" xr:uid="{A14AD9D8-197F-6645-AA73-DBC64AC289F3}"/>
    <hyperlink ref="C12" r:id="rId7" xr:uid="{311923D1-01F5-6148-8C59-0C0A419C1767}"/>
    <hyperlink ref="I11" r:id="rId8" xr:uid="{4D282330-B7CD-8C40-B97A-A1711D33214E}"/>
    <hyperlink ref="B11" r:id="rId9" xr:uid="{4F171FBC-3F2E-1C41-9484-1CBBA114DB7A}"/>
    <hyperlink ref="B12" r:id="rId10" xr:uid="{72540BB1-A5CC-4144-ACE4-3522B14AEF4D}"/>
  </hyperlinks>
  <pageMargins left="0.70866141732283472" right="0.70866141732283472" top="0.15748031496062992" bottom="0.35433070866141736" header="0.31496062992125984" footer="0.31496062992125984"/>
  <pageSetup paperSize="8" scale="65" fitToWidth="2" orientation="landscape" r:id="rId11"/>
  <drawing r:id="rId1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5E11ED-A0A4-DE43-BA87-FF194085147E}">
          <x14:formula1>
            <xm:f>Gegevens!$A$1:$A$2</xm:f>
          </x14:formula1>
          <xm:sqref>B43:B108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785D-6467-EB41-ACBC-1513DEB5D470}">
  <dimension ref="A2:X995"/>
  <sheetViews>
    <sheetView showGridLines="0" zoomScaleNormal="100" workbookViewId="0">
      <selection activeCell="A3" sqref="A3"/>
    </sheetView>
  </sheetViews>
  <sheetFormatPr baseColWidth="10" defaultColWidth="12.6640625" defaultRowHeight="15" customHeight="1" x14ac:dyDescent="0.15"/>
  <cols>
    <col min="1" max="1" width="38.83203125" style="125" customWidth="1"/>
    <col min="2" max="5" width="28.83203125" style="125" customWidth="1"/>
    <col min="6" max="6" width="7.6640625" style="125" customWidth="1"/>
    <col min="7" max="7" width="14.33203125" style="125" customWidth="1"/>
    <col min="8" max="24" width="7.6640625" style="125" customWidth="1"/>
    <col min="25" max="16384" width="12.6640625" style="125"/>
  </cols>
  <sheetData>
    <row r="2" spans="1:24" ht="35" x14ac:dyDescent="0.15">
      <c r="A2" s="165" t="s">
        <v>91</v>
      </c>
      <c r="B2" s="265"/>
      <c r="C2" s="265"/>
      <c r="D2" s="265"/>
      <c r="E2" s="165"/>
    </row>
    <row r="3" spans="1:24" s="268" customFormat="1" ht="50.25" customHeight="1" x14ac:dyDescent="0.2">
      <c r="A3" s="266"/>
      <c r="B3" s="126" t="s">
        <v>53</v>
      </c>
      <c r="C3" s="126" t="s">
        <v>169</v>
      </c>
      <c r="D3" s="126" t="s">
        <v>170</v>
      </c>
      <c r="E3" s="267" t="s">
        <v>175</v>
      </c>
    </row>
    <row r="4" spans="1:24" ht="92.25" customHeight="1" x14ac:dyDescent="0.15">
      <c r="A4" s="127"/>
      <c r="B4" s="128"/>
      <c r="C4" s="128"/>
      <c r="D4" s="128"/>
      <c r="E4" s="127"/>
    </row>
    <row r="5" spans="1:24" s="132" customFormat="1" ht="41.25" customHeight="1" x14ac:dyDescent="0.2">
      <c r="A5" s="129" t="s">
        <v>0</v>
      </c>
      <c r="B5" s="269" t="s">
        <v>54</v>
      </c>
      <c r="C5" s="269" t="s">
        <v>165</v>
      </c>
      <c r="D5" s="269" t="s">
        <v>167</v>
      </c>
      <c r="E5" s="129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1:24" s="132" customFormat="1" ht="41.25" customHeight="1" x14ac:dyDescent="0.2">
      <c r="A6" s="129" t="s">
        <v>1</v>
      </c>
      <c r="B6" s="270" t="s">
        <v>55</v>
      </c>
      <c r="C6" s="270" t="s">
        <v>166</v>
      </c>
      <c r="D6" s="270" t="s">
        <v>168</v>
      </c>
      <c r="E6" s="129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</row>
    <row r="7" spans="1:24" s="132" customFormat="1" ht="18" customHeight="1" x14ac:dyDescent="0.2">
      <c r="A7" s="134" t="s">
        <v>2</v>
      </c>
      <c r="B7" s="270" t="s">
        <v>56</v>
      </c>
      <c r="C7" s="270" t="s">
        <v>56</v>
      </c>
      <c r="D7" s="270" t="s">
        <v>56</v>
      </c>
      <c r="E7" s="134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</row>
    <row r="8" spans="1:24" s="132" customFormat="1" ht="17" x14ac:dyDescent="0.2">
      <c r="A8" s="136" t="s">
        <v>70</v>
      </c>
      <c r="B8" s="269" t="s">
        <v>109</v>
      </c>
      <c r="C8" s="269" t="s">
        <v>109</v>
      </c>
      <c r="D8" s="269" t="s">
        <v>109</v>
      </c>
      <c r="E8" s="136"/>
    </row>
    <row r="9" spans="1:24" s="132" customFormat="1" ht="17" x14ac:dyDescent="0.2">
      <c r="A9" s="271" t="s">
        <v>103</v>
      </c>
      <c r="B9" s="361" t="s">
        <v>107</v>
      </c>
      <c r="C9" s="362"/>
      <c r="D9" s="363"/>
      <c r="E9" s="136"/>
    </row>
    <row r="10" spans="1:24" s="132" customFormat="1" ht="17" x14ac:dyDescent="0.2">
      <c r="A10" s="136" t="s">
        <v>147</v>
      </c>
      <c r="B10" s="269"/>
      <c r="C10" s="269"/>
      <c r="D10" s="269"/>
      <c r="E10" s="136"/>
    </row>
    <row r="11" spans="1:24" s="132" customFormat="1" ht="17" x14ac:dyDescent="0.2">
      <c r="A11" s="138" t="s">
        <v>128</v>
      </c>
      <c r="B11" s="364" t="s">
        <v>139</v>
      </c>
      <c r="C11" s="365"/>
      <c r="D11" s="366"/>
      <c r="E11" s="140"/>
    </row>
    <row r="12" spans="1:24" s="132" customFormat="1" ht="17" x14ac:dyDescent="0.2">
      <c r="A12" s="141" t="s">
        <v>129</v>
      </c>
      <c r="B12" s="367" t="s">
        <v>278</v>
      </c>
      <c r="C12" s="368"/>
      <c r="D12" s="369"/>
      <c r="E12" s="136"/>
    </row>
    <row r="13" spans="1:24" s="132" customFormat="1" ht="17" x14ac:dyDescent="0.2">
      <c r="A13" s="136" t="s">
        <v>121</v>
      </c>
      <c r="B13" s="272"/>
      <c r="C13" s="272"/>
      <c r="D13" s="272"/>
      <c r="E13" s="136"/>
    </row>
    <row r="14" spans="1:24" s="132" customFormat="1" ht="17" x14ac:dyDescent="0.2">
      <c r="A14" s="223" t="s">
        <v>3</v>
      </c>
      <c r="B14" s="57">
        <v>1813</v>
      </c>
      <c r="C14" s="57">
        <v>34</v>
      </c>
      <c r="D14" s="57">
        <v>81</v>
      </c>
      <c r="E14" s="223">
        <f>SUM(B14:D14)</f>
        <v>1928</v>
      </c>
    </row>
    <row r="15" spans="1:24" s="132" customFormat="1" ht="17" x14ac:dyDescent="0.2">
      <c r="A15" s="223" t="s">
        <v>83</v>
      </c>
      <c r="B15" s="57">
        <v>156</v>
      </c>
      <c r="C15" s="57">
        <v>2</v>
      </c>
      <c r="D15" s="57">
        <v>14</v>
      </c>
      <c r="E15" s="223">
        <f>SUM(B15:D15)</f>
        <v>172</v>
      </c>
    </row>
    <row r="16" spans="1:24" s="268" customFormat="1" ht="16" x14ac:dyDescent="0.2">
      <c r="A16" s="225" t="s">
        <v>90</v>
      </c>
      <c r="B16" s="273" t="s">
        <v>171</v>
      </c>
      <c r="C16" s="273" t="s">
        <v>172</v>
      </c>
      <c r="D16" s="273" t="s">
        <v>170</v>
      </c>
      <c r="E16" s="225"/>
    </row>
    <row r="17" spans="1:24" s="268" customFormat="1" ht="16" x14ac:dyDescent="0.2">
      <c r="A17" s="227" t="s">
        <v>124</v>
      </c>
      <c r="B17" s="274"/>
      <c r="C17" s="274"/>
      <c r="D17" s="274"/>
      <c r="E17" s="227"/>
    </row>
    <row r="18" spans="1:24" ht="15" customHeight="1" x14ac:dyDescent="0.15">
      <c r="A18" s="145" t="s">
        <v>143</v>
      </c>
      <c r="B18" s="146" t="s">
        <v>144</v>
      </c>
      <c r="C18" s="146" t="s">
        <v>144</v>
      </c>
      <c r="D18" s="146" t="s">
        <v>144</v>
      </c>
      <c r="E18" s="145"/>
    </row>
    <row r="19" spans="1:24" s="268" customFormat="1" ht="16" x14ac:dyDescent="0.2">
      <c r="A19" s="229" t="s">
        <v>123</v>
      </c>
      <c r="B19" s="275"/>
      <c r="C19" s="275"/>
      <c r="D19" s="275"/>
      <c r="E19" s="229"/>
    </row>
    <row r="20" spans="1:24" s="132" customFormat="1" ht="16" x14ac:dyDescent="0.2">
      <c r="A20" s="370"/>
      <c r="B20" s="371"/>
      <c r="C20" s="148"/>
      <c r="D20" s="148"/>
      <c r="E20" s="231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</row>
    <row r="21" spans="1:24" s="132" customFormat="1" ht="17" x14ac:dyDescent="0.2">
      <c r="A21" s="129" t="s">
        <v>293</v>
      </c>
      <c r="B21" s="269"/>
      <c r="C21" s="269"/>
      <c r="D21" s="269"/>
      <c r="E21" s="129" t="s">
        <v>173</v>
      </c>
    </row>
    <row r="22" spans="1:24" s="132" customFormat="1" ht="17" x14ac:dyDescent="0.2">
      <c r="A22" s="150" t="s">
        <v>76</v>
      </c>
      <c r="B22" s="150"/>
      <c r="C22" s="150"/>
      <c r="D22" s="150"/>
      <c r="E22" s="150"/>
    </row>
    <row r="23" spans="1:24" s="132" customFormat="1" ht="17" x14ac:dyDescent="0.2">
      <c r="A23" s="276" t="s">
        <v>71</v>
      </c>
      <c r="B23" s="151">
        <v>184994</v>
      </c>
      <c r="C23" s="151"/>
      <c r="D23" s="151"/>
      <c r="E23" s="234">
        <f>SUM(B23:D23)</f>
        <v>184994</v>
      </c>
    </row>
    <row r="24" spans="1:24" s="132" customFormat="1" ht="15" customHeight="1" x14ac:dyDescent="0.2">
      <c r="A24" s="277" t="s">
        <v>72</v>
      </c>
      <c r="B24" s="60">
        <v>67975</v>
      </c>
      <c r="C24" s="60"/>
      <c r="D24" s="60"/>
      <c r="E24" s="234">
        <f t="shared" ref="E24:E27" si="0">SUM(B24:D24)</f>
        <v>67975</v>
      </c>
    </row>
    <row r="25" spans="1:24" s="132" customFormat="1" ht="17" x14ac:dyDescent="0.2">
      <c r="A25" s="277" t="s">
        <v>73</v>
      </c>
      <c r="B25" s="60">
        <v>112526</v>
      </c>
      <c r="C25" s="60"/>
      <c r="D25" s="60"/>
      <c r="E25" s="234">
        <f t="shared" si="0"/>
        <v>112526</v>
      </c>
    </row>
    <row r="26" spans="1:24" s="132" customFormat="1" ht="17" x14ac:dyDescent="0.2">
      <c r="A26" s="277" t="s">
        <v>74</v>
      </c>
      <c r="B26" s="60">
        <v>3111</v>
      </c>
      <c r="C26" s="60">
        <v>4159</v>
      </c>
      <c r="D26" s="60"/>
      <c r="E26" s="234">
        <f t="shared" si="0"/>
        <v>7270</v>
      </c>
    </row>
    <row r="27" spans="1:24" s="132" customFormat="1" ht="17" x14ac:dyDescent="0.2">
      <c r="A27" s="277" t="s">
        <v>75</v>
      </c>
      <c r="B27" s="60">
        <v>264511</v>
      </c>
      <c r="C27" s="60"/>
      <c r="D27" s="60"/>
      <c r="E27" s="234">
        <f t="shared" si="0"/>
        <v>264511</v>
      </c>
    </row>
    <row r="28" spans="1:24" s="132" customFormat="1" ht="17" x14ac:dyDescent="0.2">
      <c r="A28" s="277" t="s">
        <v>82</v>
      </c>
      <c r="B28" s="60">
        <f>SUM(B23:B27)</f>
        <v>633117</v>
      </c>
      <c r="C28" s="60">
        <f t="shared" ref="C28:D28" si="1">SUM(C23:C27)</f>
        <v>4159</v>
      </c>
      <c r="D28" s="60">
        <f t="shared" si="1"/>
        <v>0</v>
      </c>
      <c r="E28" s="152">
        <f>SUM(E23:E27)</f>
        <v>637276</v>
      </c>
      <c r="G28" s="278"/>
    </row>
    <row r="29" spans="1:24" s="132" customFormat="1" ht="17" x14ac:dyDescent="0.2">
      <c r="A29" s="279" t="s">
        <v>77</v>
      </c>
      <c r="B29" s="336" t="s">
        <v>291</v>
      </c>
      <c r="C29" s="336" t="s">
        <v>291</v>
      </c>
      <c r="D29" s="336" t="s">
        <v>291</v>
      </c>
      <c r="E29" s="280"/>
    </row>
    <row r="30" spans="1:24" s="132" customFormat="1" ht="17" x14ac:dyDescent="0.2">
      <c r="A30" s="185" t="s">
        <v>78</v>
      </c>
      <c r="B30" s="57"/>
      <c r="C30" s="57"/>
      <c r="D30" s="57"/>
      <c r="E30" s="136"/>
    </row>
    <row r="31" spans="1:24" s="132" customFormat="1" ht="15.75" customHeight="1" x14ac:dyDescent="0.2">
      <c r="A31" s="281" t="s">
        <v>73</v>
      </c>
      <c r="B31" s="154"/>
      <c r="C31" s="154"/>
      <c r="D31" s="154"/>
      <c r="E31" s="242">
        <f>SUM(B31:D31)</f>
        <v>0</v>
      </c>
    </row>
    <row r="32" spans="1:24" s="132" customFormat="1" ht="15.75" customHeight="1" x14ac:dyDescent="0.2">
      <c r="A32" s="281" t="s">
        <v>75</v>
      </c>
      <c r="B32" s="154"/>
      <c r="C32" s="154"/>
      <c r="D32" s="154"/>
      <c r="E32" s="242">
        <f>SUM(B32:D32)</f>
        <v>0</v>
      </c>
    </row>
    <row r="33" spans="1:24" s="132" customFormat="1" ht="15.75" customHeight="1" x14ac:dyDescent="0.2">
      <c r="A33" s="281" t="s">
        <v>79</v>
      </c>
      <c r="B33" s="61">
        <f>SUM(B31:B32)</f>
        <v>0</v>
      </c>
      <c r="C33" s="61">
        <f t="shared" ref="C33:D33" si="2">SUM(C31:C32)</f>
        <v>0</v>
      </c>
      <c r="D33" s="61">
        <f t="shared" si="2"/>
        <v>0</v>
      </c>
      <c r="E33" s="155">
        <f>SUM(E31:E32)</f>
        <v>0</v>
      </c>
    </row>
    <row r="34" spans="1:24" s="132" customFormat="1" ht="15.75" customHeight="1" x14ac:dyDescent="0.2">
      <c r="A34" s="188" t="s">
        <v>80</v>
      </c>
      <c r="B34" s="189"/>
      <c r="C34" s="189"/>
      <c r="D34" s="189"/>
      <c r="E34" s="57"/>
    </row>
    <row r="35" spans="1:24" s="132" customFormat="1" ht="15.75" customHeight="1" x14ac:dyDescent="0.2">
      <c r="A35" s="156" t="s">
        <v>71</v>
      </c>
      <c r="B35" s="58"/>
      <c r="C35" s="58"/>
      <c r="D35" s="58"/>
      <c r="E35" s="157">
        <f>SUM(B35:D35)</f>
        <v>0</v>
      </c>
    </row>
    <row r="36" spans="1:24" s="132" customFormat="1" ht="15.75" customHeight="1" x14ac:dyDescent="0.2">
      <c r="A36" s="282" t="s">
        <v>72</v>
      </c>
      <c r="B36" s="66"/>
      <c r="C36" s="66"/>
      <c r="D36" s="66"/>
      <c r="E36" s="157">
        <f t="shared" ref="E36:E39" si="3">SUM(B36:D36)</f>
        <v>0</v>
      </c>
    </row>
    <row r="37" spans="1:24" s="132" customFormat="1" ht="15.75" customHeight="1" x14ac:dyDescent="0.2">
      <c r="A37" s="282" t="s">
        <v>73</v>
      </c>
      <c r="B37" s="66"/>
      <c r="C37" s="66"/>
      <c r="D37" s="66"/>
      <c r="E37" s="157">
        <f t="shared" si="3"/>
        <v>0</v>
      </c>
    </row>
    <row r="38" spans="1:24" s="132" customFormat="1" ht="15.75" customHeight="1" x14ac:dyDescent="0.2">
      <c r="A38" s="283" t="s">
        <v>74</v>
      </c>
      <c r="B38" s="66"/>
      <c r="C38" s="66"/>
      <c r="D38" s="66"/>
      <c r="E38" s="157">
        <f t="shared" si="3"/>
        <v>0</v>
      </c>
    </row>
    <row r="39" spans="1:24" s="132" customFormat="1" ht="15.75" customHeight="1" x14ac:dyDescent="0.2">
      <c r="A39" s="282" t="s">
        <v>75</v>
      </c>
      <c r="B39" s="66"/>
      <c r="C39" s="66"/>
      <c r="D39" s="66"/>
      <c r="E39" s="157">
        <f t="shared" si="3"/>
        <v>0</v>
      </c>
    </row>
    <row r="40" spans="1:24" s="132" customFormat="1" ht="15.75" customHeight="1" x14ac:dyDescent="0.2">
      <c r="A40" s="282" t="s">
        <v>81</v>
      </c>
      <c r="B40" s="66">
        <f>SUM(B35:B39)</f>
        <v>0</v>
      </c>
      <c r="C40" s="66">
        <f t="shared" ref="C40:D40" si="4">SUM(C35:C39)</f>
        <v>0</v>
      </c>
      <c r="D40" s="66">
        <f t="shared" si="4"/>
        <v>0</v>
      </c>
      <c r="E40" s="86">
        <f>SUM(E35:E39)</f>
        <v>0</v>
      </c>
    </row>
    <row r="41" spans="1:24" s="132" customFormat="1" ht="15.75" customHeight="1" x14ac:dyDescent="0.2">
      <c r="A41" s="284"/>
      <c r="B41" s="161"/>
      <c r="C41" s="161"/>
      <c r="D41" s="161"/>
      <c r="E41" s="285"/>
    </row>
    <row r="42" spans="1:24" s="132" customFormat="1" ht="15.75" customHeight="1" x14ac:dyDescent="0.2">
      <c r="A42" s="158" t="s">
        <v>74</v>
      </c>
      <c r="B42" s="286" t="s">
        <v>246</v>
      </c>
      <c r="C42" s="286" t="s">
        <v>246</v>
      </c>
      <c r="D42" s="286" t="s">
        <v>246</v>
      </c>
      <c r="E42" s="261"/>
    </row>
    <row r="43" spans="1:24" s="132" customFormat="1" ht="15.75" customHeight="1" x14ac:dyDescent="0.2">
      <c r="A43" s="160" t="s">
        <v>181</v>
      </c>
      <c r="B43" s="161"/>
      <c r="C43" s="161"/>
      <c r="D43" s="161"/>
      <c r="E43" s="287"/>
    </row>
    <row r="44" spans="1:24" s="132" customFormat="1" ht="15.75" customHeight="1" x14ac:dyDescent="0.2">
      <c r="A44" s="160" t="s">
        <v>182</v>
      </c>
      <c r="B44" s="161"/>
      <c r="C44" s="161"/>
      <c r="D44" s="161"/>
      <c r="E44" s="287"/>
    </row>
    <row r="45" spans="1:24" s="132" customFormat="1" ht="15.75" customHeight="1" x14ac:dyDescent="0.2">
      <c r="A45" s="160" t="s">
        <v>183</v>
      </c>
      <c r="B45" s="161"/>
      <c r="C45" s="161"/>
      <c r="D45" s="161"/>
      <c r="E45" s="287"/>
    </row>
    <row r="46" spans="1:24" s="132" customFormat="1" ht="15.75" customHeight="1" x14ac:dyDescent="0.2">
      <c r="A46" s="160" t="s">
        <v>184</v>
      </c>
      <c r="B46" s="161"/>
      <c r="C46" s="161"/>
      <c r="D46" s="161"/>
      <c r="E46" s="287"/>
    </row>
    <row r="47" spans="1:24" s="132" customFormat="1" ht="15.75" customHeight="1" x14ac:dyDescent="0.2">
      <c r="A47" s="160" t="s">
        <v>185</v>
      </c>
      <c r="B47" s="161"/>
      <c r="C47" s="161"/>
      <c r="D47" s="161"/>
      <c r="E47" s="288"/>
    </row>
    <row r="48" spans="1:24" s="132" customFormat="1" ht="15.75" customHeight="1" x14ac:dyDescent="0.2">
      <c r="A48" s="160" t="s">
        <v>186</v>
      </c>
      <c r="B48" s="161"/>
      <c r="C48" s="161"/>
      <c r="D48" s="161"/>
      <c r="E48" s="266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</row>
    <row r="49" spans="1:24" s="132" customFormat="1" ht="15.75" customHeight="1" x14ac:dyDescent="0.2">
      <c r="A49" s="160" t="s">
        <v>187</v>
      </c>
      <c r="B49" s="161" t="s">
        <v>247</v>
      </c>
      <c r="C49" s="161"/>
      <c r="D49" s="161"/>
      <c r="E49" s="289"/>
    </row>
    <row r="50" spans="1:24" s="132" customFormat="1" ht="15.75" customHeight="1" x14ac:dyDescent="0.2">
      <c r="A50" s="160" t="s">
        <v>188</v>
      </c>
      <c r="B50" s="161" t="s">
        <v>247</v>
      </c>
      <c r="C50" s="161" t="s">
        <v>247</v>
      </c>
      <c r="D50" s="161"/>
      <c r="E50" s="289"/>
    </row>
    <row r="51" spans="1:24" s="132" customFormat="1" ht="15.75" customHeight="1" x14ac:dyDescent="0.2">
      <c r="A51" s="160" t="s">
        <v>189</v>
      </c>
      <c r="B51" s="161" t="s">
        <v>247</v>
      </c>
      <c r="C51" s="161"/>
      <c r="D51" s="161"/>
      <c r="E51" s="289"/>
    </row>
    <row r="52" spans="1:24" s="132" customFormat="1" ht="15.75" customHeight="1" x14ac:dyDescent="0.2">
      <c r="A52" s="160" t="s">
        <v>190</v>
      </c>
      <c r="B52" s="161"/>
      <c r="C52" s="161"/>
      <c r="D52" s="161"/>
      <c r="E52" s="289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</row>
    <row r="53" spans="1:24" ht="15.75" customHeight="1" x14ac:dyDescent="0.2">
      <c r="A53" s="160" t="s">
        <v>191</v>
      </c>
      <c r="B53" s="161"/>
      <c r="C53" s="161"/>
      <c r="D53" s="161"/>
    </row>
    <row r="54" spans="1:24" ht="15.75" customHeight="1" x14ac:dyDescent="0.2">
      <c r="A54" s="160" t="s">
        <v>192</v>
      </c>
      <c r="B54" s="161"/>
      <c r="C54" s="161"/>
      <c r="D54" s="161"/>
    </row>
    <row r="55" spans="1:24" ht="15.75" customHeight="1" x14ac:dyDescent="0.2">
      <c r="A55" s="160" t="s">
        <v>193</v>
      </c>
      <c r="B55" s="161"/>
      <c r="C55" s="161"/>
      <c r="D55" s="161"/>
    </row>
    <row r="56" spans="1:24" ht="15.75" customHeight="1" x14ac:dyDescent="0.2">
      <c r="A56" s="160" t="s">
        <v>194</v>
      </c>
      <c r="B56" s="161"/>
      <c r="C56" s="161"/>
      <c r="D56" s="161"/>
    </row>
    <row r="57" spans="1:24" ht="15.75" customHeight="1" x14ac:dyDescent="0.2">
      <c r="A57" s="160" t="s">
        <v>195</v>
      </c>
      <c r="B57" s="161"/>
      <c r="C57" s="161"/>
      <c r="D57" s="161"/>
    </row>
    <row r="58" spans="1:24" ht="15.75" customHeight="1" x14ac:dyDescent="0.2">
      <c r="A58" s="160" t="s">
        <v>196</v>
      </c>
      <c r="B58" s="161"/>
      <c r="C58" s="161"/>
      <c r="D58" s="161"/>
    </row>
    <row r="59" spans="1:24" ht="15.75" customHeight="1" x14ac:dyDescent="0.2">
      <c r="A59" s="160" t="s">
        <v>197</v>
      </c>
      <c r="B59" s="161"/>
      <c r="C59" s="161"/>
      <c r="D59" s="161"/>
    </row>
    <row r="60" spans="1:24" ht="15.75" customHeight="1" x14ac:dyDescent="0.2">
      <c r="A60" s="160" t="s">
        <v>198</v>
      </c>
      <c r="B60" s="161" t="s">
        <v>247</v>
      </c>
      <c r="C60" s="161"/>
      <c r="D60" s="161"/>
    </row>
    <row r="61" spans="1:24" ht="15.75" customHeight="1" x14ac:dyDescent="0.2">
      <c r="A61" s="160" t="s">
        <v>199</v>
      </c>
      <c r="B61" s="161"/>
      <c r="C61" s="161"/>
      <c r="D61" s="161"/>
    </row>
    <row r="62" spans="1:24" ht="15.75" customHeight="1" x14ac:dyDescent="0.2">
      <c r="A62" s="160" t="s">
        <v>200</v>
      </c>
      <c r="B62" s="161"/>
      <c r="C62" s="161"/>
      <c r="D62" s="161"/>
    </row>
    <row r="63" spans="1:24" ht="15.75" customHeight="1" x14ac:dyDescent="0.2">
      <c r="A63" s="160" t="s">
        <v>201</v>
      </c>
      <c r="B63" s="161"/>
      <c r="C63" s="161"/>
      <c r="D63" s="161"/>
    </row>
    <row r="64" spans="1:24" ht="15.75" customHeight="1" x14ac:dyDescent="0.2">
      <c r="A64" s="160" t="s">
        <v>202</v>
      </c>
      <c r="B64" s="161"/>
      <c r="C64" s="161"/>
      <c r="D64" s="161"/>
    </row>
    <row r="65" spans="1:4" ht="15.75" customHeight="1" x14ac:dyDescent="0.2">
      <c r="A65" s="160" t="s">
        <v>203</v>
      </c>
      <c r="B65" s="161"/>
      <c r="C65" s="161"/>
      <c r="D65" s="161"/>
    </row>
    <row r="66" spans="1:4" ht="15.75" customHeight="1" x14ac:dyDescent="0.2">
      <c r="A66" s="160" t="s">
        <v>204</v>
      </c>
      <c r="B66" s="161" t="s">
        <v>247</v>
      </c>
      <c r="C66" s="161"/>
      <c r="D66" s="161"/>
    </row>
    <row r="67" spans="1:4" ht="15.75" customHeight="1" x14ac:dyDescent="0.2">
      <c r="A67" s="160" t="s">
        <v>256</v>
      </c>
      <c r="B67" s="161" t="s">
        <v>247</v>
      </c>
      <c r="C67" s="161"/>
      <c r="D67" s="161"/>
    </row>
    <row r="68" spans="1:4" ht="15.75" customHeight="1" x14ac:dyDescent="0.2">
      <c r="A68" s="160" t="s">
        <v>205</v>
      </c>
      <c r="B68" s="161" t="s">
        <v>247</v>
      </c>
      <c r="C68" s="161"/>
      <c r="D68" s="161"/>
    </row>
    <row r="69" spans="1:4" ht="15.75" customHeight="1" x14ac:dyDescent="0.2">
      <c r="A69" s="163" t="s">
        <v>206</v>
      </c>
      <c r="B69" s="161" t="s">
        <v>247</v>
      </c>
      <c r="C69" s="161"/>
      <c r="D69" s="161"/>
    </row>
    <row r="70" spans="1:4" ht="15.75" customHeight="1" x14ac:dyDescent="0.2">
      <c r="A70" s="164" t="s">
        <v>207</v>
      </c>
      <c r="B70" s="161" t="s">
        <v>247</v>
      </c>
      <c r="C70" s="161"/>
      <c r="D70" s="161"/>
    </row>
    <row r="71" spans="1:4" ht="15.75" customHeight="1" x14ac:dyDescent="0.2">
      <c r="A71" s="164" t="s">
        <v>208</v>
      </c>
      <c r="B71" s="161"/>
      <c r="C71" s="161"/>
      <c r="D71" s="161"/>
    </row>
    <row r="72" spans="1:4" ht="15.75" customHeight="1" x14ac:dyDescent="0.2">
      <c r="A72" s="164" t="s">
        <v>209</v>
      </c>
      <c r="B72" s="161" t="s">
        <v>247</v>
      </c>
      <c r="C72" s="161"/>
      <c r="D72" s="161"/>
    </row>
    <row r="73" spans="1:4" ht="15.75" customHeight="1" x14ac:dyDescent="0.2">
      <c r="A73" s="164" t="s">
        <v>210</v>
      </c>
      <c r="B73" s="161"/>
      <c r="C73" s="161"/>
      <c r="D73" s="161"/>
    </row>
    <row r="74" spans="1:4" ht="15.75" customHeight="1" x14ac:dyDescent="0.2">
      <c r="A74" s="164" t="s">
        <v>211</v>
      </c>
      <c r="B74" s="161"/>
      <c r="C74" s="161"/>
      <c r="D74" s="161"/>
    </row>
    <row r="75" spans="1:4" ht="15.75" customHeight="1" x14ac:dyDescent="0.2">
      <c r="A75" s="164" t="s">
        <v>212</v>
      </c>
      <c r="B75" s="161" t="s">
        <v>247</v>
      </c>
      <c r="C75" s="161"/>
      <c r="D75" s="161"/>
    </row>
    <row r="76" spans="1:4" ht="15.75" customHeight="1" x14ac:dyDescent="0.2">
      <c r="A76" s="164" t="s">
        <v>213</v>
      </c>
      <c r="B76" s="161"/>
      <c r="C76" s="161"/>
      <c r="D76" s="161"/>
    </row>
    <row r="77" spans="1:4" ht="15.75" customHeight="1" x14ac:dyDescent="0.2">
      <c r="A77" s="164" t="s">
        <v>214</v>
      </c>
      <c r="B77" s="161"/>
      <c r="C77" s="161"/>
      <c r="D77" s="161"/>
    </row>
    <row r="78" spans="1:4" ht="15.75" customHeight="1" x14ac:dyDescent="0.2">
      <c r="A78" s="164" t="s">
        <v>215</v>
      </c>
      <c r="B78" s="161"/>
      <c r="C78" s="161"/>
      <c r="D78" s="161"/>
    </row>
    <row r="79" spans="1:4" ht="15.75" customHeight="1" x14ac:dyDescent="0.2">
      <c r="A79" s="164" t="s">
        <v>216</v>
      </c>
      <c r="B79" s="161"/>
      <c r="C79" s="161"/>
      <c r="D79" s="161"/>
    </row>
    <row r="80" spans="1:4" ht="15.75" customHeight="1" x14ac:dyDescent="0.2">
      <c r="A80" s="164" t="s">
        <v>217</v>
      </c>
      <c r="B80" s="161" t="s">
        <v>247</v>
      </c>
      <c r="C80" s="161"/>
      <c r="D80" s="161"/>
    </row>
    <row r="81" spans="1:4" ht="15.75" customHeight="1" x14ac:dyDescent="0.2">
      <c r="A81" s="164" t="s">
        <v>218</v>
      </c>
      <c r="B81" s="161"/>
      <c r="C81" s="161"/>
      <c r="D81" s="161"/>
    </row>
    <row r="82" spans="1:4" ht="15.75" customHeight="1" x14ac:dyDescent="0.2">
      <c r="A82" s="164" t="s">
        <v>219</v>
      </c>
      <c r="B82" s="161" t="s">
        <v>247</v>
      </c>
      <c r="C82" s="161"/>
      <c r="D82" s="161"/>
    </row>
    <row r="83" spans="1:4" ht="15.75" customHeight="1" x14ac:dyDescent="0.2">
      <c r="A83" s="164" t="s">
        <v>220</v>
      </c>
      <c r="B83" s="161"/>
      <c r="C83" s="161"/>
      <c r="D83" s="161"/>
    </row>
    <row r="84" spans="1:4" ht="15.75" customHeight="1" x14ac:dyDescent="0.2">
      <c r="A84" s="164" t="s">
        <v>221</v>
      </c>
      <c r="B84" s="161"/>
      <c r="C84" s="161"/>
      <c r="D84" s="161"/>
    </row>
    <row r="85" spans="1:4" ht="15.75" customHeight="1" x14ac:dyDescent="0.2">
      <c r="A85" s="164" t="s">
        <v>222</v>
      </c>
      <c r="B85" s="161" t="s">
        <v>247</v>
      </c>
      <c r="C85" s="161"/>
      <c r="D85" s="161"/>
    </row>
    <row r="86" spans="1:4" ht="15.75" customHeight="1" x14ac:dyDescent="0.2">
      <c r="A86" s="164" t="s">
        <v>223</v>
      </c>
      <c r="B86" s="161"/>
      <c r="C86" s="161"/>
      <c r="D86" s="161"/>
    </row>
    <row r="87" spans="1:4" ht="15.75" customHeight="1" x14ac:dyDescent="0.2">
      <c r="A87" s="164" t="s">
        <v>224</v>
      </c>
      <c r="B87" s="161"/>
      <c r="C87" s="161"/>
      <c r="D87" s="161"/>
    </row>
    <row r="88" spans="1:4" ht="15.75" customHeight="1" x14ac:dyDescent="0.2">
      <c r="A88" s="160" t="s">
        <v>225</v>
      </c>
      <c r="B88" s="161" t="s">
        <v>247</v>
      </c>
      <c r="C88" s="161"/>
      <c r="D88" s="161"/>
    </row>
    <row r="89" spans="1:4" ht="15.75" customHeight="1" x14ac:dyDescent="0.2">
      <c r="A89" s="160" t="s">
        <v>226</v>
      </c>
      <c r="B89" s="161"/>
      <c r="C89" s="161"/>
      <c r="D89" s="161"/>
    </row>
    <row r="90" spans="1:4" ht="15.75" customHeight="1" x14ac:dyDescent="0.2">
      <c r="A90" s="160" t="s">
        <v>227</v>
      </c>
      <c r="B90" s="161" t="s">
        <v>247</v>
      </c>
      <c r="C90" s="161"/>
      <c r="D90" s="161"/>
    </row>
    <row r="91" spans="1:4" ht="15.75" customHeight="1" x14ac:dyDescent="0.2">
      <c r="A91" s="160" t="s">
        <v>228</v>
      </c>
      <c r="B91" s="161" t="s">
        <v>247</v>
      </c>
      <c r="C91" s="161"/>
      <c r="D91" s="161"/>
    </row>
    <row r="92" spans="1:4" ht="15.75" customHeight="1" x14ac:dyDescent="0.2">
      <c r="A92" s="160" t="s">
        <v>229</v>
      </c>
      <c r="B92" s="161" t="s">
        <v>247</v>
      </c>
      <c r="C92" s="161"/>
      <c r="D92" s="161"/>
    </row>
    <row r="93" spans="1:4" ht="15.75" customHeight="1" x14ac:dyDescent="0.2">
      <c r="A93" s="160" t="s">
        <v>230</v>
      </c>
      <c r="B93" s="161" t="s">
        <v>247</v>
      </c>
      <c r="C93" s="161"/>
      <c r="D93" s="161"/>
    </row>
    <row r="94" spans="1:4" ht="15.75" customHeight="1" x14ac:dyDescent="0.2">
      <c r="A94" s="160" t="s">
        <v>231</v>
      </c>
      <c r="B94" s="161" t="s">
        <v>247</v>
      </c>
      <c r="C94" s="161"/>
      <c r="D94" s="161"/>
    </row>
    <row r="95" spans="1:4" ht="15.75" customHeight="1" x14ac:dyDescent="0.2">
      <c r="A95" s="160" t="s">
        <v>232</v>
      </c>
      <c r="B95" s="161"/>
      <c r="C95" s="161"/>
      <c r="D95" s="161"/>
    </row>
    <row r="96" spans="1:4" ht="15.75" customHeight="1" x14ac:dyDescent="0.2">
      <c r="A96" s="160" t="s">
        <v>233</v>
      </c>
      <c r="B96" s="161" t="s">
        <v>247</v>
      </c>
      <c r="C96" s="161"/>
      <c r="D96" s="161"/>
    </row>
    <row r="97" spans="1:4" ht="15.75" customHeight="1" x14ac:dyDescent="0.2">
      <c r="A97" s="160" t="s">
        <v>234</v>
      </c>
      <c r="B97" s="161"/>
      <c r="C97" s="161"/>
      <c r="D97" s="161"/>
    </row>
    <row r="98" spans="1:4" ht="15.75" customHeight="1" x14ac:dyDescent="0.2">
      <c r="A98" s="160" t="s">
        <v>235</v>
      </c>
      <c r="B98" s="161"/>
      <c r="C98" s="161"/>
      <c r="D98" s="161"/>
    </row>
    <row r="99" spans="1:4" ht="15.75" customHeight="1" x14ac:dyDescent="0.2">
      <c r="A99" s="160" t="s">
        <v>236</v>
      </c>
      <c r="B99" s="161" t="s">
        <v>247</v>
      </c>
      <c r="C99" s="161"/>
      <c r="D99" s="161"/>
    </row>
    <row r="100" spans="1:4" ht="15.75" customHeight="1" x14ac:dyDescent="0.2">
      <c r="A100" s="160" t="s">
        <v>237</v>
      </c>
      <c r="B100" s="161"/>
      <c r="C100" s="161"/>
      <c r="D100" s="161"/>
    </row>
    <row r="101" spans="1:4" ht="15.75" customHeight="1" x14ac:dyDescent="0.2">
      <c r="A101" s="160" t="s">
        <v>238</v>
      </c>
      <c r="B101" s="161" t="s">
        <v>247</v>
      </c>
      <c r="C101" s="161"/>
      <c r="D101" s="161"/>
    </row>
    <row r="102" spans="1:4" ht="15.75" customHeight="1" x14ac:dyDescent="0.2">
      <c r="A102" s="160" t="s">
        <v>239</v>
      </c>
      <c r="B102" s="161"/>
      <c r="C102" s="161"/>
      <c r="D102" s="161"/>
    </row>
    <row r="103" spans="1:4" ht="15.75" customHeight="1" x14ac:dyDescent="0.2">
      <c r="A103" s="160" t="s">
        <v>240</v>
      </c>
      <c r="B103" s="161"/>
      <c r="C103" s="161"/>
      <c r="D103" s="161"/>
    </row>
    <row r="104" spans="1:4" ht="15.75" customHeight="1" x14ac:dyDescent="0.2">
      <c r="A104" s="160" t="s">
        <v>241</v>
      </c>
      <c r="B104" s="161"/>
      <c r="C104" s="161"/>
      <c r="D104" s="161"/>
    </row>
    <row r="105" spans="1:4" ht="15.75" customHeight="1" x14ac:dyDescent="0.2">
      <c r="A105" s="160" t="s">
        <v>242</v>
      </c>
      <c r="B105" s="161"/>
      <c r="C105" s="161"/>
      <c r="D105" s="161"/>
    </row>
    <row r="106" spans="1:4" ht="15.75" customHeight="1" x14ac:dyDescent="0.2">
      <c r="A106" s="160" t="s">
        <v>243</v>
      </c>
      <c r="B106" s="161" t="s">
        <v>247</v>
      </c>
      <c r="C106" s="161"/>
      <c r="D106" s="161"/>
    </row>
    <row r="107" spans="1:4" ht="15.75" customHeight="1" x14ac:dyDescent="0.2">
      <c r="A107" s="160" t="s">
        <v>244</v>
      </c>
      <c r="B107" s="161"/>
      <c r="C107" s="161"/>
      <c r="D107" s="161"/>
    </row>
    <row r="108" spans="1:4" ht="15.75" customHeight="1" x14ac:dyDescent="0.2">
      <c r="A108" s="163" t="s">
        <v>245</v>
      </c>
      <c r="B108" s="161"/>
      <c r="C108" s="161"/>
      <c r="D108" s="161"/>
    </row>
    <row r="109" spans="1:4" ht="15.75" customHeight="1" x14ac:dyDescent="0.15"/>
    <row r="110" spans="1:4" ht="15.75" customHeight="1" x14ac:dyDescent="0.15">
      <c r="A110" s="343" t="s">
        <v>258</v>
      </c>
      <c r="B110" s="343"/>
    </row>
    <row r="111" spans="1:4" ht="15.75" customHeight="1" x14ac:dyDescent="0.15"/>
    <row r="112" spans="1:4" ht="15.75" customHeight="1" x14ac:dyDescent="0.15">
      <c r="A112" s="337" t="s">
        <v>292</v>
      </c>
    </row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</sheetData>
  <sheetProtection algorithmName="SHA-512" hashValue="9iyarbtqHTQUWeZAP4d91Ty9KsoESWUO3SxQKAInGop/v+UZ+3Wp3Y5w9cFxp6e/S6IK8+XsiN9mwfXgmT9eZQ==" saltValue="cWp+oVopdOghyR4/gTZruQ==" spinCount="100000" sheet="1" objects="1" scenarios="1"/>
  <mergeCells count="5">
    <mergeCell ref="B9:D9"/>
    <mergeCell ref="B11:D11"/>
    <mergeCell ref="B12:D12"/>
    <mergeCell ref="A20:B20"/>
    <mergeCell ref="A110:B110"/>
  </mergeCells>
  <hyperlinks>
    <hyperlink ref="B11" r:id="rId1" xr:uid="{60F29161-448F-2443-BF6E-2DFF0A1222EC}"/>
    <hyperlink ref="B12" r:id="rId2" display="facturen@rsg-sneek.nl" xr:uid="{C5449C2C-9820-5B40-8EB0-15727D1CEFBF}"/>
  </hyperlinks>
  <pageMargins left="0.70866141732283472" right="0.70866141732283472" top="0.15748031496062992" bottom="0.35433070866141736" header="0" footer="0"/>
  <pageSetup paperSize="8" scale="65" orientation="landscape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EB82-1941-AF45-A16C-684A467D3E97}">
  <dimension ref="A2:V971"/>
  <sheetViews>
    <sheetView showGridLines="0" zoomScale="101" zoomScaleNormal="100" workbookViewId="0">
      <selection activeCell="A3" sqref="A3"/>
    </sheetView>
  </sheetViews>
  <sheetFormatPr baseColWidth="10" defaultColWidth="12.6640625" defaultRowHeight="15" customHeight="1" x14ac:dyDescent="0.15"/>
  <cols>
    <col min="1" max="1" width="50" style="125" bestFit="1" customWidth="1"/>
    <col min="2" max="2" width="32.5" style="125" bestFit="1" customWidth="1"/>
    <col min="3" max="3" width="24.6640625" style="125" bestFit="1" customWidth="1"/>
    <col min="4" max="24" width="7.6640625" style="125" customWidth="1"/>
    <col min="25" max="16384" width="12.6640625" style="125"/>
  </cols>
  <sheetData>
    <row r="2" spans="1:22" ht="35" x14ac:dyDescent="0.15">
      <c r="A2" s="265" t="s">
        <v>296</v>
      </c>
      <c r="B2" s="265"/>
      <c r="C2" s="165"/>
    </row>
    <row r="3" spans="1:22" s="291" customFormat="1" ht="50.25" customHeight="1" x14ac:dyDescent="0.2">
      <c r="A3" s="290"/>
      <c r="B3" s="126" t="s">
        <v>57</v>
      </c>
      <c r="C3" s="267" t="s">
        <v>297</v>
      </c>
    </row>
    <row r="4" spans="1:22" ht="92.25" customHeight="1" x14ac:dyDescent="0.15">
      <c r="A4" s="127"/>
      <c r="B4" s="128"/>
      <c r="C4" s="127"/>
    </row>
    <row r="5" spans="1:22" s="132" customFormat="1" ht="41.25" customHeight="1" x14ac:dyDescent="0.2">
      <c r="A5" s="129" t="s">
        <v>0</v>
      </c>
      <c r="B5" s="292" t="s">
        <v>58</v>
      </c>
      <c r="C5" s="129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131"/>
      <c r="P5" s="131"/>
      <c r="Q5" s="131"/>
      <c r="R5" s="131"/>
      <c r="S5" s="131"/>
      <c r="T5" s="131"/>
      <c r="U5" s="131"/>
      <c r="V5" s="131"/>
    </row>
    <row r="6" spans="1:22" s="132" customFormat="1" ht="41.25" customHeight="1" x14ac:dyDescent="0.2">
      <c r="A6" s="129" t="s">
        <v>1</v>
      </c>
      <c r="B6" s="294" t="s">
        <v>59</v>
      </c>
      <c r="C6" s="129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131"/>
      <c r="P6" s="131"/>
      <c r="Q6" s="131"/>
      <c r="R6" s="131"/>
      <c r="S6" s="131"/>
      <c r="T6" s="131"/>
      <c r="U6" s="131"/>
      <c r="V6" s="131"/>
    </row>
    <row r="7" spans="1:22" s="132" customFormat="1" ht="18" customHeight="1" x14ac:dyDescent="0.2">
      <c r="A7" s="134" t="s">
        <v>2</v>
      </c>
      <c r="B7" s="294" t="s">
        <v>259</v>
      </c>
      <c r="C7" s="134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131"/>
      <c r="P7" s="131"/>
      <c r="Q7" s="131"/>
      <c r="R7" s="131"/>
      <c r="S7" s="131"/>
      <c r="T7" s="131"/>
      <c r="U7" s="131"/>
      <c r="V7" s="131"/>
    </row>
    <row r="8" spans="1:22" s="132" customFormat="1" ht="17" x14ac:dyDescent="0.2">
      <c r="A8" s="136" t="s">
        <v>70</v>
      </c>
      <c r="B8" s="295" t="s">
        <v>102</v>
      </c>
      <c r="C8" s="136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</row>
    <row r="9" spans="1:22" s="132" customFormat="1" ht="17" x14ac:dyDescent="0.2">
      <c r="A9" s="136" t="s">
        <v>103</v>
      </c>
      <c r="B9" s="295" t="s">
        <v>260</v>
      </c>
      <c r="C9" s="136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</row>
    <row r="10" spans="1:22" s="132" customFormat="1" ht="17" x14ac:dyDescent="0.2">
      <c r="A10" s="136" t="s">
        <v>147</v>
      </c>
      <c r="B10" s="295" t="s">
        <v>264</v>
      </c>
      <c r="C10" s="136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</row>
    <row r="11" spans="1:22" s="132" customFormat="1" ht="17" x14ac:dyDescent="0.2">
      <c r="A11" s="138" t="s">
        <v>128</v>
      </c>
      <c r="B11" s="296" t="s">
        <v>140</v>
      </c>
      <c r="C11" s="140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</row>
    <row r="12" spans="1:22" s="132" customFormat="1" ht="17" x14ac:dyDescent="0.2">
      <c r="A12" s="141" t="s">
        <v>129</v>
      </c>
      <c r="B12" s="218" t="s">
        <v>141</v>
      </c>
      <c r="C12" s="136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</row>
    <row r="13" spans="1:22" s="132" customFormat="1" ht="17" x14ac:dyDescent="0.2">
      <c r="A13" s="136" t="s">
        <v>121</v>
      </c>
      <c r="B13" s="297"/>
      <c r="C13" s="136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</row>
    <row r="14" spans="1:22" s="132" customFormat="1" ht="17" x14ac:dyDescent="0.2">
      <c r="A14" s="298" t="s">
        <v>3</v>
      </c>
      <c r="B14" s="57">
        <v>1095</v>
      </c>
      <c r="C14" s="298">
        <f>SUM(B14)</f>
        <v>1095</v>
      </c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</row>
    <row r="15" spans="1:22" s="132" customFormat="1" ht="17" x14ac:dyDescent="0.2">
      <c r="A15" s="298" t="s">
        <v>83</v>
      </c>
      <c r="B15" s="57">
        <v>99</v>
      </c>
      <c r="C15" s="298">
        <f>SUM(B15)</f>
        <v>99</v>
      </c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</row>
    <row r="16" spans="1:22" s="291" customFormat="1" ht="16" x14ac:dyDescent="0.2">
      <c r="A16" s="299" t="s">
        <v>90</v>
      </c>
      <c r="B16" s="295" t="s">
        <v>261</v>
      </c>
      <c r="C16" s="299"/>
    </row>
    <row r="17" spans="1:20" s="291" customFormat="1" ht="17" x14ac:dyDescent="0.2">
      <c r="A17" s="300" t="s">
        <v>124</v>
      </c>
      <c r="B17" s="301" t="s">
        <v>262</v>
      </c>
      <c r="C17" s="302"/>
    </row>
    <row r="18" spans="1:20" ht="15" customHeight="1" x14ac:dyDescent="0.15">
      <c r="A18" s="303" t="s">
        <v>143</v>
      </c>
      <c r="B18" s="304" t="s">
        <v>144</v>
      </c>
      <c r="C18" s="145"/>
    </row>
    <row r="19" spans="1:20" s="291" customFormat="1" ht="17" x14ac:dyDescent="0.2">
      <c r="A19" s="305" t="s">
        <v>123</v>
      </c>
      <c r="B19" s="301" t="s">
        <v>263</v>
      </c>
      <c r="C19" s="306"/>
    </row>
    <row r="20" spans="1:20" s="132" customFormat="1" ht="16" x14ac:dyDescent="0.2">
      <c r="A20" s="307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148"/>
      <c r="P20" s="148"/>
      <c r="Q20" s="148"/>
      <c r="R20" s="148"/>
      <c r="S20" s="148"/>
      <c r="T20" s="148"/>
    </row>
    <row r="21" spans="1:20" s="132" customFormat="1" ht="17" x14ac:dyDescent="0.2">
      <c r="A21" s="129" t="s">
        <v>293</v>
      </c>
      <c r="B21" s="292"/>
      <c r="C21" s="129" t="s">
        <v>173</v>
      </c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</row>
    <row r="22" spans="1:20" s="132" customFormat="1" ht="17" x14ac:dyDescent="0.2">
      <c r="A22" s="150" t="s">
        <v>76</v>
      </c>
      <c r="B22" s="150"/>
      <c r="C22" s="150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</row>
    <row r="23" spans="1:20" s="132" customFormat="1" ht="17" x14ac:dyDescent="0.2">
      <c r="A23" s="308" t="s">
        <v>71</v>
      </c>
      <c r="B23" s="151">
        <v>0</v>
      </c>
      <c r="C23" s="309">
        <f>B23</f>
        <v>0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</row>
    <row r="24" spans="1:20" s="132" customFormat="1" ht="15" customHeight="1" x14ac:dyDescent="0.2">
      <c r="A24" s="310" t="s">
        <v>72</v>
      </c>
      <c r="B24" s="60">
        <v>35626.11</v>
      </c>
      <c r="C24" s="309">
        <f t="shared" ref="C24:C27" si="0">B24</f>
        <v>35626.11</v>
      </c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</row>
    <row r="25" spans="1:20" s="132" customFormat="1" ht="17" x14ac:dyDescent="0.2">
      <c r="A25" s="310" t="s">
        <v>73</v>
      </c>
      <c r="B25" s="60">
        <v>88512.06</v>
      </c>
      <c r="C25" s="309">
        <f t="shared" si="0"/>
        <v>88512.06</v>
      </c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</row>
    <row r="26" spans="1:20" s="132" customFormat="1" ht="17" x14ac:dyDescent="0.2">
      <c r="A26" s="310" t="s">
        <v>74</v>
      </c>
      <c r="B26" s="60">
        <v>142881.39000000001</v>
      </c>
      <c r="C26" s="309">
        <f t="shared" si="0"/>
        <v>142881.39000000001</v>
      </c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</row>
    <row r="27" spans="1:20" s="132" customFormat="1" ht="17" x14ac:dyDescent="0.2">
      <c r="A27" s="310" t="s">
        <v>75</v>
      </c>
      <c r="B27" s="60">
        <v>69600.429999999993</v>
      </c>
      <c r="C27" s="309">
        <f t="shared" si="0"/>
        <v>69600.429999999993</v>
      </c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</row>
    <row r="28" spans="1:20" s="132" customFormat="1" ht="17" x14ac:dyDescent="0.2">
      <c r="A28" s="310" t="s">
        <v>82</v>
      </c>
      <c r="B28" s="60">
        <f>SUM(B23:B27)</f>
        <v>336619.99</v>
      </c>
      <c r="C28" s="152">
        <f>SUM(C23:C27)</f>
        <v>336619.99</v>
      </c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</row>
    <row r="29" spans="1:20" s="132" customFormat="1" ht="17" x14ac:dyDescent="0.2">
      <c r="A29" s="153" t="s">
        <v>77</v>
      </c>
      <c r="B29" s="153"/>
      <c r="C29" s="153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</row>
    <row r="30" spans="1:20" s="132" customFormat="1" ht="17" x14ac:dyDescent="0.2">
      <c r="A30" s="185" t="s">
        <v>78</v>
      </c>
      <c r="B30" s="57"/>
      <c r="C30" s="57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</row>
    <row r="31" spans="1:20" s="132" customFormat="1" ht="15.75" customHeight="1" x14ac:dyDescent="0.2">
      <c r="A31" s="311" t="s">
        <v>73</v>
      </c>
      <c r="B31" s="154"/>
      <c r="C31" s="312">
        <f>B31</f>
        <v>0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</row>
    <row r="32" spans="1:20" s="132" customFormat="1" ht="15.75" customHeight="1" x14ac:dyDescent="0.2">
      <c r="A32" s="311" t="s">
        <v>75</v>
      </c>
      <c r="B32" s="154"/>
      <c r="C32" s="312">
        <f>B32</f>
        <v>0</v>
      </c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</row>
    <row r="33" spans="1:22" s="132" customFormat="1" ht="15.75" customHeight="1" x14ac:dyDescent="0.2">
      <c r="A33" s="311" t="s">
        <v>79</v>
      </c>
      <c r="B33" s="61">
        <f>SUM(B31:B32)</f>
        <v>0</v>
      </c>
      <c r="C33" s="155">
        <f>SUM(C31:C32)</f>
        <v>0</v>
      </c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</row>
    <row r="34" spans="1:22" s="132" customFormat="1" ht="15.75" customHeight="1" x14ac:dyDescent="0.2">
      <c r="A34" s="188" t="s">
        <v>80</v>
      </c>
      <c r="B34" s="189"/>
      <c r="C34" s="189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</row>
    <row r="35" spans="1:22" s="132" customFormat="1" ht="15.75" customHeight="1" x14ac:dyDescent="0.2">
      <c r="A35" s="156" t="s">
        <v>71</v>
      </c>
      <c r="B35" s="58"/>
      <c r="C35" s="157">
        <f>B35</f>
        <v>0</v>
      </c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</row>
    <row r="36" spans="1:22" s="132" customFormat="1" ht="15.75" customHeight="1" x14ac:dyDescent="0.2">
      <c r="A36" s="313" t="s">
        <v>72</v>
      </c>
      <c r="B36" s="66"/>
      <c r="C36" s="157">
        <f t="shared" ref="C36:C39" si="1">B36</f>
        <v>0</v>
      </c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</row>
    <row r="37" spans="1:22" s="132" customFormat="1" ht="15.75" customHeight="1" x14ac:dyDescent="0.2">
      <c r="A37" s="313" t="s">
        <v>73</v>
      </c>
      <c r="B37" s="66"/>
      <c r="C37" s="157">
        <f t="shared" si="1"/>
        <v>0</v>
      </c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</row>
    <row r="38" spans="1:22" s="132" customFormat="1" ht="15.75" customHeight="1" x14ac:dyDescent="0.2">
      <c r="A38" s="314" t="s">
        <v>74</v>
      </c>
      <c r="B38" s="66"/>
      <c r="C38" s="157">
        <f t="shared" si="1"/>
        <v>0</v>
      </c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</row>
    <row r="39" spans="1:22" s="132" customFormat="1" ht="15.75" customHeight="1" x14ac:dyDescent="0.2">
      <c r="A39" s="313" t="s">
        <v>75</v>
      </c>
      <c r="B39" s="66"/>
      <c r="C39" s="157">
        <f t="shared" si="1"/>
        <v>0</v>
      </c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</row>
    <row r="40" spans="1:22" s="132" customFormat="1" ht="15.75" customHeight="1" x14ac:dyDescent="0.2">
      <c r="A40" s="313" t="s">
        <v>81</v>
      </c>
      <c r="B40" s="66">
        <f>SUM(B35:B39)</f>
        <v>0</v>
      </c>
      <c r="C40" s="86">
        <f>SUM(C35:C39)</f>
        <v>0</v>
      </c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</row>
    <row r="41" spans="1:22" s="132" customFormat="1" ht="15.75" customHeight="1" x14ac:dyDescent="0.2">
      <c r="A41" s="315" t="s">
        <v>74</v>
      </c>
      <c r="B41" s="316" t="s">
        <v>246</v>
      </c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</row>
    <row r="42" spans="1:22" s="132" customFormat="1" ht="15.75" customHeight="1" x14ac:dyDescent="0.2">
      <c r="A42" s="160" t="s">
        <v>181</v>
      </c>
      <c r="B42" s="161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</row>
    <row r="43" spans="1:22" s="132" customFormat="1" ht="15.75" customHeight="1" x14ac:dyDescent="0.2">
      <c r="A43" s="160" t="s">
        <v>182</v>
      </c>
      <c r="B43" s="161" t="s">
        <v>247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</row>
    <row r="44" spans="1:22" s="132" customFormat="1" ht="15.75" customHeight="1" x14ac:dyDescent="0.2">
      <c r="A44" s="160" t="s">
        <v>183</v>
      </c>
      <c r="B44" s="161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</row>
    <row r="45" spans="1:22" s="132" customFormat="1" ht="15.75" customHeight="1" x14ac:dyDescent="0.2">
      <c r="A45" s="160" t="s">
        <v>184</v>
      </c>
      <c r="B45" s="161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</row>
    <row r="46" spans="1:22" s="132" customFormat="1" ht="15.75" customHeight="1" x14ac:dyDescent="0.2">
      <c r="A46" s="160" t="s">
        <v>185</v>
      </c>
      <c r="B46" s="161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</row>
    <row r="47" spans="1:22" s="132" customFormat="1" ht="15.75" customHeight="1" x14ac:dyDescent="0.2">
      <c r="A47" s="160" t="s">
        <v>186</v>
      </c>
      <c r="B47" s="16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162"/>
      <c r="P47" s="162"/>
      <c r="Q47" s="162"/>
      <c r="R47" s="162"/>
      <c r="S47" s="162"/>
      <c r="T47" s="162"/>
      <c r="U47" s="162"/>
      <c r="V47" s="162"/>
    </row>
    <row r="48" spans="1:22" s="132" customFormat="1" ht="15.75" customHeight="1" x14ac:dyDescent="0.2">
      <c r="A48" s="160" t="s">
        <v>187</v>
      </c>
      <c r="B48" s="161" t="s">
        <v>247</v>
      </c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</row>
    <row r="49" spans="1:22" s="132" customFormat="1" ht="15.75" customHeight="1" x14ac:dyDescent="0.2">
      <c r="A49" s="160" t="s">
        <v>188</v>
      </c>
      <c r="B49" s="161" t="s">
        <v>247</v>
      </c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</row>
    <row r="50" spans="1:22" s="132" customFormat="1" ht="15.75" customHeight="1" x14ac:dyDescent="0.2">
      <c r="A50" s="160" t="s">
        <v>189</v>
      </c>
      <c r="B50" s="16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</row>
    <row r="51" spans="1:22" s="132" customFormat="1" ht="15.75" customHeight="1" x14ac:dyDescent="0.2">
      <c r="A51" s="160" t="s">
        <v>190</v>
      </c>
      <c r="B51" s="161" t="s">
        <v>247</v>
      </c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162"/>
      <c r="P51" s="162"/>
      <c r="Q51" s="162"/>
      <c r="R51" s="162"/>
      <c r="S51" s="162"/>
      <c r="T51" s="162"/>
      <c r="U51" s="162"/>
      <c r="V51" s="162"/>
    </row>
    <row r="52" spans="1:22" ht="15.75" customHeight="1" x14ac:dyDescent="0.2">
      <c r="A52" s="160" t="s">
        <v>191</v>
      </c>
      <c r="B52" s="161"/>
      <c r="C52" s="291"/>
    </row>
    <row r="53" spans="1:22" ht="15.75" customHeight="1" x14ac:dyDescent="0.2">
      <c r="A53" s="160" t="s">
        <v>192</v>
      </c>
      <c r="B53" s="161"/>
      <c r="C53" s="291"/>
    </row>
    <row r="54" spans="1:22" ht="15.75" customHeight="1" x14ac:dyDescent="0.2">
      <c r="A54" s="160" t="s">
        <v>193</v>
      </c>
      <c r="B54" s="161" t="s">
        <v>247</v>
      </c>
      <c r="C54" s="291"/>
    </row>
    <row r="55" spans="1:22" ht="15.75" customHeight="1" x14ac:dyDescent="0.2">
      <c r="A55" s="160" t="s">
        <v>194</v>
      </c>
      <c r="B55" s="161" t="s">
        <v>247</v>
      </c>
      <c r="C55" s="291"/>
    </row>
    <row r="56" spans="1:22" ht="15.75" customHeight="1" x14ac:dyDescent="0.2">
      <c r="A56" s="160" t="s">
        <v>195</v>
      </c>
      <c r="B56" s="161"/>
      <c r="C56" s="291"/>
    </row>
    <row r="57" spans="1:22" ht="15.75" customHeight="1" x14ac:dyDescent="0.2">
      <c r="A57" s="160" t="s">
        <v>196</v>
      </c>
      <c r="B57" s="161" t="s">
        <v>247</v>
      </c>
      <c r="C57" s="291"/>
    </row>
    <row r="58" spans="1:22" ht="15.75" customHeight="1" x14ac:dyDescent="0.2">
      <c r="A58" s="160" t="s">
        <v>197</v>
      </c>
      <c r="B58" s="161"/>
      <c r="C58" s="291"/>
    </row>
    <row r="59" spans="1:22" ht="15.75" customHeight="1" x14ac:dyDescent="0.2">
      <c r="A59" s="160" t="s">
        <v>198</v>
      </c>
      <c r="B59" s="161" t="s">
        <v>247</v>
      </c>
      <c r="C59" s="291"/>
    </row>
    <row r="60" spans="1:22" ht="15.75" customHeight="1" x14ac:dyDescent="0.2">
      <c r="A60" s="160" t="s">
        <v>199</v>
      </c>
      <c r="B60" s="161"/>
      <c r="C60" s="291"/>
    </row>
    <row r="61" spans="1:22" ht="15.75" customHeight="1" x14ac:dyDescent="0.2">
      <c r="A61" s="160" t="s">
        <v>200</v>
      </c>
      <c r="B61" s="161" t="s">
        <v>247</v>
      </c>
      <c r="C61" s="291"/>
    </row>
    <row r="62" spans="1:22" ht="15.75" customHeight="1" x14ac:dyDescent="0.2">
      <c r="A62" s="160" t="s">
        <v>201</v>
      </c>
      <c r="B62" s="161" t="s">
        <v>247</v>
      </c>
      <c r="C62" s="291"/>
    </row>
    <row r="63" spans="1:22" ht="15.75" customHeight="1" x14ac:dyDescent="0.2">
      <c r="A63" s="160" t="s">
        <v>202</v>
      </c>
      <c r="B63" s="161" t="s">
        <v>247</v>
      </c>
      <c r="C63" s="291"/>
    </row>
    <row r="64" spans="1:22" ht="15.75" customHeight="1" x14ac:dyDescent="0.2">
      <c r="A64" s="160" t="s">
        <v>203</v>
      </c>
      <c r="B64" s="161"/>
      <c r="C64" s="291"/>
    </row>
    <row r="65" spans="1:3" ht="15.75" customHeight="1" x14ac:dyDescent="0.2">
      <c r="A65" s="160" t="s">
        <v>204</v>
      </c>
      <c r="B65" s="161" t="s">
        <v>247</v>
      </c>
      <c r="C65" s="291"/>
    </row>
    <row r="66" spans="1:3" ht="15.75" customHeight="1" x14ac:dyDescent="0.2">
      <c r="A66" s="160" t="s">
        <v>205</v>
      </c>
      <c r="B66" s="161"/>
      <c r="C66" s="291"/>
    </row>
    <row r="67" spans="1:3" ht="15.75" customHeight="1" x14ac:dyDescent="0.2">
      <c r="A67" s="160" t="s">
        <v>256</v>
      </c>
      <c r="B67" s="161" t="s">
        <v>247</v>
      </c>
      <c r="C67" s="291"/>
    </row>
    <row r="68" spans="1:3" ht="15.75" customHeight="1" x14ac:dyDescent="0.2">
      <c r="A68" s="163" t="s">
        <v>206</v>
      </c>
      <c r="B68" s="161"/>
      <c r="C68" s="291"/>
    </row>
    <row r="69" spans="1:3" ht="15.75" customHeight="1" x14ac:dyDescent="0.2">
      <c r="A69" s="164" t="s">
        <v>207</v>
      </c>
      <c r="B69" s="161" t="s">
        <v>247</v>
      </c>
      <c r="C69" s="291"/>
    </row>
    <row r="70" spans="1:3" ht="15.75" customHeight="1" x14ac:dyDescent="0.2">
      <c r="A70" s="164" t="s">
        <v>208</v>
      </c>
      <c r="B70" s="161"/>
      <c r="C70" s="291"/>
    </row>
    <row r="71" spans="1:3" ht="15.75" customHeight="1" x14ac:dyDescent="0.2">
      <c r="A71" s="164" t="s">
        <v>209</v>
      </c>
      <c r="B71" s="161"/>
      <c r="C71" s="291"/>
    </row>
    <row r="72" spans="1:3" ht="15.75" customHeight="1" x14ac:dyDescent="0.2">
      <c r="A72" s="164" t="s">
        <v>210</v>
      </c>
      <c r="B72" s="161"/>
      <c r="C72" s="291"/>
    </row>
    <row r="73" spans="1:3" ht="15.75" customHeight="1" x14ac:dyDescent="0.2">
      <c r="A73" s="164" t="s">
        <v>211</v>
      </c>
      <c r="B73" s="161" t="s">
        <v>247</v>
      </c>
      <c r="C73" s="291"/>
    </row>
    <row r="74" spans="1:3" ht="15.75" customHeight="1" x14ac:dyDescent="0.2">
      <c r="A74" s="164" t="s">
        <v>212</v>
      </c>
      <c r="B74" s="161"/>
      <c r="C74" s="291"/>
    </row>
    <row r="75" spans="1:3" ht="15.75" customHeight="1" x14ac:dyDescent="0.2">
      <c r="A75" s="164" t="s">
        <v>213</v>
      </c>
      <c r="B75" s="161"/>
      <c r="C75" s="291"/>
    </row>
    <row r="76" spans="1:3" ht="15.75" customHeight="1" x14ac:dyDescent="0.2">
      <c r="A76" s="164" t="s">
        <v>214</v>
      </c>
      <c r="B76" s="161"/>
      <c r="C76" s="291"/>
    </row>
    <row r="77" spans="1:3" ht="15.75" customHeight="1" x14ac:dyDescent="0.2">
      <c r="A77" s="164" t="s">
        <v>215</v>
      </c>
      <c r="B77" s="161" t="s">
        <v>247</v>
      </c>
      <c r="C77" s="291"/>
    </row>
    <row r="78" spans="1:3" ht="15.75" customHeight="1" x14ac:dyDescent="0.2">
      <c r="A78" s="164" t="s">
        <v>216</v>
      </c>
      <c r="B78" s="161"/>
      <c r="C78" s="291"/>
    </row>
    <row r="79" spans="1:3" ht="15.75" customHeight="1" x14ac:dyDescent="0.2">
      <c r="A79" s="164" t="s">
        <v>217</v>
      </c>
      <c r="B79" s="161" t="s">
        <v>247</v>
      </c>
      <c r="C79" s="291"/>
    </row>
    <row r="80" spans="1:3" ht="15.75" customHeight="1" x14ac:dyDescent="0.2">
      <c r="A80" s="164" t="s">
        <v>218</v>
      </c>
      <c r="B80" s="161"/>
      <c r="C80" s="291"/>
    </row>
    <row r="81" spans="1:3" ht="15.75" customHeight="1" x14ac:dyDescent="0.2">
      <c r="A81" s="164" t="s">
        <v>219</v>
      </c>
      <c r="B81" s="161"/>
      <c r="C81" s="291"/>
    </row>
    <row r="82" spans="1:3" ht="15.75" customHeight="1" x14ac:dyDescent="0.2">
      <c r="A82" s="164" t="s">
        <v>220</v>
      </c>
      <c r="B82" s="161"/>
      <c r="C82" s="291"/>
    </row>
    <row r="83" spans="1:3" ht="15.75" customHeight="1" x14ac:dyDescent="0.2">
      <c r="A83" s="164" t="s">
        <v>221</v>
      </c>
      <c r="B83" s="161" t="s">
        <v>247</v>
      </c>
      <c r="C83" s="291"/>
    </row>
    <row r="84" spans="1:3" ht="15.75" customHeight="1" x14ac:dyDescent="0.2">
      <c r="A84" s="164" t="s">
        <v>222</v>
      </c>
      <c r="B84" s="161" t="s">
        <v>247</v>
      </c>
      <c r="C84" s="291"/>
    </row>
    <row r="85" spans="1:3" ht="15.75" customHeight="1" x14ac:dyDescent="0.2">
      <c r="A85" s="164" t="s">
        <v>223</v>
      </c>
      <c r="B85" s="161"/>
      <c r="C85" s="291"/>
    </row>
    <row r="86" spans="1:3" ht="15.75" customHeight="1" x14ac:dyDescent="0.2">
      <c r="A86" s="164" t="s">
        <v>224</v>
      </c>
      <c r="B86" s="161"/>
      <c r="C86" s="291"/>
    </row>
    <row r="87" spans="1:3" ht="15.75" customHeight="1" x14ac:dyDescent="0.2">
      <c r="A87" s="160" t="s">
        <v>225</v>
      </c>
      <c r="B87" s="161"/>
      <c r="C87" s="291"/>
    </row>
    <row r="88" spans="1:3" ht="15.75" customHeight="1" x14ac:dyDescent="0.2">
      <c r="A88" s="160" t="s">
        <v>226</v>
      </c>
      <c r="B88" s="161"/>
      <c r="C88" s="291"/>
    </row>
    <row r="89" spans="1:3" ht="15.75" customHeight="1" x14ac:dyDescent="0.2">
      <c r="A89" s="160" t="s">
        <v>227</v>
      </c>
      <c r="B89" s="161"/>
      <c r="C89" s="291"/>
    </row>
    <row r="90" spans="1:3" ht="15.75" customHeight="1" x14ac:dyDescent="0.2">
      <c r="A90" s="160" t="s">
        <v>228</v>
      </c>
      <c r="B90" s="161"/>
      <c r="C90" s="291"/>
    </row>
    <row r="91" spans="1:3" ht="15.75" customHeight="1" x14ac:dyDescent="0.2">
      <c r="A91" s="160" t="s">
        <v>229</v>
      </c>
      <c r="B91" s="161"/>
      <c r="C91" s="291"/>
    </row>
    <row r="92" spans="1:3" ht="15.75" customHeight="1" x14ac:dyDescent="0.2">
      <c r="A92" s="160" t="s">
        <v>230</v>
      </c>
      <c r="B92" s="161"/>
      <c r="C92" s="291"/>
    </row>
    <row r="93" spans="1:3" ht="15.75" customHeight="1" x14ac:dyDescent="0.2">
      <c r="A93" s="160" t="s">
        <v>231</v>
      </c>
      <c r="B93" s="161"/>
      <c r="C93" s="291"/>
    </row>
    <row r="94" spans="1:3" ht="15.75" customHeight="1" x14ac:dyDescent="0.2">
      <c r="A94" s="160" t="s">
        <v>232</v>
      </c>
      <c r="B94" s="161"/>
      <c r="C94" s="291"/>
    </row>
    <row r="95" spans="1:3" ht="15.75" customHeight="1" x14ac:dyDescent="0.2">
      <c r="A95" s="160" t="s">
        <v>233</v>
      </c>
      <c r="B95" s="161"/>
      <c r="C95" s="291"/>
    </row>
    <row r="96" spans="1:3" ht="15.75" customHeight="1" x14ac:dyDescent="0.2">
      <c r="A96" s="160" t="s">
        <v>234</v>
      </c>
      <c r="B96" s="161"/>
      <c r="C96" s="291"/>
    </row>
    <row r="97" spans="1:3" ht="15.75" customHeight="1" x14ac:dyDescent="0.2">
      <c r="A97" s="160" t="s">
        <v>235</v>
      </c>
      <c r="B97" s="161"/>
      <c r="C97" s="291"/>
    </row>
    <row r="98" spans="1:3" ht="15.75" customHeight="1" x14ac:dyDescent="0.2">
      <c r="A98" s="160" t="s">
        <v>236</v>
      </c>
      <c r="B98" s="161"/>
      <c r="C98" s="291"/>
    </row>
    <row r="99" spans="1:3" ht="15.75" customHeight="1" x14ac:dyDescent="0.2">
      <c r="A99" s="160" t="s">
        <v>237</v>
      </c>
      <c r="B99" s="161"/>
      <c r="C99" s="291"/>
    </row>
    <row r="100" spans="1:3" ht="15.75" customHeight="1" x14ac:dyDescent="0.2">
      <c r="A100" s="160" t="s">
        <v>238</v>
      </c>
      <c r="B100" s="161"/>
      <c r="C100" s="291"/>
    </row>
    <row r="101" spans="1:3" ht="15.75" customHeight="1" x14ac:dyDescent="0.2">
      <c r="A101" s="160" t="s">
        <v>239</v>
      </c>
      <c r="B101" s="161"/>
      <c r="C101" s="291"/>
    </row>
    <row r="102" spans="1:3" ht="15.75" customHeight="1" x14ac:dyDescent="0.2">
      <c r="A102" s="160" t="s">
        <v>240</v>
      </c>
      <c r="B102" s="161"/>
      <c r="C102" s="291"/>
    </row>
    <row r="103" spans="1:3" ht="15.75" customHeight="1" x14ac:dyDescent="0.2">
      <c r="A103" s="160" t="s">
        <v>241</v>
      </c>
      <c r="B103" s="161"/>
      <c r="C103" s="291"/>
    </row>
    <row r="104" spans="1:3" ht="15.75" customHeight="1" x14ac:dyDescent="0.2">
      <c r="A104" s="160" t="s">
        <v>242</v>
      </c>
      <c r="B104" s="161" t="s">
        <v>247</v>
      </c>
      <c r="C104" s="291"/>
    </row>
    <row r="105" spans="1:3" ht="15.75" customHeight="1" x14ac:dyDescent="0.2">
      <c r="A105" s="160" t="s">
        <v>243</v>
      </c>
      <c r="B105" s="161"/>
      <c r="C105" s="291"/>
    </row>
    <row r="106" spans="1:3" ht="15.75" customHeight="1" x14ac:dyDescent="0.2">
      <c r="A106" s="160" t="s">
        <v>244</v>
      </c>
      <c r="B106" s="161"/>
      <c r="C106" s="291"/>
    </row>
    <row r="107" spans="1:3" ht="15.75" customHeight="1" x14ac:dyDescent="0.2">
      <c r="A107" s="163" t="s">
        <v>245</v>
      </c>
      <c r="B107" s="161"/>
      <c r="C107" s="291"/>
    </row>
    <row r="108" spans="1:3" ht="15.75" customHeight="1" x14ac:dyDescent="0.15"/>
    <row r="109" spans="1:3" ht="15.75" customHeight="1" x14ac:dyDescent="0.15">
      <c r="A109" s="343" t="s">
        <v>258</v>
      </c>
      <c r="B109" s="343"/>
    </row>
    <row r="110" spans="1:3" ht="15.75" customHeight="1" x14ac:dyDescent="0.15"/>
    <row r="111" spans="1:3" ht="15.75" customHeight="1" x14ac:dyDescent="0.15"/>
    <row r="112" spans="1:3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</sheetData>
  <sheetProtection algorithmName="SHA-512" hashValue="dUaX3BDBIcckABz7RQzAS8Hikzof1+lvmt1JiXC4C+O2pGzsWJFCEY7ZjReyk1fK+hvt+zvT6sX+O5vMp7b2Wg==" saltValue="5TZ2AjsXjXbfJ2oQduPTYg==" spinCount="100000" sheet="1" objects="1" scenarios="1"/>
  <mergeCells count="1">
    <mergeCell ref="A109:B109"/>
  </mergeCells>
  <hyperlinks>
    <hyperlink ref="B11" r:id="rId1" xr:uid="{DD991B57-27B7-9648-AA01-75282503F580}"/>
    <hyperlink ref="B12" r:id="rId2" xr:uid="{8B899C4F-8184-F94B-BFAE-D48E9AFC803D}"/>
  </hyperlinks>
  <pageMargins left="0.70866141732283472" right="0.70866141732283472" top="0.15748031496062992" bottom="0.35433070866141736" header="0" footer="0"/>
  <pageSetup paperSize="8" scale="65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A42F-48EB-824F-9371-B98D96132E07}">
  <dimension ref="A2:U111"/>
  <sheetViews>
    <sheetView showGridLines="0" zoomScaleNormal="100" zoomScaleSheetLayoutView="125" zoomScalePageLayoutView="125" workbookViewId="0">
      <pane xSplit="1" ySplit="4" topLeftCell="B5" activePane="bottomRight" state="frozen"/>
      <selection activeCell="A31" sqref="A31:B31"/>
      <selection pane="topRight" activeCell="A31" sqref="A31:B31"/>
      <selection pane="bottomLeft" activeCell="A31" sqref="A31:B31"/>
      <selection pane="bottomRight" activeCell="A3" sqref="A3"/>
    </sheetView>
  </sheetViews>
  <sheetFormatPr baseColWidth="10" defaultColWidth="8.6640625" defaultRowHeight="15" x14ac:dyDescent="0.2"/>
  <cols>
    <col min="1" max="1" width="33.1640625" bestFit="1" customWidth="1"/>
    <col min="2" max="16" width="28.6640625" customWidth="1"/>
    <col min="17" max="17" width="28.6640625" style="3" customWidth="1"/>
    <col min="21" max="21" width="14.5" bestFit="1" customWidth="1"/>
  </cols>
  <sheetData>
    <row r="2" spans="1:17" ht="35" x14ac:dyDescent="0.2">
      <c r="A2" s="375" t="s">
        <v>92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48"/>
    </row>
    <row r="3" spans="1:17" s="88" customFormat="1" ht="50.25" customHeight="1" x14ac:dyDescent="0.2">
      <c r="A3" s="39"/>
      <c r="B3" s="40" t="s">
        <v>22</v>
      </c>
      <c r="C3" s="376" t="s">
        <v>23</v>
      </c>
      <c r="D3" s="377"/>
      <c r="E3" s="40" t="s">
        <v>24</v>
      </c>
      <c r="F3" s="40" t="s">
        <v>25</v>
      </c>
      <c r="G3" s="40" t="s">
        <v>27</v>
      </c>
      <c r="H3" s="40" t="s">
        <v>26</v>
      </c>
      <c r="I3" s="40" t="s">
        <v>43</v>
      </c>
      <c r="J3" s="40" t="s">
        <v>42</v>
      </c>
      <c r="K3" s="376" t="s">
        <v>44</v>
      </c>
      <c r="L3" s="377"/>
      <c r="M3" s="40" t="s">
        <v>45</v>
      </c>
      <c r="N3" s="40" t="s">
        <v>46</v>
      </c>
      <c r="O3" s="40" t="s">
        <v>46</v>
      </c>
      <c r="P3" s="40" t="s">
        <v>52</v>
      </c>
      <c r="Q3" s="50" t="s">
        <v>177</v>
      </c>
    </row>
    <row r="4" spans="1:17" ht="92.25" customHeight="1" x14ac:dyDescent="0.2">
      <c r="A4" s="1"/>
      <c r="B4" s="2"/>
      <c r="C4" s="378"/>
      <c r="D4" s="379"/>
      <c r="E4" s="5"/>
      <c r="F4" s="378"/>
      <c r="G4" s="379"/>
      <c r="H4" s="2"/>
      <c r="I4" s="2"/>
      <c r="J4" s="2"/>
      <c r="K4" s="378"/>
      <c r="L4" s="379"/>
      <c r="M4" s="2"/>
      <c r="N4" s="2"/>
      <c r="O4" s="2"/>
      <c r="P4" s="2"/>
      <c r="Q4" s="4"/>
    </row>
    <row r="5" spans="1:17" s="89" customFormat="1" ht="41.25" customHeight="1" x14ac:dyDescent="0.2">
      <c r="A5" s="23" t="s">
        <v>0</v>
      </c>
      <c r="B5" s="67" t="s">
        <v>4</v>
      </c>
      <c r="C5" s="67" t="s">
        <v>5</v>
      </c>
      <c r="D5" s="67" t="s">
        <v>6</v>
      </c>
      <c r="E5" s="67" t="s">
        <v>7</v>
      </c>
      <c r="F5" s="380" t="s">
        <v>8</v>
      </c>
      <c r="G5" s="374"/>
      <c r="H5" s="87" t="s">
        <v>28</v>
      </c>
      <c r="I5" s="87" t="s">
        <v>31</v>
      </c>
      <c r="J5" s="87" t="s">
        <v>34</v>
      </c>
      <c r="K5" s="87" t="s">
        <v>36</v>
      </c>
      <c r="L5" s="87" t="s">
        <v>160</v>
      </c>
      <c r="M5" s="87" t="s">
        <v>39</v>
      </c>
      <c r="N5" s="87" t="s">
        <v>47</v>
      </c>
      <c r="O5" s="87" t="s">
        <v>50</v>
      </c>
      <c r="P5" s="67" t="s">
        <v>9</v>
      </c>
      <c r="Q5" s="7"/>
    </row>
    <row r="6" spans="1:17" s="89" customFormat="1" ht="41.25" customHeight="1" x14ac:dyDescent="0.2">
      <c r="A6" s="23" t="s">
        <v>1</v>
      </c>
      <c r="B6" s="67" t="s">
        <v>10</v>
      </c>
      <c r="C6" s="67" t="s">
        <v>11</v>
      </c>
      <c r="D6" s="67" t="s">
        <v>12</v>
      </c>
      <c r="E6" s="67" t="s">
        <v>13</v>
      </c>
      <c r="F6" s="380" t="s">
        <v>14</v>
      </c>
      <c r="G6" s="374"/>
      <c r="H6" s="87" t="s">
        <v>29</v>
      </c>
      <c r="I6" s="87" t="s">
        <v>32</v>
      </c>
      <c r="J6" s="87" t="s">
        <v>32</v>
      </c>
      <c r="K6" s="87" t="s">
        <v>37</v>
      </c>
      <c r="L6" s="87" t="s">
        <v>161</v>
      </c>
      <c r="M6" s="87" t="s">
        <v>40</v>
      </c>
      <c r="N6" s="87" t="s">
        <v>48</v>
      </c>
      <c r="O6" s="87" t="s">
        <v>51</v>
      </c>
      <c r="P6" s="67" t="s">
        <v>15</v>
      </c>
      <c r="Q6" s="7"/>
    </row>
    <row r="7" spans="1:17" s="89" customFormat="1" ht="18" customHeight="1" x14ac:dyDescent="0.2">
      <c r="A7" s="25" t="s">
        <v>2</v>
      </c>
      <c r="B7" s="67" t="s">
        <v>16</v>
      </c>
      <c r="C7" s="67" t="s">
        <v>17</v>
      </c>
      <c r="D7" s="67" t="s">
        <v>17</v>
      </c>
      <c r="E7" s="67" t="s">
        <v>18</v>
      </c>
      <c r="F7" s="67" t="s">
        <v>19</v>
      </c>
      <c r="G7" s="67" t="s">
        <v>20</v>
      </c>
      <c r="H7" s="67" t="s">
        <v>30</v>
      </c>
      <c r="I7" s="67" t="s">
        <v>33</v>
      </c>
      <c r="J7" s="67" t="s">
        <v>35</v>
      </c>
      <c r="K7" s="67" t="s">
        <v>38</v>
      </c>
      <c r="L7" s="67" t="s">
        <v>162</v>
      </c>
      <c r="M7" s="67" t="s">
        <v>41</v>
      </c>
      <c r="N7" s="67" t="s">
        <v>49</v>
      </c>
      <c r="O7" s="67" t="s">
        <v>49</v>
      </c>
      <c r="P7" s="67" t="s">
        <v>21</v>
      </c>
      <c r="Q7" s="8"/>
    </row>
    <row r="8" spans="1:17" s="88" customFormat="1" ht="17" x14ac:dyDescent="0.2">
      <c r="A8" s="26" t="s">
        <v>70</v>
      </c>
      <c r="B8" s="67" t="s">
        <v>99</v>
      </c>
      <c r="C8" s="67" t="s">
        <v>99</v>
      </c>
      <c r="D8" s="67" t="s">
        <v>99</v>
      </c>
      <c r="E8" s="67" t="s">
        <v>99</v>
      </c>
      <c r="F8" s="67" t="s">
        <v>99</v>
      </c>
      <c r="G8" s="67" t="s">
        <v>265</v>
      </c>
      <c r="H8" s="67" t="s">
        <v>99</v>
      </c>
      <c r="I8" s="67" t="s">
        <v>99</v>
      </c>
      <c r="J8" s="67" t="s">
        <v>99</v>
      </c>
      <c r="K8" s="67" t="s">
        <v>99</v>
      </c>
      <c r="L8" s="67" t="s">
        <v>99</v>
      </c>
      <c r="M8" s="67" t="s">
        <v>99</v>
      </c>
      <c r="N8" s="67" t="s">
        <v>98</v>
      </c>
      <c r="O8" s="67" t="s">
        <v>98</v>
      </c>
      <c r="P8" s="67" t="s">
        <v>99</v>
      </c>
      <c r="Q8" s="9"/>
    </row>
    <row r="9" spans="1:17" s="88" customFormat="1" ht="17" x14ac:dyDescent="0.2">
      <c r="A9" s="26" t="s">
        <v>103</v>
      </c>
      <c r="B9" s="380" t="s">
        <v>248</v>
      </c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81"/>
      <c r="Q9" s="9"/>
    </row>
    <row r="10" spans="1:17" s="88" customFormat="1" ht="17" x14ac:dyDescent="0.2">
      <c r="A10" s="43" t="s">
        <v>147</v>
      </c>
      <c r="B10" s="67" t="s">
        <v>266</v>
      </c>
      <c r="C10" s="380" t="s">
        <v>267</v>
      </c>
      <c r="D10" s="374"/>
      <c r="E10" s="67"/>
      <c r="F10" s="67"/>
      <c r="G10" s="67" t="s">
        <v>268</v>
      </c>
      <c r="H10" s="77"/>
      <c r="I10" s="77"/>
      <c r="J10" s="77"/>
      <c r="K10" s="77"/>
      <c r="L10" s="77"/>
      <c r="M10" s="77"/>
      <c r="N10" s="77"/>
      <c r="O10" s="77"/>
      <c r="P10" s="77"/>
      <c r="Q10" s="9"/>
    </row>
    <row r="11" spans="1:17" s="88" customFormat="1" ht="17" x14ac:dyDescent="0.2">
      <c r="A11" s="43" t="s">
        <v>128</v>
      </c>
      <c r="B11" s="67" t="s">
        <v>269</v>
      </c>
      <c r="C11" s="380" t="s">
        <v>270</v>
      </c>
      <c r="D11" s="374"/>
      <c r="E11" s="67"/>
      <c r="F11" s="67"/>
      <c r="G11" s="67" t="s">
        <v>271</v>
      </c>
      <c r="H11" s="67"/>
      <c r="I11" s="67"/>
      <c r="J11" s="67"/>
      <c r="K11" s="67"/>
      <c r="L11" s="67"/>
      <c r="M11" s="67"/>
      <c r="N11" s="67"/>
      <c r="O11" s="67"/>
      <c r="P11" s="67"/>
      <c r="Q11" s="49"/>
    </row>
    <row r="12" spans="1:17" s="88" customFormat="1" ht="17" x14ac:dyDescent="0.2">
      <c r="A12" s="43" t="s">
        <v>129</v>
      </c>
      <c r="B12" s="372" t="s">
        <v>142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4"/>
      <c r="Q12" s="9"/>
    </row>
    <row r="13" spans="1:17" s="88" customFormat="1" ht="17" x14ac:dyDescent="0.2">
      <c r="A13" s="26" t="s">
        <v>121</v>
      </c>
      <c r="B13" s="386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8"/>
      <c r="Q13" s="9"/>
    </row>
    <row r="14" spans="1:17" s="88" customFormat="1" ht="17" x14ac:dyDescent="0.2">
      <c r="A14" s="27" t="s">
        <v>3</v>
      </c>
      <c r="B14" s="68">
        <v>371</v>
      </c>
      <c r="C14" s="389">
        <v>444</v>
      </c>
      <c r="D14" s="390"/>
      <c r="E14" s="67">
        <v>919</v>
      </c>
      <c r="F14" s="67">
        <v>399</v>
      </c>
      <c r="G14" s="67">
        <v>464</v>
      </c>
      <c r="H14" s="67">
        <v>278</v>
      </c>
      <c r="I14" s="67">
        <v>206</v>
      </c>
      <c r="J14" s="67">
        <v>400</v>
      </c>
      <c r="K14" s="67">
        <v>78</v>
      </c>
      <c r="L14" s="67">
        <v>60</v>
      </c>
      <c r="M14" s="67">
        <v>417</v>
      </c>
      <c r="N14" s="67">
        <v>1083</v>
      </c>
      <c r="O14" s="67">
        <v>183</v>
      </c>
      <c r="P14" s="67"/>
      <c r="Q14" s="90">
        <f>SUM(B14:P14)</f>
        <v>5302</v>
      </c>
    </row>
    <row r="15" spans="1:17" s="88" customFormat="1" ht="17" x14ac:dyDescent="0.2">
      <c r="A15" s="27" t="s">
        <v>83</v>
      </c>
      <c r="B15" s="68">
        <v>28</v>
      </c>
      <c r="C15" s="389">
        <v>45</v>
      </c>
      <c r="D15" s="390"/>
      <c r="E15" s="67">
        <v>62</v>
      </c>
      <c r="F15" s="67">
        <v>31</v>
      </c>
      <c r="G15" s="67">
        <v>29</v>
      </c>
      <c r="H15" s="67">
        <v>22</v>
      </c>
      <c r="I15" s="67">
        <v>25</v>
      </c>
      <c r="J15" s="67">
        <v>29</v>
      </c>
      <c r="K15" s="380">
        <v>15</v>
      </c>
      <c r="L15" s="374"/>
      <c r="M15" s="67">
        <v>43</v>
      </c>
      <c r="N15" s="67">
        <v>94</v>
      </c>
      <c r="O15" s="67">
        <v>20</v>
      </c>
      <c r="P15" s="67"/>
      <c r="Q15" s="90">
        <f>SUM(B15:P15)</f>
        <v>443</v>
      </c>
    </row>
    <row r="16" spans="1:17" s="88" customFormat="1" ht="34" x14ac:dyDescent="0.2">
      <c r="A16" s="38" t="s">
        <v>90</v>
      </c>
      <c r="B16" s="91" t="s">
        <v>157</v>
      </c>
      <c r="C16" s="380" t="s">
        <v>272</v>
      </c>
      <c r="D16" s="374"/>
      <c r="E16" s="67" t="s">
        <v>150</v>
      </c>
      <c r="F16" s="67" t="s">
        <v>156</v>
      </c>
      <c r="G16" s="67" t="s">
        <v>155</v>
      </c>
      <c r="H16" s="67" t="s">
        <v>155</v>
      </c>
      <c r="I16" s="67" t="s">
        <v>97</v>
      </c>
      <c r="J16" s="67" t="s">
        <v>158</v>
      </c>
      <c r="K16" s="67" t="s">
        <v>117</v>
      </c>
      <c r="L16" s="67"/>
      <c r="M16" s="67" t="s">
        <v>118</v>
      </c>
      <c r="N16" s="67" t="s">
        <v>159</v>
      </c>
      <c r="O16" s="67" t="s">
        <v>119</v>
      </c>
      <c r="P16" s="67" t="s">
        <v>146</v>
      </c>
      <c r="Q16" s="92"/>
    </row>
    <row r="17" spans="1:21" s="88" customFormat="1" ht="34" x14ac:dyDescent="0.2">
      <c r="A17" s="44" t="s">
        <v>124</v>
      </c>
      <c r="B17" s="93" t="s">
        <v>273</v>
      </c>
      <c r="C17" s="67" t="s">
        <v>274</v>
      </c>
      <c r="D17" s="67"/>
      <c r="E17" s="67"/>
      <c r="F17" s="67"/>
      <c r="G17" s="67" t="s">
        <v>275</v>
      </c>
      <c r="H17" s="67"/>
      <c r="I17" s="67"/>
      <c r="J17" s="67"/>
      <c r="K17" s="67"/>
      <c r="L17" s="67"/>
      <c r="M17" s="67"/>
      <c r="N17" s="67"/>
      <c r="O17" s="67"/>
      <c r="P17" s="67" t="s">
        <v>146</v>
      </c>
      <c r="Q17" s="94"/>
    </row>
    <row r="18" spans="1:21" x14ac:dyDescent="0.2">
      <c r="A18" s="47" t="s">
        <v>143</v>
      </c>
      <c r="B18" s="391" t="s">
        <v>145</v>
      </c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1" t="s">
        <v>144</v>
      </c>
      <c r="O18" s="393"/>
      <c r="P18" s="78" t="s">
        <v>146</v>
      </c>
      <c r="Q18" s="46"/>
    </row>
    <row r="19" spans="1:21" s="88" customFormat="1" ht="17" x14ac:dyDescent="0.2">
      <c r="A19" s="45" t="s">
        <v>123</v>
      </c>
      <c r="B19" s="67" t="s">
        <v>276</v>
      </c>
      <c r="C19" s="67" t="s">
        <v>276</v>
      </c>
      <c r="D19" s="67"/>
      <c r="E19" s="67" t="s">
        <v>276</v>
      </c>
      <c r="F19" s="67" t="s">
        <v>276</v>
      </c>
      <c r="G19" s="67" t="s">
        <v>277</v>
      </c>
      <c r="H19" s="67" t="s">
        <v>276</v>
      </c>
      <c r="I19" s="67"/>
      <c r="J19" s="67" t="s">
        <v>276</v>
      </c>
      <c r="K19" s="67" t="s">
        <v>276</v>
      </c>
      <c r="L19" s="67" t="s">
        <v>276</v>
      </c>
      <c r="M19" s="67" t="s">
        <v>276</v>
      </c>
      <c r="N19" s="67"/>
      <c r="O19" s="67"/>
      <c r="P19" s="67" t="s">
        <v>146</v>
      </c>
      <c r="Q19" s="95"/>
    </row>
    <row r="20" spans="1:21" s="97" customFormat="1" ht="16" x14ac:dyDescent="0.2">
      <c r="A20" s="382"/>
      <c r="B20" s="383"/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4"/>
      <c r="Q20" s="96"/>
    </row>
    <row r="21" spans="1:21" s="88" customFormat="1" ht="17" x14ac:dyDescent="0.2">
      <c r="A21" s="23" t="s">
        <v>293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7" t="s">
        <v>173</v>
      </c>
    </row>
    <row r="22" spans="1:21" s="88" customFormat="1" ht="17" x14ac:dyDescent="0.2">
      <c r="A22" s="29" t="s">
        <v>76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21" s="88" customFormat="1" ht="17" x14ac:dyDescent="0.2">
      <c r="A23" s="30" t="s">
        <v>71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>
        <v>28088.12</v>
      </c>
      <c r="O23" s="72"/>
      <c r="P23" s="98"/>
      <c r="Q23" s="99">
        <f>SUM(B23:P23)</f>
        <v>28088.12</v>
      </c>
    </row>
    <row r="24" spans="1:21" s="88" customFormat="1" ht="15" customHeight="1" x14ac:dyDescent="0.2">
      <c r="A24" s="31" t="s">
        <v>72</v>
      </c>
      <c r="B24" s="73"/>
      <c r="C24" s="73"/>
      <c r="D24" s="73"/>
      <c r="E24" s="73"/>
      <c r="F24" s="73"/>
      <c r="G24" s="73"/>
      <c r="H24" s="73"/>
      <c r="I24" s="73"/>
      <c r="J24" s="73"/>
      <c r="K24" s="72"/>
      <c r="L24" s="72"/>
      <c r="M24" s="73"/>
      <c r="N24" s="73">
        <v>55022.45</v>
      </c>
      <c r="O24" s="73"/>
      <c r="P24" s="71"/>
      <c r="Q24" s="99">
        <f>SUM(B24:P24)</f>
        <v>55022.45</v>
      </c>
    </row>
    <row r="25" spans="1:21" s="88" customFormat="1" ht="17" x14ac:dyDescent="0.2">
      <c r="A25" s="31" t="s">
        <v>73</v>
      </c>
      <c r="B25" s="73"/>
      <c r="C25" s="73"/>
      <c r="D25" s="73"/>
      <c r="E25" s="73"/>
      <c r="F25" s="73"/>
      <c r="G25" s="73"/>
      <c r="H25" s="73"/>
      <c r="I25" s="100">
        <v>529.04</v>
      </c>
      <c r="J25" s="73"/>
      <c r="K25" s="72">
        <v>3564.39</v>
      </c>
      <c r="L25" s="72"/>
      <c r="M25" s="73"/>
      <c r="N25" s="73">
        <v>36439.620000000003</v>
      </c>
      <c r="O25" s="73"/>
      <c r="P25" s="71"/>
      <c r="Q25" s="99">
        <f>SUM(B25:P25)</f>
        <v>40533.050000000003</v>
      </c>
    </row>
    <row r="26" spans="1:21" s="88" customFormat="1" ht="17" x14ac:dyDescent="0.2">
      <c r="A26" s="31" t="s">
        <v>74</v>
      </c>
      <c r="B26" s="73"/>
      <c r="C26" s="73"/>
      <c r="D26" s="73"/>
      <c r="E26" s="73"/>
      <c r="F26" s="73"/>
      <c r="G26" s="73"/>
      <c r="H26" s="73"/>
      <c r="I26" s="73"/>
      <c r="J26" s="73"/>
      <c r="K26" s="72">
        <v>344.68</v>
      </c>
      <c r="L26" s="72"/>
      <c r="M26" s="73"/>
      <c r="N26" s="73">
        <v>394.12</v>
      </c>
      <c r="O26" s="73"/>
      <c r="P26" s="71"/>
      <c r="Q26" s="99">
        <f>SUM(B26:P26)</f>
        <v>738.8</v>
      </c>
    </row>
    <row r="27" spans="1:21" s="88" customFormat="1" ht="17" x14ac:dyDescent="0.2">
      <c r="A27" s="31" t="s">
        <v>75</v>
      </c>
      <c r="B27" s="73"/>
      <c r="C27" s="73"/>
      <c r="D27" s="74"/>
      <c r="E27" s="74"/>
      <c r="F27" s="74"/>
      <c r="G27" s="74"/>
      <c r="H27" s="73"/>
      <c r="I27" s="74">
        <v>4132.34</v>
      </c>
      <c r="J27" s="74"/>
      <c r="K27" s="72">
        <v>4006.18</v>
      </c>
      <c r="L27" s="72"/>
      <c r="M27" s="74"/>
      <c r="N27" s="74">
        <v>168622.53</v>
      </c>
      <c r="O27" s="74"/>
      <c r="P27" s="81"/>
      <c r="Q27" s="99">
        <f>SUM(B27:P27)</f>
        <v>176761.05</v>
      </c>
    </row>
    <row r="28" spans="1:21" s="88" customFormat="1" ht="17" x14ac:dyDescent="0.2">
      <c r="A28" s="31" t="s">
        <v>82</v>
      </c>
      <c r="B28" s="71">
        <f>SUM(B23:B27)</f>
        <v>0</v>
      </c>
      <c r="C28" s="71">
        <f t="shared" ref="C28:O28" si="0">SUM(C23:C27)</f>
        <v>0</v>
      </c>
      <c r="D28" s="71">
        <f t="shared" si="0"/>
        <v>0</v>
      </c>
      <c r="E28" s="71">
        <f t="shared" si="0"/>
        <v>0</v>
      </c>
      <c r="F28" s="71">
        <f t="shared" si="0"/>
        <v>0</v>
      </c>
      <c r="G28" s="71">
        <f t="shared" si="0"/>
        <v>0</v>
      </c>
      <c r="H28" s="71">
        <f t="shared" si="0"/>
        <v>0</v>
      </c>
      <c r="I28" s="71">
        <f t="shared" si="0"/>
        <v>4661.38</v>
      </c>
      <c r="J28" s="71">
        <f t="shared" si="0"/>
        <v>0</v>
      </c>
      <c r="K28" s="71">
        <f t="shared" si="0"/>
        <v>7915.25</v>
      </c>
      <c r="L28" s="71">
        <f t="shared" si="0"/>
        <v>0</v>
      </c>
      <c r="M28" s="71">
        <f t="shared" si="0"/>
        <v>0</v>
      </c>
      <c r="N28" s="71">
        <f t="shared" si="0"/>
        <v>288566.83999999997</v>
      </c>
      <c r="O28" s="71">
        <f t="shared" si="0"/>
        <v>0</v>
      </c>
      <c r="P28" s="71"/>
      <c r="Q28" s="63">
        <f>SUM(Q23:Q27)</f>
        <v>301143.46999999997</v>
      </c>
      <c r="U28" s="124"/>
    </row>
    <row r="29" spans="1:21" s="88" customFormat="1" ht="17" customHeight="1" x14ac:dyDescent="0.2">
      <c r="A29" s="34" t="s">
        <v>77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U29" s="124"/>
    </row>
    <row r="30" spans="1:21" s="88" customFormat="1" ht="17" x14ac:dyDescent="0.2">
      <c r="A30" s="101" t="s">
        <v>78</v>
      </c>
      <c r="B30" s="32"/>
      <c r="C30" s="32"/>
      <c r="D30" s="33"/>
      <c r="E30" s="33"/>
      <c r="F30" s="33"/>
      <c r="G30" s="33"/>
      <c r="H30" s="28"/>
      <c r="I30" s="33"/>
      <c r="J30" s="33"/>
      <c r="K30" s="24"/>
      <c r="L30" s="24"/>
      <c r="M30" s="33"/>
      <c r="N30" s="33"/>
      <c r="O30" s="33"/>
      <c r="P30" s="33"/>
      <c r="Q30" s="33"/>
    </row>
    <row r="31" spans="1:21" s="88" customFormat="1" ht="17" x14ac:dyDescent="0.2">
      <c r="A31" s="120" t="s">
        <v>73</v>
      </c>
      <c r="B31" s="121">
        <v>3587.36</v>
      </c>
      <c r="C31" s="69">
        <v>27490.66</v>
      </c>
      <c r="D31" s="69"/>
      <c r="E31" s="121">
        <v>125626.79</v>
      </c>
      <c r="F31" s="121">
        <v>32319.87</v>
      </c>
      <c r="G31" s="69">
        <v>125626.78</v>
      </c>
      <c r="H31" s="121">
        <v>34991.47</v>
      </c>
      <c r="I31" s="69"/>
      <c r="J31" s="69">
        <v>25371.13</v>
      </c>
      <c r="K31" s="72"/>
      <c r="L31" s="72"/>
      <c r="M31" s="121">
        <v>12217.83</v>
      </c>
      <c r="N31" s="69"/>
      <c r="O31" s="69"/>
      <c r="P31" s="102"/>
      <c r="Q31" s="103">
        <f>SUM(B31:O31)</f>
        <v>387231.88999999996</v>
      </c>
    </row>
    <row r="32" spans="1:21" s="88" customFormat="1" ht="17" x14ac:dyDescent="0.2">
      <c r="A32" s="120" t="s">
        <v>75</v>
      </c>
      <c r="B32" s="122">
        <v>383.32</v>
      </c>
      <c r="C32" s="69"/>
      <c r="D32" s="69"/>
      <c r="E32" s="121">
        <v>8620.84</v>
      </c>
      <c r="F32" s="122">
        <v>563.77</v>
      </c>
      <c r="G32" s="121">
        <v>8620.84</v>
      </c>
      <c r="H32" s="122">
        <v>462.41</v>
      </c>
      <c r="I32" s="69"/>
      <c r="J32" s="122">
        <v>189.78</v>
      </c>
      <c r="K32" s="72"/>
      <c r="L32" s="72"/>
      <c r="M32" s="69"/>
      <c r="N32" s="69"/>
      <c r="O32" s="69"/>
      <c r="P32" s="102"/>
      <c r="Q32" s="103">
        <f>SUM(B32:O32)</f>
        <v>18840.96</v>
      </c>
    </row>
    <row r="33" spans="1:17" s="88" customFormat="1" ht="17" x14ac:dyDescent="0.2">
      <c r="A33" s="120" t="s">
        <v>79</v>
      </c>
      <c r="B33" s="102">
        <f>SUM(B31:B32)</f>
        <v>3970.6800000000003</v>
      </c>
      <c r="C33" s="102">
        <f t="shared" ref="C33:O33" si="1">SUM(C31:C32)</f>
        <v>27490.66</v>
      </c>
      <c r="D33" s="102">
        <f t="shared" si="1"/>
        <v>0</v>
      </c>
      <c r="E33" s="102">
        <f t="shared" si="1"/>
        <v>134247.63</v>
      </c>
      <c r="F33" s="102">
        <f t="shared" si="1"/>
        <v>32883.64</v>
      </c>
      <c r="G33" s="102">
        <f t="shared" si="1"/>
        <v>134247.62</v>
      </c>
      <c r="H33" s="102">
        <f t="shared" si="1"/>
        <v>35453.880000000005</v>
      </c>
      <c r="I33" s="102">
        <f t="shared" si="1"/>
        <v>0</v>
      </c>
      <c r="J33" s="102">
        <f t="shared" si="1"/>
        <v>25560.91</v>
      </c>
      <c r="K33" s="102">
        <f t="shared" si="1"/>
        <v>0</v>
      </c>
      <c r="L33" s="102">
        <f t="shared" si="1"/>
        <v>0</v>
      </c>
      <c r="M33" s="102">
        <f t="shared" si="1"/>
        <v>12217.83</v>
      </c>
      <c r="N33" s="102">
        <f t="shared" si="1"/>
        <v>0</v>
      </c>
      <c r="O33" s="102">
        <f t="shared" si="1"/>
        <v>0</v>
      </c>
      <c r="P33" s="75"/>
      <c r="Q33" s="64">
        <f>SUM(Q31:Q32)</f>
        <v>406072.85</v>
      </c>
    </row>
    <row r="34" spans="1:17" s="88" customFormat="1" ht="16" x14ac:dyDescent="0.2">
      <c r="A34" s="104" t="s">
        <v>80</v>
      </c>
      <c r="B34" s="36"/>
      <c r="C34" s="36"/>
      <c r="D34" s="36"/>
      <c r="E34" s="36"/>
      <c r="F34" s="36"/>
      <c r="G34" s="35"/>
      <c r="H34" s="35"/>
      <c r="I34" s="35"/>
      <c r="J34" s="35"/>
      <c r="K34" s="24"/>
      <c r="L34" s="24"/>
      <c r="M34" s="35"/>
      <c r="N34" s="35"/>
      <c r="O34" s="35"/>
      <c r="P34" s="35"/>
      <c r="Q34" s="33"/>
    </row>
    <row r="35" spans="1:17" s="88" customFormat="1" ht="16" x14ac:dyDescent="0.2">
      <c r="A35" s="37" t="s">
        <v>71</v>
      </c>
      <c r="B35" s="70"/>
      <c r="C35" s="121">
        <v>40738.06</v>
      </c>
      <c r="D35" s="69"/>
      <c r="E35" s="121">
        <v>42336.28</v>
      </c>
      <c r="F35" s="121">
        <v>35959.53</v>
      </c>
      <c r="G35" s="121">
        <v>42336.28</v>
      </c>
      <c r="H35" s="121">
        <v>1572.87</v>
      </c>
      <c r="I35" s="69"/>
      <c r="J35" s="69"/>
      <c r="K35" s="72"/>
      <c r="L35" s="72"/>
      <c r="M35" s="121">
        <v>9986.84</v>
      </c>
      <c r="N35" s="69"/>
      <c r="O35" s="69"/>
      <c r="P35" s="102"/>
      <c r="Q35" s="105">
        <f>SUM(B35:O35)</f>
        <v>172929.86</v>
      </c>
    </row>
    <row r="36" spans="1:17" s="88" customFormat="1" ht="16" x14ac:dyDescent="0.2">
      <c r="A36" s="37" t="s">
        <v>72</v>
      </c>
      <c r="B36" s="122">
        <v>997.82</v>
      </c>
      <c r="C36" s="121">
        <v>11787.61</v>
      </c>
      <c r="D36" s="69"/>
      <c r="E36" s="121">
        <v>15568.45</v>
      </c>
      <c r="F36" s="121">
        <v>8201.0300000000007</v>
      </c>
      <c r="G36" s="121">
        <v>15568.45</v>
      </c>
      <c r="H36" s="121">
        <v>3424.29</v>
      </c>
      <c r="I36" s="69"/>
      <c r="J36" s="69"/>
      <c r="K36" s="72"/>
      <c r="L36" s="72"/>
      <c r="M36" s="121">
        <v>4522.09</v>
      </c>
      <c r="N36" s="69"/>
      <c r="O36" s="69"/>
      <c r="P36" s="102"/>
      <c r="Q36" s="105">
        <f t="shared" ref="Q36:Q39" si="2">SUM(B36:O36)</f>
        <v>60069.740000000005</v>
      </c>
    </row>
    <row r="37" spans="1:17" s="88" customFormat="1" ht="16" x14ac:dyDescent="0.2">
      <c r="A37" s="37" t="s">
        <v>73</v>
      </c>
      <c r="B37" s="122">
        <v>170.6</v>
      </c>
      <c r="C37" s="121">
        <v>1290.44</v>
      </c>
      <c r="D37" s="108"/>
      <c r="E37" s="121">
        <v>13506.04</v>
      </c>
      <c r="F37" s="121">
        <v>3829.87</v>
      </c>
      <c r="G37" s="121">
        <v>13506.04</v>
      </c>
      <c r="H37" s="69">
        <v>3029.24</v>
      </c>
      <c r="I37" s="108"/>
      <c r="J37" s="69"/>
      <c r="K37" s="72"/>
      <c r="L37" s="72"/>
      <c r="M37" s="121">
        <v>54169.57</v>
      </c>
      <c r="N37" s="69"/>
      <c r="O37" s="69"/>
      <c r="P37" s="106"/>
      <c r="Q37" s="105">
        <f t="shared" si="2"/>
        <v>89501.8</v>
      </c>
    </row>
    <row r="38" spans="1:17" s="88" customFormat="1" ht="16" x14ac:dyDescent="0.2">
      <c r="A38" s="107" t="s">
        <v>74</v>
      </c>
      <c r="B38" s="123"/>
      <c r="C38" s="121">
        <v>4510.6899999999996</v>
      </c>
      <c r="D38" s="108"/>
      <c r="E38" s="121">
        <v>2712.27</v>
      </c>
      <c r="F38" s="121">
        <v>43512.95</v>
      </c>
      <c r="G38" s="121">
        <v>2712.27</v>
      </c>
      <c r="H38" s="123"/>
      <c r="I38" s="108"/>
      <c r="J38" s="69"/>
      <c r="K38" s="72"/>
      <c r="L38" s="72"/>
      <c r="M38" s="121">
        <v>23079.09</v>
      </c>
      <c r="N38" s="69"/>
      <c r="O38" s="69"/>
      <c r="P38" s="106"/>
      <c r="Q38" s="105">
        <f t="shared" si="2"/>
        <v>76527.26999999999</v>
      </c>
    </row>
    <row r="39" spans="1:17" s="88" customFormat="1" ht="16" x14ac:dyDescent="0.2">
      <c r="A39" s="37" t="s">
        <v>75</v>
      </c>
      <c r="B39" s="122">
        <v>546.91999999999996</v>
      </c>
      <c r="C39" s="121">
        <v>46360.7</v>
      </c>
      <c r="D39" s="108"/>
      <c r="E39" s="108">
        <v>47494.239999999998</v>
      </c>
      <c r="F39" s="109"/>
      <c r="G39" s="108">
        <v>47494.23</v>
      </c>
      <c r="H39" s="69">
        <v>54119.5</v>
      </c>
      <c r="I39" s="108"/>
      <c r="J39" s="69"/>
      <c r="K39" s="72"/>
      <c r="L39" s="72"/>
      <c r="M39" s="121">
        <v>5330.03</v>
      </c>
      <c r="N39" s="69"/>
      <c r="O39" s="69"/>
      <c r="P39" s="106"/>
      <c r="Q39" s="105">
        <f t="shared" si="2"/>
        <v>201345.62</v>
      </c>
    </row>
    <row r="40" spans="1:17" s="88" customFormat="1" ht="16" x14ac:dyDescent="0.2">
      <c r="A40" s="37" t="s">
        <v>81</v>
      </c>
      <c r="B40" s="110">
        <f>SUM(B35:B39)</f>
        <v>1715.3400000000001</v>
      </c>
      <c r="C40" s="110">
        <f t="shared" ref="C40:G40" si="3">SUM(C35:C39)</f>
        <v>104687.5</v>
      </c>
      <c r="D40" s="110">
        <f t="shared" si="3"/>
        <v>0</v>
      </c>
      <c r="E40" s="110">
        <f t="shared" si="3"/>
        <v>121617.28</v>
      </c>
      <c r="F40" s="110">
        <f t="shared" si="3"/>
        <v>91503.38</v>
      </c>
      <c r="G40" s="110">
        <f t="shared" si="3"/>
        <v>121617.26999999999</v>
      </c>
      <c r="H40" s="110">
        <f>SUM(H35:H39)</f>
        <v>62145.9</v>
      </c>
      <c r="I40" s="110">
        <f t="shared" ref="I40:O40" si="4">SUM(I35:I39)</f>
        <v>0</v>
      </c>
      <c r="J40" s="110">
        <f t="shared" si="4"/>
        <v>0</v>
      </c>
      <c r="K40" s="110">
        <f t="shared" si="4"/>
        <v>0</v>
      </c>
      <c r="L40" s="110">
        <f t="shared" si="4"/>
        <v>0</v>
      </c>
      <c r="M40" s="110">
        <f t="shared" si="4"/>
        <v>97087.62</v>
      </c>
      <c r="N40" s="110">
        <f t="shared" si="4"/>
        <v>0</v>
      </c>
      <c r="O40" s="110">
        <f t="shared" si="4"/>
        <v>0</v>
      </c>
      <c r="P40" s="106"/>
      <c r="Q40" s="65">
        <f>SUM(Q35:Q39)</f>
        <v>600374.28999999992</v>
      </c>
    </row>
    <row r="41" spans="1:17" s="88" customFormat="1" ht="16" x14ac:dyDescent="0.2">
      <c r="A41" s="111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2"/>
      <c r="Q41" s="113"/>
    </row>
    <row r="42" spans="1:17" s="88" customFormat="1" ht="16" x14ac:dyDescent="0.2">
      <c r="A42" s="54" t="s">
        <v>74</v>
      </c>
      <c r="B42" s="55" t="s">
        <v>246</v>
      </c>
      <c r="C42" s="55" t="s">
        <v>246</v>
      </c>
      <c r="D42" s="55" t="s">
        <v>246</v>
      </c>
      <c r="E42" s="55" t="s">
        <v>246</v>
      </c>
      <c r="F42" s="55" t="s">
        <v>246</v>
      </c>
      <c r="G42" s="55" t="s">
        <v>246</v>
      </c>
      <c r="H42" s="55" t="s">
        <v>246</v>
      </c>
      <c r="I42" s="55" t="s">
        <v>246</v>
      </c>
      <c r="J42" s="55" t="s">
        <v>246</v>
      </c>
      <c r="K42" s="55" t="s">
        <v>246</v>
      </c>
      <c r="L42" s="55" t="s">
        <v>246</v>
      </c>
      <c r="M42" s="55" t="s">
        <v>246</v>
      </c>
      <c r="N42" s="55" t="s">
        <v>246</v>
      </c>
      <c r="O42" s="55" t="s">
        <v>246</v>
      </c>
      <c r="P42" s="114"/>
      <c r="Q42" s="115"/>
    </row>
    <row r="43" spans="1:17" s="88" customFormat="1" ht="16" x14ac:dyDescent="0.2">
      <c r="A43" s="51" t="s">
        <v>181</v>
      </c>
      <c r="B43" s="83"/>
      <c r="C43" s="83"/>
      <c r="D43" s="83"/>
      <c r="E43" s="83"/>
      <c r="F43" s="83"/>
      <c r="G43" s="83"/>
      <c r="H43" s="83" t="s">
        <v>247</v>
      </c>
      <c r="I43" s="83"/>
      <c r="J43" s="83"/>
      <c r="K43" s="83"/>
      <c r="L43" s="83"/>
      <c r="M43" s="83"/>
      <c r="N43" s="83"/>
      <c r="O43" s="83"/>
      <c r="P43" s="97"/>
      <c r="Q43" s="116"/>
    </row>
    <row r="44" spans="1:17" s="88" customFormat="1" ht="16" x14ac:dyDescent="0.2">
      <c r="A44" s="51" t="s">
        <v>182</v>
      </c>
      <c r="B44" s="83" t="s">
        <v>247</v>
      </c>
      <c r="C44" s="83"/>
      <c r="D44" s="83"/>
      <c r="E44" s="83" t="s">
        <v>247</v>
      </c>
      <c r="F44" s="83"/>
      <c r="G44" s="83" t="s">
        <v>247</v>
      </c>
      <c r="H44" s="83" t="s">
        <v>247</v>
      </c>
      <c r="I44" s="83"/>
      <c r="J44" s="83"/>
      <c r="K44" s="83"/>
      <c r="L44" s="83"/>
      <c r="M44" s="83"/>
      <c r="N44" s="83" t="s">
        <v>247</v>
      </c>
      <c r="O44" s="83"/>
      <c r="P44" s="97"/>
      <c r="Q44" s="116"/>
    </row>
    <row r="45" spans="1:17" s="88" customFormat="1" ht="16" x14ac:dyDescent="0.2">
      <c r="A45" s="51" t="s">
        <v>183</v>
      </c>
      <c r="B45" s="83"/>
      <c r="C45" s="83" t="s">
        <v>247</v>
      </c>
      <c r="D45" s="83"/>
      <c r="E45" s="83"/>
      <c r="F45" s="83"/>
      <c r="G45" s="83"/>
      <c r="H45" s="83" t="s">
        <v>247</v>
      </c>
      <c r="I45" s="83"/>
      <c r="J45" s="83"/>
      <c r="K45" s="83"/>
      <c r="L45" s="83"/>
      <c r="M45" s="83"/>
      <c r="N45" s="83"/>
      <c r="O45" s="83"/>
      <c r="P45" s="97"/>
      <c r="Q45" s="116"/>
    </row>
    <row r="46" spans="1:17" s="88" customFormat="1" ht="16" x14ac:dyDescent="0.2">
      <c r="A46" s="51" t="s">
        <v>184</v>
      </c>
      <c r="B46" s="83"/>
      <c r="C46" s="83"/>
      <c r="D46" s="83"/>
      <c r="E46" s="83"/>
      <c r="F46" s="83"/>
      <c r="G46" s="83"/>
      <c r="H46" s="83" t="s">
        <v>247</v>
      </c>
      <c r="I46" s="83"/>
      <c r="J46" s="83"/>
      <c r="K46" s="83"/>
      <c r="L46" s="83"/>
      <c r="M46" s="83"/>
      <c r="N46" s="83"/>
      <c r="O46" s="83"/>
      <c r="P46" s="97"/>
      <c r="Q46" s="116"/>
    </row>
    <row r="47" spans="1:17" s="88" customFormat="1" ht="16" x14ac:dyDescent="0.2">
      <c r="A47" s="51" t="s">
        <v>185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97"/>
      <c r="Q47" s="117"/>
    </row>
    <row r="48" spans="1:17" s="88" customFormat="1" ht="16" x14ac:dyDescent="0.2">
      <c r="A48" s="51" t="s">
        <v>186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118"/>
      <c r="Q48" s="41"/>
    </row>
    <row r="49" spans="1:17" s="88" customFormat="1" ht="16" x14ac:dyDescent="0.2">
      <c r="A49" s="51" t="s">
        <v>187</v>
      </c>
      <c r="B49" s="83"/>
      <c r="C49" s="83"/>
      <c r="D49" s="83"/>
      <c r="E49" s="83" t="s">
        <v>247</v>
      </c>
      <c r="F49" s="83" t="s">
        <v>247</v>
      </c>
      <c r="G49" s="83" t="s">
        <v>247</v>
      </c>
      <c r="H49" s="83" t="s">
        <v>247</v>
      </c>
      <c r="I49" s="83"/>
      <c r="J49" s="83" t="s">
        <v>247</v>
      </c>
      <c r="K49" s="83"/>
      <c r="L49" s="83"/>
      <c r="M49" s="83" t="s">
        <v>247</v>
      </c>
      <c r="N49" s="83" t="s">
        <v>247</v>
      </c>
      <c r="O49" s="83" t="s">
        <v>247</v>
      </c>
      <c r="P49" s="118"/>
      <c r="Q49" s="119"/>
    </row>
    <row r="50" spans="1:17" s="88" customFormat="1" ht="16" x14ac:dyDescent="0.2">
      <c r="A50" s="51" t="s">
        <v>188</v>
      </c>
      <c r="B50" s="83"/>
      <c r="C50" s="83" t="s">
        <v>247</v>
      </c>
      <c r="D50" s="83"/>
      <c r="E50" s="83" t="s">
        <v>247</v>
      </c>
      <c r="F50" s="83" t="s">
        <v>247</v>
      </c>
      <c r="G50" s="83" t="s">
        <v>247</v>
      </c>
      <c r="H50" s="83" t="s">
        <v>247</v>
      </c>
      <c r="I50" s="83"/>
      <c r="J50" s="83" t="s">
        <v>247</v>
      </c>
      <c r="K50" s="83"/>
      <c r="L50" s="83"/>
      <c r="M50" s="83"/>
      <c r="N50" s="83" t="s">
        <v>247</v>
      </c>
      <c r="O50" s="83" t="s">
        <v>247</v>
      </c>
      <c r="P50" s="118"/>
      <c r="Q50" s="119"/>
    </row>
    <row r="51" spans="1:17" s="88" customFormat="1" ht="16" x14ac:dyDescent="0.2">
      <c r="A51" s="51" t="s">
        <v>189</v>
      </c>
      <c r="B51" s="83"/>
      <c r="C51" s="83" t="s">
        <v>247</v>
      </c>
      <c r="D51" s="83"/>
      <c r="E51" s="83" t="s">
        <v>247</v>
      </c>
      <c r="F51" s="83" t="s">
        <v>247</v>
      </c>
      <c r="G51" s="83" t="s">
        <v>247</v>
      </c>
      <c r="H51" s="83" t="s">
        <v>247</v>
      </c>
      <c r="I51" s="83"/>
      <c r="J51" s="83" t="s">
        <v>247</v>
      </c>
      <c r="K51" s="83"/>
      <c r="L51" s="83"/>
      <c r="M51" s="83"/>
      <c r="N51" s="83" t="s">
        <v>247</v>
      </c>
      <c r="O51" s="83"/>
      <c r="P51" s="118"/>
      <c r="Q51" s="119"/>
    </row>
    <row r="52" spans="1:17" s="88" customFormat="1" ht="16" x14ac:dyDescent="0.2">
      <c r="A52" s="51" t="s">
        <v>190</v>
      </c>
      <c r="B52" s="83"/>
      <c r="C52" s="83"/>
      <c r="D52" s="83"/>
      <c r="E52" s="83" t="s">
        <v>247</v>
      </c>
      <c r="F52" s="83"/>
      <c r="G52" s="83" t="s">
        <v>247</v>
      </c>
      <c r="H52" s="83"/>
      <c r="I52" s="83"/>
      <c r="J52" s="83"/>
      <c r="K52" s="83"/>
      <c r="L52" s="83"/>
      <c r="M52" s="83"/>
      <c r="N52" s="83"/>
      <c r="O52" s="83"/>
      <c r="P52" s="118"/>
      <c r="Q52" s="119"/>
    </row>
    <row r="53" spans="1:17" ht="16" x14ac:dyDescent="0.2">
      <c r="A53" s="51" t="s">
        <v>191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</row>
    <row r="54" spans="1:17" ht="16" x14ac:dyDescent="0.2">
      <c r="A54" s="51" t="s">
        <v>192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</row>
    <row r="55" spans="1:17" ht="16" x14ac:dyDescent="0.2">
      <c r="A55" s="51" t="s">
        <v>193</v>
      </c>
      <c r="B55" s="83"/>
      <c r="C55" s="83"/>
      <c r="D55" s="83"/>
      <c r="E55" s="83"/>
      <c r="F55" s="83"/>
      <c r="G55" s="83" t="s">
        <v>247</v>
      </c>
      <c r="H55" s="83"/>
      <c r="I55" s="83"/>
      <c r="J55" s="83"/>
      <c r="K55" s="83"/>
      <c r="L55" s="83"/>
      <c r="M55" s="83"/>
      <c r="N55" s="83"/>
      <c r="O55" s="83"/>
    </row>
    <row r="56" spans="1:17" ht="16" x14ac:dyDescent="0.2">
      <c r="A56" s="51" t="s">
        <v>194</v>
      </c>
      <c r="B56" s="83"/>
      <c r="C56" s="83" t="s">
        <v>247</v>
      </c>
      <c r="D56" s="83"/>
      <c r="E56" s="83" t="s">
        <v>247</v>
      </c>
      <c r="F56" s="83" t="s">
        <v>247</v>
      </c>
      <c r="G56" s="83" t="s">
        <v>247</v>
      </c>
      <c r="H56" s="83"/>
      <c r="I56" s="83"/>
      <c r="J56" s="83" t="s">
        <v>247</v>
      </c>
      <c r="K56" s="83"/>
      <c r="L56" s="83"/>
      <c r="M56" s="83" t="s">
        <v>247</v>
      </c>
      <c r="N56" s="83" t="s">
        <v>247</v>
      </c>
      <c r="O56" s="83" t="s">
        <v>247</v>
      </c>
    </row>
    <row r="57" spans="1:17" ht="16" x14ac:dyDescent="0.2">
      <c r="A57" s="51" t="s">
        <v>195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</row>
    <row r="58" spans="1:17" ht="16" x14ac:dyDescent="0.2">
      <c r="A58" s="51" t="s">
        <v>196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</row>
    <row r="59" spans="1:17" ht="16" x14ac:dyDescent="0.2">
      <c r="A59" s="51" t="s">
        <v>197</v>
      </c>
      <c r="B59" s="83"/>
      <c r="C59" s="83" t="s">
        <v>247</v>
      </c>
      <c r="D59" s="83"/>
      <c r="E59" s="83"/>
      <c r="F59" s="83"/>
      <c r="G59" s="83"/>
      <c r="H59" s="83" t="s">
        <v>247</v>
      </c>
      <c r="I59" s="83"/>
      <c r="J59" s="83"/>
      <c r="K59" s="83"/>
      <c r="L59" s="83"/>
      <c r="M59" s="83"/>
      <c r="N59" s="83"/>
      <c r="O59" s="83"/>
    </row>
    <row r="60" spans="1:17" ht="16" x14ac:dyDescent="0.2">
      <c r="A60" s="51" t="s">
        <v>198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 t="s">
        <v>247</v>
      </c>
      <c r="O60" s="83" t="s">
        <v>247</v>
      </c>
    </row>
    <row r="61" spans="1:17" ht="16" x14ac:dyDescent="0.2">
      <c r="A61" s="51" t="s">
        <v>199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</row>
    <row r="62" spans="1:17" ht="16" x14ac:dyDescent="0.2">
      <c r="A62" s="51" t="s">
        <v>200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 t="s">
        <v>247</v>
      </c>
      <c r="O62" s="83" t="s">
        <v>247</v>
      </c>
    </row>
    <row r="63" spans="1:17" ht="16" x14ac:dyDescent="0.2">
      <c r="A63" s="51" t="s">
        <v>201</v>
      </c>
      <c r="B63" s="83"/>
      <c r="C63" s="83"/>
      <c r="D63" s="83"/>
      <c r="E63" s="83"/>
      <c r="F63" s="83"/>
      <c r="G63" s="83"/>
      <c r="H63" s="83" t="s">
        <v>247</v>
      </c>
      <c r="I63" s="83"/>
      <c r="J63" s="83"/>
      <c r="K63" s="83"/>
      <c r="L63" s="83"/>
      <c r="M63" s="83" t="s">
        <v>247</v>
      </c>
      <c r="N63" s="83" t="s">
        <v>247</v>
      </c>
      <c r="O63" s="83" t="s">
        <v>247</v>
      </c>
    </row>
    <row r="64" spans="1:17" ht="16" x14ac:dyDescent="0.2">
      <c r="A64" s="51" t="s">
        <v>202</v>
      </c>
      <c r="B64" s="83"/>
      <c r="C64" s="83"/>
      <c r="D64" s="83"/>
      <c r="E64" s="83"/>
      <c r="F64" s="83"/>
      <c r="G64" s="83"/>
      <c r="H64" s="83" t="s">
        <v>247</v>
      </c>
      <c r="I64" s="83"/>
      <c r="J64" s="83"/>
      <c r="K64" s="83"/>
      <c r="L64" s="83"/>
      <c r="M64" s="83"/>
      <c r="N64" s="83" t="s">
        <v>247</v>
      </c>
      <c r="O64" s="83" t="s">
        <v>247</v>
      </c>
    </row>
    <row r="65" spans="1:15" ht="16" x14ac:dyDescent="0.2">
      <c r="A65" s="51" t="s">
        <v>203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 t="s">
        <v>247</v>
      </c>
      <c r="O65" s="83"/>
    </row>
    <row r="66" spans="1:15" ht="16" x14ac:dyDescent="0.2">
      <c r="A66" s="51" t="s">
        <v>204</v>
      </c>
      <c r="B66" s="83"/>
      <c r="C66" s="83" t="s">
        <v>247</v>
      </c>
      <c r="D66" s="83"/>
      <c r="E66" s="83"/>
      <c r="F66" s="83"/>
      <c r="G66" s="83" t="s">
        <v>247</v>
      </c>
      <c r="H66" s="83" t="s">
        <v>247</v>
      </c>
      <c r="I66" s="83"/>
      <c r="J66" s="83" t="s">
        <v>247</v>
      </c>
      <c r="K66" s="83"/>
      <c r="L66" s="83"/>
      <c r="M66" s="83" t="s">
        <v>247</v>
      </c>
      <c r="N66" s="83"/>
      <c r="O66" s="83"/>
    </row>
    <row r="67" spans="1:15" ht="16" x14ac:dyDescent="0.2">
      <c r="A67" s="51" t="s">
        <v>256</v>
      </c>
      <c r="B67" s="83"/>
      <c r="C67" s="83" t="s">
        <v>247</v>
      </c>
      <c r="D67" s="83"/>
      <c r="E67" s="83"/>
      <c r="F67" s="83" t="s">
        <v>247</v>
      </c>
      <c r="G67" s="83"/>
      <c r="H67" s="83" t="s">
        <v>247</v>
      </c>
      <c r="I67" s="83"/>
      <c r="J67" s="83"/>
      <c r="K67" s="83"/>
      <c r="L67" s="83"/>
      <c r="M67" s="83"/>
      <c r="N67" s="83"/>
      <c r="O67" s="83"/>
    </row>
    <row r="68" spans="1:15" ht="16" x14ac:dyDescent="0.2">
      <c r="A68" s="51" t="s">
        <v>205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</row>
    <row r="69" spans="1:15" ht="16" x14ac:dyDescent="0.2">
      <c r="A69" s="52" t="s">
        <v>206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 t="s">
        <v>247</v>
      </c>
      <c r="O69" s="83"/>
    </row>
    <row r="70" spans="1:15" ht="16" x14ac:dyDescent="0.2">
      <c r="A70" s="53" t="s">
        <v>207</v>
      </c>
      <c r="B70" s="83"/>
      <c r="C70" s="83" t="s">
        <v>247</v>
      </c>
      <c r="D70" s="83"/>
      <c r="E70" s="83" t="s">
        <v>247</v>
      </c>
      <c r="F70" s="83" t="s">
        <v>247</v>
      </c>
      <c r="G70" s="83"/>
      <c r="H70" s="83" t="s">
        <v>247</v>
      </c>
      <c r="I70" s="83"/>
      <c r="J70" s="83" t="s">
        <v>247</v>
      </c>
      <c r="K70" s="83"/>
      <c r="L70" s="83"/>
      <c r="M70" s="83"/>
      <c r="N70" s="83" t="s">
        <v>247</v>
      </c>
      <c r="O70" s="83" t="s">
        <v>247</v>
      </c>
    </row>
    <row r="71" spans="1:15" ht="16" x14ac:dyDescent="0.2">
      <c r="A71" s="53" t="s">
        <v>208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</row>
    <row r="72" spans="1:15" ht="16" x14ac:dyDescent="0.2">
      <c r="A72" s="53" t="s">
        <v>209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</row>
    <row r="73" spans="1:15" ht="16" x14ac:dyDescent="0.2">
      <c r="A73" s="53" t="s">
        <v>210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</row>
    <row r="74" spans="1:15" ht="16" x14ac:dyDescent="0.2">
      <c r="A74" s="53" t="s">
        <v>211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</row>
    <row r="75" spans="1:15" ht="16" x14ac:dyDescent="0.2">
      <c r="A75" s="53" t="s">
        <v>212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</row>
    <row r="76" spans="1:15" ht="16" x14ac:dyDescent="0.2">
      <c r="A76" s="53" t="s">
        <v>213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</row>
    <row r="77" spans="1:15" ht="16" x14ac:dyDescent="0.2">
      <c r="A77" s="53" t="s">
        <v>214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</row>
    <row r="78" spans="1:15" ht="16" x14ac:dyDescent="0.2">
      <c r="A78" s="53" t="s">
        <v>215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</row>
    <row r="79" spans="1:15" ht="16" x14ac:dyDescent="0.2">
      <c r="A79" s="53" t="s">
        <v>216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</row>
    <row r="80" spans="1:15" ht="16" x14ac:dyDescent="0.2">
      <c r="A80" s="53" t="s">
        <v>217</v>
      </c>
      <c r="B80" s="83"/>
      <c r="C80" s="83"/>
      <c r="D80" s="83"/>
      <c r="E80" s="83"/>
      <c r="F80" s="83"/>
      <c r="G80" s="83"/>
      <c r="H80" s="83" t="s">
        <v>247</v>
      </c>
      <c r="I80" s="83"/>
      <c r="J80" s="83"/>
      <c r="K80" s="83"/>
      <c r="L80" s="83"/>
      <c r="M80" s="83"/>
      <c r="N80" s="83"/>
      <c r="O80" s="83"/>
    </row>
    <row r="81" spans="1:15" ht="16" x14ac:dyDescent="0.2">
      <c r="A81" s="53" t="s">
        <v>218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</row>
    <row r="82" spans="1:15" ht="16" x14ac:dyDescent="0.2">
      <c r="A82" s="53" t="s">
        <v>219</v>
      </c>
      <c r="B82" s="83"/>
      <c r="C82" s="83"/>
      <c r="D82" s="83"/>
      <c r="E82" s="83" t="s">
        <v>247</v>
      </c>
      <c r="F82" s="83"/>
      <c r="G82" s="83" t="s">
        <v>247</v>
      </c>
      <c r="H82" s="83"/>
      <c r="I82" s="83"/>
      <c r="J82" s="83"/>
      <c r="K82" s="83"/>
      <c r="L82" s="83"/>
      <c r="M82" s="83"/>
      <c r="N82" s="83"/>
      <c r="O82" s="83"/>
    </row>
    <row r="83" spans="1:15" ht="16" x14ac:dyDescent="0.2">
      <c r="A83" s="53" t="s">
        <v>220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</row>
    <row r="84" spans="1:15" ht="16" x14ac:dyDescent="0.2">
      <c r="A84" s="53" t="s">
        <v>221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</row>
    <row r="85" spans="1:15" ht="16" x14ac:dyDescent="0.2">
      <c r="A85" s="53" t="s">
        <v>222</v>
      </c>
      <c r="B85" s="83"/>
      <c r="C85" s="83" t="s">
        <v>247</v>
      </c>
      <c r="D85" s="83"/>
      <c r="E85" s="83"/>
      <c r="F85" s="83"/>
      <c r="G85" s="83" t="s">
        <v>247</v>
      </c>
      <c r="H85" s="83"/>
      <c r="I85" s="83"/>
      <c r="J85" s="83"/>
      <c r="K85" s="83"/>
      <c r="L85" s="83"/>
      <c r="M85" s="83"/>
      <c r="N85" s="83"/>
      <c r="O85" s="83"/>
    </row>
    <row r="86" spans="1:15" ht="16" x14ac:dyDescent="0.2">
      <c r="A86" s="53" t="s">
        <v>223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</row>
    <row r="87" spans="1:15" ht="16" x14ac:dyDescent="0.2">
      <c r="A87" s="53" t="s">
        <v>224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</row>
    <row r="88" spans="1:15" ht="16" x14ac:dyDescent="0.2">
      <c r="A88" s="51" t="s">
        <v>225</v>
      </c>
      <c r="B88" s="83" t="s">
        <v>247</v>
      </c>
      <c r="C88" s="83" t="s">
        <v>247</v>
      </c>
      <c r="D88" s="83"/>
      <c r="E88" s="83" t="s">
        <v>247</v>
      </c>
      <c r="F88" s="83" t="s">
        <v>247</v>
      </c>
      <c r="G88" s="83" t="s">
        <v>247</v>
      </c>
      <c r="H88" s="83" t="s">
        <v>247</v>
      </c>
      <c r="I88" s="83"/>
      <c r="J88" s="83" t="s">
        <v>247</v>
      </c>
      <c r="K88" s="83"/>
      <c r="L88" s="83"/>
      <c r="M88" s="83" t="s">
        <v>247</v>
      </c>
      <c r="N88" s="83" t="s">
        <v>247</v>
      </c>
      <c r="O88" s="83" t="s">
        <v>247</v>
      </c>
    </row>
    <row r="89" spans="1:15" ht="16" x14ac:dyDescent="0.2">
      <c r="A89" s="51" t="s">
        <v>226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</row>
    <row r="90" spans="1:15" ht="16" x14ac:dyDescent="0.2">
      <c r="A90" s="51" t="s">
        <v>227</v>
      </c>
      <c r="B90" s="83"/>
      <c r="C90" s="83"/>
      <c r="D90" s="83"/>
      <c r="E90" s="83"/>
      <c r="F90" s="83" t="s">
        <v>247</v>
      </c>
      <c r="G90" s="83"/>
      <c r="H90" s="83"/>
      <c r="I90" s="83"/>
      <c r="J90" s="83" t="s">
        <v>247</v>
      </c>
      <c r="K90" s="83"/>
      <c r="L90" s="83"/>
      <c r="M90" s="83" t="s">
        <v>247</v>
      </c>
      <c r="N90" s="83"/>
      <c r="O90" s="83"/>
    </row>
    <row r="91" spans="1:15" ht="16" x14ac:dyDescent="0.2">
      <c r="A91" s="51" t="s">
        <v>228</v>
      </c>
      <c r="B91" s="83"/>
      <c r="C91" s="83"/>
      <c r="D91" s="83"/>
      <c r="E91" s="83"/>
      <c r="F91" s="83" t="s">
        <v>247</v>
      </c>
      <c r="G91" s="83"/>
      <c r="H91" s="83"/>
      <c r="I91" s="83"/>
      <c r="J91" s="83" t="s">
        <v>247</v>
      </c>
      <c r="K91" s="83"/>
      <c r="L91" s="83"/>
      <c r="M91" s="83" t="s">
        <v>247</v>
      </c>
      <c r="N91" s="83"/>
      <c r="O91" s="83"/>
    </row>
    <row r="92" spans="1:15" ht="16" x14ac:dyDescent="0.2">
      <c r="A92" s="51" t="s">
        <v>229</v>
      </c>
      <c r="B92" s="83"/>
      <c r="C92" s="83"/>
      <c r="D92" s="83"/>
      <c r="E92" s="83"/>
      <c r="F92" s="83" t="s">
        <v>247</v>
      </c>
      <c r="G92" s="83"/>
      <c r="H92" s="83"/>
      <c r="I92" s="83"/>
      <c r="J92" s="83" t="s">
        <v>247</v>
      </c>
      <c r="K92" s="83"/>
      <c r="L92" s="83"/>
      <c r="M92" s="83"/>
      <c r="N92" s="83"/>
      <c r="O92" s="83"/>
    </row>
    <row r="93" spans="1:15" ht="16" x14ac:dyDescent="0.2">
      <c r="A93" s="51" t="s">
        <v>230</v>
      </c>
      <c r="B93" s="83"/>
      <c r="C93" s="83"/>
      <c r="D93" s="83"/>
      <c r="E93" s="83"/>
      <c r="F93" s="83" t="s">
        <v>247</v>
      </c>
      <c r="G93" s="83" t="s">
        <v>247</v>
      </c>
      <c r="H93" s="83"/>
      <c r="I93" s="83"/>
      <c r="J93" s="83" t="s">
        <v>247</v>
      </c>
      <c r="K93" s="83"/>
      <c r="L93" s="83"/>
      <c r="M93" s="83"/>
      <c r="N93" s="83"/>
      <c r="O93" s="83"/>
    </row>
    <row r="94" spans="1:15" ht="16" x14ac:dyDescent="0.2">
      <c r="A94" s="51" t="s">
        <v>231</v>
      </c>
      <c r="B94" s="83"/>
      <c r="C94" s="83"/>
      <c r="D94" s="83"/>
      <c r="E94" s="83"/>
      <c r="F94" s="83" t="s">
        <v>247</v>
      </c>
      <c r="G94" s="83"/>
      <c r="H94" s="83"/>
      <c r="I94" s="83"/>
      <c r="J94" s="83" t="s">
        <v>247</v>
      </c>
      <c r="K94" s="83"/>
      <c r="L94" s="83"/>
      <c r="M94" s="83"/>
      <c r="N94" s="83"/>
      <c r="O94" s="83"/>
    </row>
    <row r="95" spans="1:15" ht="16" x14ac:dyDescent="0.2">
      <c r="A95" s="51" t="s">
        <v>232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</row>
    <row r="96" spans="1:15" ht="16" x14ac:dyDescent="0.2">
      <c r="A96" s="51" t="s">
        <v>233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 t="s">
        <v>247</v>
      </c>
      <c r="O96" s="83" t="s">
        <v>247</v>
      </c>
    </row>
    <row r="97" spans="1:15" ht="16" x14ac:dyDescent="0.2">
      <c r="A97" s="51" t="s">
        <v>234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</row>
    <row r="98" spans="1:15" ht="16" x14ac:dyDescent="0.2">
      <c r="A98" s="51" t="s">
        <v>235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 t="s">
        <v>247</v>
      </c>
      <c r="N98" s="83"/>
      <c r="O98" s="83"/>
    </row>
    <row r="99" spans="1:15" ht="16" x14ac:dyDescent="0.2">
      <c r="A99" s="51" t="s">
        <v>236</v>
      </c>
      <c r="B99" s="83"/>
      <c r="C99" s="83" t="s">
        <v>247</v>
      </c>
      <c r="D99" s="83"/>
      <c r="E99" s="83" t="s">
        <v>247</v>
      </c>
      <c r="F99" s="83"/>
      <c r="G99" s="83"/>
      <c r="H99" s="83"/>
      <c r="I99" s="83"/>
      <c r="J99" s="83" t="s">
        <v>247</v>
      </c>
      <c r="K99" s="83"/>
      <c r="L99" s="83"/>
      <c r="M99" s="83"/>
      <c r="N99" s="83"/>
      <c r="O99" s="83"/>
    </row>
    <row r="100" spans="1:15" ht="16" x14ac:dyDescent="0.2">
      <c r="A100" s="51" t="s">
        <v>237</v>
      </c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</row>
    <row r="101" spans="1:15" ht="16" x14ac:dyDescent="0.2">
      <c r="A101" s="51" t="s">
        <v>238</v>
      </c>
      <c r="B101" s="83" t="s">
        <v>247</v>
      </c>
      <c r="C101" s="83"/>
      <c r="D101" s="83"/>
      <c r="E101" s="83"/>
      <c r="F101" s="83"/>
      <c r="G101" s="83"/>
      <c r="H101" s="83" t="s">
        <v>247</v>
      </c>
      <c r="I101" s="83"/>
      <c r="J101" s="83" t="s">
        <v>247</v>
      </c>
      <c r="K101" s="83"/>
      <c r="L101" s="83"/>
      <c r="M101" s="83"/>
      <c r="N101" s="83"/>
      <c r="O101" s="83"/>
    </row>
    <row r="102" spans="1:15" ht="16" x14ac:dyDescent="0.2">
      <c r="A102" s="51" t="s">
        <v>239</v>
      </c>
      <c r="B102" s="83"/>
      <c r="C102" s="83"/>
      <c r="D102" s="83"/>
      <c r="E102" s="83"/>
      <c r="F102" s="83"/>
      <c r="G102" s="83"/>
      <c r="H102" s="83" t="s">
        <v>247</v>
      </c>
      <c r="I102" s="83"/>
      <c r="J102" s="83"/>
      <c r="K102" s="83"/>
      <c r="L102" s="83"/>
      <c r="M102" s="83"/>
      <c r="N102" s="83"/>
      <c r="O102" s="83"/>
    </row>
    <row r="103" spans="1:15" ht="16" x14ac:dyDescent="0.2">
      <c r="A103" s="51" t="s">
        <v>240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</row>
    <row r="104" spans="1:15" ht="16" x14ac:dyDescent="0.2">
      <c r="A104" s="51" t="s">
        <v>241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 t="s">
        <v>247</v>
      </c>
      <c r="N104" s="83" t="s">
        <v>247</v>
      </c>
      <c r="O104" s="83"/>
    </row>
    <row r="105" spans="1:15" ht="16" x14ac:dyDescent="0.2">
      <c r="A105" s="51" t="s">
        <v>242</v>
      </c>
      <c r="B105" s="83"/>
      <c r="C105" s="83" t="s">
        <v>247</v>
      </c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</row>
    <row r="106" spans="1:15" ht="16" x14ac:dyDescent="0.2">
      <c r="A106" s="51" t="s">
        <v>243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 t="s">
        <v>247</v>
      </c>
      <c r="O106" s="83"/>
    </row>
    <row r="107" spans="1:15" ht="16" x14ac:dyDescent="0.2">
      <c r="A107" s="51" t="s">
        <v>244</v>
      </c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</row>
    <row r="108" spans="1:15" ht="16" x14ac:dyDescent="0.2">
      <c r="A108" s="52" t="s">
        <v>245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 t="s">
        <v>247</v>
      </c>
      <c r="O108" s="83"/>
    </row>
    <row r="110" spans="1:15" ht="16" x14ac:dyDescent="0.2">
      <c r="A110" s="385" t="s">
        <v>258</v>
      </c>
      <c r="B110" s="385"/>
    </row>
    <row r="111" spans="1:15" ht="16" x14ac:dyDescent="0.2">
      <c r="O111" s="338"/>
    </row>
  </sheetData>
  <sheetProtection algorithmName="SHA-512" hashValue="wxojhqhb5sN57CTglKwVSN5wVoNaaWlP6MPWIBYTKZMCPFR9jXSb38dTJo5dmcGRTCyeXWOTt34VWlCcb3i/Qg==" saltValue="qMDEoVLmiG/JzlUNqv6EWA==" spinCount="100000" sheet="1" objects="1" scenarios="1"/>
  <mergeCells count="21">
    <mergeCell ref="A20:P20"/>
    <mergeCell ref="A110:B110"/>
    <mergeCell ref="B13:P13"/>
    <mergeCell ref="C14:D14"/>
    <mergeCell ref="C15:D15"/>
    <mergeCell ref="K15:L15"/>
    <mergeCell ref="C16:D16"/>
    <mergeCell ref="B18:M18"/>
    <mergeCell ref="N18:O18"/>
    <mergeCell ref="B12:P12"/>
    <mergeCell ref="A2:P2"/>
    <mergeCell ref="C3:D3"/>
    <mergeCell ref="K3:L3"/>
    <mergeCell ref="C4:D4"/>
    <mergeCell ref="F4:G4"/>
    <mergeCell ref="K4:L4"/>
    <mergeCell ref="F5:G5"/>
    <mergeCell ref="F6:G6"/>
    <mergeCell ref="B9:P9"/>
    <mergeCell ref="C10:D10"/>
    <mergeCell ref="C11:D11"/>
  </mergeCells>
  <hyperlinks>
    <hyperlink ref="B12" r:id="rId1" xr:uid="{C9F8704B-9F38-174F-BE24-2C14EDFB86C1}"/>
  </hyperlinks>
  <pageMargins left="0.70866141732283472" right="0.70866141732283472" top="0.15748031496062992" bottom="0.35433070866141736" header="0.31496062992125984" footer="0.31496062992125984"/>
  <pageSetup paperSize="8" scale="65" fitToWidth="2"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70CC-0ABB-3348-87FC-04BE59EC0E9C}">
  <dimension ref="A2:V995"/>
  <sheetViews>
    <sheetView showGridLines="0" zoomScaleNormal="100" workbookViewId="0">
      <selection activeCell="A3" sqref="A3"/>
    </sheetView>
  </sheetViews>
  <sheetFormatPr baseColWidth="10" defaultColWidth="12.6640625" defaultRowHeight="15" customHeight="1" x14ac:dyDescent="0.15"/>
  <cols>
    <col min="1" max="1" width="38.83203125" style="125" customWidth="1"/>
    <col min="2" max="3" width="28.83203125" style="125" customWidth="1"/>
    <col min="4" max="24" width="7.6640625" style="125" customWidth="1"/>
    <col min="25" max="16384" width="12.6640625" style="125"/>
  </cols>
  <sheetData>
    <row r="2" spans="1:22" ht="35" x14ac:dyDescent="0.15">
      <c r="A2" s="265" t="s">
        <v>93</v>
      </c>
      <c r="B2" s="265"/>
      <c r="C2" s="165"/>
    </row>
    <row r="3" spans="1:22" s="317" customFormat="1" ht="50.25" customHeight="1" x14ac:dyDescent="0.2">
      <c r="A3" s="266"/>
      <c r="B3" s="126" t="s">
        <v>126</v>
      </c>
      <c r="C3" s="267" t="s">
        <v>176</v>
      </c>
    </row>
    <row r="4" spans="1:22" ht="92.25" customHeight="1" x14ac:dyDescent="0.15">
      <c r="A4" s="127"/>
      <c r="B4" s="128"/>
      <c r="C4" s="127"/>
    </row>
    <row r="5" spans="1:22" s="132" customFormat="1" ht="41.25" customHeight="1" x14ac:dyDescent="0.2">
      <c r="A5" s="129" t="s">
        <v>0</v>
      </c>
      <c r="B5" s="318" t="s">
        <v>87</v>
      </c>
      <c r="C5" s="12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131"/>
      <c r="P5" s="131"/>
      <c r="Q5" s="131"/>
      <c r="R5" s="131"/>
      <c r="S5" s="131"/>
      <c r="T5" s="131"/>
      <c r="U5" s="131"/>
      <c r="V5" s="131"/>
    </row>
    <row r="6" spans="1:22" s="132" customFormat="1" ht="41.25" customHeight="1" x14ac:dyDescent="0.2">
      <c r="A6" s="129" t="s">
        <v>1</v>
      </c>
      <c r="B6" s="320" t="s">
        <v>88</v>
      </c>
      <c r="C6" s="12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131"/>
      <c r="P6" s="131"/>
      <c r="Q6" s="131"/>
      <c r="R6" s="131"/>
      <c r="S6" s="131"/>
      <c r="T6" s="131"/>
      <c r="U6" s="131"/>
      <c r="V6" s="131"/>
    </row>
    <row r="7" spans="1:22" s="132" customFormat="1" ht="18" customHeight="1" x14ac:dyDescent="0.2">
      <c r="A7" s="134" t="s">
        <v>2</v>
      </c>
      <c r="B7" s="320" t="s">
        <v>89</v>
      </c>
      <c r="C7" s="134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131"/>
      <c r="P7" s="131"/>
      <c r="Q7" s="131"/>
      <c r="R7" s="131"/>
      <c r="S7" s="131"/>
      <c r="T7" s="131"/>
      <c r="U7" s="131"/>
      <c r="V7" s="131"/>
    </row>
    <row r="8" spans="1:22" s="132" customFormat="1" ht="17" x14ac:dyDescent="0.2">
      <c r="A8" s="136" t="s">
        <v>70</v>
      </c>
      <c r="B8" s="318" t="s">
        <v>120</v>
      </c>
      <c r="C8" s="136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</row>
    <row r="9" spans="1:22" s="132" customFormat="1" ht="17" x14ac:dyDescent="0.2">
      <c r="A9" s="136" t="s">
        <v>103</v>
      </c>
      <c r="B9" s="318" t="s">
        <v>180</v>
      </c>
      <c r="C9" s="136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</row>
    <row r="10" spans="1:22" s="132" customFormat="1" ht="17" x14ac:dyDescent="0.2">
      <c r="A10" s="136" t="s">
        <v>147</v>
      </c>
      <c r="B10" s="318"/>
      <c r="C10" s="136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</row>
    <row r="11" spans="1:22" s="132" customFormat="1" ht="17" x14ac:dyDescent="0.2">
      <c r="A11" s="138" t="s">
        <v>128</v>
      </c>
      <c r="B11" s="321"/>
      <c r="C11" s="140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</row>
    <row r="12" spans="1:22" s="132" customFormat="1" ht="17" x14ac:dyDescent="0.2">
      <c r="A12" s="141" t="s">
        <v>129</v>
      </c>
      <c r="B12" s="322"/>
      <c r="C12" s="136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</row>
    <row r="13" spans="1:22" s="132" customFormat="1" ht="17" x14ac:dyDescent="0.2">
      <c r="A13" s="136" t="s">
        <v>121</v>
      </c>
      <c r="B13" s="317"/>
      <c r="C13" s="136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</row>
    <row r="14" spans="1:22" s="132" customFormat="1" ht="17" x14ac:dyDescent="0.2">
      <c r="A14" s="323" t="s">
        <v>3</v>
      </c>
      <c r="B14" s="57">
        <v>128</v>
      </c>
      <c r="C14" s="323">
        <f>SUM(B14)</f>
        <v>128</v>
      </c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</row>
    <row r="15" spans="1:22" s="132" customFormat="1" ht="17" x14ac:dyDescent="0.2">
      <c r="A15" s="323" t="s">
        <v>83</v>
      </c>
      <c r="B15" s="57">
        <v>18</v>
      </c>
      <c r="C15" s="323">
        <f>SUM(B15)</f>
        <v>18</v>
      </c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</row>
    <row r="16" spans="1:22" s="317" customFormat="1" ht="17" x14ac:dyDescent="0.2">
      <c r="A16" s="324" t="s">
        <v>90</v>
      </c>
      <c r="B16" s="176" t="s">
        <v>250</v>
      </c>
      <c r="C16" s="324"/>
    </row>
    <row r="17" spans="1:20" s="317" customFormat="1" ht="17" x14ac:dyDescent="0.2">
      <c r="A17" s="325" t="s">
        <v>124</v>
      </c>
      <c r="B17" s="178" t="s">
        <v>251</v>
      </c>
      <c r="C17" s="325"/>
    </row>
    <row r="18" spans="1:20" ht="15" customHeight="1" x14ac:dyDescent="0.15">
      <c r="A18" s="145" t="s">
        <v>143</v>
      </c>
      <c r="B18" s="146" t="s">
        <v>144</v>
      </c>
      <c r="C18" s="145"/>
    </row>
    <row r="19" spans="1:20" s="317" customFormat="1" ht="16" x14ac:dyDescent="0.2">
      <c r="A19" s="326" t="s">
        <v>123</v>
      </c>
      <c r="B19" s="180"/>
      <c r="C19" s="326"/>
    </row>
    <row r="20" spans="1:20" s="132" customFormat="1" ht="16" x14ac:dyDescent="0.2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148"/>
      <c r="P20" s="148"/>
      <c r="Q20" s="148"/>
      <c r="R20" s="148"/>
      <c r="S20" s="148"/>
      <c r="T20" s="148"/>
    </row>
    <row r="21" spans="1:20" s="132" customFormat="1" ht="17" x14ac:dyDescent="0.2">
      <c r="A21" s="129" t="s">
        <v>293</v>
      </c>
      <c r="B21" s="318"/>
      <c r="C21" s="129" t="s">
        <v>173</v>
      </c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</row>
    <row r="22" spans="1:20" s="132" customFormat="1" ht="17" x14ac:dyDescent="0.2">
      <c r="A22" s="150" t="s">
        <v>76</v>
      </c>
      <c r="B22" s="150"/>
      <c r="C22" s="150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</row>
    <row r="23" spans="1:20" s="132" customFormat="1" ht="17" x14ac:dyDescent="0.2">
      <c r="A23" s="328" t="s">
        <v>71</v>
      </c>
      <c r="B23" s="151">
        <v>11501.56</v>
      </c>
      <c r="C23" s="329">
        <f>B23</f>
        <v>11501.56</v>
      </c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</row>
    <row r="24" spans="1:20" s="132" customFormat="1" ht="15" customHeight="1" x14ac:dyDescent="0.2">
      <c r="A24" s="330" t="s">
        <v>72</v>
      </c>
      <c r="B24" s="60"/>
      <c r="C24" s="329">
        <f t="shared" ref="C24:C27" si="0">B24</f>
        <v>0</v>
      </c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</row>
    <row r="25" spans="1:20" s="132" customFormat="1" ht="17" x14ac:dyDescent="0.2">
      <c r="A25" s="330" t="s">
        <v>73</v>
      </c>
      <c r="B25" s="60">
        <v>2399.9</v>
      </c>
      <c r="C25" s="329">
        <f t="shared" si="0"/>
        <v>2399.9</v>
      </c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</row>
    <row r="26" spans="1:20" s="132" customFormat="1" ht="17" x14ac:dyDescent="0.2">
      <c r="A26" s="330" t="s">
        <v>74</v>
      </c>
      <c r="B26" s="60">
        <v>2793.7</v>
      </c>
      <c r="C26" s="329">
        <f t="shared" si="0"/>
        <v>2793.7</v>
      </c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</row>
    <row r="27" spans="1:20" s="132" customFormat="1" ht="17" x14ac:dyDescent="0.2">
      <c r="A27" s="330" t="s">
        <v>75</v>
      </c>
      <c r="B27" s="60">
        <v>10366.36</v>
      </c>
      <c r="C27" s="329">
        <f t="shared" si="0"/>
        <v>10366.36</v>
      </c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</row>
    <row r="28" spans="1:20" s="132" customFormat="1" ht="17" x14ac:dyDescent="0.2">
      <c r="A28" s="330" t="s">
        <v>82</v>
      </c>
      <c r="B28" s="60">
        <f>SUM(B23:B27)</f>
        <v>27061.52</v>
      </c>
      <c r="C28" s="152">
        <f>SUM(C23:C27)</f>
        <v>27061.52</v>
      </c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</row>
    <row r="29" spans="1:20" s="132" customFormat="1" ht="17" x14ac:dyDescent="0.2">
      <c r="A29" s="153" t="s">
        <v>77</v>
      </c>
      <c r="B29" s="153"/>
      <c r="C29" s="153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</row>
    <row r="30" spans="1:20" s="132" customFormat="1" ht="17" x14ac:dyDescent="0.2">
      <c r="A30" s="185" t="s">
        <v>78</v>
      </c>
      <c r="B30" s="57"/>
      <c r="C30" s="5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</row>
    <row r="31" spans="1:20" s="132" customFormat="1" ht="15.75" customHeight="1" x14ac:dyDescent="0.2">
      <c r="A31" s="331" t="s">
        <v>73</v>
      </c>
      <c r="B31" s="154"/>
      <c r="C31" s="332">
        <f>B31</f>
        <v>0</v>
      </c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</row>
    <row r="32" spans="1:20" s="132" customFormat="1" ht="15.75" customHeight="1" x14ac:dyDescent="0.2">
      <c r="A32" s="331" t="s">
        <v>75</v>
      </c>
      <c r="B32" s="154"/>
      <c r="C32" s="332">
        <f>B32</f>
        <v>0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</row>
    <row r="33" spans="1:22" s="132" customFormat="1" ht="15.75" customHeight="1" x14ac:dyDescent="0.2">
      <c r="A33" s="331" t="s">
        <v>79</v>
      </c>
      <c r="B33" s="61">
        <f>SUM(B31:B32)</f>
        <v>0</v>
      </c>
      <c r="C33" s="155">
        <f>SUM(C31:C32)</f>
        <v>0</v>
      </c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</row>
    <row r="34" spans="1:22" s="132" customFormat="1" ht="15.75" customHeight="1" x14ac:dyDescent="0.2">
      <c r="A34" s="188" t="s">
        <v>80</v>
      </c>
      <c r="B34" s="189"/>
      <c r="C34" s="189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</row>
    <row r="35" spans="1:22" s="132" customFormat="1" ht="15.75" customHeight="1" x14ac:dyDescent="0.2">
      <c r="A35" s="156" t="s">
        <v>71</v>
      </c>
      <c r="B35" s="58"/>
      <c r="C35" s="157">
        <f>B35</f>
        <v>0</v>
      </c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</row>
    <row r="36" spans="1:22" s="132" customFormat="1" ht="15.75" customHeight="1" x14ac:dyDescent="0.2">
      <c r="A36" s="333" t="s">
        <v>72</v>
      </c>
      <c r="B36" s="66"/>
      <c r="C36" s="157">
        <f t="shared" ref="C36:C39" si="1">B36</f>
        <v>0</v>
      </c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</row>
    <row r="37" spans="1:22" s="132" customFormat="1" ht="15.75" customHeight="1" x14ac:dyDescent="0.2">
      <c r="A37" s="333" t="s">
        <v>73</v>
      </c>
      <c r="B37" s="66"/>
      <c r="C37" s="157">
        <f t="shared" si="1"/>
        <v>0</v>
      </c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</row>
    <row r="38" spans="1:22" s="132" customFormat="1" ht="15.75" customHeight="1" x14ac:dyDescent="0.2">
      <c r="A38" s="334" t="s">
        <v>74</v>
      </c>
      <c r="B38" s="66"/>
      <c r="C38" s="157">
        <f t="shared" si="1"/>
        <v>0</v>
      </c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</row>
    <row r="39" spans="1:22" s="132" customFormat="1" ht="15.75" customHeight="1" x14ac:dyDescent="0.2">
      <c r="A39" s="333" t="s">
        <v>75</v>
      </c>
      <c r="B39" s="66"/>
      <c r="C39" s="157">
        <f t="shared" si="1"/>
        <v>0</v>
      </c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</row>
    <row r="40" spans="1:22" s="132" customFormat="1" ht="15.75" customHeight="1" x14ac:dyDescent="0.2">
      <c r="A40" s="333" t="s">
        <v>81</v>
      </c>
      <c r="B40" s="66">
        <f>SUM(B35:B39)</f>
        <v>0</v>
      </c>
      <c r="C40" s="86">
        <f>SUM(C35:C39)</f>
        <v>0</v>
      </c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</row>
    <row r="41" spans="1:22" s="132" customFormat="1" ht="15.75" customHeight="1" x14ac:dyDescent="0.2">
      <c r="A41" s="161"/>
      <c r="B41" s="161"/>
      <c r="C41" s="161"/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317"/>
    </row>
    <row r="42" spans="1:22" s="132" customFormat="1" ht="15.75" customHeight="1" x14ac:dyDescent="0.2">
      <c r="A42" s="335" t="s">
        <v>74</v>
      </c>
      <c r="B42" s="316" t="s">
        <v>246</v>
      </c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</row>
    <row r="43" spans="1:22" s="132" customFormat="1" ht="15.75" customHeight="1" x14ac:dyDescent="0.2">
      <c r="A43" s="160" t="s">
        <v>181</v>
      </c>
      <c r="B43" s="161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</row>
    <row r="44" spans="1:22" s="132" customFormat="1" ht="15.75" customHeight="1" x14ac:dyDescent="0.2">
      <c r="A44" s="160" t="s">
        <v>182</v>
      </c>
      <c r="B44" s="161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</row>
    <row r="45" spans="1:22" s="132" customFormat="1" ht="15.75" customHeight="1" x14ac:dyDescent="0.2">
      <c r="A45" s="160" t="s">
        <v>183</v>
      </c>
      <c r="B45" s="161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</row>
    <row r="46" spans="1:22" s="132" customFormat="1" ht="15.75" customHeight="1" x14ac:dyDescent="0.2">
      <c r="A46" s="160" t="s">
        <v>184</v>
      </c>
      <c r="B46" s="161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</row>
    <row r="47" spans="1:22" s="132" customFormat="1" ht="15.75" customHeight="1" x14ac:dyDescent="0.2">
      <c r="A47" s="160" t="s">
        <v>185</v>
      </c>
      <c r="B47" s="161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</row>
    <row r="48" spans="1:22" s="132" customFormat="1" ht="15.75" customHeight="1" x14ac:dyDescent="0.2">
      <c r="A48" s="160" t="s">
        <v>186</v>
      </c>
      <c r="B48" s="161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162"/>
      <c r="P48" s="162"/>
      <c r="Q48" s="162"/>
      <c r="R48" s="162"/>
      <c r="S48" s="162"/>
      <c r="T48" s="162"/>
      <c r="U48" s="162"/>
      <c r="V48" s="162"/>
    </row>
    <row r="49" spans="1:22" s="132" customFormat="1" ht="15.75" customHeight="1" x14ac:dyDescent="0.2">
      <c r="A49" s="160" t="s">
        <v>187</v>
      </c>
      <c r="B49" s="161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</row>
    <row r="50" spans="1:22" s="132" customFormat="1" ht="15.75" customHeight="1" x14ac:dyDescent="0.2">
      <c r="A50" s="160" t="s">
        <v>188</v>
      </c>
      <c r="B50" s="161" t="s">
        <v>247</v>
      </c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</row>
    <row r="51" spans="1:22" s="132" customFormat="1" ht="15.75" customHeight="1" x14ac:dyDescent="0.2">
      <c r="A51" s="160" t="s">
        <v>189</v>
      </c>
      <c r="B51" s="161" t="s">
        <v>247</v>
      </c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</row>
    <row r="52" spans="1:22" s="132" customFormat="1" ht="15.75" customHeight="1" x14ac:dyDescent="0.2">
      <c r="A52" s="160" t="s">
        <v>190</v>
      </c>
      <c r="B52" s="161" t="s">
        <v>247</v>
      </c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162"/>
      <c r="P52" s="162"/>
      <c r="Q52" s="162"/>
      <c r="R52" s="162"/>
      <c r="S52" s="162"/>
      <c r="T52" s="162"/>
      <c r="U52" s="162"/>
      <c r="V52" s="162"/>
    </row>
    <row r="53" spans="1:22" ht="15.75" customHeight="1" x14ac:dyDescent="0.2">
      <c r="A53" s="160" t="s">
        <v>191</v>
      </c>
      <c r="B53" s="161"/>
      <c r="C53" s="317"/>
    </row>
    <row r="54" spans="1:22" ht="15.75" customHeight="1" x14ac:dyDescent="0.2">
      <c r="A54" s="160" t="s">
        <v>192</v>
      </c>
      <c r="B54" s="161"/>
      <c r="C54" s="317"/>
    </row>
    <row r="55" spans="1:22" ht="15.75" customHeight="1" x14ac:dyDescent="0.2">
      <c r="A55" s="160" t="s">
        <v>193</v>
      </c>
      <c r="B55" s="161"/>
      <c r="C55" s="317"/>
    </row>
    <row r="56" spans="1:22" ht="15.75" customHeight="1" x14ac:dyDescent="0.2">
      <c r="A56" s="160" t="s">
        <v>194</v>
      </c>
      <c r="B56" s="161" t="s">
        <v>252</v>
      </c>
      <c r="C56" s="317"/>
    </row>
    <row r="57" spans="1:22" ht="15.75" customHeight="1" x14ac:dyDescent="0.2">
      <c r="A57" s="160" t="s">
        <v>195</v>
      </c>
      <c r="B57" s="161"/>
      <c r="C57" s="317"/>
    </row>
    <row r="58" spans="1:22" ht="15.75" customHeight="1" x14ac:dyDescent="0.2">
      <c r="A58" s="160" t="s">
        <v>196</v>
      </c>
      <c r="B58" s="161"/>
      <c r="C58" s="317"/>
    </row>
    <row r="59" spans="1:22" ht="15.75" customHeight="1" x14ac:dyDescent="0.2">
      <c r="A59" s="160" t="s">
        <v>197</v>
      </c>
      <c r="B59" s="161"/>
      <c r="C59" s="317"/>
    </row>
    <row r="60" spans="1:22" ht="15.75" customHeight="1" x14ac:dyDescent="0.2">
      <c r="A60" s="160" t="s">
        <v>198</v>
      </c>
      <c r="B60" s="161"/>
      <c r="C60" s="317"/>
    </row>
    <row r="61" spans="1:22" ht="15.75" customHeight="1" x14ac:dyDescent="0.2">
      <c r="A61" s="160" t="s">
        <v>199</v>
      </c>
      <c r="B61" s="161"/>
      <c r="C61" s="317"/>
    </row>
    <row r="62" spans="1:22" ht="15.75" customHeight="1" x14ac:dyDescent="0.2">
      <c r="A62" s="160" t="s">
        <v>200</v>
      </c>
      <c r="B62" s="161"/>
      <c r="C62" s="317"/>
    </row>
    <row r="63" spans="1:22" ht="15.75" customHeight="1" x14ac:dyDescent="0.2">
      <c r="A63" s="160" t="s">
        <v>201</v>
      </c>
      <c r="B63" s="161"/>
      <c r="C63" s="317"/>
    </row>
    <row r="64" spans="1:22" ht="15.75" customHeight="1" x14ac:dyDescent="0.2">
      <c r="A64" s="160" t="s">
        <v>202</v>
      </c>
      <c r="B64" s="161"/>
      <c r="C64" s="317"/>
    </row>
    <row r="65" spans="1:3" ht="15.75" customHeight="1" x14ac:dyDescent="0.2">
      <c r="A65" s="160" t="s">
        <v>203</v>
      </c>
      <c r="B65" s="161"/>
      <c r="C65" s="317"/>
    </row>
    <row r="66" spans="1:3" ht="15.75" customHeight="1" x14ac:dyDescent="0.2">
      <c r="A66" s="160" t="s">
        <v>204</v>
      </c>
      <c r="B66" s="161"/>
      <c r="C66" s="317"/>
    </row>
    <row r="67" spans="1:3" ht="15.75" customHeight="1" x14ac:dyDescent="0.2">
      <c r="A67" s="160" t="s">
        <v>256</v>
      </c>
      <c r="B67" s="161" t="s">
        <v>247</v>
      </c>
      <c r="C67" s="317"/>
    </row>
    <row r="68" spans="1:3" ht="15.75" customHeight="1" x14ac:dyDescent="0.2">
      <c r="A68" s="160" t="s">
        <v>205</v>
      </c>
      <c r="B68" s="161"/>
      <c r="C68" s="317"/>
    </row>
    <row r="69" spans="1:3" ht="15.75" customHeight="1" x14ac:dyDescent="0.2">
      <c r="A69" s="163" t="s">
        <v>206</v>
      </c>
      <c r="B69" s="161"/>
      <c r="C69" s="317"/>
    </row>
    <row r="70" spans="1:3" ht="15.75" customHeight="1" x14ac:dyDescent="0.2">
      <c r="A70" s="164" t="s">
        <v>207</v>
      </c>
      <c r="B70" s="161" t="s">
        <v>252</v>
      </c>
      <c r="C70" s="317"/>
    </row>
    <row r="71" spans="1:3" ht="15.75" customHeight="1" x14ac:dyDescent="0.2">
      <c r="A71" s="164" t="s">
        <v>208</v>
      </c>
      <c r="B71" s="161"/>
      <c r="C71" s="317"/>
    </row>
    <row r="72" spans="1:3" ht="15.75" customHeight="1" x14ac:dyDescent="0.2">
      <c r="A72" s="164" t="s">
        <v>209</v>
      </c>
      <c r="B72" s="161"/>
      <c r="C72" s="317"/>
    </row>
    <row r="73" spans="1:3" ht="15.75" customHeight="1" x14ac:dyDescent="0.2">
      <c r="A73" s="164" t="s">
        <v>210</v>
      </c>
      <c r="B73" s="161"/>
      <c r="C73" s="317"/>
    </row>
    <row r="74" spans="1:3" ht="15.75" customHeight="1" x14ac:dyDescent="0.2">
      <c r="A74" s="164" t="s">
        <v>211</v>
      </c>
      <c r="B74" s="161"/>
      <c r="C74" s="317"/>
    </row>
    <row r="75" spans="1:3" ht="15.75" customHeight="1" x14ac:dyDescent="0.2">
      <c r="A75" s="164" t="s">
        <v>212</v>
      </c>
      <c r="B75" s="161"/>
      <c r="C75" s="317"/>
    </row>
    <row r="76" spans="1:3" ht="15.75" customHeight="1" x14ac:dyDescent="0.2">
      <c r="A76" s="164" t="s">
        <v>213</v>
      </c>
      <c r="B76" s="161"/>
      <c r="C76" s="317"/>
    </row>
    <row r="77" spans="1:3" ht="15.75" customHeight="1" x14ac:dyDescent="0.2">
      <c r="A77" s="164" t="s">
        <v>214</v>
      </c>
      <c r="B77" s="161"/>
      <c r="C77" s="317"/>
    </row>
    <row r="78" spans="1:3" ht="15.75" customHeight="1" x14ac:dyDescent="0.2">
      <c r="A78" s="164" t="s">
        <v>215</v>
      </c>
      <c r="B78" s="161"/>
      <c r="C78" s="317"/>
    </row>
    <row r="79" spans="1:3" ht="15.75" customHeight="1" x14ac:dyDescent="0.2">
      <c r="A79" s="164" t="s">
        <v>216</v>
      </c>
      <c r="B79" s="161"/>
      <c r="C79" s="317"/>
    </row>
    <row r="80" spans="1:3" ht="15.75" customHeight="1" x14ac:dyDescent="0.2">
      <c r="A80" s="164" t="s">
        <v>217</v>
      </c>
      <c r="B80" s="161"/>
      <c r="C80" s="317"/>
    </row>
    <row r="81" spans="1:3" ht="15.75" customHeight="1" x14ac:dyDescent="0.2">
      <c r="A81" s="164" t="s">
        <v>218</v>
      </c>
      <c r="B81" s="161" t="s">
        <v>252</v>
      </c>
      <c r="C81" s="317"/>
    </row>
    <row r="82" spans="1:3" ht="15.75" customHeight="1" x14ac:dyDescent="0.2">
      <c r="A82" s="164" t="s">
        <v>219</v>
      </c>
      <c r="B82" s="161"/>
      <c r="C82" s="317"/>
    </row>
    <row r="83" spans="1:3" ht="15.75" customHeight="1" x14ac:dyDescent="0.2">
      <c r="A83" s="164" t="s">
        <v>220</v>
      </c>
      <c r="B83" s="161"/>
      <c r="C83" s="317"/>
    </row>
    <row r="84" spans="1:3" ht="15.75" customHeight="1" x14ac:dyDescent="0.2">
      <c r="A84" s="164" t="s">
        <v>221</v>
      </c>
      <c r="B84" s="161"/>
      <c r="C84" s="317"/>
    </row>
    <row r="85" spans="1:3" ht="15.75" customHeight="1" x14ac:dyDescent="0.2">
      <c r="A85" s="164" t="s">
        <v>222</v>
      </c>
      <c r="B85" s="161"/>
      <c r="C85" s="317"/>
    </row>
    <row r="86" spans="1:3" ht="15.75" customHeight="1" x14ac:dyDescent="0.2">
      <c r="A86" s="164" t="s">
        <v>223</v>
      </c>
      <c r="B86" s="161"/>
      <c r="C86" s="317"/>
    </row>
    <row r="87" spans="1:3" ht="15.75" customHeight="1" x14ac:dyDescent="0.2">
      <c r="A87" s="164" t="s">
        <v>224</v>
      </c>
      <c r="B87" s="161"/>
      <c r="C87" s="317"/>
    </row>
    <row r="88" spans="1:3" ht="15.75" customHeight="1" x14ac:dyDescent="0.2">
      <c r="A88" s="160" t="s">
        <v>225</v>
      </c>
      <c r="B88" s="161" t="s">
        <v>252</v>
      </c>
      <c r="C88" s="317"/>
    </row>
    <row r="89" spans="1:3" ht="15.75" customHeight="1" x14ac:dyDescent="0.2">
      <c r="A89" s="160" t="s">
        <v>226</v>
      </c>
      <c r="B89" s="161"/>
      <c r="C89" s="317"/>
    </row>
    <row r="90" spans="1:3" ht="15.75" customHeight="1" x14ac:dyDescent="0.2">
      <c r="A90" s="160" t="s">
        <v>227</v>
      </c>
      <c r="B90" s="161" t="s">
        <v>252</v>
      </c>
      <c r="C90" s="317"/>
    </row>
    <row r="91" spans="1:3" ht="15.75" customHeight="1" x14ac:dyDescent="0.2">
      <c r="A91" s="160" t="s">
        <v>228</v>
      </c>
      <c r="B91" s="161" t="s">
        <v>252</v>
      </c>
      <c r="C91" s="317"/>
    </row>
    <row r="92" spans="1:3" ht="15.75" customHeight="1" x14ac:dyDescent="0.2">
      <c r="A92" s="160" t="s">
        <v>229</v>
      </c>
      <c r="B92" s="161"/>
      <c r="C92" s="317"/>
    </row>
    <row r="93" spans="1:3" ht="15.75" customHeight="1" x14ac:dyDescent="0.2">
      <c r="A93" s="160" t="s">
        <v>230</v>
      </c>
      <c r="B93" s="161"/>
      <c r="C93" s="317"/>
    </row>
    <row r="94" spans="1:3" ht="15.75" customHeight="1" x14ac:dyDescent="0.2">
      <c r="A94" s="160" t="s">
        <v>231</v>
      </c>
      <c r="B94" s="161" t="s">
        <v>252</v>
      </c>
      <c r="C94" s="317"/>
    </row>
    <row r="95" spans="1:3" ht="15.75" customHeight="1" x14ac:dyDescent="0.2">
      <c r="A95" s="160" t="s">
        <v>232</v>
      </c>
      <c r="B95" s="161" t="s">
        <v>252</v>
      </c>
      <c r="C95" s="317"/>
    </row>
    <row r="96" spans="1:3" ht="15.75" customHeight="1" x14ac:dyDescent="0.2">
      <c r="A96" s="160" t="s">
        <v>233</v>
      </c>
      <c r="B96" s="161"/>
      <c r="C96" s="317"/>
    </row>
    <row r="97" spans="1:3" ht="15.75" customHeight="1" x14ac:dyDescent="0.2">
      <c r="A97" s="160" t="s">
        <v>234</v>
      </c>
      <c r="B97" s="161"/>
      <c r="C97" s="317"/>
    </row>
    <row r="98" spans="1:3" ht="15.75" customHeight="1" x14ac:dyDescent="0.2">
      <c r="A98" s="160" t="s">
        <v>235</v>
      </c>
      <c r="B98" s="161"/>
      <c r="C98" s="317"/>
    </row>
    <row r="99" spans="1:3" ht="15.75" customHeight="1" x14ac:dyDescent="0.2">
      <c r="A99" s="160" t="s">
        <v>236</v>
      </c>
      <c r="B99" s="161"/>
      <c r="C99" s="317"/>
    </row>
    <row r="100" spans="1:3" ht="15.75" customHeight="1" x14ac:dyDescent="0.2">
      <c r="A100" s="160" t="s">
        <v>237</v>
      </c>
      <c r="B100" s="161"/>
      <c r="C100" s="317"/>
    </row>
    <row r="101" spans="1:3" ht="15.75" customHeight="1" x14ac:dyDescent="0.2">
      <c r="A101" s="160" t="s">
        <v>238</v>
      </c>
      <c r="B101" s="161" t="s">
        <v>252</v>
      </c>
      <c r="C101" s="317"/>
    </row>
    <row r="102" spans="1:3" ht="15.75" customHeight="1" x14ac:dyDescent="0.2">
      <c r="A102" s="160" t="s">
        <v>239</v>
      </c>
      <c r="B102" s="161"/>
      <c r="C102" s="317"/>
    </row>
    <row r="103" spans="1:3" ht="15.75" customHeight="1" x14ac:dyDescent="0.2">
      <c r="A103" s="160" t="s">
        <v>240</v>
      </c>
      <c r="B103" s="161"/>
      <c r="C103" s="317"/>
    </row>
    <row r="104" spans="1:3" ht="15.75" customHeight="1" x14ac:dyDescent="0.2">
      <c r="A104" s="160" t="s">
        <v>241</v>
      </c>
      <c r="B104" s="161"/>
      <c r="C104" s="317"/>
    </row>
    <row r="105" spans="1:3" ht="15.75" customHeight="1" x14ac:dyDescent="0.2">
      <c r="A105" s="160" t="s">
        <v>242</v>
      </c>
      <c r="B105" s="161"/>
      <c r="C105" s="317"/>
    </row>
    <row r="106" spans="1:3" ht="15.75" customHeight="1" x14ac:dyDescent="0.2">
      <c r="A106" s="160" t="s">
        <v>243</v>
      </c>
      <c r="B106" s="161"/>
      <c r="C106" s="317"/>
    </row>
    <row r="107" spans="1:3" ht="15.75" customHeight="1" x14ac:dyDescent="0.2">
      <c r="A107" s="160" t="s">
        <v>244</v>
      </c>
      <c r="B107" s="161"/>
      <c r="C107" s="317"/>
    </row>
    <row r="108" spans="1:3" ht="15.75" customHeight="1" x14ac:dyDescent="0.2">
      <c r="A108" s="163" t="s">
        <v>245</v>
      </c>
      <c r="B108" s="161"/>
      <c r="C108" s="317"/>
    </row>
    <row r="109" spans="1:3" ht="15.75" customHeight="1" x14ac:dyDescent="0.15"/>
    <row r="110" spans="1:3" ht="15.75" customHeight="1" x14ac:dyDescent="0.15">
      <c r="A110" s="343" t="s">
        <v>258</v>
      </c>
      <c r="B110" s="343"/>
    </row>
    <row r="111" spans="1:3" ht="15.75" customHeight="1" x14ac:dyDescent="0.15"/>
    <row r="112" spans="1:3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</sheetData>
  <sheetProtection algorithmName="SHA-512" hashValue="nJLKb9SAsBcjPhywoYNm7AZudQMmNfMv1LcR+gH9Oti3f4J7+Bq++WVVsH7gatB+r7BcZbsri7JmcMDbdeyORA==" saltValue="JT7UlGTcyvukPI36UhdflQ==" spinCount="100000" sheet="1" objects="1" scenarios="1"/>
  <mergeCells count="1">
    <mergeCell ref="A110:B110"/>
  </mergeCells>
  <pageMargins left="0.70866141732283472" right="0.70866141732283472" top="0.15748031496062992" bottom="0.35433070866141736" header="0" footer="0"/>
  <pageSetup paperSize="8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74B5-A41A-8244-A598-35797993E98B}">
  <dimension ref="A2:E41"/>
  <sheetViews>
    <sheetView workbookViewId="0">
      <selection activeCell="B30" sqref="B30"/>
    </sheetView>
  </sheetViews>
  <sheetFormatPr baseColWidth="10" defaultRowHeight="15" x14ac:dyDescent="0.2"/>
  <cols>
    <col min="1" max="1" width="38.83203125" style="3" customWidth="1"/>
    <col min="2" max="2" width="28.83203125" style="3" customWidth="1"/>
    <col min="4" max="4" width="25.83203125" customWidth="1"/>
  </cols>
  <sheetData>
    <row r="2" spans="1:2" ht="35" x14ac:dyDescent="0.2">
      <c r="A2" s="6"/>
      <c r="B2" s="48"/>
    </row>
    <row r="3" spans="1:2" ht="81" customHeight="1" x14ac:dyDescent="0.2">
      <c r="A3" s="41"/>
      <c r="B3" s="50" t="s">
        <v>178</v>
      </c>
    </row>
    <row r="4" spans="1:2" ht="16" x14ac:dyDescent="0.2">
      <c r="A4" s="42"/>
      <c r="B4" s="9"/>
    </row>
    <row r="5" spans="1:2" ht="17" x14ac:dyDescent="0.2">
      <c r="A5" s="9" t="s">
        <v>121</v>
      </c>
      <c r="B5" s="9"/>
    </row>
    <row r="6" spans="1:2" ht="17" x14ac:dyDescent="0.2">
      <c r="A6" s="10" t="s">
        <v>3</v>
      </c>
      <c r="B6" s="10">
        <f>'Burgemeester Walda school'!C14+'OSG Singelland'!J14+'RSG Magister Alvinus Sneek'!E14+'Stellingwerf college'!C14+'OVO Fryslân-Noord'!Q14+'SGM ''T Schylger jouw'!C14</f>
        <v>12264</v>
      </c>
    </row>
    <row r="7" spans="1:2" ht="17" x14ac:dyDescent="0.2">
      <c r="A7" s="10" t="s">
        <v>83</v>
      </c>
      <c r="B7" s="10">
        <f>'Burgemeester Walda school'!C15+'OSG Singelland'!J15+'RSG Magister Alvinus Sneek'!E15+'Stellingwerf college'!C15+'OVO Fryslân-Noord'!Q15+'SGM ''T Schylger jouw'!C15</f>
        <v>1121</v>
      </c>
    </row>
    <row r="8" spans="1:2" ht="16" x14ac:dyDescent="0.2">
      <c r="A8" s="11" t="s">
        <v>90</v>
      </c>
      <c r="B8" s="85" t="s">
        <v>249</v>
      </c>
    </row>
    <row r="9" spans="1:2" ht="16" x14ac:dyDescent="0.2">
      <c r="A9" s="12"/>
      <c r="B9" s="12"/>
    </row>
    <row r="10" spans="1:2" ht="17" x14ac:dyDescent="0.2">
      <c r="A10" s="7" t="s">
        <v>293</v>
      </c>
      <c r="B10" s="7" t="s">
        <v>173</v>
      </c>
    </row>
    <row r="11" spans="1:2" ht="17" x14ac:dyDescent="0.2">
      <c r="A11" s="13" t="s">
        <v>76</v>
      </c>
      <c r="B11" s="13"/>
    </row>
    <row r="12" spans="1:2" ht="17" x14ac:dyDescent="0.2">
      <c r="A12" s="14" t="s">
        <v>71</v>
      </c>
      <c r="B12" s="56">
        <f>'Burgemeester Walda school'!C23+'OSG Singelland'!J23+'RSG Magister Alvinus Sneek'!E23+'Stellingwerf college'!C23+'OVO Fryslân-Noord'!Q23+'SGM ''T Schylger jouw'!C23</f>
        <v>224583.67999999999</v>
      </c>
    </row>
    <row r="13" spans="1:2" ht="17" x14ac:dyDescent="0.2">
      <c r="A13" s="15" t="s">
        <v>72</v>
      </c>
      <c r="B13" s="56">
        <f>'Burgemeester Walda school'!C24+'OSG Singelland'!J24+'RSG Magister Alvinus Sneek'!E24+'Stellingwerf college'!C24+'OVO Fryslân-Noord'!Q24+'SGM ''T Schylger jouw'!C24</f>
        <v>192663.56</v>
      </c>
    </row>
    <row r="14" spans="1:2" ht="17" x14ac:dyDescent="0.2">
      <c r="A14" s="15" t="s">
        <v>73</v>
      </c>
      <c r="B14" s="56">
        <f>'Burgemeester Walda school'!C25+'OSG Singelland'!J25+'RSG Magister Alvinus Sneek'!E25+'Stellingwerf college'!C25+'OVO Fryslân-Noord'!Q25+'SGM ''T Schylger jouw'!C25</f>
        <v>349532.01</v>
      </c>
    </row>
    <row r="15" spans="1:2" ht="17" x14ac:dyDescent="0.2">
      <c r="A15" s="15" t="s">
        <v>74</v>
      </c>
      <c r="B15" s="56">
        <f>'Burgemeester Walda school'!C26+'OSG Singelland'!J26+'RSG Magister Alvinus Sneek'!E26+'Stellingwerf college'!C26+'OVO Fryslân-Noord'!Q26+'SGM ''T Schylger jouw'!C26</f>
        <v>799140.89</v>
      </c>
    </row>
    <row r="16" spans="1:2" ht="17" x14ac:dyDescent="0.2">
      <c r="A16" s="15" t="s">
        <v>75</v>
      </c>
      <c r="B16" s="56">
        <f>'Burgemeester Walda school'!C27+'OSG Singelland'!J27+'RSG Magister Alvinus Sneek'!E27+'Stellingwerf college'!C27+'OVO Fryslân-Noord'!Q27+'SGM ''T Schylger jouw'!C27</f>
        <v>549729.84</v>
      </c>
    </row>
    <row r="17" spans="1:5" ht="17" x14ac:dyDescent="0.2">
      <c r="A17" s="15" t="s">
        <v>82</v>
      </c>
      <c r="B17" s="63">
        <f>SUM(B12:B16)</f>
        <v>2115649.98</v>
      </c>
    </row>
    <row r="18" spans="1:5" ht="17" x14ac:dyDescent="0.2">
      <c r="A18" s="16" t="s">
        <v>77</v>
      </c>
      <c r="B18" s="16"/>
    </row>
    <row r="19" spans="1:5" ht="17" x14ac:dyDescent="0.2">
      <c r="A19" s="21" t="s">
        <v>78</v>
      </c>
      <c r="B19"/>
    </row>
    <row r="20" spans="1:5" ht="17" x14ac:dyDescent="0.2">
      <c r="A20" s="17" t="s">
        <v>73</v>
      </c>
      <c r="B20" s="62">
        <f>'Burgemeester Walda school'!C31+'OSG Singelland'!J31+'RSG Magister Alvinus Sneek'!E31+'Stellingwerf college'!C31+'OVO Fryslân-Noord'!Q31+'SGM ''T Schylger jouw'!C31</f>
        <v>387231.88999999996</v>
      </c>
    </row>
    <row r="21" spans="1:5" ht="17" x14ac:dyDescent="0.2">
      <c r="A21" s="17" t="s">
        <v>75</v>
      </c>
      <c r="B21" s="62">
        <f>'Burgemeester Walda school'!C32+'OSG Singelland'!J32+'RSG Magister Alvinus Sneek'!E32+'Stellingwerf college'!C32+'OVO Fryslân-Noord'!Q32+'SGM ''T Schylger jouw'!C32</f>
        <v>18840.96</v>
      </c>
    </row>
    <row r="22" spans="1:5" ht="17" x14ac:dyDescent="0.2">
      <c r="A22" s="17" t="s">
        <v>79</v>
      </c>
      <c r="B22" s="64">
        <f>SUM(B20:B21)</f>
        <v>406072.85</v>
      </c>
    </row>
    <row r="23" spans="1:5" ht="16" x14ac:dyDescent="0.2">
      <c r="A23" s="22" t="s">
        <v>80</v>
      </c>
      <c r="B23"/>
    </row>
    <row r="24" spans="1:5" ht="16" x14ac:dyDescent="0.2">
      <c r="A24" s="18" t="s">
        <v>71</v>
      </c>
      <c r="B24" s="59">
        <f>'Burgemeester Walda school'!C35+'OSG Singelland'!J35+'RSG Magister Alvinus Sneek'!E35+'Stellingwerf college'!C35+'OVO Fryslân-Noord'!Q35+'SGM ''T Schylger jouw'!C35</f>
        <v>172929.86</v>
      </c>
    </row>
    <row r="25" spans="1:5" ht="16" x14ac:dyDescent="0.2">
      <c r="A25" s="19" t="s">
        <v>72</v>
      </c>
      <c r="B25" s="59">
        <f>'Burgemeester Walda school'!C36+'OSG Singelland'!J36+'RSG Magister Alvinus Sneek'!E36+'Stellingwerf college'!C36+'OVO Fryslân-Noord'!Q36+'SGM ''T Schylger jouw'!C36</f>
        <v>60069.740000000005</v>
      </c>
    </row>
    <row r="26" spans="1:5" ht="16" x14ac:dyDescent="0.2">
      <c r="A26" s="19" t="s">
        <v>73</v>
      </c>
      <c r="B26" s="59">
        <f>'Burgemeester Walda school'!C37+'OSG Singelland'!J37+'RSG Magister Alvinus Sneek'!E37+'Stellingwerf college'!C37+'OVO Fryslân-Noord'!Q37+'SGM ''T Schylger jouw'!C37</f>
        <v>89501.8</v>
      </c>
    </row>
    <row r="27" spans="1:5" ht="16" x14ac:dyDescent="0.2">
      <c r="A27" s="20" t="s">
        <v>74</v>
      </c>
      <c r="B27" s="59">
        <f>'Burgemeester Walda school'!C38+'OSG Singelland'!J38+'RSG Magister Alvinus Sneek'!E38+'Stellingwerf college'!C38+'OVO Fryslân-Noord'!Q38+'SGM ''T Schylger jouw'!C38</f>
        <v>76527.26999999999</v>
      </c>
    </row>
    <row r="28" spans="1:5" ht="16" x14ac:dyDescent="0.2">
      <c r="A28" s="19" t="s">
        <v>75</v>
      </c>
      <c r="B28" s="59">
        <f>'Burgemeester Walda school'!C39+'OSG Singelland'!J39+'RSG Magister Alvinus Sneek'!E39+'Stellingwerf college'!C39+'OVO Fryslân-Noord'!Q39+'SGM ''T Schylger jouw'!C39</f>
        <v>201345.62</v>
      </c>
      <c r="D28" s="341"/>
      <c r="E28" s="341"/>
    </row>
    <row r="29" spans="1:5" ht="16" x14ac:dyDescent="0.2">
      <c r="A29" s="19" t="s">
        <v>81</v>
      </c>
      <c r="B29" s="65">
        <f>SUM(B24:B28)</f>
        <v>600374.28999999992</v>
      </c>
    </row>
    <row r="30" spans="1:5" ht="16" x14ac:dyDescent="0.2">
      <c r="A30" s="340" t="s">
        <v>294</v>
      </c>
      <c r="B30" s="339">
        <f>B17+B22+B29</f>
        <v>3122097.12</v>
      </c>
      <c r="D30" s="341"/>
      <c r="E30" s="341"/>
    </row>
    <row r="31" spans="1:5" x14ac:dyDescent="0.2">
      <c r="A31"/>
      <c r="B31"/>
    </row>
    <row r="32" spans="1:5" ht="16" x14ac:dyDescent="0.2">
      <c r="A32" s="385" t="s">
        <v>258</v>
      </c>
      <c r="B32" s="385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x14ac:dyDescent="0.2">
      <c r="A41"/>
      <c r="B41"/>
    </row>
  </sheetData>
  <sheetProtection algorithmName="SHA-512" hashValue="ut/SVQ/mQA+PRjCV1n8V11wNQrzy42n9+isXLZRNTq1Y9KH4Ez6WrBUDOSIOV0lAcaaK4by69SghMS6wMxLlvw==" saltValue="JLYjGfvI2h0jtP6GYljzGw==" spinCount="100000" sheet="1" objects="1" scenarios="1"/>
  <mergeCells count="1">
    <mergeCell ref="A32:B3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D33F-0433-AE41-8B03-5791B6C6391A}">
  <dimension ref="A1:A2"/>
  <sheetViews>
    <sheetView workbookViewId="0">
      <selection activeCell="A2" sqref="A2"/>
    </sheetView>
  </sheetViews>
  <sheetFormatPr baseColWidth="10" defaultRowHeight="15" x14ac:dyDescent="0.2"/>
  <sheetData>
    <row r="1" spans="1:1" ht="16" x14ac:dyDescent="0.2">
      <c r="A1" s="84" t="s">
        <v>247</v>
      </c>
    </row>
    <row r="2" spans="1:1" ht="16" x14ac:dyDescent="0.2">
      <c r="A2" s="8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ae0673c-31f8-4138-9309-2af19a3112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15DA904BEF244B88FD33ED31CE245" ma:contentTypeVersion="13" ma:contentTypeDescription="Een nieuw document maken." ma:contentTypeScope="" ma:versionID="4d6637d3b94f967f869f76c7d5923389">
  <xsd:schema xmlns:xsd="http://www.w3.org/2001/XMLSchema" xmlns:xs="http://www.w3.org/2001/XMLSchema" xmlns:p="http://schemas.microsoft.com/office/2006/metadata/properties" xmlns:ns2="1ae0673c-31f8-4138-9309-2af19a31124a" xmlns:ns3="3840437a-79c2-4946-ba9b-535e40bacb68" targetNamespace="http://schemas.microsoft.com/office/2006/metadata/properties" ma:root="true" ma:fieldsID="020bbed246c0f62703e811d478ab72f8" ns2:_="" ns3:_="">
    <xsd:import namespace="1ae0673c-31f8-4138-9309-2af19a31124a"/>
    <xsd:import namespace="3840437a-79c2-4946-ba9b-535e40bac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0673c-31f8-4138-9309-2af19a311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5" nillable="true" ma:displayName="Afmeldingsstatus" ma:internalName="_x0024_Resources_x003a_core_x002c_Signoff_Status_x003b_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0437a-79c2-4946-ba9b-535e40bac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F481AA-F805-4678-993D-69174E0AF161}">
  <ds:schemaRefs>
    <ds:schemaRef ds:uri="1ae0673c-31f8-4138-9309-2af19a31124a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840437a-79c2-4946-ba9b-535e40bacb6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36E05E-C7F6-4A3C-B0BD-82D927004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0673c-31f8-4138-9309-2af19a31124a"/>
    <ds:schemaRef ds:uri="3840437a-79c2-4946-ba9b-535e40bac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37D9F8-8B08-4E7C-BEC9-A10E45C20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2</vt:i4>
      </vt:variant>
    </vt:vector>
  </HeadingPairs>
  <TitlesOfParts>
    <vt:vector size="10" baseType="lpstr">
      <vt:lpstr>Burgemeester Walda school</vt:lpstr>
      <vt:lpstr>OSG Singelland</vt:lpstr>
      <vt:lpstr>RSG Magister Alvinus Sneek</vt:lpstr>
      <vt:lpstr>Stellingwerf college</vt:lpstr>
      <vt:lpstr>OVO Fryslân-Noord</vt:lpstr>
      <vt:lpstr>SGM 'T Schylger jouw</vt:lpstr>
      <vt:lpstr>Totalen</vt:lpstr>
      <vt:lpstr>Gegevens</vt:lpstr>
      <vt:lpstr>'OSG Singelland'!Afdrukbereik</vt:lpstr>
      <vt:lpstr>'OVO Fryslân-Noord'!Afdrukbereik</vt:lpstr>
    </vt:vector>
  </TitlesOfParts>
  <Manager/>
  <Company>Scholengroep Pompeblêd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 Matrix Leermiddelen</dc:title>
  <dc:subject>Matrix</dc:subject>
  <dc:creator>H. Schlingmann</dc:creator>
  <cp:keywords/>
  <dc:description/>
  <cp:lastModifiedBy>Henk Schlingmann</cp:lastModifiedBy>
  <cp:revision/>
  <dcterms:created xsi:type="dcterms:W3CDTF">2010-11-07T13:49:16Z</dcterms:created>
  <dcterms:modified xsi:type="dcterms:W3CDTF">2022-01-27T13:27:56Z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0x0101009A715DA904BEF244B88FD33ED31CE245</vt:lpwstr>
  </property>
</Properties>
</file>