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indhovenairport.sharepoint.com/sites/o365_VervangingDropenGo/voorbereiding/Uitvraag/Appendices ITT/"/>
    </mc:Choice>
  </mc:AlternateContent>
  <xr:revisionPtr revIDLastSave="1998" documentId="8_{BC1524F0-09C6-452F-A8DD-289F7498F21E}" xr6:coauthVersionLast="47" xr6:coauthVersionMax="47" xr10:uidLastSave="{14036EFE-EE6B-4A3E-990C-7272E5828999}"/>
  <workbookProtection workbookAlgorithmName="SHA-512" workbookHashValue="ArZz9cH87jj6P0UPDgtqqnjkqeFe7Z70dzAXUmpW9vjlUUa9MC0ZemNHkqNTBl+Z7F3+gHNjcMROAxT0R1ILXA==" workbookSaltValue="8xLTOYc6F9EwyEnJ4E9Aag==" workbookSpinCount="100000" lockStructure="1"/>
  <bookViews>
    <workbookView xWindow="33900" yWindow="345" windowWidth="21600" windowHeight="11385" xr2:uid="{33516BBF-C8D6-45BF-967E-A2C7D2BF4EFE}"/>
  </bookViews>
  <sheets>
    <sheet name="Requirements" sheetId="4" r:id="rId1"/>
    <sheet name="Scoring" sheetId="5" state="hidden" r:id="rId2"/>
  </sheets>
  <definedNames>
    <definedName name="_xlnm._FilterDatabase" localSheetId="0" hidden="1">Requirements!$A$3:$G$3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4" l="1"/>
  <c r="F65" i="4"/>
  <c r="F69" i="4"/>
  <c r="G93" i="4"/>
  <c r="F66" i="4"/>
  <c r="F78" i="4"/>
  <c r="F67" i="4"/>
  <c r="F84" i="4"/>
  <c r="F64" i="4"/>
  <c r="F40" i="4" l="1"/>
  <c r="F41" i="4"/>
  <c r="F42" i="4"/>
  <c r="F43" i="4"/>
  <c r="F83" i="4"/>
  <c r="F56" i="4"/>
  <c r="F76" i="4"/>
  <c r="F71" i="4"/>
  <c r="F25" i="4"/>
  <c r="F18" i="4"/>
  <c r="F80" i="4"/>
  <c r="F92" i="4"/>
  <c r="F91" i="4"/>
  <c r="F89" i="4"/>
  <c r="F81" i="4"/>
  <c r="F75" i="4"/>
  <c r="F38" i="4"/>
  <c r="F85" i="4"/>
  <c r="F90" i="4"/>
  <c r="F79" i="4"/>
  <c r="F86" i="4"/>
  <c r="F82" i="4"/>
  <c r="F73" i="4"/>
  <c r="F74" i="4"/>
  <c r="F39" i="4"/>
  <c r="F57" i="4"/>
  <c r="F88" i="4"/>
  <c r="F37" i="4"/>
  <c r="F72" i="4"/>
  <c r="F87" i="4"/>
  <c r="F77" i="4"/>
  <c r="F27" i="4"/>
  <c r="F28" i="4"/>
  <c r="F29" i="4"/>
  <c r="F30" i="4"/>
  <c r="F31" i="4"/>
  <c r="F32" i="4"/>
  <c r="F33" i="4"/>
  <c r="F34" i="4"/>
  <c r="F35" i="4"/>
  <c r="F36" i="4"/>
  <c r="F45" i="4"/>
  <c r="F46" i="4"/>
  <c r="F52" i="4"/>
  <c r="F60" i="4"/>
  <c r="F61" i="4"/>
  <c r="F62" i="4"/>
  <c r="F53" i="4"/>
  <c r="F54" i="4"/>
  <c r="F55" i="4"/>
  <c r="F48" i="4"/>
  <c r="F49" i="4"/>
  <c r="F50" i="4"/>
  <c r="F51" i="4"/>
  <c r="F15" i="4"/>
  <c r="F4" i="4"/>
  <c r="F5" i="4"/>
  <c r="F6" i="4"/>
  <c r="F7" i="4"/>
  <c r="F8" i="4"/>
  <c r="F9" i="4"/>
  <c r="F10" i="4"/>
  <c r="F11" i="4"/>
  <c r="F12" i="4"/>
  <c r="F13" i="4"/>
  <c r="F14" i="4"/>
  <c r="F68" i="4"/>
  <c r="F16" i="4"/>
  <c r="F17" i="4"/>
  <c r="F70" i="4"/>
  <c r="F20" i="4"/>
  <c r="F58" i="4"/>
  <c r="F59" i="4"/>
  <c r="F44" i="4"/>
  <c r="F19" i="4"/>
  <c r="F63" i="4"/>
  <c r="F21" i="4"/>
  <c r="F22" i="4"/>
  <c r="F23" i="4"/>
  <c r="F24" i="4"/>
  <c r="F26" i="4"/>
  <c r="F93" i="4" l="1"/>
</calcChain>
</file>

<file path=xl/sharedStrings.xml><?xml version="1.0" encoding="utf-8"?>
<sst xmlns="http://schemas.openxmlformats.org/spreadsheetml/2006/main" count="281" uniqueCount="112">
  <si>
    <t>PROGRAMME OF REQUIREMENTS</t>
  </si>
  <si>
    <t>Self-service bag drop units, Eindhoven Airport N.V.</t>
  </si>
  <si>
    <t>#</t>
  </si>
  <si>
    <t>Subject</t>
  </si>
  <si>
    <t>Requirement</t>
  </si>
  <si>
    <t>Priority</t>
  </si>
  <si>
    <t>Requirement has been met?</t>
  </si>
  <si>
    <t>Points</t>
  </si>
  <si>
    <t>Generic</t>
  </si>
  <si>
    <t>The SSBD unit shall be intuitive and easy to use for a passenger and for staff</t>
  </si>
  <si>
    <t>The SSBD unit shall be safe and easy to maintain</t>
  </si>
  <si>
    <t>IT</t>
  </si>
  <si>
    <t>The SSBD unit shall be placed in a separate, firewalled VLAN.</t>
  </si>
  <si>
    <t>The SSBD unit shall have a static IP address.</t>
  </si>
  <si>
    <t>The SSBD unit shall be connected to the network by a wired connection.</t>
  </si>
  <si>
    <t>The SSBD unit shall be capable of routed network traffic.</t>
  </si>
  <si>
    <t>The SSBD unit shall synchronize its date and time with an NTP server.</t>
  </si>
  <si>
    <t>The SSBD unit shall be capable of DNS resolving.</t>
  </si>
  <si>
    <t>The SSBD unit shall support HTTPS connections (at least TLS 1.1, 1.2, and future versions)</t>
  </si>
  <si>
    <t>The network architecture shall be fault-tolerant.</t>
  </si>
  <si>
    <t>EANV (IT staff) shall be provided local administrator access to the SSBD unit.</t>
  </si>
  <si>
    <t>It shall be possible to view the current, real-time status of the SSBD units remotely via a web browser (mobile and desktop).</t>
  </si>
  <si>
    <t>The SSBD units shall have a light or visual indicator to indicate the operational status. For example, amber when the unit is being used and/or red for a unit that requires an agent's attention.</t>
  </si>
  <si>
    <t>Physical lay-out</t>
  </si>
  <si>
    <t>The SSBD unit shall be clearly recognizable as a baggage processing machine.</t>
  </si>
  <si>
    <t>The SSBD unit shall be a so-called "retro-fit" model, designed to be fitted on conventional check-in desks.</t>
  </si>
  <si>
    <t>The SSBD unit shall be mounted on existing check-in desks while it should remain possible to use these desks for manual operation.</t>
  </si>
  <si>
    <t>The SSBD unit shall be integrated with the already existing transport and the existing weight scale.</t>
  </si>
  <si>
    <t>The SSBD unit should minimize the risk of abuse by its physical characteristics, e.g. avoid a passenger pushing through his bag.</t>
  </si>
  <si>
    <t>All ports, e.g. USB ports, network ports, etc, shall not be accessible for a passenger</t>
  </si>
  <si>
    <t>User interface</t>
  </si>
  <si>
    <t>The passenger-facing user interface shall at least be available in the following languages: Dutch, English, German, French, Spanish, Polish, Italian, Portugese, Hungarian</t>
  </si>
  <si>
    <t>The passenger-facing user interface should be available in the following languages Bulgarian, Serbian, Romanian, Lithuanian, Turkish, Arabic, Greek.</t>
  </si>
  <si>
    <t>A passenger should be able to switch to another language, withouting interrupting the bag drop process.</t>
  </si>
  <si>
    <t>It shall be possible to add other languages/translations as a future change request.</t>
  </si>
  <si>
    <t>The SSBD units shall have a user interface that is intuitive and user-friendly.</t>
  </si>
  <si>
    <t>The SSBD unit should be having symbols and animations in its user interfaces.</t>
  </si>
  <si>
    <t>The SSBD unit shall display the passenger's name, flight number, destination.</t>
  </si>
  <si>
    <t>The SSBD unit should display the passenger's available baggage allowance.</t>
  </si>
  <si>
    <t>Peripherals, components and sensors</t>
  </si>
  <si>
    <t>The SSBD unit shall be equipped with a barcode scanner.</t>
  </si>
  <si>
    <t>The SSBD unit shall be equipped with a bag tag printer.</t>
  </si>
  <si>
    <t>The printers should be of the type Custom KPM-180.</t>
  </si>
  <si>
    <t>The bag tag printer shall be capable of processing self-adhesive bag tags.</t>
  </si>
  <si>
    <t>The SSBD unit shall be equipped with a receipt printer for claim tags and other receipts, e.g. excess fee receipts.</t>
  </si>
  <si>
    <t>The SSBD unit should capable of determining the dimensions of a bag. (Note: the existing SSBD units already have a simple sensor for checking the maximum length of a bag. This sensor may be reused)</t>
  </si>
  <si>
    <t>The SSBD unit should be able to detect a baggage tub. A weight correction should be applied with a configurable tub weight (default: 2KG).</t>
  </si>
  <si>
    <t>Functionality</t>
  </si>
  <si>
    <t>It should be possible to install new configurations centrally, i.e. not having to login to every individual SSBD unit to load a new configuration.</t>
  </si>
  <si>
    <t>The SSBD unit shall support common-use, hence facilitate different airlines sequentially without the need for agent intervention or a reset/restart of the unit.</t>
  </si>
  <si>
    <t>The SSBD unit shall support all common weight concepts, i.e. PieceWeight-concept, Weight-concept and Piece-concept</t>
  </si>
  <si>
    <t>The SSBD unit shall be capable of printing a bag tag that is compliant to IATA Resolution 740.</t>
  </si>
  <si>
    <t>The SSBD unit shall be able to identify a passenger at least by a barcoded boarding pass (BCBP in accordance to IATA Resolution 792)</t>
  </si>
  <si>
    <t>The SSBD unit shall be able to determine the passenger's baggage allowance.</t>
  </si>
  <si>
    <t>The SSBD unit shall validate the weight process thoughout the bag drop process to avoid tampering with the weight of the baggage.</t>
  </si>
  <si>
    <t>The SSBD unit shall automatically switch to a 1-step bag drop process in case no inactive tag is detected in a passenger's booking, i.e. the unit shall automatically print a new bag tag for every suitcase in that scenario.</t>
  </si>
  <si>
    <t xml:space="preserve">The SSBD unit shall automatically switch to a 2-step bag drop process in case an inactive tag is detected in a passenger's booking, i.e. the unit shall not automatically print a new bag tag in that scenario, but ask a passenger to </t>
  </si>
  <si>
    <t>The SSBD unit shall offer the possibility to print a new bag tag in a 2-step bag drop process, on request of the passenger, i.e. by the click of a button.</t>
  </si>
  <si>
    <t>The SSBD unit shall be capable of accepting excess baggage by requesting approval by the passenger. This shall be configurable per airline.</t>
  </si>
  <si>
    <t>The SSBD unit should be capable of calculating the excess baggage fee (incorporating configurable airline fees and business rules).</t>
  </si>
  <si>
    <t>The SSBD unit shall validate whether the presented bag tag is part of to the passenger's booking, in case of a 2-step baggage process.</t>
  </si>
  <si>
    <r>
      <t>In case of 1-step process,</t>
    </r>
    <r>
      <rPr>
        <sz val="11"/>
        <rFont val="Calibri"/>
        <family val="2"/>
      </rPr>
      <t xml:space="preserve"> the SSBD unit shall be capable of printing the word 'HEAVY' on the bag tag, in case the bag exceeds a configurable threshold (default: 23KG).</t>
    </r>
  </si>
  <si>
    <t>In case of 2-step process, the SSBD unit shall have a mechanism to ensure a bag is marked as "HEAVY", in case the bag exceeds a configurable threshold (default: 23KG).</t>
  </si>
  <si>
    <t>In case of 2-step process, the SSBD unit should print an empty bag tag with the word "HEAVY" on it, in case the bag exceeds a configurable threshold (default: 23KG). The passenger should attach this label as a second bag tag to its bag, to indicate that the bag is heavy.</t>
  </si>
  <si>
    <t>The SSBD unit shall be capable of rejecting a bag that is too heavy for the BHS to process (default: 32KG).</t>
  </si>
  <si>
    <t>The SSBD unit shall have a customizable, configurable process flow, consisting of one or more process steps, e.g. asking a Yes/No question to a passenger.</t>
  </si>
  <si>
    <t>The SSBD unit's process flow should at least be configurable per airline and per destination.</t>
  </si>
  <si>
    <t>The SSBD unit shall be able to ask validation questions to the passenger, e.g. 'Dangerous Goods' validation.</t>
  </si>
  <si>
    <t>The SSBD unit shall have an 'agent-mode' providing specific functions to agents, e.g. enabling/disabling the SSBD unit, restarting the SSBD unit etc.</t>
  </si>
  <si>
    <t>The agent-mode shall be password and/or QR-code protected.</t>
  </si>
  <si>
    <t>The SSBD unit shall have an 'engineer-mode' providing specific functions to field engineers, e.g. resetting sensors.</t>
  </si>
  <si>
    <t>The engineer-mode shall be password and/or QR-code protected.</t>
  </si>
  <si>
    <t>The SSBD unit should have an "overrule" option, that allows an agent to enforce the insertion of a bag to the BHS and overrule any validations.</t>
  </si>
  <si>
    <t>Maintenance</t>
  </si>
  <si>
    <t>It should be possible to open the SSBD unit without the use of a physical key</t>
  </si>
  <si>
    <t>Training</t>
  </si>
  <si>
    <t>The implementation shall include training for the maintenance team of Eindhoven Airport.</t>
  </si>
  <si>
    <t>N/A</t>
  </si>
  <si>
    <t>It shall be possible to replace peripherals without external support, e.g. a printer can be replaced by the local maintenance team.</t>
  </si>
  <si>
    <t>It shall be possible to replace a peripheral, e.g. a printer or scanner, with minimal effort, i.e. plug-and-play.</t>
  </si>
  <si>
    <t>The SSBD unit shall have testing possibilities in order to validate the correct functioning of the unit, e.g. printing a test bag tag.</t>
  </si>
  <si>
    <t>The SSBD unit shall provide clear, well-described error messages to a maintenance engineer.</t>
  </si>
  <si>
    <t>The SSBD unit shall have a diagnostic screen that displays the current status of all components of the unit. This shall at least consist of: BHS interface, scale interface, printers, scanner.</t>
  </si>
  <si>
    <t>The SSBD unit shall display clear, well-described (error) messages to the passenger, e.g. "You are too early to check-in your baggage".</t>
  </si>
  <si>
    <t>The SSBD unit should be capable of determining whether a passenger has correctly attached a bag tag to its bag.</t>
  </si>
  <si>
    <t>The SSBD units should not require the presence of any on-premise servers, but are managed from a private cloud application.</t>
  </si>
  <si>
    <t>The SSBD unit shall be made of strong, lasting materials, e.g. steel and hard plastics, and is designed for heavy use, e.g. use of strain reliefs.</t>
  </si>
  <si>
    <t>1-Must-have</t>
  </si>
  <si>
    <t>2-Preferred</t>
  </si>
  <si>
    <t>3-Nice-to-have</t>
  </si>
  <si>
    <r>
      <t>The SSBD unit shall be able to print</t>
    </r>
    <r>
      <rPr>
        <sz val="11"/>
        <rFont val="Calibri"/>
        <family val="2"/>
      </rPr>
      <t xml:space="preserve"> a configurable receipt (specification of charges) in case of excess baggage. </t>
    </r>
  </si>
  <si>
    <t>The SSBD unit should be able to print the receipt in a localised form (in all available languages).</t>
  </si>
  <si>
    <t>The SSBD unit shall be integrated with Eindhoven Airport's Common Use Web Services (CUWS) provided via Eindhoven Airport's Middleware platform.</t>
  </si>
  <si>
    <t>The SSBD unit should have a USB outlet that is easily, but not directly, accessible to connect a keyboard and/or mouse to the unit, e.g. behind a lockable shutter/panel.</t>
  </si>
  <si>
    <t>The SSBD unit should have a physical reset button that is easily, but not directly, accessible to hard reset the unit, e.g. behind a lockable shutter/panel.</t>
  </si>
  <si>
    <t>It should be able to remotely monitor the SSBD unit real-time through an API.</t>
  </si>
  <si>
    <t>It should be possible to install a log collection tool on the SSBD unit for central logging purposes.</t>
  </si>
  <si>
    <t>The SSBD unit shall operate standalone, i.e. will not require the presence of a external/central server for operation.</t>
  </si>
  <si>
    <t>Monitoring, data and logging</t>
  </si>
  <si>
    <t>The SSBD unit shall have the possibility to extract data logging in an automated way.</t>
  </si>
  <si>
    <t>The SSBD unit should be equipped with a document/passport reader in order to perform travel document validation.</t>
  </si>
  <si>
    <t>The SSBD unit should be equipped with cameras for biometric passenger identification, baggage identification, baggage size validation, etc.</t>
  </si>
  <si>
    <t>The SSBD unit should be capable of processing RFID bag tags.</t>
  </si>
  <si>
    <t>Total</t>
  </si>
  <si>
    <t>The SSBD unit's exterior should consist of white, grey and stainless-steel coloured materials.</t>
  </si>
  <si>
    <t>The implementation shall including training for agents (of the handling company active at EIN).</t>
  </si>
  <si>
    <t>Remarks</t>
  </si>
  <si>
    <t>The SSBD unit should be able to process baggage tags with multiple destinations (in case of transfer flights).</t>
  </si>
  <si>
    <t xml:space="preserve">The SSBD unit shall be capable of presenting an excess baggage fee, retrieved from an external API, to the passenger, as part of the approval request for excess baggage. </t>
  </si>
  <si>
    <t>The SSBD unit should be capable of presenting payment information, e.g. a QR code point to a payment URL, retrieved from an external API.</t>
  </si>
  <si>
    <t>The SSBD unit shall have response times of less than 1 second, for example (but not limited to) displaying a next screen, starting the print of a bag tag, registering a boarding pass.</t>
  </si>
  <si>
    <t xml:space="preserve">The SSBD unit shall only store personal data for debugging purposes. This debug-mode shall only be enabled temporary and under supervision of an engineer.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</si>
</sst>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FF0000"/>
      <name val="Calibri"/>
      <family val="2"/>
    </font>
    <font>
      <sz val="11"/>
      <name val="Calibri"/>
      <family val="2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quotePrefix="1" applyAlignment="1">
      <alignment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8" fillId="2" borderId="0" xfId="0" applyFont="1" applyFill="1"/>
    <xf numFmtId="0" fontId="9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/>
    <xf numFmtId="0" fontId="2" fillId="0" borderId="0" xfId="0" applyFont="1" applyAlignment="1"/>
    <xf numFmtId="0" fontId="4" fillId="0" borderId="0" xfId="0" applyFont="1" applyAlignment="1"/>
    <xf numFmtId="0" fontId="7" fillId="0" borderId="0" xfId="0" applyFont="1" applyAlignment="1"/>
    <xf numFmtId="0" fontId="3" fillId="0" borderId="0" xfId="0" applyNumberFormat="1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wrapText="1"/>
    </xf>
    <xf numFmtId="0" fontId="7" fillId="0" borderId="0" xfId="0" applyFont="1" applyFill="1" applyAlignment="1">
      <alignment wrapText="1"/>
    </xf>
    <xf numFmtId="0" fontId="4" fillId="0" borderId="0" xfId="0" quotePrefix="1" applyFont="1" applyFill="1" applyAlignment="1">
      <alignment wrapText="1"/>
    </xf>
    <xf numFmtId="0" fontId="4" fillId="0" borderId="0" xfId="0" applyFont="1" applyFill="1" applyAlignment="1"/>
    <xf numFmtId="14" fontId="11" fillId="0" borderId="0" xfId="0" applyNumberFormat="1" applyFont="1"/>
    <xf numFmtId="0" fontId="4" fillId="0" borderId="0" xfId="0" applyFont="1" applyFill="1" applyAlignment="1">
      <alignment wrapText="1"/>
    </xf>
    <xf numFmtId="0" fontId="0" fillId="0" borderId="0" xfId="0" applyFill="1" applyAlignment="1">
      <alignment horizontal="left" wrapText="1"/>
    </xf>
    <xf numFmtId="0" fontId="5" fillId="0" borderId="0" xfId="0" applyFont="1" applyAlignment="1">
      <alignment wrapText="1"/>
    </xf>
    <xf numFmtId="0" fontId="0" fillId="0" borderId="0" xfId="0" applyNumberFormat="1" applyAlignment="1">
      <alignment horizontal="center" wrapText="1"/>
    </xf>
    <xf numFmtId="0" fontId="7" fillId="0" borderId="0" xfId="0" applyNumberFormat="1" applyFont="1" applyFill="1" applyAlignment="1">
      <alignment horizontal="center" wrapText="1"/>
    </xf>
    <xf numFmtId="0" fontId="6" fillId="0" borderId="0" xfId="0" applyFont="1" applyAlignment="1"/>
    <xf numFmtId="0" fontId="0" fillId="0" borderId="0" xfId="0" applyAlignment="1" applyProtection="1">
      <alignment horizontal="center" wrapText="1"/>
      <protection locked="0"/>
    </xf>
    <xf numFmtId="0" fontId="7" fillId="0" borderId="0" xfId="0" applyFont="1" applyFill="1" applyAlignment="1" applyProtection="1">
      <alignment horizontal="center" wrapText="1"/>
      <protection locked="0"/>
    </xf>
  </cellXfs>
  <cellStyles count="1">
    <cellStyle name="Normal" xfId="0" builtinId="0"/>
  </cellStyles>
  <dxfs count="16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none"/>
      </font>
      <numFmt numFmtId="0" formatCode="General"/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B1F42A-4CFF-4AD6-85C1-9CAE9D44006D}" name="Table1" displayName="Table1" ref="A3:G93" totalsRowCount="1" headerRowDxfId="15" dataDxfId="14">
  <autoFilter ref="A3:G92" xr:uid="{42B1F42A-4CFF-4AD6-85C1-9CAE9D44006D}"/>
  <sortState xmlns:xlrd2="http://schemas.microsoft.com/office/spreadsheetml/2017/richdata2" ref="A4:G92">
    <sortCondition ref="D3:D92"/>
  </sortState>
  <tableColumns count="7">
    <tableColumn id="1" xr3:uid="{EA57A82C-B943-4468-B009-77898D22516E}" name="#" totalsRowLabel="Total" dataDxfId="13" totalsRowDxfId="12"/>
    <tableColumn id="2" xr3:uid="{8CDB8FDE-3427-4AED-9E9A-B0227C14390D}" name="Subject" dataDxfId="11" totalsRowDxfId="10"/>
    <tableColumn id="3" xr3:uid="{9B6E9B4F-77B0-488C-A4D7-EEF7B7C1526E}" name="Requirement" dataDxfId="9" totalsRowDxfId="8"/>
    <tableColumn id="4" xr3:uid="{1CA995F1-7617-40A5-A895-78AD3D1E310A}" name="Priority" dataDxfId="7" totalsRowDxfId="6"/>
    <tableColumn id="5" xr3:uid="{96390009-8B0A-49A1-A1B5-D59EE77A0F29}" name="Requirement has been met?" dataDxfId="5" totalsRowDxfId="4"/>
    <tableColumn id="6" xr3:uid="{54330300-B8F9-4AA1-829B-17A4867D36B7}" name="Points" totalsRowFunction="sum" dataDxfId="3" totalsRowDxfId="2">
      <calculatedColumnFormula>IF(Table1[[#This Row],[Requirement has been met?]]="","",IF(Table1[[#This Row],[Requirement has been met?]]="Yes",VLOOKUP(Table1[[#This Row],[Priority]],Scoring!$A$1:$B$3,2,FALSE),0))</calculatedColumnFormula>
    </tableColumn>
    <tableColumn id="7" xr3:uid="{F1945BBC-B8F6-4333-A60A-5134E5FE99D5}" name="Remarks" totalsRowFunction="count" dataDxfId="1" totalsRow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6EB9A-F726-4CE5-AF50-41FB5ADB5786}">
  <dimension ref="A1:G93"/>
  <sheetViews>
    <sheetView tabSelected="1" zoomScale="85" zoomScaleNormal="85" workbookViewId="0">
      <selection activeCell="E4" sqref="E4"/>
    </sheetView>
  </sheetViews>
  <sheetFormatPr defaultColWidth="0" defaultRowHeight="15" zeroHeight="1" x14ac:dyDescent="0.25"/>
  <cols>
    <col min="1" max="1" width="7.28515625" style="1" customWidth="1"/>
    <col min="2" max="2" width="29.42578125" customWidth="1"/>
    <col min="3" max="3" width="131.140625" bestFit="1" customWidth="1"/>
    <col min="4" max="4" width="16.28515625" customWidth="1"/>
    <col min="5" max="5" width="16.85546875" customWidth="1"/>
    <col min="6" max="6" width="15.42578125" customWidth="1"/>
    <col min="7" max="7" width="69.7109375" style="3" hidden="1" customWidth="1"/>
    <col min="8" max="16384" width="9.140625" hidden="1"/>
  </cols>
  <sheetData>
    <row r="1" spans="1:7" ht="23.25" x14ac:dyDescent="0.35">
      <c r="A1" s="14" t="s">
        <v>0</v>
      </c>
      <c r="D1" s="28">
        <v>44580</v>
      </c>
    </row>
    <row r="2" spans="1:7" x14ac:dyDescent="0.25">
      <c r="A2" s="1" t="s">
        <v>1</v>
      </c>
    </row>
    <row r="3" spans="1:7" ht="30" x14ac:dyDescent="0.25">
      <c r="A3" s="10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3" t="s">
        <v>106</v>
      </c>
    </row>
    <row r="4" spans="1:7" s="17" customFormat="1" ht="30" x14ac:dyDescent="0.25">
      <c r="A4" s="30">
        <v>1</v>
      </c>
      <c r="B4" s="2" t="s">
        <v>47</v>
      </c>
      <c r="C4" s="2" t="s">
        <v>49</v>
      </c>
      <c r="D4" s="17" t="s">
        <v>87</v>
      </c>
      <c r="E4" s="35"/>
      <c r="F4" s="22" t="str">
        <f>IF(Table1[[#This Row],[Requirement has been met?]]="","",IF(Table1[[#This Row],[Requirement has been met?]]="Yes",VLOOKUP(Table1[[#This Row],[Priority]],Scoring!$A$1:$B$3,2,FALSE),0))</f>
        <v/>
      </c>
      <c r="G4" s="4"/>
    </row>
    <row r="5" spans="1:7" s="17" customFormat="1" x14ac:dyDescent="0.25">
      <c r="A5" s="30">
        <v>2</v>
      </c>
      <c r="B5" s="2" t="s">
        <v>47</v>
      </c>
      <c r="C5" s="2" t="s">
        <v>50</v>
      </c>
      <c r="D5" s="17" t="s">
        <v>87</v>
      </c>
      <c r="E5" s="35"/>
      <c r="F5" s="22" t="str">
        <f>IF(Table1[[#This Row],[Requirement has been met?]]="","",IF(Table1[[#This Row],[Requirement has been met?]]="Yes",VLOOKUP(Table1[[#This Row],[Priority]],Scoring!$A$1:$B$3,2,FALSE),0))</f>
        <v/>
      </c>
      <c r="G5" s="4"/>
    </row>
    <row r="6" spans="1:7" s="17" customFormat="1" x14ac:dyDescent="0.25">
      <c r="A6" s="30">
        <v>3</v>
      </c>
      <c r="B6" s="2" t="s">
        <v>47</v>
      </c>
      <c r="C6" s="2" t="s">
        <v>51</v>
      </c>
      <c r="D6" s="17" t="s">
        <v>87</v>
      </c>
      <c r="E6" s="35"/>
      <c r="F6" s="22" t="str">
        <f>IF(Table1[[#This Row],[Requirement has been met?]]="","",IF(Table1[[#This Row],[Requirement has been met?]]="Yes",VLOOKUP(Table1[[#This Row],[Priority]],Scoring!$A$1:$B$3,2,FALSE),0))</f>
        <v/>
      </c>
      <c r="G6" s="4"/>
    </row>
    <row r="7" spans="1:7" s="17" customFormat="1" x14ac:dyDescent="0.25">
      <c r="A7" s="30">
        <v>4</v>
      </c>
      <c r="B7" s="2" t="s">
        <v>47</v>
      </c>
      <c r="C7" s="2" t="s">
        <v>52</v>
      </c>
      <c r="D7" s="17" t="s">
        <v>87</v>
      </c>
      <c r="E7" s="35"/>
      <c r="F7" s="22" t="str">
        <f>IF(Table1[[#This Row],[Requirement has been met?]]="","",IF(Table1[[#This Row],[Requirement has been met?]]="Yes",VLOOKUP(Table1[[#This Row],[Priority]],Scoring!$A$1:$B$3,2,FALSE),0))</f>
        <v/>
      </c>
      <c r="G7" s="4"/>
    </row>
    <row r="8" spans="1:7" s="17" customFormat="1" x14ac:dyDescent="0.25">
      <c r="A8" s="30">
        <v>5</v>
      </c>
      <c r="B8" s="2" t="s">
        <v>47</v>
      </c>
      <c r="C8" s="2" t="s">
        <v>53</v>
      </c>
      <c r="D8" s="17" t="s">
        <v>87</v>
      </c>
      <c r="E8" s="35"/>
      <c r="F8" s="22" t="str">
        <f>IF(Table1[[#This Row],[Requirement has been met?]]="","",IF(Table1[[#This Row],[Requirement has been met?]]="Yes",VLOOKUP(Table1[[#This Row],[Priority]],Scoring!$A$1:$B$3,2,FALSE),0))</f>
        <v/>
      </c>
      <c r="G8" s="4"/>
    </row>
    <row r="9" spans="1:7" s="17" customFormat="1" x14ac:dyDescent="0.25">
      <c r="A9" s="30">
        <v>6</v>
      </c>
      <c r="B9" s="2" t="s">
        <v>47</v>
      </c>
      <c r="C9" s="2" t="s">
        <v>54</v>
      </c>
      <c r="D9" s="17" t="s">
        <v>87</v>
      </c>
      <c r="E9" s="35"/>
      <c r="F9" s="22" t="str">
        <f>IF(Table1[[#This Row],[Requirement has been met?]]="","",IF(Table1[[#This Row],[Requirement has been met?]]="Yes",VLOOKUP(Table1[[#This Row],[Priority]],Scoring!$A$1:$B$3,2,FALSE),0))</f>
        <v/>
      </c>
      <c r="G9" s="4"/>
    </row>
    <row r="10" spans="1:7" s="17" customFormat="1" ht="30" x14ac:dyDescent="0.25">
      <c r="A10" s="30">
        <v>7</v>
      </c>
      <c r="B10" s="2" t="s">
        <v>47</v>
      </c>
      <c r="C10" s="6" t="s">
        <v>55</v>
      </c>
      <c r="D10" s="17" t="s">
        <v>87</v>
      </c>
      <c r="E10" s="35"/>
      <c r="F10" s="22" t="str">
        <f>IF(Table1[[#This Row],[Requirement has been met?]]="","",IF(Table1[[#This Row],[Requirement has been met?]]="Yes",VLOOKUP(Table1[[#This Row],[Priority]],Scoring!$A$1:$B$3,2,FALSE),0))</f>
        <v/>
      </c>
      <c r="G10" s="31"/>
    </row>
    <row r="11" spans="1:7" s="17" customFormat="1" ht="30" x14ac:dyDescent="0.25">
      <c r="A11" s="30">
        <v>8</v>
      </c>
      <c r="B11" s="2" t="s">
        <v>47</v>
      </c>
      <c r="C11" s="2" t="s">
        <v>56</v>
      </c>
      <c r="D11" s="17" t="s">
        <v>87</v>
      </c>
      <c r="E11" s="35"/>
      <c r="F11" s="22" t="str">
        <f>IF(Table1[[#This Row],[Requirement has been met?]]="","",IF(Table1[[#This Row],[Requirement has been met?]]="Yes",VLOOKUP(Table1[[#This Row],[Priority]],Scoring!$A$1:$B$3,2,FALSE),0))</f>
        <v/>
      </c>
      <c r="G11" s="4"/>
    </row>
    <row r="12" spans="1:7" s="17" customFormat="1" ht="30" x14ac:dyDescent="0.25">
      <c r="A12" s="30">
        <v>9</v>
      </c>
      <c r="B12" s="2" t="s">
        <v>47</v>
      </c>
      <c r="C12" s="2" t="s">
        <v>57</v>
      </c>
      <c r="D12" s="17" t="s">
        <v>87</v>
      </c>
      <c r="E12" s="35"/>
      <c r="F12" s="22" t="str">
        <f>IF(Table1[[#This Row],[Requirement has been met?]]="","",IF(Table1[[#This Row],[Requirement has been met?]]="Yes",VLOOKUP(Table1[[#This Row],[Priority]],Scoring!$A$1:$B$3,2,FALSE),0))</f>
        <v/>
      </c>
      <c r="G12" s="4"/>
    </row>
    <row r="13" spans="1:7" s="17" customFormat="1" x14ac:dyDescent="0.25">
      <c r="A13" s="30">
        <v>10</v>
      </c>
      <c r="B13" s="2" t="s">
        <v>47</v>
      </c>
      <c r="C13" s="6" t="s">
        <v>58</v>
      </c>
      <c r="D13" s="17" t="s">
        <v>87</v>
      </c>
      <c r="E13" s="35"/>
      <c r="F13" s="22" t="str">
        <f>IF(Table1[[#This Row],[Requirement has been met?]]="","",IF(Table1[[#This Row],[Requirement has been met?]]="Yes",VLOOKUP(Table1[[#This Row],[Priority]],Scoring!$A$1:$B$3,2,FALSE),0))</f>
        <v/>
      </c>
      <c r="G13" s="4"/>
    </row>
    <row r="14" spans="1:7" s="17" customFormat="1" ht="30" x14ac:dyDescent="0.25">
      <c r="A14" s="30">
        <v>11</v>
      </c>
      <c r="B14" s="2" t="s">
        <v>47</v>
      </c>
      <c r="C14" s="7" t="s">
        <v>108</v>
      </c>
      <c r="D14" s="18" t="s">
        <v>87</v>
      </c>
      <c r="E14" s="35"/>
      <c r="F14" s="22" t="str">
        <f>IF(Table1[[#This Row],[Requirement has been met?]]="","",IF(Table1[[#This Row],[Requirement has been met?]]="Yes",VLOOKUP(Table1[[#This Row],[Priority]],Scoring!$A$1:$B$3,2,FALSE),0))</f>
        <v/>
      </c>
      <c r="G14" s="31"/>
    </row>
    <row r="15" spans="1:7" s="17" customFormat="1" x14ac:dyDescent="0.25">
      <c r="A15" s="30">
        <v>12</v>
      </c>
      <c r="B15" s="2" t="s">
        <v>47</v>
      </c>
      <c r="C15" s="6" t="s">
        <v>90</v>
      </c>
      <c r="D15" s="17" t="s">
        <v>87</v>
      </c>
      <c r="E15" s="35"/>
      <c r="F15" s="22" t="str">
        <f>IF(Table1[[#This Row],[Requirement has been met?]]="","",IF(Table1[[#This Row],[Requirement has been met?]]="Yes",VLOOKUP(Table1[[#This Row],[Priority]],Scoring!$A$1:$B$3,2,FALSE),0))</f>
        <v/>
      </c>
      <c r="G15" s="4"/>
    </row>
    <row r="16" spans="1:7" s="17" customFormat="1" x14ac:dyDescent="0.25">
      <c r="A16" s="30">
        <v>13</v>
      </c>
      <c r="B16" s="2" t="s">
        <v>47</v>
      </c>
      <c r="C16" s="6" t="s">
        <v>60</v>
      </c>
      <c r="D16" s="17" t="s">
        <v>87</v>
      </c>
      <c r="E16" s="35"/>
      <c r="F16" s="22" t="str">
        <f>IF(Table1[[#This Row],[Requirement has been met?]]="","",IF(Table1[[#This Row],[Requirement has been met?]]="Yes",VLOOKUP(Table1[[#This Row],[Priority]],Scoring!$A$1:$B$3,2,FALSE),0))</f>
        <v/>
      </c>
      <c r="G16" s="4"/>
    </row>
    <row r="17" spans="1:7" s="17" customFormat="1" ht="30" x14ac:dyDescent="0.25">
      <c r="A17" s="30">
        <v>14</v>
      </c>
      <c r="B17" s="2" t="s">
        <v>47</v>
      </c>
      <c r="C17" s="6" t="s">
        <v>61</v>
      </c>
      <c r="D17" s="18" t="s">
        <v>87</v>
      </c>
      <c r="E17" s="35"/>
      <c r="F17" s="22" t="str">
        <f>IF(Table1[[#This Row],[Requirement has been met?]]="","",IF(Table1[[#This Row],[Requirement has been met?]]="Yes",VLOOKUP(Table1[[#This Row],[Priority]],Scoring!$A$1:$B$3,2,FALSE),0))</f>
        <v/>
      </c>
      <c r="G17" s="31"/>
    </row>
    <row r="18" spans="1:7" s="17" customFormat="1" ht="30" x14ac:dyDescent="0.25">
      <c r="A18" s="30">
        <v>15</v>
      </c>
      <c r="B18" s="2" t="s">
        <v>47</v>
      </c>
      <c r="C18" s="7" t="s">
        <v>62</v>
      </c>
      <c r="D18" s="18" t="s">
        <v>87</v>
      </c>
      <c r="E18" s="35"/>
      <c r="F18" s="22" t="str">
        <f>IF(Table1[[#This Row],[Requirement has been met?]]="","",IF(Table1[[#This Row],[Requirement has been met?]]="Yes",VLOOKUP(Table1[[#This Row],[Priority]],Scoring!$A$1:$B$3,2,FALSE),0))</f>
        <v/>
      </c>
      <c r="G18" s="9"/>
    </row>
    <row r="19" spans="1:7" s="17" customFormat="1" ht="30" x14ac:dyDescent="0.25">
      <c r="A19" s="30">
        <v>16</v>
      </c>
      <c r="B19" s="2" t="s">
        <v>47</v>
      </c>
      <c r="C19" s="2" t="s">
        <v>65</v>
      </c>
      <c r="D19" s="17" t="s">
        <v>87</v>
      </c>
      <c r="E19" s="35"/>
      <c r="F19" s="22" t="str">
        <f>IF(Table1[[#This Row],[Requirement has been met?]]="","",IF(Table1[[#This Row],[Requirement has been met?]]="Yes",VLOOKUP(Table1[[#This Row],[Priority]],Scoring!$A$1:$B$3,2,FALSE),0))</f>
        <v/>
      </c>
      <c r="G19" s="4"/>
    </row>
    <row r="20" spans="1:7" s="17" customFormat="1" x14ac:dyDescent="0.25">
      <c r="A20" s="30">
        <v>17</v>
      </c>
      <c r="B20" s="2" t="s">
        <v>47</v>
      </c>
      <c r="C20" s="2" t="s">
        <v>67</v>
      </c>
      <c r="D20" s="17" t="s">
        <v>87</v>
      </c>
      <c r="E20" s="35"/>
      <c r="F20" s="22" t="str">
        <f>IF(Table1[[#This Row],[Requirement has been met?]]="","",IF(Table1[[#This Row],[Requirement has been met?]]="Yes",VLOOKUP(Table1[[#This Row],[Priority]],Scoring!$A$1:$B$3,2,FALSE),0))</f>
        <v/>
      </c>
      <c r="G20" s="4"/>
    </row>
    <row r="21" spans="1:7" s="17" customFormat="1" ht="30" x14ac:dyDescent="0.25">
      <c r="A21" s="30">
        <v>18</v>
      </c>
      <c r="B21" s="2" t="s">
        <v>47</v>
      </c>
      <c r="C21" s="2" t="s">
        <v>68</v>
      </c>
      <c r="D21" s="17" t="s">
        <v>87</v>
      </c>
      <c r="E21" s="35"/>
      <c r="F21" s="22" t="str">
        <f>IF(Table1[[#This Row],[Requirement has been met?]]="","",IF(Table1[[#This Row],[Requirement has been met?]]="Yes",VLOOKUP(Table1[[#This Row],[Priority]],Scoring!$A$1:$B$3,2,FALSE),0))</f>
        <v/>
      </c>
      <c r="G21" s="4"/>
    </row>
    <row r="22" spans="1:7" s="17" customFormat="1" x14ac:dyDescent="0.25">
      <c r="A22" s="30">
        <v>19</v>
      </c>
      <c r="B22" s="2" t="s">
        <v>47</v>
      </c>
      <c r="C22" s="2" t="s">
        <v>69</v>
      </c>
      <c r="D22" s="17" t="s">
        <v>87</v>
      </c>
      <c r="E22" s="35"/>
      <c r="F22" s="22" t="str">
        <f>IF(Table1[[#This Row],[Requirement has been met?]]="","",IF(Table1[[#This Row],[Requirement has been met?]]="Yes",VLOOKUP(Table1[[#This Row],[Priority]],Scoring!$A$1:$B$3,2,FALSE),0))</f>
        <v/>
      </c>
      <c r="G22" s="4"/>
    </row>
    <row r="23" spans="1:7" s="17" customFormat="1" x14ac:dyDescent="0.25">
      <c r="A23" s="30">
        <v>20</v>
      </c>
      <c r="B23" s="2" t="s">
        <v>47</v>
      </c>
      <c r="C23" s="2" t="s">
        <v>70</v>
      </c>
      <c r="D23" s="17" t="s">
        <v>87</v>
      </c>
      <c r="E23" s="35"/>
      <c r="F23" s="22" t="str">
        <f>IF(Table1[[#This Row],[Requirement has been met?]]="","",IF(Table1[[#This Row],[Requirement has been met?]]="Yes",VLOOKUP(Table1[[#This Row],[Priority]],Scoring!$A$1:$B$3,2,FALSE),0))</f>
        <v/>
      </c>
      <c r="G23" s="4"/>
    </row>
    <row r="24" spans="1:7" s="17" customFormat="1" x14ac:dyDescent="0.25">
      <c r="A24" s="30">
        <v>21</v>
      </c>
      <c r="B24" s="2" t="s">
        <v>47</v>
      </c>
      <c r="C24" s="2" t="s">
        <v>71</v>
      </c>
      <c r="D24" s="17" t="s">
        <v>87</v>
      </c>
      <c r="E24" s="35"/>
      <c r="F24" s="22" t="str">
        <f>IF(Table1[[#This Row],[Requirement has been met?]]="","",IF(Table1[[#This Row],[Requirement has been met?]]="Yes",VLOOKUP(Table1[[#This Row],[Priority]],Scoring!$A$1:$B$3,2,FALSE),0))</f>
        <v/>
      </c>
      <c r="G24" s="4"/>
    </row>
    <row r="25" spans="1:7" s="17" customFormat="1" x14ac:dyDescent="0.25">
      <c r="A25" s="30">
        <v>22</v>
      </c>
      <c r="B25" s="16" t="s">
        <v>47</v>
      </c>
      <c r="C25" s="7" t="s">
        <v>64</v>
      </c>
      <c r="D25" s="18" t="s">
        <v>87</v>
      </c>
      <c r="E25" s="35"/>
      <c r="F25" s="22" t="str">
        <f>IF(Table1[[#This Row],[Requirement has been met?]]="","",IF(Table1[[#This Row],[Requirement has been met?]]="Yes",VLOOKUP(Table1[[#This Row],[Priority]],Scoring!$A$1:$B$3,2,FALSE),0))</f>
        <v/>
      </c>
      <c r="G25" s="9"/>
    </row>
    <row r="26" spans="1:7" s="17" customFormat="1" x14ac:dyDescent="0.25">
      <c r="A26" s="30">
        <v>23</v>
      </c>
      <c r="B26" s="2" t="s">
        <v>8</v>
      </c>
      <c r="C26" s="2" t="s">
        <v>9</v>
      </c>
      <c r="D26" s="17" t="s">
        <v>87</v>
      </c>
      <c r="E26" s="35"/>
      <c r="F26" s="22" t="str">
        <f>IF(Table1[[#This Row],[Requirement has been met?]]="","",IF(Table1[[#This Row],[Requirement has been met?]]="Yes",VLOOKUP(Table1[[#This Row],[Priority]],Scoring!$A$1:$B$3,2,FALSE),0))</f>
        <v/>
      </c>
      <c r="G26" s="4"/>
    </row>
    <row r="27" spans="1:7" s="17" customFormat="1" x14ac:dyDescent="0.25">
      <c r="A27" s="30">
        <v>24</v>
      </c>
      <c r="B27" s="2" t="s">
        <v>8</v>
      </c>
      <c r="C27" s="2" t="s">
        <v>10</v>
      </c>
      <c r="D27" s="17" t="s">
        <v>87</v>
      </c>
      <c r="E27" s="35"/>
      <c r="F27" s="22" t="str">
        <f>IF(Table1[[#This Row],[Requirement has been met?]]="","",IF(Table1[[#This Row],[Requirement has been met?]]="Yes",VLOOKUP(Table1[[#This Row],[Priority]],Scoring!$A$1:$B$3,2,FALSE),0))</f>
        <v/>
      </c>
      <c r="G27" s="4"/>
    </row>
    <row r="28" spans="1:7" s="17" customFormat="1" x14ac:dyDescent="0.25">
      <c r="A28" s="30">
        <v>25</v>
      </c>
      <c r="B28" s="2" t="s">
        <v>11</v>
      </c>
      <c r="C28" s="2" t="s">
        <v>12</v>
      </c>
      <c r="D28" s="17" t="s">
        <v>87</v>
      </c>
      <c r="E28" s="35"/>
      <c r="F28" s="22" t="str">
        <f>IF(Table1[[#This Row],[Requirement has been met?]]="","",IF(Table1[[#This Row],[Requirement has been met?]]="Yes",VLOOKUP(Table1[[#This Row],[Priority]],Scoring!$A$1:$B$3,2,FALSE),0))</f>
        <v/>
      </c>
      <c r="G28" s="4"/>
    </row>
    <row r="29" spans="1:7" s="17" customFormat="1" x14ac:dyDescent="0.25">
      <c r="A29" s="30">
        <v>26</v>
      </c>
      <c r="B29" s="2" t="s">
        <v>11</v>
      </c>
      <c r="C29" s="2" t="s">
        <v>13</v>
      </c>
      <c r="D29" s="17" t="s">
        <v>87</v>
      </c>
      <c r="E29" s="35"/>
      <c r="F29" s="22" t="str">
        <f>IF(Table1[[#This Row],[Requirement has been met?]]="","",IF(Table1[[#This Row],[Requirement has been met?]]="Yes",VLOOKUP(Table1[[#This Row],[Priority]],Scoring!$A$1:$B$3,2,FALSE),0))</f>
        <v/>
      </c>
      <c r="G29" s="4"/>
    </row>
    <row r="30" spans="1:7" s="17" customFormat="1" x14ac:dyDescent="0.25">
      <c r="A30" s="30">
        <v>27</v>
      </c>
      <c r="B30" s="2" t="s">
        <v>11</v>
      </c>
      <c r="C30" s="2" t="s">
        <v>14</v>
      </c>
      <c r="D30" s="17" t="s">
        <v>87</v>
      </c>
      <c r="E30" s="35"/>
      <c r="F30" s="22" t="str">
        <f>IF(Table1[[#This Row],[Requirement has been met?]]="","",IF(Table1[[#This Row],[Requirement has been met?]]="Yes",VLOOKUP(Table1[[#This Row],[Priority]],Scoring!$A$1:$B$3,2,FALSE),0))</f>
        <v/>
      </c>
      <c r="G30" s="4"/>
    </row>
    <row r="31" spans="1:7" s="17" customFormat="1" x14ac:dyDescent="0.25">
      <c r="A31" s="30">
        <v>28</v>
      </c>
      <c r="B31" s="2" t="s">
        <v>11</v>
      </c>
      <c r="C31" s="2" t="s">
        <v>15</v>
      </c>
      <c r="D31" s="17" t="s">
        <v>87</v>
      </c>
      <c r="E31" s="35"/>
      <c r="F31" s="22" t="str">
        <f>IF(Table1[[#This Row],[Requirement has been met?]]="","",IF(Table1[[#This Row],[Requirement has been met?]]="Yes",VLOOKUP(Table1[[#This Row],[Priority]],Scoring!$A$1:$B$3,2,FALSE),0))</f>
        <v/>
      </c>
      <c r="G31" s="4"/>
    </row>
    <row r="32" spans="1:7" s="17" customFormat="1" x14ac:dyDescent="0.25">
      <c r="A32" s="30">
        <v>29</v>
      </c>
      <c r="B32" s="2" t="s">
        <v>11</v>
      </c>
      <c r="C32" s="2" t="s">
        <v>16</v>
      </c>
      <c r="D32" s="17" t="s">
        <v>87</v>
      </c>
      <c r="E32" s="35"/>
      <c r="F32" s="22" t="str">
        <f>IF(Table1[[#This Row],[Requirement has been met?]]="","",IF(Table1[[#This Row],[Requirement has been met?]]="Yes",VLOOKUP(Table1[[#This Row],[Priority]],Scoring!$A$1:$B$3,2,FALSE),0))</f>
        <v/>
      </c>
      <c r="G32" s="4"/>
    </row>
    <row r="33" spans="1:7" s="17" customFormat="1" x14ac:dyDescent="0.25">
      <c r="A33" s="30">
        <v>30</v>
      </c>
      <c r="B33" s="2" t="s">
        <v>11</v>
      </c>
      <c r="C33" s="2" t="s">
        <v>17</v>
      </c>
      <c r="D33" s="17" t="s">
        <v>87</v>
      </c>
      <c r="E33" s="35"/>
      <c r="F33" s="22" t="str">
        <f>IF(Table1[[#This Row],[Requirement has been met?]]="","",IF(Table1[[#This Row],[Requirement has been met?]]="Yes",VLOOKUP(Table1[[#This Row],[Priority]],Scoring!$A$1:$B$3,2,FALSE),0))</f>
        <v/>
      </c>
      <c r="G33" s="4"/>
    </row>
    <row r="34" spans="1:7" s="17" customFormat="1" ht="28.5" customHeight="1" x14ac:dyDescent="0.25">
      <c r="A34" s="30">
        <v>31</v>
      </c>
      <c r="B34" s="2" t="s">
        <v>11</v>
      </c>
      <c r="C34" s="2" t="s">
        <v>18</v>
      </c>
      <c r="D34" s="17" t="s">
        <v>87</v>
      </c>
      <c r="E34" s="35"/>
      <c r="F34" s="22" t="str">
        <f>IF(Table1[[#This Row],[Requirement has been met?]]="","",IF(Table1[[#This Row],[Requirement has been met?]]="Yes",VLOOKUP(Table1[[#This Row],[Priority]],Scoring!$A$1:$B$3,2,FALSE),0))</f>
        <v/>
      </c>
      <c r="G34" s="4"/>
    </row>
    <row r="35" spans="1:7" s="17" customFormat="1" x14ac:dyDescent="0.25">
      <c r="A35" s="30">
        <v>32</v>
      </c>
      <c r="B35" s="2" t="s">
        <v>11</v>
      </c>
      <c r="C35" s="2" t="s">
        <v>19</v>
      </c>
      <c r="D35" s="17" t="s">
        <v>87</v>
      </c>
      <c r="E35" s="35"/>
      <c r="F35" s="22" t="str">
        <f>IF(Table1[[#This Row],[Requirement has been met?]]="","",IF(Table1[[#This Row],[Requirement has been met?]]="Yes",VLOOKUP(Table1[[#This Row],[Priority]],Scoring!$A$1:$B$3,2,FALSE),0))</f>
        <v/>
      </c>
      <c r="G35" s="4"/>
    </row>
    <row r="36" spans="1:7" s="17" customFormat="1" x14ac:dyDescent="0.25">
      <c r="A36" s="30">
        <v>33</v>
      </c>
      <c r="B36" s="2" t="s">
        <v>11</v>
      </c>
      <c r="C36" s="2" t="s">
        <v>97</v>
      </c>
      <c r="D36" s="17" t="s">
        <v>87</v>
      </c>
      <c r="E36" s="35"/>
      <c r="F36" s="22" t="str">
        <f>IF(Table1[[#This Row],[Requirement has been met?]]="","",IF(Table1[[#This Row],[Requirement has been met?]]="Yes",VLOOKUP(Table1[[#This Row],[Priority]],Scoring!$A$1:$B$3,2,FALSE),0))</f>
        <v/>
      </c>
      <c r="G36" s="4"/>
    </row>
    <row r="37" spans="1:7" s="17" customFormat="1" ht="30" x14ac:dyDescent="0.25">
      <c r="A37" s="30">
        <v>34</v>
      </c>
      <c r="B37" s="16" t="s">
        <v>11</v>
      </c>
      <c r="C37" s="7" t="s">
        <v>92</v>
      </c>
      <c r="D37" s="18" t="s">
        <v>87</v>
      </c>
      <c r="E37" s="35"/>
      <c r="F37" s="22" t="str">
        <f>IF(Table1[[#This Row],[Requirement has been met?]]="","",IF(Table1[[#This Row],[Requirement has been met?]]="Yes",VLOOKUP(Table1[[#This Row],[Priority]],Scoring!$A$1:$B$3,2,FALSE),0))</f>
        <v/>
      </c>
      <c r="G37" s="9"/>
    </row>
    <row r="38" spans="1:7" s="17" customFormat="1" x14ac:dyDescent="0.25">
      <c r="A38" s="30">
        <v>35</v>
      </c>
      <c r="B38" s="16" t="s">
        <v>11</v>
      </c>
      <c r="C38" s="2" t="s">
        <v>20</v>
      </c>
      <c r="D38" s="18" t="s">
        <v>87</v>
      </c>
      <c r="E38" s="35"/>
      <c r="F38" s="22" t="str">
        <f>IF(Table1[[#This Row],[Requirement has been met?]]="","",IF(Table1[[#This Row],[Requirement has been met?]]="Yes",VLOOKUP(Table1[[#This Row],[Priority]],Scoring!$A$1:$B$3,2,FALSE),0))</f>
        <v/>
      </c>
      <c r="G38" s="9"/>
    </row>
    <row r="39" spans="1:7" s="17" customFormat="1" x14ac:dyDescent="0.25">
      <c r="A39" s="30">
        <v>36</v>
      </c>
      <c r="B39" s="2" t="s">
        <v>73</v>
      </c>
      <c r="C39" s="2" t="s">
        <v>78</v>
      </c>
      <c r="D39" s="17" t="s">
        <v>87</v>
      </c>
      <c r="E39" s="35"/>
      <c r="F39" s="22" t="str">
        <f>IF(Table1[[#This Row],[Requirement has been met?]]="","",IF(Table1[[#This Row],[Requirement has been met?]]="Yes",VLOOKUP(Table1[[#This Row],[Priority]],Scoring!$A$1:$B$3,2,FALSE),0))</f>
        <v/>
      </c>
      <c r="G39" s="4"/>
    </row>
    <row r="40" spans="1:7" s="17" customFormat="1" x14ac:dyDescent="0.25">
      <c r="A40" s="30">
        <v>37</v>
      </c>
      <c r="B40" s="2" t="s">
        <v>73</v>
      </c>
      <c r="C40" s="2" t="s">
        <v>79</v>
      </c>
      <c r="D40" s="17" t="s">
        <v>87</v>
      </c>
      <c r="E40" s="35"/>
      <c r="F40" s="22" t="str">
        <f>IF(Table1[[#This Row],[Requirement has been met?]]="","",IF(Table1[[#This Row],[Requirement has been met?]]="Yes",VLOOKUP(Table1[[#This Row],[Priority]],Scoring!$A$1:$B$3,2,FALSE),0))</f>
        <v/>
      </c>
      <c r="G40" s="4"/>
    </row>
    <row r="41" spans="1:7" s="17" customFormat="1" x14ac:dyDescent="0.25">
      <c r="A41" s="30">
        <v>38</v>
      </c>
      <c r="B41" s="2" t="s">
        <v>73</v>
      </c>
      <c r="C41" s="2" t="s">
        <v>80</v>
      </c>
      <c r="D41" s="17" t="s">
        <v>87</v>
      </c>
      <c r="E41" s="35"/>
      <c r="F41" s="22" t="str">
        <f>IF(Table1[[#This Row],[Requirement has been met?]]="","",IF(Table1[[#This Row],[Requirement has been met?]]="Yes",VLOOKUP(Table1[[#This Row],[Priority]],Scoring!$A$1:$B$3,2,FALSE),0))</f>
        <v/>
      </c>
      <c r="G41" s="4"/>
    </row>
    <row r="42" spans="1:7" s="17" customFormat="1" ht="26.25" customHeight="1" x14ac:dyDescent="0.25">
      <c r="A42" s="30">
        <v>39</v>
      </c>
      <c r="B42" s="2" t="s">
        <v>73</v>
      </c>
      <c r="C42" s="2" t="s">
        <v>82</v>
      </c>
      <c r="D42" s="17" t="s">
        <v>87</v>
      </c>
      <c r="E42" s="35"/>
      <c r="F42" s="22" t="str">
        <f>IF(Table1[[#This Row],[Requirement has been met?]]="","",IF(Table1[[#This Row],[Requirement has been met?]]="Yes",VLOOKUP(Table1[[#This Row],[Priority]],Scoring!$A$1:$B$3,2,FALSE),0))</f>
        <v/>
      </c>
      <c r="G42" s="4"/>
    </row>
    <row r="43" spans="1:7" s="17" customFormat="1" x14ac:dyDescent="0.25">
      <c r="A43" s="30">
        <v>40</v>
      </c>
      <c r="B43" s="2" t="s">
        <v>73</v>
      </c>
      <c r="C43" s="2" t="s">
        <v>81</v>
      </c>
      <c r="D43" s="17" t="s">
        <v>87</v>
      </c>
      <c r="E43" s="35"/>
      <c r="F43" s="22" t="str">
        <f>IF(Table1[[#This Row],[Requirement has been met?]]="","",IF(Table1[[#This Row],[Requirement has been met?]]="Yes",VLOOKUP(Table1[[#This Row],[Priority]],Scoring!$A$1:$B$3,2,FALSE),0))</f>
        <v/>
      </c>
      <c r="G43" s="4"/>
    </row>
    <row r="44" spans="1:7" s="17" customFormat="1" x14ac:dyDescent="0.25">
      <c r="A44" s="30">
        <v>41</v>
      </c>
      <c r="B44" s="2" t="s">
        <v>98</v>
      </c>
      <c r="C44" s="2" t="s">
        <v>99</v>
      </c>
      <c r="D44" s="17" t="s">
        <v>87</v>
      </c>
      <c r="E44" s="35"/>
      <c r="F44" s="22" t="str">
        <f>IF(Table1[[#This Row],[Requirement has been met?]]="","",IF(Table1[[#This Row],[Requirement has been met?]]="Yes",VLOOKUP(Table1[[#This Row],[Priority]],Scoring!$A$1:$B$3,2,FALSE),0))</f>
        <v/>
      </c>
      <c r="G44" s="4"/>
    </row>
    <row r="45" spans="1:7" s="17" customFormat="1" x14ac:dyDescent="0.25">
      <c r="A45" s="30">
        <v>42</v>
      </c>
      <c r="B45" s="2" t="s">
        <v>98</v>
      </c>
      <c r="C45" s="2" t="s">
        <v>21</v>
      </c>
      <c r="D45" s="17" t="s">
        <v>87</v>
      </c>
      <c r="E45" s="35"/>
      <c r="F45" s="22" t="str">
        <f>IF(Table1[[#This Row],[Requirement has been met?]]="","",IF(Table1[[#This Row],[Requirement has been met?]]="Yes",VLOOKUP(Table1[[#This Row],[Priority]],Scoring!$A$1:$B$3,2,FALSE),0))</f>
        <v/>
      </c>
      <c r="G45" s="4"/>
    </row>
    <row r="46" spans="1:7" s="17" customFormat="1" ht="30" x14ac:dyDescent="0.25">
      <c r="A46" s="30">
        <v>43</v>
      </c>
      <c r="B46" s="2" t="s">
        <v>98</v>
      </c>
      <c r="C46" s="2" t="s">
        <v>22</v>
      </c>
      <c r="D46" s="17" t="s">
        <v>87</v>
      </c>
      <c r="E46" s="35"/>
      <c r="F46" s="22" t="str">
        <f>IF(Table1[[#This Row],[Requirement has been met?]]="","",IF(Table1[[#This Row],[Requirement has been met?]]="Yes",VLOOKUP(Table1[[#This Row],[Priority]],Scoring!$A$1:$B$3,2,FALSE),0))</f>
        <v/>
      </c>
      <c r="G46" s="4"/>
    </row>
    <row r="47" spans="1:7" s="17" customFormat="1" ht="30" x14ac:dyDescent="0.25">
      <c r="A47" s="30">
        <v>44</v>
      </c>
      <c r="B47" s="16" t="s">
        <v>98</v>
      </c>
      <c r="C47" s="29" t="s">
        <v>111</v>
      </c>
      <c r="D47" s="18" t="s">
        <v>87</v>
      </c>
      <c r="E47" s="35"/>
      <c r="F47" s="22" t="str">
        <f>IF(Table1[[#This Row],[Requirement has been met?]]="","",IF(Table1[[#This Row],[Requirement has been met?]]="Yes",VLOOKUP(Table1[[#This Row],[Priority]],Scoring!$A$1:$B$3,2,FALSE),0))</f>
        <v/>
      </c>
      <c r="G47" s="21"/>
    </row>
    <row r="48" spans="1:7" s="17" customFormat="1" ht="30" x14ac:dyDescent="0.25">
      <c r="A48" s="30">
        <v>45</v>
      </c>
      <c r="B48" s="2" t="s">
        <v>39</v>
      </c>
      <c r="C48" s="2" t="s">
        <v>40</v>
      </c>
      <c r="D48" s="17" t="s">
        <v>87</v>
      </c>
      <c r="E48" s="35"/>
      <c r="F48" s="22" t="str">
        <f>IF(Table1[[#This Row],[Requirement has been met?]]="","",IF(Table1[[#This Row],[Requirement has been met?]]="Yes",VLOOKUP(Table1[[#This Row],[Priority]],Scoring!$A$1:$B$3,2,FALSE),0))</f>
        <v/>
      </c>
      <c r="G48" s="4"/>
    </row>
    <row r="49" spans="1:7" s="17" customFormat="1" ht="30" x14ac:dyDescent="0.25">
      <c r="A49" s="30">
        <v>46</v>
      </c>
      <c r="B49" s="2" t="s">
        <v>39</v>
      </c>
      <c r="C49" s="2" t="s">
        <v>41</v>
      </c>
      <c r="D49" s="17" t="s">
        <v>87</v>
      </c>
      <c r="E49" s="35"/>
      <c r="F49" s="22" t="str">
        <f>IF(Table1[[#This Row],[Requirement has been met?]]="","",IF(Table1[[#This Row],[Requirement has been met?]]="Yes",VLOOKUP(Table1[[#This Row],[Priority]],Scoring!$A$1:$B$3,2,FALSE),0))</f>
        <v/>
      </c>
      <c r="G49" s="4"/>
    </row>
    <row r="50" spans="1:7" s="17" customFormat="1" ht="30" x14ac:dyDescent="0.25">
      <c r="A50" s="30">
        <v>47</v>
      </c>
      <c r="B50" s="2" t="s">
        <v>39</v>
      </c>
      <c r="C50" s="2" t="s">
        <v>43</v>
      </c>
      <c r="D50" s="17" t="s">
        <v>87</v>
      </c>
      <c r="E50" s="35"/>
      <c r="F50" s="22" t="str">
        <f>IF(Table1[[#This Row],[Requirement has been met?]]="","",IF(Table1[[#This Row],[Requirement has been met?]]="Yes",VLOOKUP(Table1[[#This Row],[Priority]],Scoring!$A$1:$B$3,2,FALSE),0))</f>
        <v/>
      </c>
      <c r="G50" s="4"/>
    </row>
    <row r="51" spans="1:7" s="17" customFormat="1" ht="30" x14ac:dyDescent="0.25">
      <c r="A51" s="30">
        <v>48</v>
      </c>
      <c r="B51" s="2" t="s">
        <v>39</v>
      </c>
      <c r="C51" s="2" t="s">
        <v>44</v>
      </c>
      <c r="D51" s="17" t="s">
        <v>87</v>
      </c>
      <c r="E51" s="35"/>
      <c r="F51" s="22" t="str">
        <f>IF(Table1[[#This Row],[Requirement has been met?]]="","",IF(Table1[[#This Row],[Requirement has been met?]]="Yes",VLOOKUP(Table1[[#This Row],[Priority]],Scoring!$A$1:$B$3,2,FALSE),0))</f>
        <v/>
      </c>
      <c r="G51" s="4"/>
    </row>
    <row r="52" spans="1:7" s="17" customFormat="1" x14ac:dyDescent="0.25">
      <c r="A52" s="30">
        <v>49</v>
      </c>
      <c r="B52" s="2" t="s">
        <v>23</v>
      </c>
      <c r="C52" s="2" t="s">
        <v>24</v>
      </c>
      <c r="D52" s="17" t="s">
        <v>87</v>
      </c>
      <c r="E52" s="35"/>
      <c r="F52" s="22" t="str">
        <f>IF(Table1[[#This Row],[Requirement has been met?]]="","",IF(Table1[[#This Row],[Requirement has been met?]]="Yes",VLOOKUP(Table1[[#This Row],[Priority]],Scoring!$A$1:$B$3,2,FALSE),0))</f>
        <v/>
      </c>
      <c r="G52" s="4"/>
    </row>
    <row r="53" spans="1:7" s="17" customFormat="1" x14ac:dyDescent="0.25">
      <c r="A53" s="30">
        <v>50</v>
      </c>
      <c r="B53" s="2" t="s">
        <v>23</v>
      </c>
      <c r="C53" s="2" t="s">
        <v>25</v>
      </c>
      <c r="D53" s="17" t="s">
        <v>87</v>
      </c>
      <c r="E53" s="35"/>
      <c r="F53" s="22" t="str">
        <f>IF(Table1[[#This Row],[Requirement has been met?]]="","",IF(Table1[[#This Row],[Requirement has been met?]]="Yes",VLOOKUP(Table1[[#This Row],[Priority]],Scoring!$A$1:$B$3,2,FALSE),0))</f>
        <v/>
      </c>
      <c r="G53" s="4"/>
    </row>
    <row r="54" spans="1:7" s="17" customFormat="1" ht="30" customHeight="1" x14ac:dyDescent="0.25">
      <c r="A54" s="30">
        <v>51</v>
      </c>
      <c r="B54" s="2" t="s">
        <v>23</v>
      </c>
      <c r="C54" s="2" t="s">
        <v>26</v>
      </c>
      <c r="D54" s="17" t="s">
        <v>87</v>
      </c>
      <c r="E54" s="35"/>
      <c r="F54" s="22" t="str">
        <f>IF(Table1[[#This Row],[Requirement has been met?]]="","",IF(Table1[[#This Row],[Requirement has been met?]]="Yes",VLOOKUP(Table1[[#This Row],[Priority]],Scoring!$A$1:$B$3,2,FALSE),0))</f>
        <v/>
      </c>
      <c r="G54" s="4"/>
    </row>
    <row r="55" spans="1:7" s="17" customFormat="1" x14ac:dyDescent="0.25">
      <c r="A55" s="30">
        <v>52</v>
      </c>
      <c r="B55" s="2" t="s">
        <v>23</v>
      </c>
      <c r="C55" s="2" t="s">
        <v>27</v>
      </c>
      <c r="D55" s="17" t="s">
        <v>87</v>
      </c>
      <c r="E55" s="35"/>
      <c r="F55" s="22" t="str">
        <f>IF(Table1[[#This Row],[Requirement has been met?]]="","",IF(Table1[[#This Row],[Requirement has been met?]]="Yes",VLOOKUP(Table1[[#This Row],[Priority]],Scoring!$A$1:$B$3,2,FALSE),0))</f>
        <v/>
      </c>
      <c r="G55" s="4"/>
    </row>
    <row r="56" spans="1:7" s="17" customFormat="1" x14ac:dyDescent="0.25">
      <c r="A56" s="30">
        <v>53</v>
      </c>
      <c r="B56" s="2" t="s">
        <v>23</v>
      </c>
      <c r="C56" s="7" t="s">
        <v>29</v>
      </c>
      <c r="D56" s="18" t="s">
        <v>87</v>
      </c>
      <c r="E56" s="35"/>
      <c r="F56" s="22" t="str">
        <f>IF(Table1[[#This Row],[Requirement has been met?]]="","",IF(Table1[[#This Row],[Requirement has been met?]]="Yes",VLOOKUP(Table1[[#This Row],[Priority]],Scoring!$A$1:$B$3,2,FALSE),0))</f>
        <v/>
      </c>
      <c r="G56" s="9"/>
    </row>
    <row r="57" spans="1:7" s="17" customFormat="1" x14ac:dyDescent="0.25">
      <c r="A57" s="30">
        <v>54</v>
      </c>
      <c r="B57" s="2" t="s">
        <v>23</v>
      </c>
      <c r="C57" s="2" t="s">
        <v>86</v>
      </c>
      <c r="D57" s="17" t="s">
        <v>87</v>
      </c>
      <c r="E57" s="35"/>
      <c r="F57" s="22" t="str">
        <f>IF(Table1[[#This Row],[Requirement has been met?]]="","",IF(Table1[[#This Row],[Requirement has been met?]]="Yes",VLOOKUP(Table1[[#This Row],[Priority]],Scoring!$A$1:$B$3,2,FALSE),0))</f>
        <v/>
      </c>
      <c r="G57" s="4"/>
    </row>
    <row r="58" spans="1:7" s="17" customFormat="1" x14ac:dyDescent="0.25">
      <c r="A58" s="30">
        <v>55</v>
      </c>
      <c r="B58" s="2" t="s">
        <v>75</v>
      </c>
      <c r="C58" s="2" t="s">
        <v>76</v>
      </c>
      <c r="D58" s="17" t="s">
        <v>87</v>
      </c>
      <c r="E58" s="35"/>
      <c r="F58" s="22" t="str">
        <f>IF(Table1[[#This Row],[Requirement has been met?]]="","",IF(Table1[[#This Row],[Requirement has been met?]]="Yes",VLOOKUP(Table1[[#This Row],[Priority]],Scoring!$A$1:$B$3,2,FALSE),0))</f>
        <v/>
      </c>
      <c r="G58" s="4"/>
    </row>
    <row r="59" spans="1:7" s="17" customFormat="1" x14ac:dyDescent="0.25">
      <c r="A59" s="30">
        <v>56</v>
      </c>
      <c r="B59" s="2" t="s">
        <v>75</v>
      </c>
      <c r="C59" s="2" t="s">
        <v>105</v>
      </c>
      <c r="D59" s="17" t="s">
        <v>87</v>
      </c>
      <c r="E59" s="35"/>
      <c r="F59" s="22" t="str">
        <f>IF(Table1[[#This Row],[Requirement has been met?]]="","",IF(Table1[[#This Row],[Requirement has been met?]]="Yes",VLOOKUP(Table1[[#This Row],[Priority]],Scoring!$A$1:$B$3,2,FALSE),0))</f>
        <v/>
      </c>
      <c r="G59" s="4"/>
    </row>
    <row r="60" spans="1:7" s="17" customFormat="1" ht="30" x14ac:dyDescent="0.25">
      <c r="A60" s="30">
        <v>57</v>
      </c>
      <c r="B60" s="2" t="s">
        <v>30</v>
      </c>
      <c r="C60" s="2" t="s">
        <v>31</v>
      </c>
      <c r="D60" s="17" t="s">
        <v>87</v>
      </c>
      <c r="E60" s="35"/>
      <c r="F60" s="22" t="str">
        <f>IF(Table1[[#This Row],[Requirement has been met?]]="","",IF(Table1[[#This Row],[Requirement has been met?]]="Yes",VLOOKUP(Table1[[#This Row],[Priority]],Scoring!$A$1:$B$3,2,FALSE),0))</f>
        <v/>
      </c>
      <c r="G60" s="4"/>
    </row>
    <row r="61" spans="1:7" s="17" customFormat="1" x14ac:dyDescent="0.25">
      <c r="A61" s="30">
        <v>58</v>
      </c>
      <c r="B61" s="2" t="s">
        <v>30</v>
      </c>
      <c r="C61" s="2" t="s">
        <v>34</v>
      </c>
      <c r="D61" s="17" t="s">
        <v>87</v>
      </c>
      <c r="E61" s="35"/>
      <c r="F61" s="22" t="str">
        <f>IF(Table1[[#This Row],[Requirement has been met?]]="","",IF(Table1[[#This Row],[Requirement has been met?]]="Yes",VLOOKUP(Table1[[#This Row],[Priority]],Scoring!$A$1:$B$3,2,FALSE),0))</f>
        <v/>
      </c>
      <c r="G61" s="4"/>
    </row>
    <row r="62" spans="1:7" s="17" customFormat="1" x14ac:dyDescent="0.25">
      <c r="A62" s="30">
        <v>59</v>
      </c>
      <c r="B62" s="2" t="s">
        <v>30</v>
      </c>
      <c r="C62" s="6" t="s">
        <v>35</v>
      </c>
      <c r="D62" s="17" t="s">
        <v>87</v>
      </c>
      <c r="E62" s="35"/>
      <c r="F62" s="22" t="str">
        <f>IF(Table1[[#This Row],[Requirement has been met?]]="","",IF(Table1[[#This Row],[Requirement has been met?]]="Yes",VLOOKUP(Table1[[#This Row],[Priority]],Scoring!$A$1:$B$3,2,FALSE),0))</f>
        <v/>
      </c>
      <c r="G62" s="4"/>
    </row>
    <row r="63" spans="1:7" s="17" customFormat="1" x14ac:dyDescent="0.25">
      <c r="A63" s="30">
        <v>60</v>
      </c>
      <c r="B63" s="2" t="s">
        <v>30</v>
      </c>
      <c r="C63" s="2" t="s">
        <v>37</v>
      </c>
      <c r="D63" s="17" t="s">
        <v>87</v>
      </c>
      <c r="E63" s="35"/>
      <c r="F63" s="22" t="str">
        <f>IF(Table1[[#This Row],[Requirement has been met?]]="","",IF(Table1[[#This Row],[Requirement has been met?]]="Yes",VLOOKUP(Table1[[#This Row],[Priority]],Scoring!$A$1:$B$3,2,FALSE),0))</f>
        <v/>
      </c>
      <c r="G63" s="4"/>
    </row>
    <row r="64" spans="1:7" s="17" customFormat="1" x14ac:dyDescent="0.25">
      <c r="A64" s="30">
        <v>61</v>
      </c>
      <c r="B64" s="2" t="s">
        <v>30</v>
      </c>
      <c r="C64" s="7" t="s">
        <v>83</v>
      </c>
      <c r="D64" s="17" t="s">
        <v>87</v>
      </c>
      <c r="E64" s="35"/>
      <c r="F64" s="32" t="str">
        <f>IF(Table1[[#This Row],[Requirement has been met?]]="","",IF(Table1[[#This Row],[Requirement has been met?]]="Yes",VLOOKUP(Table1[[#This Row],[Priority]],Scoring!$A$1:$B$3,2,FALSE),0))</f>
        <v/>
      </c>
      <c r="G64" s="9"/>
    </row>
    <row r="65" spans="1:7" s="17" customFormat="1" ht="30" x14ac:dyDescent="0.25">
      <c r="A65" s="30">
        <v>62</v>
      </c>
      <c r="B65" s="16" t="s">
        <v>30</v>
      </c>
      <c r="C65" s="29" t="s">
        <v>110</v>
      </c>
      <c r="D65" s="18" t="s">
        <v>87</v>
      </c>
      <c r="E65" s="35"/>
      <c r="F65" s="32" t="str">
        <f>IF(Table1[[#This Row],[Requirement has been met?]]="","",IF(Table1[[#This Row],[Requirement has been met?]]="Yes",VLOOKUP(Table1[[#This Row],[Priority]],Scoring!$A$1:$B$3,2,FALSE),0))</f>
        <v/>
      </c>
      <c r="G65" s="21"/>
    </row>
    <row r="66" spans="1:7" s="17" customFormat="1" x14ac:dyDescent="0.25">
      <c r="A66" s="30">
        <v>63</v>
      </c>
      <c r="B66" s="25" t="s">
        <v>23</v>
      </c>
      <c r="C66" s="26" t="s">
        <v>104</v>
      </c>
      <c r="D66" s="27" t="s">
        <v>87</v>
      </c>
      <c r="E66" s="36"/>
      <c r="F66" s="33" t="str">
        <f>IF(Table1[[#This Row],[Requirement has been met?]]="","",IF(Table1[[#This Row],[Requirement has been met?]]="Yes",VLOOKUP(Table1[[#This Row],[Priority]],Scoring!$A$1:$B$3,2,FALSE),0))</f>
        <v/>
      </c>
      <c r="G66" s="21"/>
    </row>
    <row r="67" spans="1:7" s="17" customFormat="1" x14ac:dyDescent="0.25">
      <c r="A67" s="30">
        <v>64</v>
      </c>
      <c r="B67" s="2" t="s">
        <v>47</v>
      </c>
      <c r="C67" s="7" t="s">
        <v>91</v>
      </c>
      <c r="D67" s="18" t="s">
        <v>88</v>
      </c>
      <c r="E67" s="35"/>
      <c r="F67" s="32" t="str">
        <f>IF(Table1[[#This Row],[Requirement has been met?]]="","",IF(Table1[[#This Row],[Requirement has been met?]]="Yes",VLOOKUP(Table1[[#This Row],[Priority]],Scoring!$A$1:$B$3,2,FALSE),0))</f>
        <v/>
      </c>
      <c r="G67" s="9"/>
    </row>
    <row r="68" spans="1:7" s="17" customFormat="1" x14ac:dyDescent="0.25">
      <c r="A68" s="30">
        <v>65</v>
      </c>
      <c r="B68" s="2" t="s">
        <v>47</v>
      </c>
      <c r="C68" s="7" t="s">
        <v>59</v>
      </c>
      <c r="D68" s="19" t="s">
        <v>88</v>
      </c>
      <c r="E68" s="35"/>
      <c r="F68" s="22" t="str">
        <f>IF(Table1[[#This Row],[Requirement has been met?]]="","",IF(Table1[[#This Row],[Requirement has been met?]]="Yes",VLOOKUP(Table1[[#This Row],[Priority]],Scoring!$A$1:$B$3,2,FALSE),0))</f>
        <v/>
      </c>
      <c r="G68" s="31"/>
    </row>
    <row r="69" spans="1:7" s="17" customFormat="1" x14ac:dyDescent="0.25">
      <c r="A69" s="30">
        <v>66</v>
      </c>
      <c r="B69" s="16" t="s">
        <v>47</v>
      </c>
      <c r="C69" s="7" t="s">
        <v>109</v>
      </c>
      <c r="D69" s="18" t="s">
        <v>88</v>
      </c>
      <c r="E69" s="35"/>
      <c r="F69" s="32" t="str">
        <f>IF(Table1[[#This Row],[Requirement has been met?]]="","",IF(Table1[[#This Row],[Requirement has been met?]]="Yes",VLOOKUP(Table1[[#This Row],[Priority]],Scoring!$A$1:$B$3,2,FALSE),0))</f>
        <v/>
      </c>
      <c r="G69" s="21"/>
    </row>
    <row r="70" spans="1:7" s="17" customFormat="1" ht="30" x14ac:dyDescent="0.25">
      <c r="A70" s="30">
        <v>67</v>
      </c>
      <c r="B70" s="2" t="s">
        <v>47</v>
      </c>
      <c r="C70" s="6" t="s">
        <v>63</v>
      </c>
      <c r="D70" s="19" t="s">
        <v>88</v>
      </c>
      <c r="E70" s="35"/>
      <c r="F70" s="22" t="str">
        <f>IF(Table1[[#This Row],[Requirement has been met?]]="","",IF(Table1[[#This Row],[Requirement has been met?]]="Yes",VLOOKUP(Table1[[#This Row],[Priority]],Scoring!$A$1:$B$3,2,FALSE),0))</f>
        <v/>
      </c>
      <c r="G70" s="31"/>
    </row>
    <row r="71" spans="1:7" s="17" customFormat="1" ht="33" customHeight="1" x14ac:dyDescent="0.25">
      <c r="A71" s="30">
        <v>68</v>
      </c>
      <c r="B71" s="16" t="s">
        <v>47</v>
      </c>
      <c r="C71" s="7" t="s">
        <v>66</v>
      </c>
      <c r="D71" s="19" t="s">
        <v>88</v>
      </c>
      <c r="E71" s="35"/>
      <c r="F71" s="22" t="str">
        <f>IF(Table1[[#This Row],[Requirement has been met?]]="","",IF(Table1[[#This Row],[Requirement has been met?]]="Yes",VLOOKUP(Table1[[#This Row],[Priority]],Scoring!$A$1:$B$3,2,FALSE),0))</f>
        <v/>
      </c>
      <c r="G71" s="9"/>
    </row>
    <row r="72" spans="1:7" s="17" customFormat="1" ht="33" customHeight="1" x14ac:dyDescent="0.25">
      <c r="A72" s="30">
        <v>69</v>
      </c>
      <c r="B72" s="2" t="s">
        <v>47</v>
      </c>
      <c r="C72" s="2" t="s">
        <v>48</v>
      </c>
      <c r="D72" s="20" t="s">
        <v>88</v>
      </c>
      <c r="E72" s="35"/>
      <c r="F72" s="22" t="str">
        <f>IF(Table1[[#This Row],[Requirement has been met?]]="","",IF(Table1[[#This Row],[Requirement has been met?]]="Yes",VLOOKUP(Table1[[#This Row],[Priority]],Scoring!$A$1:$B$3,2,FALSE),0))</f>
        <v/>
      </c>
      <c r="G72" s="4"/>
    </row>
    <row r="73" spans="1:7" s="17" customFormat="1" x14ac:dyDescent="0.25">
      <c r="A73" s="30">
        <v>70</v>
      </c>
      <c r="B73" s="2" t="s">
        <v>47</v>
      </c>
      <c r="C73" s="7" t="s">
        <v>107</v>
      </c>
      <c r="D73" s="17" t="s">
        <v>88</v>
      </c>
      <c r="E73" s="35"/>
      <c r="F73" s="22" t="str">
        <f>IF(Table1[[#This Row],[Requirement has been met?]]="","",IF(Table1[[#This Row],[Requirement has been met?]]="Yes",VLOOKUP(Table1[[#This Row],[Priority]],Scoring!$A$1:$B$3,2,FALSE),0))</f>
        <v/>
      </c>
      <c r="G73" s="4"/>
    </row>
    <row r="74" spans="1:7" s="17" customFormat="1" x14ac:dyDescent="0.25">
      <c r="A74" s="30">
        <v>71</v>
      </c>
      <c r="B74" s="2" t="s">
        <v>47</v>
      </c>
      <c r="C74" s="2" t="s">
        <v>72</v>
      </c>
      <c r="D74" s="17" t="s">
        <v>88</v>
      </c>
      <c r="E74" s="35"/>
      <c r="F74" s="22" t="str">
        <f>IF(Table1[[#This Row],[Requirement has been met?]]="","",IF(Table1[[#This Row],[Requirement has been met?]]="Yes",VLOOKUP(Table1[[#This Row],[Priority]],Scoring!$A$1:$B$3,2,FALSE),0))</f>
        <v/>
      </c>
      <c r="G74" s="4"/>
    </row>
    <row r="75" spans="1:7" s="17" customFormat="1" x14ac:dyDescent="0.25">
      <c r="A75" s="30">
        <v>72</v>
      </c>
      <c r="B75" s="16" t="s">
        <v>11</v>
      </c>
      <c r="C75" s="2" t="s">
        <v>85</v>
      </c>
      <c r="D75" s="18" t="s">
        <v>88</v>
      </c>
      <c r="E75" s="35"/>
      <c r="F75" s="22" t="str">
        <f>IF(Table1[[#This Row],[Requirement has been met?]]="","",IF(Table1[[#This Row],[Requirement has been met?]]="Yes",VLOOKUP(Table1[[#This Row],[Priority]],Scoring!$A$1:$B$3,2,FALSE),0))</f>
        <v/>
      </c>
      <c r="G75" s="9"/>
    </row>
    <row r="76" spans="1:7" s="17" customFormat="1" x14ac:dyDescent="0.25">
      <c r="A76" s="30">
        <v>73</v>
      </c>
      <c r="B76" s="2" t="s">
        <v>73</v>
      </c>
      <c r="C76" s="7" t="s">
        <v>74</v>
      </c>
      <c r="D76" s="18" t="s">
        <v>88</v>
      </c>
      <c r="E76" s="35"/>
      <c r="F76" s="22" t="str">
        <f>IF(Table1[[#This Row],[Requirement has been met?]]="","",IF(Table1[[#This Row],[Requirement has been met?]]="Yes",VLOOKUP(Table1[[#This Row],[Priority]],Scoring!$A$1:$B$3,2,FALSE),0))</f>
        <v/>
      </c>
      <c r="G76" s="9"/>
    </row>
    <row r="77" spans="1:7" s="17" customFormat="1" x14ac:dyDescent="0.25">
      <c r="A77" s="30">
        <v>74</v>
      </c>
      <c r="B77" s="2" t="s">
        <v>98</v>
      </c>
      <c r="C77" s="7" t="s">
        <v>95</v>
      </c>
      <c r="D77" s="18" t="s">
        <v>88</v>
      </c>
      <c r="E77" s="35"/>
      <c r="F77" s="22" t="str">
        <f>IF(Table1[[#This Row],[Requirement has been met?]]="","",IF(Table1[[#This Row],[Requirement has been met?]]="Yes",VLOOKUP(Table1[[#This Row],[Priority]],Scoring!$A$1:$B$3,2,FALSE),0))</f>
        <v/>
      </c>
      <c r="G77" s="9"/>
    </row>
    <row r="78" spans="1:7" s="17" customFormat="1" x14ac:dyDescent="0.25">
      <c r="A78" s="30">
        <v>75</v>
      </c>
      <c r="B78" s="2" t="s">
        <v>98</v>
      </c>
      <c r="C78" s="7" t="s">
        <v>96</v>
      </c>
      <c r="D78" s="18" t="s">
        <v>88</v>
      </c>
      <c r="E78" s="35"/>
      <c r="F78" s="32" t="str">
        <f>IF(Table1[[#This Row],[Requirement has been met?]]="","",IF(Table1[[#This Row],[Requirement has been met?]]="Yes",VLOOKUP(Table1[[#This Row],[Priority]],Scoring!$A$1:$B$3,2,FALSE),0))</f>
        <v/>
      </c>
      <c r="G78" s="9"/>
    </row>
    <row r="79" spans="1:7" s="17" customFormat="1" ht="30" x14ac:dyDescent="0.25">
      <c r="A79" s="30">
        <v>76</v>
      </c>
      <c r="B79" s="2" t="s">
        <v>39</v>
      </c>
      <c r="C79" s="2" t="s">
        <v>42</v>
      </c>
      <c r="D79" s="18" t="s">
        <v>88</v>
      </c>
      <c r="E79" s="35"/>
      <c r="F79" s="22" t="str">
        <f>IF(Table1[[#This Row],[Requirement has been met?]]="","",IF(Table1[[#This Row],[Requirement has been met?]]="Yes",VLOOKUP(Table1[[#This Row],[Priority]],Scoring!$A$1:$B$3,2,FALSE),0))</f>
        <v/>
      </c>
      <c r="G79" s="9"/>
    </row>
    <row r="80" spans="1:7" s="17" customFormat="1" ht="30" x14ac:dyDescent="0.25">
      <c r="A80" s="30">
        <v>77</v>
      </c>
      <c r="B80" s="2" t="s">
        <v>39</v>
      </c>
      <c r="C80" s="7" t="s">
        <v>45</v>
      </c>
      <c r="D80" s="18" t="s">
        <v>88</v>
      </c>
      <c r="E80" s="35"/>
      <c r="F80" s="22" t="str">
        <f>IF(Table1[[#This Row],[Requirement has been met?]]="","",IF(Table1[[#This Row],[Requirement has been met?]]="Yes",VLOOKUP(Table1[[#This Row],[Priority]],Scoring!$A$1:$B$3,2,FALSE),0))</f>
        <v/>
      </c>
      <c r="G80" s="9"/>
    </row>
    <row r="81" spans="1:7" s="17" customFormat="1" ht="30" x14ac:dyDescent="0.25">
      <c r="A81" s="30">
        <v>78</v>
      </c>
      <c r="B81" s="2" t="s">
        <v>39</v>
      </c>
      <c r="C81" s="5" t="s">
        <v>46</v>
      </c>
      <c r="D81" s="18" t="s">
        <v>88</v>
      </c>
      <c r="E81" s="35"/>
      <c r="F81" s="22" t="str">
        <f>IF(Table1[[#This Row],[Requirement has been met?]]="","",IF(Table1[[#This Row],[Requirement has been met?]]="Yes",VLOOKUP(Table1[[#This Row],[Priority]],Scoring!$A$1:$B$3,2,FALSE),0))</f>
        <v/>
      </c>
      <c r="G81" s="9"/>
    </row>
    <row r="82" spans="1:7" s="17" customFormat="1" x14ac:dyDescent="0.25">
      <c r="A82" s="30">
        <v>79</v>
      </c>
      <c r="B82" s="2" t="s">
        <v>23</v>
      </c>
      <c r="C82" s="7" t="s">
        <v>28</v>
      </c>
      <c r="D82" s="18" t="s">
        <v>88</v>
      </c>
      <c r="E82" s="35"/>
      <c r="F82" s="22" t="str">
        <f>IF(Table1[[#This Row],[Requirement has been met?]]="","",IF(Table1[[#This Row],[Requirement has been met?]]="Yes",VLOOKUP(Table1[[#This Row],[Priority]],Scoring!$A$1:$B$3,2,FALSE),0))</f>
        <v/>
      </c>
      <c r="G82" s="9"/>
    </row>
    <row r="83" spans="1:7" s="17" customFormat="1" ht="30" x14ac:dyDescent="0.25">
      <c r="A83" s="30">
        <v>80</v>
      </c>
      <c r="B83" s="2" t="s">
        <v>23</v>
      </c>
      <c r="C83" s="2" t="s">
        <v>93</v>
      </c>
      <c r="D83" s="17" t="s">
        <v>88</v>
      </c>
      <c r="E83" s="35"/>
      <c r="F83" s="22" t="str">
        <f>IF(Table1[[#This Row],[Requirement has been met?]]="","",IF(Table1[[#This Row],[Requirement has been met?]]="Yes",VLOOKUP(Table1[[#This Row],[Priority]],Scoring!$A$1:$B$3,2,FALSE),0))</f>
        <v/>
      </c>
      <c r="G83" s="4"/>
    </row>
    <row r="84" spans="1:7" s="17" customFormat="1" ht="30" x14ac:dyDescent="0.25">
      <c r="A84" s="30">
        <v>81</v>
      </c>
      <c r="B84" s="2" t="s">
        <v>23</v>
      </c>
      <c r="C84" s="2" t="s">
        <v>94</v>
      </c>
      <c r="D84" s="17" t="s">
        <v>88</v>
      </c>
      <c r="E84" s="35"/>
      <c r="F84" s="22" t="str">
        <f>IF(Table1[[#This Row],[Requirement has been met?]]="","",IF(Table1[[#This Row],[Requirement has been met?]]="Yes",VLOOKUP(Table1[[#This Row],[Priority]],Scoring!$A$1:$B$3,2,FALSE),0))</f>
        <v/>
      </c>
      <c r="G84" s="4"/>
    </row>
    <row r="85" spans="1:7" s="17" customFormat="1" ht="30" x14ac:dyDescent="0.25">
      <c r="A85" s="30">
        <v>82</v>
      </c>
      <c r="B85" s="2" t="s">
        <v>30</v>
      </c>
      <c r="C85" s="2" t="s">
        <v>32</v>
      </c>
      <c r="D85" s="18" t="s">
        <v>88</v>
      </c>
      <c r="E85" s="35"/>
      <c r="F85" s="22" t="str">
        <f>IF(Table1[[#This Row],[Requirement has been met?]]="","",IF(Table1[[#This Row],[Requirement has been met?]]="Yes",VLOOKUP(Table1[[#This Row],[Priority]],Scoring!$A$1:$B$3,2,FALSE),0))</f>
        <v/>
      </c>
      <c r="G85" s="9"/>
    </row>
    <row r="86" spans="1:7" s="17" customFormat="1" x14ac:dyDescent="0.25">
      <c r="A86" s="30">
        <v>83</v>
      </c>
      <c r="B86" s="2" t="s">
        <v>30</v>
      </c>
      <c r="C86" s="2" t="s">
        <v>33</v>
      </c>
      <c r="D86" s="18" t="s">
        <v>88</v>
      </c>
      <c r="E86" s="35"/>
      <c r="F86" s="22" t="str">
        <f>IF(Table1[[#This Row],[Requirement has been met?]]="","",IF(Table1[[#This Row],[Requirement has been met?]]="Yes",VLOOKUP(Table1[[#This Row],[Priority]],Scoring!$A$1:$B$3,2,FALSE),0))</f>
        <v/>
      </c>
      <c r="G86" s="9"/>
    </row>
    <row r="87" spans="1:7" s="17" customFormat="1" x14ac:dyDescent="0.25">
      <c r="A87" s="30">
        <v>84</v>
      </c>
      <c r="B87" s="2" t="s">
        <v>30</v>
      </c>
      <c r="C87" s="7" t="s">
        <v>36</v>
      </c>
      <c r="D87" s="18" t="s">
        <v>88</v>
      </c>
      <c r="E87" s="35"/>
      <c r="F87" s="22" t="str">
        <f>IF(Table1[[#This Row],[Requirement has been met?]]="","",IF(Table1[[#This Row],[Requirement has been met?]]="Yes",VLOOKUP(Table1[[#This Row],[Priority]],Scoring!$A$1:$B$3,2,FALSE),0))</f>
        <v/>
      </c>
      <c r="G87" s="9"/>
    </row>
    <row r="88" spans="1:7" s="17" customFormat="1" x14ac:dyDescent="0.25">
      <c r="A88" s="30">
        <v>85</v>
      </c>
      <c r="B88" s="2" t="s">
        <v>30</v>
      </c>
      <c r="C88" s="7" t="s">
        <v>38</v>
      </c>
      <c r="D88" s="18" t="s">
        <v>88</v>
      </c>
      <c r="E88" s="35"/>
      <c r="F88" s="22" t="str">
        <f>IF(Table1[[#This Row],[Requirement has been met?]]="","",IF(Table1[[#This Row],[Requirement has been met?]]="Yes",VLOOKUP(Table1[[#This Row],[Priority]],Scoring!$A$1:$B$3,2,FALSE),0))</f>
        <v/>
      </c>
      <c r="G88" s="9"/>
    </row>
    <row r="89" spans="1:7" s="17" customFormat="1" x14ac:dyDescent="0.25">
      <c r="A89" s="30">
        <v>86</v>
      </c>
      <c r="B89" s="2" t="s">
        <v>47</v>
      </c>
      <c r="C89" s="7" t="s">
        <v>84</v>
      </c>
      <c r="D89" s="19" t="s">
        <v>89</v>
      </c>
      <c r="E89" s="35"/>
      <c r="F89" s="22" t="str">
        <f>IF(Table1[[#This Row],[Requirement has been met?]]="","",IF(Table1[[#This Row],[Requirement has been met?]]="Yes",VLOOKUP(Table1[[#This Row],[Priority]],Scoring!$A$1:$B$3,2,FALSE),0))</f>
        <v/>
      </c>
      <c r="G89" s="9"/>
    </row>
    <row r="90" spans="1:7" s="17" customFormat="1" ht="30" x14ac:dyDescent="0.25">
      <c r="A90" s="30">
        <v>87</v>
      </c>
      <c r="B90" s="2" t="s">
        <v>39</v>
      </c>
      <c r="C90" s="2" t="s">
        <v>100</v>
      </c>
      <c r="D90" s="18" t="s">
        <v>89</v>
      </c>
      <c r="E90" s="35"/>
      <c r="F90" s="22" t="str">
        <f>IF(Table1[[#This Row],[Requirement has been met?]]="","",IF(Table1[[#This Row],[Requirement has been met?]]="Yes",VLOOKUP(Table1[[#This Row],[Priority]],Scoring!$A$1:$B$3,2,FALSE),0))</f>
        <v/>
      </c>
      <c r="G90" s="9"/>
    </row>
    <row r="91" spans="1:7" s="17" customFormat="1" ht="30" x14ac:dyDescent="0.25">
      <c r="A91" s="30">
        <v>88</v>
      </c>
      <c r="B91" s="2" t="s">
        <v>39</v>
      </c>
      <c r="C91" s="2" t="s">
        <v>101</v>
      </c>
      <c r="D91" s="18" t="s">
        <v>89</v>
      </c>
      <c r="E91" s="35"/>
      <c r="F91" s="22" t="str">
        <f>IF(Table1[[#This Row],[Requirement has been met?]]="","",IF(Table1[[#This Row],[Requirement has been met?]]="Yes",VLOOKUP(Table1[[#This Row],[Priority]],Scoring!$A$1:$B$3,2,FALSE),0))</f>
        <v/>
      </c>
      <c r="G91" s="9"/>
    </row>
    <row r="92" spans="1:7" s="34" customFormat="1" ht="30" x14ac:dyDescent="0.25">
      <c r="A92" s="30">
        <v>89</v>
      </c>
      <c r="B92" s="2" t="s">
        <v>39</v>
      </c>
      <c r="C92" s="7" t="s">
        <v>102</v>
      </c>
      <c r="D92" s="18" t="s">
        <v>89</v>
      </c>
      <c r="E92" s="35"/>
      <c r="F92" s="22" t="str">
        <f>IF(Table1[[#This Row],[Requirement has been met?]]="","",IF(Table1[[#This Row],[Requirement has been met?]]="Yes",VLOOKUP(Table1[[#This Row],[Priority]],Scoring!$A$1:$B$3,2,FALSE),0))</f>
        <v/>
      </c>
      <c r="G92" s="9"/>
    </row>
    <row r="93" spans="1:7" x14ac:dyDescent="0.25">
      <c r="A93" s="23" t="s">
        <v>103</v>
      </c>
      <c r="B93" s="16"/>
      <c r="C93" s="24"/>
      <c r="D93" s="18"/>
      <c r="E93" s="2"/>
      <c r="F93" s="15">
        <f>SUBTOTAL(109,Table1[Points])</f>
        <v>0</v>
      </c>
      <c r="G93" s="9">
        <f>SUBTOTAL(103,Table1[Remarks])</f>
        <v>0</v>
      </c>
    </row>
  </sheetData>
  <sheetProtection algorithmName="SHA-512" hashValue="OUU5puhY0GRFJdOIsxp0EaCOzGoClQPz5SPxDTcwveFBoRdzgLzPtmyrdIfmTjTQlTKeKVwdMC506jpk6FqQAg==" saltValue="FkCaCpyzQznD1px7MbsKFg==" spinCount="100000" sheet="1" objects="1" scenarios="1" selectLockedCells="1"/>
  <dataValidations count="4">
    <dataValidation type="list" allowBlank="1" showInputMessage="1" showErrorMessage="1" sqref="D185:E1048576 E1:F2 D2" xr:uid="{8919DF66-D103-42D3-8BC3-B16BB86C65A0}">
      <formula1>"Requirement, Preferred, Nice to have"</formula1>
    </dataValidation>
    <dataValidation type="list" allowBlank="1" showInputMessage="1" showErrorMessage="1" sqref="D94:E184" xr:uid="{88E01A2E-6885-41F2-B411-4C95B0EEF863}">
      <formula1>"Must-have,Preferred,Nice-to-have"</formula1>
    </dataValidation>
    <dataValidation type="list" allowBlank="1" showInputMessage="1" showErrorMessage="1" sqref="E4:E92" xr:uid="{CC132C15-FC6F-446B-B873-30138E636F9A}">
      <formula1>"Yes, No"</formula1>
    </dataValidation>
    <dataValidation type="list" allowBlank="1" showInputMessage="1" showErrorMessage="1" sqref="D4:D92" xr:uid="{36E06963-CCAB-4DC2-A5CA-135188D23A58}">
      <formula1>"1-Must-have,2-Preferred,3-Nice-to-have"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C2EF9-E0DC-4107-AF80-B534887FF064}">
  <dimension ref="A1:B3"/>
  <sheetViews>
    <sheetView workbookViewId="0">
      <selection activeCell="B4" sqref="B4"/>
    </sheetView>
  </sheetViews>
  <sheetFormatPr defaultRowHeight="15" x14ac:dyDescent="0.25"/>
  <cols>
    <col min="1" max="1" width="12.5703125" bestFit="1" customWidth="1"/>
  </cols>
  <sheetData>
    <row r="1" spans="1:2" x14ac:dyDescent="0.25">
      <c r="A1" t="s">
        <v>87</v>
      </c>
      <c r="B1" s="8" t="s">
        <v>77</v>
      </c>
    </row>
    <row r="2" spans="1:2" x14ac:dyDescent="0.25">
      <c r="A2" t="s">
        <v>88</v>
      </c>
      <c r="B2" s="8">
        <v>1</v>
      </c>
    </row>
    <row r="3" spans="1:2" x14ac:dyDescent="0.25">
      <c r="A3" t="s">
        <v>89</v>
      </c>
      <c r="B3" s="8">
        <v>0.5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C488531FA0F842886914E6D0DB2A5C" ma:contentTypeVersion="9" ma:contentTypeDescription="Een nieuw document maken." ma:contentTypeScope="" ma:versionID="fa1d261bad73c7a39952fe86fce96e85">
  <xsd:schema xmlns:xsd="http://www.w3.org/2001/XMLSchema" xmlns:xs="http://www.w3.org/2001/XMLSchema" xmlns:p="http://schemas.microsoft.com/office/2006/metadata/properties" xmlns:ns2="6d2b9d95-59f8-48f9-9d85-e7d568b648bc" xmlns:ns3="426d9268-642b-4cfc-b0e2-14887aa99a7d" targetNamespace="http://schemas.microsoft.com/office/2006/metadata/properties" ma:root="true" ma:fieldsID="ee7fd1efc52e3f4003f2ed4cac12071c" ns2:_="" ns3:_="">
    <xsd:import namespace="6d2b9d95-59f8-48f9-9d85-e7d568b648bc"/>
    <xsd:import namespace="426d9268-642b-4cfc-b0e2-14887aa99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b9d95-59f8-48f9-9d85-e7d568b648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d9268-642b-4cfc-b0e2-14887aa99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E344AC-2DD7-4C58-BD95-287B47E4C8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16DFB9-FF68-4CED-885C-CBE6D159354C}">
  <ds:schemaRefs>
    <ds:schemaRef ds:uri="http://purl.org/dc/terms/"/>
    <ds:schemaRef ds:uri="http://schemas.microsoft.com/office/2006/metadata/properties"/>
    <ds:schemaRef ds:uri="426d9268-642b-4cfc-b0e2-14887aa99a7d"/>
    <ds:schemaRef ds:uri="http://purl.org/dc/elements/1.1/"/>
    <ds:schemaRef ds:uri="http://purl.org/dc/dcmitype/"/>
    <ds:schemaRef ds:uri="6d2b9d95-59f8-48f9-9d85-e7d568b648bc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E87A58C-0D8E-49D9-BE41-586A288EB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2b9d95-59f8-48f9-9d85-e7d568b648bc"/>
    <ds:schemaRef ds:uri="426d9268-642b-4cfc-b0e2-14887aa99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Requirements</vt:lpstr>
      <vt:lpstr>Scoring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 Verblackt</dc:creator>
  <cp:keywords/>
  <dc:description/>
  <cp:lastModifiedBy>Sven Bastianen</cp:lastModifiedBy>
  <cp:revision/>
  <dcterms:created xsi:type="dcterms:W3CDTF">2021-07-19T14:26:10Z</dcterms:created>
  <dcterms:modified xsi:type="dcterms:W3CDTF">2022-01-20T10:24:24Z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17584e-8571-4d2d-ad5a-3ee9b95f3c36_Enabled">
    <vt:lpwstr>true</vt:lpwstr>
  </property>
  <property fmtid="{D5CDD505-2E9C-101B-9397-08002B2CF9AE}" pid="3" name="MSIP_Label_0f17584e-8571-4d2d-ad5a-3ee9b95f3c36_SetDate">
    <vt:lpwstr>2021-07-19T14:26:10Z</vt:lpwstr>
  </property>
  <property fmtid="{D5CDD505-2E9C-101B-9397-08002B2CF9AE}" pid="4" name="MSIP_Label_0f17584e-8571-4d2d-ad5a-3ee9b95f3c36_Method">
    <vt:lpwstr>Standard</vt:lpwstr>
  </property>
  <property fmtid="{D5CDD505-2E9C-101B-9397-08002B2CF9AE}" pid="5" name="MSIP_Label_0f17584e-8571-4d2d-ad5a-3ee9b95f3c36_Name">
    <vt:lpwstr>Intern</vt:lpwstr>
  </property>
  <property fmtid="{D5CDD505-2E9C-101B-9397-08002B2CF9AE}" pid="6" name="MSIP_Label_0f17584e-8571-4d2d-ad5a-3ee9b95f3c36_SiteId">
    <vt:lpwstr>4161e6ef-8785-42bc-af8f-df944478bba2</vt:lpwstr>
  </property>
  <property fmtid="{D5CDD505-2E9C-101B-9397-08002B2CF9AE}" pid="7" name="MSIP_Label_0f17584e-8571-4d2d-ad5a-3ee9b95f3c36_ActionId">
    <vt:lpwstr>32030aea-2dc1-40a4-9712-dbbb4af10e57</vt:lpwstr>
  </property>
  <property fmtid="{D5CDD505-2E9C-101B-9397-08002B2CF9AE}" pid="8" name="MSIP_Label_0f17584e-8571-4d2d-ad5a-3ee9b95f3c36_ContentBits">
    <vt:lpwstr>0</vt:lpwstr>
  </property>
  <property fmtid="{D5CDD505-2E9C-101B-9397-08002B2CF9AE}" pid="9" name="ContentTypeId">
    <vt:lpwstr>0x01010019C488531FA0F842886914E6D0DB2A5C</vt:lpwstr>
  </property>
</Properties>
</file>