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filterPrivacy="1" codeName="ThisWorkbook" autoCompressPictures="0"/>
  <xr:revisionPtr revIDLastSave="0" documentId="8_{B42CB926-AF7C-3F46-9515-154CBB650E3E}" xr6:coauthVersionLast="47" xr6:coauthVersionMax="47" xr10:uidLastSave="{00000000-0000-0000-0000-000000000000}"/>
  <bookViews>
    <workbookView xWindow="35000" yWindow="500" windowWidth="22700" windowHeight="19700" xr2:uid="{00000000-000D-0000-FFFF-FFFF00000000}"/>
  </bookViews>
  <sheets>
    <sheet name="Open vragen" sheetId="21" r:id="rId1"/>
    <sheet name="Beoordelaar 1" sheetId="7" r:id="rId2"/>
    <sheet name="Beoordelaar 2" sheetId="15" r:id="rId3"/>
    <sheet name="Beoordelaar 3" sheetId="16" r:id="rId4"/>
    <sheet name="Consensus" sheetId="9" r:id="rId5"/>
    <sheet name="Eindscore" sheetId="22" r:id="rId6"/>
  </sheets>
  <definedNames>
    <definedName name="SCORE">'Open vragen'!$A$19:$A$24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8" i="22" l="1"/>
  <c r="E8" i="22"/>
  <c r="C8" i="22"/>
  <c r="G4" i="22"/>
  <c r="E4" i="22"/>
  <c r="C4" i="22"/>
  <c r="G3" i="22"/>
  <c r="E3" i="22"/>
  <c r="C3" i="22"/>
  <c r="J23" i="9" l="1"/>
  <c r="G23" i="9"/>
  <c r="D23" i="9"/>
  <c r="J8" i="9"/>
  <c r="G8" i="9"/>
  <c r="D8" i="9"/>
  <c r="J18" i="9" l="1"/>
  <c r="G18" i="9"/>
  <c r="D18" i="9"/>
  <c r="D13" i="9"/>
  <c r="G13" i="9"/>
  <c r="J13" i="9"/>
  <c r="D25" i="9" l="1"/>
  <c r="G25" i="9"/>
  <c r="J25" i="9"/>
  <c r="J21" i="9"/>
  <c r="J20" i="9"/>
  <c r="J19" i="9"/>
  <c r="J16" i="9"/>
  <c r="J15" i="9"/>
  <c r="J14" i="9"/>
  <c r="G21" i="9"/>
  <c r="G20" i="9"/>
  <c r="G19" i="9"/>
  <c r="G16" i="9"/>
  <c r="G15" i="9"/>
  <c r="G14" i="9"/>
  <c r="D21" i="9"/>
  <c r="D20" i="9"/>
  <c r="D19" i="9"/>
  <c r="D16" i="9"/>
  <c r="D15" i="9"/>
  <c r="D14" i="9"/>
  <c r="B21" i="9"/>
  <c r="B20" i="9"/>
  <c r="B19" i="9"/>
  <c r="B16" i="9"/>
  <c r="B15" i="9"/>
  <c r="B14" i="9"/>
  <c r="B11" i="9"/>
  <c r="B10" i="9"/>
  <c r="B9" i="9"/>
  <c r="A19" i="9"/>
  <c r="A14" i="9"/>
  <c r="A4" i="9"/>
  <c r="A9" i="9"/>
  <c r="I1" i="16"/>
  <c r="F1" i="16"/>
  <c r="C1" i="16"/>
  <c r="A10" i="16"/>
  <c r="A9" i="16"/>
  <c r="A8" i="16"/>
  <c r="A7" i="16"/>
  <c r="A6" i="16"/>
  <c r="A5" i="16"/>
  <c r="A3" i="16"/>
  <c r="A4" i="16"/>
  <c r="I1" i="15"/>
  <c r="F1" i="15"/>
  <c r="C1" i="15"/>
  <c r="A10" i="15"/>
  <c r="A9" i="15"/>
  <c r="A8" i="15"/>
  <c r="A7" i="15"/>
  <c r="A6" i="15"/>
  <c r="A5" i="15"/>
  <c r="A4" i="15"/>
  <c r="A3" i="15"/>
  <c r="A10" i="7"/>
  <c r="A9" i="7"/>
  <c r="A8" i="7"/>
  <c r="A7" i="7"/>
  <c r="A6" i="7"/>
  <c r="A5" i="7"/>
  <c r="A3" i="7"/>
  <c r="A4" i="7"/>
  <c r="A2" i="16"/>
  <c r="A2" i="15"/>
  <c r="J11" i="9"/>
  <c r="J10" i="9"/>
  <c r="J9" i="9"/>
  <c r="G11" i="9"/>
  <c r="G10" i="9"/>
  <c r="G9" i="9"/>
  <c r="D11" i="9"/>
  <c r="D10" i="9"/>
  <c r="D9" i="9"/>
  <c r="J6" i="9"/>
  <c r="J5" i="9"/>
  <c r="G6" i="9"/>
  <c r="G5" i="9"/>
  <c r="G4" i="9"/>
  <c r="D6" i="9"/>
  <c r="D5" i="9"/>
  <c r="D4" i="9"/>
  <c r="J4" i="9"/>
  <c r="J1" i="9"/>
  <c r="G1" i="9"/>
  <c r="A2" i="7"/>
  <c r="A3" i="9"/>
  <c r="D1" i="9"/>
</calcChain>
</file>

<file path=xl/sharedStrings.xml><?xml version="1.0" encoding="utf-8"?>
<sst xmlns="http://schemas.openxmlformats.org/spreadsheetml/2006/main" count="153" uniqueCount="44">
  <si>
    <t>Beoordelaar 1: &lt;&lt;&gt;&gt;</t>
  </si>
  <si>
    <t>Beoordelaar 2: &lt;&lt;&gt;&gt;</t>
  </si>
  <si>
    <t>&lt;MOTIVATIE&gt;</t>
  </si>
  <si>
    <t>Consensus</t>
  </si>
  <si>
    <t>Totaalwaardes</t>
  </si>
  <si>
    <t>Inschrijver 1</t>
  </si>
  <si>
    <t>Inschrijver 2</t>
  </si>
  <si>
    <t>Inschrijver 3</t>
  </si>
  <si>
    <t>Motivatie consensus:</t>
  </si>
  <si>
    <t>Beoordelaar 3: &lt;&lt;&gt;&gt;</t>
  </si>
  <si>
    <t>BEOORDELING OPEN VRAGEN</t>
  </si>
  <si>
    <t xml:space="preserve">Om de kwaliteit en toegevoegde waarde van de inschrijver(s) te kunnen beoordelen dient inschrijver zijn kwaliteit aan te tonen en meerwaarde uit te werken conform het onderstaande. 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</si>
  <si>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Open vraag 1 Plan van aanpak aanvang dienstverlening</t>
  </si>
  <si>
    <t>Open vraag 4 Ontwikkelingen en trends</t>
  </si>
  <si>
    <t>Totale score Open vragen:</t>
  </si>
  <si>
    <t>SCORE:</t>
  </si>
  <si>
    <t>Uitmuntend</t>
  </si>
  <si>
    <t>Goed</t>
  </si>
  <si>
    <t>Voldoende</t>
  </si>
  <si>
    <t>Matig</t>
  </si>
  <si>
    <t>Onvoldoende</t>
  </si>
  <si>
    <t>Opdrachtgever zamelt het bedrijfsafval niet gescheiden in. Alleen (archief)papier wordt apart ingezameld door opdrachtgever. Inschrijver beschrijft op maximaal 2 pagina’s A4 op welke wijze zij de scheiding van het bedrijfsafval op haar eigen locatie gaat verzorgen in het kader van duurzaamheid en een circulaire economie. In welke mate geeft inschrijver na een gunning invulling aan duurzaamheid (eventueel circulariteit), maatschappelijk verantwoord ondernemen en social return en in welke mate spant inschrijver zich verder in om zo duurzaam en milieuvriendelijk mogelijk te produceren en handelen en zo een meerwaarde zal zijn voor de aanbestedende dienst.</t>
  </si>
  <si>
    <t>Open vraag 3 Plan van aanpak schone en gebruiksvriendelijke containers</t>
  </si>
  <si>
    <t xml:space="preserve">Inschrijver beschrijft op maximaal 2 pagina’s A4 welke voor opdrachtgever relevante marktontwikkelingen en trends zij momenteel ziet op het gebied van afvalverwerking en welke adviezen zij opdrachtgever hierover kan geven. Daarnaast beschrijft inschrijver op welke wijze zij opdrachtgever gedurende de looptijd van de overeenkomst op de hoogte zal blijven houden van voor een voortgezet onderwijsorganisatie relevante ontwikkelingen en trends. </t>
  </si>
  <si>
    <t>Inschrijver beschrijft op maximaal 4 pagina’s A4 op welke wijze zij invulling gaat geven aan de implementatiefase bij aanvang van de dienstverlening. Hierbij beschrijft inschrijver minimaal:
-	 Hoe zij de omwisseling van de containers gaat uitvoeren, waarbij zij ervoor zorgt dat er geen situatie kan ontstaan dat een locatie zonder containers komt te zitten. 
-	 Een communicatieplan met de huidige leverancier om ervoor te zorgen dat de locaties zo min mogelijk hinder ondervinden van de implementatie en wisseling van dienstverlener.
-	 Een communicatieplan richting de locaties. 
-	 Wijze van communicatie inclusief rapportage/ applicatie/ dashboard (voorbeeldafbeeldingen gebruiken).
-	 Het sleutelbeheer met betrekking tot containers die middels een sleutel worden afgesloten. 
-	 Hoe kan worden voorkomen dat er onnodige ritten worden gemaakt (bv lege containers).</t>
  </si>
  <si>
    <t>Open vraag 2 Afvalscheiding en duurzaamheid</t>
  </si>
  <si>
    <t>Inschrijver beschrijft op maximaal 2 pagina A4 een plan van aanpak voor het schoonhouden van de bij opdrachtgever aanwezige containers. Daarnaast beschrijft inschrijver hierbij hoe zij handelt in het geval van beschadiging van containers. Welke meerwaarde kan inschrijver bieden wat bij de kosten is inbegrepen. Daarnaast beschrijft inschrijver de mate van gebruiksvriendelijkheid van de aangeboden container, waarbij minimaal wordt ingegaan op:
•	 Ergonomie
•	 Geluid
•	 Omgevingsbeeld (kleur)
•	 Verplaatsing/ rollen van de container
•	 Bedieningsgemak</t>
  </si>
  <si>
    <t xml:space="preserve">Matig </t>
  </si>
  <si>
    <t>Vraag 1</t>
  </si>
  <si>
    <t>Vraag 2</t>
  </si>
  <si>
    <t>Vraag 3</t>
  </si>
  <si>
    <t>Vraag 4</t>
  </si>
  <si>
    <t>Wijze van de beoordeling:</t>
  </si>
  <si>
    <t>KO</t>
  </si>
  <si>
    <t>Beoordelaar 1</t>
  </si>
  <si>
    <t>Beoordelaar 2</t>
  </si>
  <si>
    <t>Beoordelaar 3</t>
  </si>
  <si>
    <t>Totaalwaarde criterium kwaliteit</t>
  </si>
  <si>
    <t>Onderdeel</t>
  </si>
  <si>
    <t>Totaal behaalde waarde criterium kwaliteit:</t>
  </si>
  <si>
    <t>Totaal behaalde waarde criterium prijs:</t>
  </si>
  <si>
    <t>FICTIEVE EINDWAARDE (prijs -/- kwaliteit):</t>
  </si>
  <si>
    <t xml:space="preserve">Inschrijver 3 </t>
  </si>
  <si>
    <t>1. OPEN VRAGEN (1 t/m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</si>
</sst>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b/>
      <sz val="10"/>
      <color theme="0"/>
      <name val="Verdana"/>
      <family val="2"/>
    </font>
    <font>
      <sz val="8"/>
      <name val="Calibri"/>
      <family val="2"/>
      <scheme val="minor"/>
    </font>
    <font>
      <b/>
      <sz val="10"/>
      <color rgb="FFFF0000"/>
      <name val="Verdana"/>
      <family val="2"/>
    </font>
    <font>
      <b/>
      <sz val="18"/>
      <color theme="0"/>
      <name val="Verdana"/>
      <family val="2"/>
    </font>
    <font>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6">
    <xf numFmtId="0" fontId="0" fillId="0" borderId="0" xfId="0"/>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4" fillId="2" borderId="6" xfId="0" applyFont="1" applyFill="1" applyBorder="1" applyAlignment="1" applyProtection="1">
      <alignment horizontal="left" vertical="center" indent="1"/>
    </xf>
    <xf numFmtId="0" fontId="4" fillId="2" borderId="6"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11" fillId="0" borderId="0" xfId="0" applyFont="1"/>
    <xf numFmtId="166" fontId="2" fillId="2" borderId="6" xfId="0" applyNumberFormat="1" applyFont="1" applyFill="1" applyBorder="1" applyAlignment="1" applyProtection="1">
      <alignment horizontal="left" vertical="center" wrapText="1" indent="1"/>
    </xf>
    <xf numFmtId="0" fontId="0" fillId="0" borderId="0" xfId="0" applyFont="1"/>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pplyProtection="1">
      <alignment horizontal="left" vertical="center" indent="1"/>
    </xf>
    <xf numFmtId="0" fontId="2" fillId="4" borderId="2" xfId="0" applyFont="1" applyFill="1" applyBorder="1" applyAlignment="1" applyProtection="1"/>
    <xf numFmtId="0" fontId="2" fillId="4" borderId="4" xfId="0" applyFont="1" applyFill="1" applyBorder="1" applyAlignment="1" applyProtection="1"/>
    <xf numFmtId="0" fontId="2" fillId="4" borderId="3" xfId="0" applyFont="1" applyFill="1" applyBorder="1" applyAlignment="1" applyProtection="1"/>
    <xf numFmtId="0" fontId="7" fillId="3" borderId="2" xfId="0" applyFont="1" applyFill="1" applyBorder="1" applyAlignment="1">
      <alignment vertical="center"/>
    </xf>
    <xf numFmtId="0" fontId="7" fillId="3" borderId="1" xfId="0" applyFont="1" applyFill="1" applyBorder="1" applyAlignment="1">
      <alignment horizontal="center" vertical="center"/>
    </xf>
    <xf numFmtId="164" fontId="2" fillId="5" borderId="1"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xf>
    <xf numFmtId="0" fontId="2" fillId="7" borderId="1" xfId="0" applyFont="1" applyFill="1" applyBorder="1" applyAlignment="1">
      <alignment horizontal="center" vertical="center"/>
    </xf>
    <xf numFmtId="166" fontId="12" fillId="4" borderId="5" xfId="0" applyNumberFormat="1" applyFont="1" applyFill="1" applyBorder="1" applyAlignment="1" applyProtection="1">
      <alignment vertical="center" wrapText="1"/>
    </xf>
    <xf numFmtId="166" fontId="12" fillId="4" borderId="9" xfId="0" applyNumberFormat="1" applyFont="1" applyFill="1" applyBorder="1" applyAlignment="1" applyProtection="1">
      <alignment vertical="center" wrapText="1"/>
    </xf>
    <xf numFmtId="0" fontId="3" fillId="0" borderId="6" xfId="0" applyFont="1" applyFill="1" applyBorder="1" applyAlignment="1" applyProtection="1">
      <alignment horizontal="left" vertical="center" indent="1"/>
    </xf>
    <xf numFmtId="0" fontId="2" fillId="0" borderId="6" xfId="0" applyFont="1" applyFill="1" applyBorder="1" applyAlignment="1" applyProtection="1">
      <alignment horizontal="left" vertical="center" wrapText="1" indent="1"/>
    </xf>
    <xf numFmtId="165" fontId="3" fillId="6" borderId="4"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wrapText="1" indent="1"/>
    </xf>
    <xf numFmtId="0" fontId="8" fillId="0" borderId="0" xfId="0" applyFont="1" applyFill="1" applyBorder="1" applyAlignment="1" applyProtection="1">
      <alignment horizontal="center" vertical="center" wrapText="1"/>
    </xf>
    <xf numFmtId="164" fontId="2" fillId="0" borderId="0" xfId="0" applyNumberFormat="1" applyFont="1" applyFill="1" applyBorder="1" applyAlignment="1" applyProtection="1">
      <alignment horizontal="center" vertical="center" wrapText="1"/>
      <protection locked="0"/>
    </xf>
    <xf numFmtId="0" fontId="0" fillId="0" borderId="0" xfId="0" applyFill="1" applyBorder="1"/>
    <xf numFmtId="0" fontId="12" fillId="0" borderId="0" xfId="0" applyFont="1" applyFill="1" applyBorder="1" applyAlignment="1">
      <alignment horizontal="right" vertical="center" wrapText="1"/>
    </xf>
    <xf numFmtId="165" fontId="8" fillId="0" borderId="0" xfId="0" applyNumberFormat="1" applyFont="1" applyFill="1" applyBorder="1" applyAlignment="1" applyProtection="1">
      <alignment horizontal="center" vertical="center" wrapText="1"/>
    </xf>
    <xf numFmtId="0" fontId="7" fillId="3" borderId="3" xfId="0" applyFont="1" applyFill="1" applyBorder="1" applyAlignment="1">
      <alignment vertical="center"/>
    </xf>
    <xf numFmtId="0" fontId="2" fillId="6" borderId="5" xfId="0" applyFont="1" applyFill="1" applyBorder="1" applyAlignment="1" applyProtection="1">
      <alignment vertical="center" wrapText="1"/>
    </xf>
    <xf numFmtId="0" fontId="2" fillId="6" borderId="8" xfId="0" applyFont="1" applyFill="1" applyBorder="1" applyAlignment="1" applyProtection="1">
      <alignment vertical="center" wrapText="1"/>
    </xf>
    <xf numFmtId="0" fontId="3" fillId="7" borderId="1" xfId="0" applyFont="1" applyFill="1" applyBorder="1"/>
    <xf numFmtId="0" fontId="3" fillId="0" borderId="0" xfId="0" applyFont="1"/>
    <xf numFmtId="0" fontId="2" fillId="0" borderId="0" xfId="0" applyFont="1"/>
    <xf numFmtId="0" fontId="2" fillId="6" borderId="1" xfId="0" applyFont="1" applyFill="1" applyBorder="1"/>
    <xf numFmtId="0" fontId="0" fillId="4" borderId="0" xfId="0" applyFill="1"/>
    <xf numFmtId="0" fontId="3" fillId="7" borderId="1" xfId="0" applyFont="1" applyFill="1" applyBorder="1" applyAlignment="1">
      <alignment wrapText="1"/>
    </xf>
    <xf numFmtId="166" fontId="2" fillId="6" borderId="1" xfId="0" applyNumberFormat="1" applyFont="1" applyFill="1" applyBorder="1" applyAlignment="1">
      <alignment horizontal="left"/>
    </xf>
    <xf numFmtId="0" fontId="14" fillId="6" borderId="1" xfId="0" applyFont="1" applyFill="1" applyBorder="1" applyAlignment="1">
      <alignment horizontal="left"/>
    </xf>
    <xf numFmtId="0" fontId="2" fillId="6" borderId="1" xfId="0" applyFont="1" applyFill="1" applyBorder="1" applyAlignment="1" applyProtection="1">
      <alignment vertical="center" wrapText="1"/>
    </xf>
    <xf numFmtId="0" fontId="4" fillId="4" borderId="2" xfId="0" applyFont="1" applyFill="1" applyBorder="1" applyAlignment="1">
      <alignment vertical="center"/>
    </xf>
    <xf numFmtId="0" fontId="1" fillId="3" borderId="1" xfId="0" applyFont="1" applyFill="1" applyBorder="1" applyAlignment="1">
      <alignment horizontal="left" vertical="center"/>
    </xf>
    <xf numFmtId="0" fontId="1" fillId="7" borderId="1" xfId="0" applyFont="1" applyFill="1" applyBorder="1" applyAlignment="1">
      <alignment vertical="center" wrapText="1"/>
    </xf>
    <xf numFmtId="0" fontId="1" fillId="3" borderId="1" xfId="0" applyFont="1" applyFill="1" applyBorder="1" applyAlignment="1">
      <alignment horizontal="right" vertical="center"/>
    </xf>
    <xf numFmtId="0" fontId="15" fillId="4"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0" borderId="0" xfId="0" applyAlignment="1">
      <alignment horizontal="center"/>
    </xf>
    <xf numFmtId="166" fontId="15" fillId="4" borderId="1" xfId="0" applyNumberFormat="1" applyFont="1" applyFill="1" applyBorder="1" applyAlignment="1">
      <alignment horizontal="center" vertical="center"/>
    </xf>
    <xf numFmtId="0" fontId="1" fillId="7" borderId="1" xfId="0" applyFont="1" applyFill="1" applyBorder="1" applyAlignment="1">
      <alignment horizontal="center" vertical="center" wrapText="1"/>
    </xf>
    <xf numFmtId="166" fontId="1" fillId="3" borderId="1" xfId="0" applyNumberFormat="1" applyFont="1" applyFill="1" applyBorder="1" applyAlignment="1">
      <alignment horizontal="center" vertical="center"/>
    </xf>
    <xf numFmtId="166" fontId="0" fillId="0" borderId="0" xfId="0" applyNumberFormat="1" applyAlignment="1">
      <alignment horizontal="center"/>
    </xf>
    <xf numFmtId="0" fontId="16" fillId="0" borderId="0" xfId="0" applyFont="1"/>
    <xf numFmtId="0" fontId="0" fillId="4" borderId="1" xfId="0" applyFill="1" applyBorder="1" applyAlignment="1">
      <alignment horizontal="center"/>
    </xf>
    <xf numFmtId="0" fontId="4" fillId="3"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5" borderId="2" xfId="0" applyNumberFormat="1" applyFont="1" applyFill="1" applyBorder="1" applyAlignment="1" applyProtection="1">
      <alignment horizontal="center" vertical="center" wrapText="1"/>
      <protection locked="0"/>
    </xf>
    <xf numFmtId="165" fontId="4" fillId="4" borderId="2" xfId="0" applyNumberFormat="1" applyFont="1" applyFill="1" applyBorder="1" applyAlignment="1" applyProtection="1">
      <alignment horizontal="center" vertical="center"/>
      <protection locked="0"/>
    </xf>
    <xf numFmtId="165" fontId="4" fillId="4" borderId="3" xfId="0" applyNumberFormat="1" applyFont="1" applyFill="1" applyBorder="1" applyAlignment="1" applyProtection="1">
      <alignment horizontal="center" vertical="center"/>
      <protection locked="0"/>
    </xf>
    <xf numFmtId="165" fontId="4" fillId="4" borderId="4" xfId="0" applyNumberFormat="1" applyFont="1" applyFill="1" applyBorder="1" applyAlignment="1" applyProtection="1">
      <alignment horizontal="center" vertical="center"/>
      <protection locked="0"/>
    </xf>
    <xf numFmtId="165" fontId="3" fillId="3" borderId="4" xfId="0" applyNumberFormat="1" applyFont="1" applyFill="1" applyBorder="1" applyAlignment="1" applyProtection="1">
      <alignment horizontal="center" vertical="center"/>
    </xf>
    <xf numFmtId="165" fontId="3" fillId="3" borderId="3" xfId="0" applyNumberFormat="1" applyFont="1" applyFill="1" applyBorder="1" applyAlignment="1" applyProtection="1">
      <alignment horizontal="center" vertical="center"/>
    </xf>
    <xf numFmtId="165" fontId="4" fillId="4" borderId="4" xfId="0" applyNumberFormat="1" applyFont="1" applyFill="1" applyBorder="1" applyAlignment="1" applyProtection="1">
      <alignment horizontal="center" vertical="center"/>
    </xf>
    <xf numFmtId="165" fontId="4" fillId="4" borderId="3" xfId="0" applyNumberFormat="1" applyFont="1" applyFill="1" applyBorder="1" applyAlignment="1" applyProtection="1">
      <alignment horizontal="center" vertical="center"/>
    </xf>
    <xf numFmtId="164" fontId="2" fillId="5" borderId="1" xfId="0" applyNumberFormat="1" applyFont="1" applyFill="1" applyBorder="1" applyAlignment="1" applyProtection="1">
      <alignment horizontal="center" vertical="center" wrapText="1"/>
      <protection locked="0"/>
    </xf>
    <xf numFmtId="0" fontId="4" fillId="4" borderId="5" xfId="0" applyFont="1" applyFill="1" applyBorder="1" applyAlignment="1">
      <alignment horizontal="center" vertical="center"/>
    </xf>
    <xf numFmtId="0" fontId="4" fillId="4" borderId="9" xfId="0" applyFont="1" applyFill="1" applyBorder="1" applyAlignment="1">
      <alignment horizontal="center" vertical="center"/>
    </xf>
    <xf numFmtId="0" fontId="12" fillId="4" borderId="1" xfId="0" applyFont="1" applyFill="1" applyBorder="1" applyAlignment="1">
      <alignment horizontal="right" vertical="center" wrapText="1"/>
    </xf>
    <xf numFmtId="0" fontId="2" fillId="7" borderId="7" xfId="0" applyFont="1" applyFill="1" applyBorder="1" applyAlignment="1">
      <alignment horizontal="left" vertical="center" wrapText="1"/>
    </xf>
    <xf numFmtId="0" fontId="2" fillId="7" borderId="6" xfId="0" applyFont="1" applyFill="1" applyBorder="1" applyAlignment="1">
      <alignment horizontal="left" vertical="center"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9" fillId="3" borderId="1" xfId="0" applyFont="1" applyFill="1" applyBorder="1" applyAlignment="1">
      <alignment horizontal="right" vertical="center" wrapText="1"/>
    </xf>
    <xf numFmtId="0" fontId="10" fillId="4" borderId="1"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H24"/>
  <sheetViews>
    <sheetView showGridLines="0" tabSelected="1" topLeftCell="A4" zoomScaleNormal="100" workbookViewId="0">
      <selection activeCell="H9" sqref="H9"/>
    </sheetView>
  </sheetViews>
  <sheetFormatPr baseColWidth="10" defaultRowHeight="15" x14ac:dyDescent="0.2"/>
  <cols>
    <col min="1" max="2" width="19.83203125" customWidth="1"/>
    <col min="3" max="5" width="19.83203125" style="15" customWidth="1"/>
    <col min="6" max="8" width="10.83203125" style="15"/>
  </cols>
  <sheetData>
    <row r="1" spans="1:5" ht="33" customHeight="1" x14ac:dyDescent="0.2">
      <c r="A1" s="62" t="s">
        <v>10</v>
      </c>
      <c r="B1" s="62"/>
      <c r="C1" s="62"/>
      <c r="D1" s="62"/>
      <c r="E1" s="62"/>
    </row>
    <row r="2" spans="1:5" ht="118" customHeight="1" x14ac:dyDescent="0.2">
      <c r="A2" s="63" t="s">
        <v>11</v>
      </c>
      <c r="B2" s="63"/>
      <c r="C2" s="63"/>
      <c r="D2" s="63"/>
      <c r="E2" s="63"/>
    </row>
    <row r="3" spans="1:5" ht="20" customHeight="1" x14ac:dyDescent="0.2">
      <c r="A3" s="64" t="s">
        <v>12</v>
      </c>
      <c r="B3" s="64"/>
      <c r="C3" s="64"/>
      <c r="D3" s="64"/>
      <c r="E3" s="64"/>
    </row>
    <row r="4" spans="1:5" ht="196" customHeight="1" x14ac:dyDescent="0.2">
      <c r="A4" s="65" t="s">
        <v>24</v>
      </c>
      <c r="B4" s="65"/>
      <c r="C4" s="65"/>
      <c r="D4" s="65"/>
      <c r="E4" s="65"/>
    </row>
    <row r="5" spans="1:5" ht="20" customHeight="1" x14ac:dyDescent="0.2">
      <c r="A5" s="64" t="s">
        <v>25</v>
      </c>
      <c r="B5" s="64"/>
      <c r="C5" s="64"/>
      <c r="D5" s="64"/>
      <c r="E5" s="64"/>
    </row>
    <row r="6" spans="1:5" ht="109" customHeight="1" x14ac:dyDescent="0.2">
      <c r="A6" s="65" t="s">
        <v>21</v>
      </c>
      <c r="B6" s="65"/>
      <c r="C6" s="65"/>
      <c r="D6" s="65"/>
      <c r="E6" s="65"/>
    </row>
    <row r="7" spans="1:5" ht="33" customHeight="1" x14ac:dyDescent="0.2">
      <c r="A7" s="64" t="s">
        <v>22</v>
      </c>
      <c r="B7" s="64"/>
      <c r="C7" s="64"/>
      <c r="D7" s="64"/>
      <c r="E7" s="64"/>
    </row>
    <row r="8" spans="1:5" ht="149" customHeight="1" x14ac:dyDescent="0.2">
      <c r="A8" s="65" t="s">
        <v>26</v>
      </c>
      <c r="B8" s="65"/>
      <c r="C8" s="65"/>
      <c r="D8" s="65"/>
      <c r="E8" s="65"/>
    </row>
    <row r="9" spans="1:5" ht="30" customHeight="1" x14ac:dyDescent="0.2">
      <c r="A9" s="64" t="s">
        <v>13</v>
      </c>
      <c r="B9" s="64"/>
      <c r="C9" s="64"/>
      <c r="D9" s="64"/>
      <c r="E9" s="64"/>
    </row>
    <row r="10" spans="1:5" ht="112" customHeight="1" x14ac:dyDescent="0.2">
      <c r="A10" s="65" t="s">
        <v>23</v>
      </c>
      <c r="B10" s="65"/>
      <c r="C10" s="65"/>
      <c r="D10" s="65"/>
      <c r="E10" s="65"/>
    </row>
    <row r="11" spans="1:5" s="41" customFormat="1" ht="29" customHeight="1" x14ac:dyDescent="0.15">
      <c r="A11" s="45" t="s">
        <v>32</v>
      </c>
      <c r="B11" s="40" t="s">
        <v>28</v>
      </c>
      <c r="C11" s="40" t="s">
        <v>29</v>
      </c>
      <c r="D11" s="40" t="s">
        <v>30</v>
      </c>
      <c r="E11" s="40" t="s">
        <v>31</v>
      </c>
    </row>
    <row r="12" spans="1:5" s="42" customFormat="1" ht="20" customHeight="1" x14ac:dyDescent="0.15">
      <c r="A12" s="43" t="s">
        <v>16</v>
      </c>
      <c r="B12" s="46">
        <v>6000</v>
      </c>
      <c r="C12" s="46">
        <v>5000</v>
      </c>
      <c r="D12" s="46">
        <v>5000</v>
      </c>
      <c r="E12" s="46">
        <v>4000</v>
      </c>
    </row>
    <row r="13" spans="1:5" s="42" customFormat="1" ht="20" customHeight="1" x14ac:dyDescent="0.15">
      <c r="A13" s="43" t="s">
        <v>17</v>
      </c>
      <c r="B13" s="46">
        <v>3000</v>
      </c>
      <c r="C13" s="46">
        <v>2500</v>
      </c>
      <c r="D13" s="46">
        <v>2500</v>
      </c>
      <c r="E13" s="46">
        <v>2000</v>
      </c>
    </row>
    <row r="14" spans="1:5" s="42" customFormat="1" ht="20" customHeight="1" x14ac:dyDescent="0.15">
      <c r="A14" s="43" t="s">
        <v>18</v>
      </c>
      <c r="B14" s="46">
        <v>1200</v>
      </c>
      <c r="C14" s="46">
        <v>1000</v>
      </c>
      <c r="D14" s="46">
        <v>1000</v>
      </c>
      <c r="E14" s="46">
        <v>800</v>
      </c>
    </row>
    <row r="15" spans="1:5" s="42" customFormat="1" ht="20" customHeight="1" x14ac:dyDescent="0.15">
      <c r="A15" s="43" t="s">
        <v>27</v>
      </c>
      <c r="B15" s="46">
        <v>0</v>
      </c>
      <c r="C15" s="46">
        <v>0</v>
      </c>
      <c r="D15" s="46">
        <v>0</v>
      </c>
      <c r="E15" s="46">
        <v>0</v>
      </c>
    </row>
    <row r="16" spans="1:5" s="42" customFormat="1" ht="20" customHeight="1" x14ac:dyDescent="0.15">
      <c r="A16" s="43" t="s">
        <v>20</v>
      </c>
      <c r="B16" s="47" t="s">
        <v>33</v>
      </c>
      <c r="C16" s="47" t="s">
        <v>33</v>
      </c>
      <c r="D16" s="47" t="s">
        <v>33</v>
      </c>
      <c r="E16" s="47" t="s">
        <v>33</v>
      </c>
    </row>
    <row r="17" spans="1:5" ht="19" customHeight="1" x14ac:dyDescent="0.2">
      <c r="A17" s="61"/>
      <c r="B17" s="61"/>
      <c r="C17" s="61"/>
      <c r="D17" s="61"/>
      <c r="E17" s="61"/>
    </row>
    <row r="19" spans="1:5" x14ac:dyDescent="0.2">
      <c r="A19" s="60" t="s">
        <v>15</v>
      </c>
    </row>
    <row r="20" spans="1:5" x14ac:dyDescent="0.2">
      <c r="A20" s="60" t="s">
        <v>16</v>
      </c>
    </row>
    <row r="21" spans="1:5" x14ac:dyDescent="0.2">
      <c r="A21" s="60" t="s">
        <v>17</v>
      </c>
    </row>
    <row r="22" spans="1:5" x14ac:dyDescent="0.2">
      <c r="A22" s="60" t="s">
        <v>18</v>
      </c>
    </row>
    <row r="23" spans="1:5" x14ac:dyDescent="0.2">
      <c r="A23" s="60" t="s">
        <v>19</v>
      </c>
    </row>
    <row r="24" spans="1:5" x14ac:dyDescent="0.2">
      <c r="A24" s="60" t="s">
        <v>20</v>
      </c>
    </row>
  </sheetData>
  <sheetProtection algorithmName="SHA-512" hashValue="jFzpL733Llzv39SU/npzbOTPDBSpoJVBwEMAPMzxER2TrG32AhE1LX4Y2HffAJD3EnbfqzqYDciXYKi5FvVxog==" saltValue="LSLfGVBRXMvvIFBqzEdgVw==" spinCount="100000" sheet="1" objects="1" scenarios="1"/>
  <mergeCells count="11">
    <mergeCell ref="A17:E17"/>
    <mergeCell ref="A1:E1"/>
    <mergeCell ref="A2:E2"/>
    <mergeCell ref="A3:E3"/>
    <mergeCell ref="A4:E4"/>
    <mergeCell ref="A5:E5"/>
    <mergeCell ref="A6:E6"/>
    <mergeCell ref="A7:E7"/>
    <mergeCell ref="A8:E8"/>
    <mergeCell ref="A9:E9"/>
    <mergeCell ref="A10:E10"/>
  </mergeCells>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2"/>
  <sheetViews>
    <sheetView showGridLines="0" zoomScale="90" zoomScaleNormal="90" zoomScalePageLayoutView="85" workbookViewId="0">
      <pane ySplit="1" topLeftCell="A2" activePane="bottomLeft" state="frozen"/>
      <selection pane="bottomLeft" activeCell="I9" sqref="I9"/>
    </sheetView>
  </sheetViews>
  <sheetFormatPr baseColWidth="10" defaultColWidth="8.83203125" defaultRowHeight="13" x14ac:dyDescent="0.15"/>
  <cols>
    <col min="1" max="1" width="84" style="2" customWidth="1"/>
    <col min="2" max="2" width="2.83203125" style="5" customWidth="1"/>
    <col min="3" max="3" width="35.83203125" style="3" customWidth="1"/>
    <col min="4" max="4" width="3.83203125" style="3" customWidth="1"/>
    <col min="5" max="5" width="2.83203125" style="3" customWidth="1"/>
    <col min="6" max="6" width="35.83203125" style="3" customWidth="1"/>
    <col min="7" max="7" width="3.83203125" style="3" customWidth="1"/>
    <col min="8" max="8" width="2.83203125" style="3" customWidth="1"/>
    <col min="9" max="9" width="35.83203125" style="2" customWidth="1"/>
    <col min="10" max="10" width="3.83203125" style="2" customWidth="1"/>
    <col min="11" max="11" width="11.6640625" style="2" bestFit="1" customWidth="1"/>
    <col min="12" max="16384" width="8.83203125" style="2"/>
  </cols>
  <sheetData>
    <row r="1" spans="1:11" ht="50" customHeight="1" x14ac:dyDescent="0.2">
      <c r="A1" s="16" t="s">
        <v>0</v>
      </c>
      <c r="B1" s="10"/>
      <c r="C1" s="71" t="s">
        <v>5</v>
      </c>
      <c r="D1" s="70"/>
      <c r="E1" s="10"/>
      <c r="F1" s="69" t="s">
        <v>6</v>
      </c>
      <c r="G1" s="70"/>
      <c r="H1" s="10"/>
      <c r="I1" s="69" t="s">
        <v>7</v>
      </c>
      <c r="J1" s="70"/>
      <c r="K1" s="1"/>
    </row>
    <row r="2" spans="1:11" ht="40" customHeight="1" x14ac:dyDescent="0.15">
      <c r="A2" s="17" t="str">
        <f>'Open vragen'!A1:B1</f>
        <v>BEOORDELING OPEN VRAGEN</v>
      </c>
      <c r="B2" s="7"/>
      <c r="C2" s="72"/>
      <c r="D2" s="73"/>
      <c r="E2" s="28"/>
      <c r="F2" s="72"/>
      <c r="G2" s="73"/>
      <c r="H2" s="7"/>
      <c r="I2" s="72"/>
      <c r="J2" s="73"/>
    </row>
    <row r="3" spans="1:11" ht="30" customHeight="1" x14ac:dyDescent="0.15">
      <c r="A3" s="48" t="str">
        <f>'Open vragen'!A3</f>
        <v>Open vraag 1 Plan van aanpak aanvang dienstverlening</v>
      </c>
      <c r="B3" s="8"/>
      <c r="C3" s="6" t="s">
        <v>15</v>
      </c>
      <c r="D3" s="4"/>
      <c r="E3" s="29"/>
      <c r="F3" s="6" t="s">
        <v>15</v>
      </c>
      <c r="G3" s="4"/>
      <c r="H3" s="8"/>
      <c r="I3" s="6" t="s">
        <v>15</v>
      </c>
      <c r="J3" s="4"/>
    </row>
    <row r="4" spans="1:11" ht="150" customHeight="1" x14ac:dyDescent="0.15">
      <c r="A4" s="38" t="str">
        <f>'Open vragen'!A4</f>
        <v>Inschrijver beschrijft op maximaal 4 pagina’s A4 op welke wijze zij invulling gaat geven aan de implementatiefase bij aanvang van de dienstverlening. Hierbij beschrijft inschrijver minimaal:
-	 Hoe zij de omwisseling van de containers gaat uitvoeren, waarbij zij ervoor zorgt dat er geen situatie kan ontstaan dat een locatie zonder containers komt te zitten. 
-	 Een communicatieplan met de huidige leverancier om ervoor te zorgen dat de locaties zo min mogelijk hinder ondervinden van de implementatie en wisseling van dienstverlener.
-	 Een communicatieplan richting de locaties. 
-	 Wijze van communicatie inclusief rapportage/ applicatie/ dashboard (voorbeeldafbeeldingen gebruiken).
-	 Het sleutelbeheer met betrekking tot containers die middels een sleutel worden afgesloten. 
-	 Hoe kan worden voorkomen dat er onnodige ritten worden gemaakt (bv lege containers).</v>
      </c>
      <c r="B4" s="8"/>
      <c r="C4" s="66" t="s">
        <v>2</v>
      </c>
      <c r="D4" s="67"/>
      <c r="E4" s="29"/>
      <c r="F4" s="68" t="s">
        <v>2</v>
      </c>
      <c r="G4" s="67"/>
      <c r="H4" s="8"/>
      <c r="I4" s="68" t="s">
        <v>2</v>
      </c>
      <c r="J4" s="67"/>
    </row>
    <row r="5" spans="1:11" ht="30" customHeight="1" x14ac:dyDescent="0.15">
      <c r="A5" s="48" t="str">
        <f>'Open vragen'!A5</f>
        <v>Open vraag 2 Afvalscheiding en duurzaamheid</v>
      </c>
      <c r="B5" s="8"/>
      <c r="C5" s="6" t="s">
        <v>15</v>
      </c>
      <c r="D5" s="4"/>
      <c r="E5" s="29"/>
      <c r="F5" s="6" t="s">
        <v>15</v>
      </c>
      <c r="G5" s="4"/>
      <c r="H5" s="8"/>
      <c r="I5" s="6" t="s">
        <v>15</v>
      </c>
      <c r="J5" s="4"/>
    </row>
    <row r="6" spans="1:11" ht="150" customHeight="1" x14ac:dyDescent="0.15">
      <c r="A6" s="38" t="str">
        <f>'Open vragen'!A6</f>
        <v>Opdrachtgever zamelt het bedrijfsafval niet gescheiden in. Alleen (archief)papier wordt apart ingezameld door opdrachtgever. Inschrijver beschrijft op maximaal 2 pagina’s A4 op welke wijze zij de scheiding van het bedrijfsafval op haar eigen locatie gaat verzorgen in het kader van duurzaamheid en een circulaire economie. In welke mate geeft inschrijver na een gunning invulling aan duurzaamheid (eventueel circulariteit), maatschappelijk verantwoord ondernemen en social return en in welke mate spant inschrijver zich verder in om zo duurzaam en milieuvriendelijk mogelijk te produceren en handelen en zo een meerwaarde zal zijn voor de aanbestedende dienst.</v>
      </c>
      <c r="B6" s="8"/>
      <c r="C6" s="66" t="s">
        <v>2</v>
      </c>
      <c r="D6" s="67"/>
      <c r="E6" s="29"/>
      <c r="F6" s="68" t="s">
        <v>2</v>
      </c>
      <c r="G6" s="67"/>
      <c r="H6" s="8"/>
      <c r="I6" s="68" t="s">
        <v>2</v>
      </c>
      <c r="J6" s="67"/>
    </row>
    <row r="7" spans="1:11" ht="30" customHeight="1" x14ac:dyDescent="0.15">
      <c r="A7" s="48" t="str">
        <f>'Open vragen'!A7</f>
        <v>Open vraag 3 Plan van aanpak schone en gebruiksvriendelijke containers</v>
      </c>
      <c r="B7" s="8"/>
      <c r="C7" s="6" t="s">
        <v>15</v>
      </c>
      <c r="D7" s="4"/>
      <c r="E7" s="29"/>
      <c r="F7" s="6" t="s">
        <v>15</v>
      </c>
      <c r="G7" s="4"/>
      <c r="H7" s="8"/>
      <c r="I7" s="6" t="s">
        <v>15</v>
      </c>
      <c r="J7" s="4"/>
    </row>
    <row r="8" spans="1:11" ht="150" customHeight="1" x14ac:dyDescent="0.15">
      <c r="A8" s="38" t="str">
        <f>'Open vragen'!A8</f>
        <v>Inschrijver beschrijft op maximaal 2 pagina A4 een plan van aanpak voor het schoonhouden van de bij opdrachtgever aanwezige containers. Daarnaast beschrijft inschrijver hierbij hoe zij handelt in het geval van beschadiging van containers. Welke meerwaarde kan inschrijver bieden wat bij de kosten is inbegrepen. Daarnaast beschrijft inschrijver de mate van gebruiksvriendelijkheid van de aangeboden container, waarbij minimaal wordt ingegaan op:
•	 Ergonomie
•	 Geluid
•	 Omgevingsbeeld (kleur)
•	 Verplaatsing/ rollen van de container
•	 Bedieningsgemak</v>
      </c>
      <c r="B8" s="8"/>
      <c r="C8" s="66" t="s">
        <v>2</v>
      </c>
      <c r="D8" s="67"/>
      <c r="E8" s="29"/>
      <c r="F8" s="68" t="s">
        <v>2</v>
      </c>
      <c r="G8" s="67"/>
      <c r="H8" s="8"/>
      <c r="I8" s="68" t="s">
        <v>2</v>
      </c>
      <c r="J8" s="67"/>
    </row>
    <row r="9" spans="1:11" ht="30" customHeight="1" x14ac:dyDescent="0.15">
      <c r="A9" s="48" t="str">
        <f>'Open vragen'!A9</f>
        <v>Open vraag 4 Ontwikkelingen en trends</v>
      </c>
      <c r="B9" s="8"/>
      <c r="C9" s="6" t="s">
        <v>15</v>
      </c>
      <c r="D9" s="4"/>
      <c r="E9" s="29"/>
      <c r="F9" s="6" t="s">
        <v>15</v>
      </c>
      <c r="G9" s="4"/>
      <c r="H9" s="8"/>
      <c r="I9" s="6" t="s">
        <v>15</v>
      </c>
      <c r="J9" s="4"/>
    </row>
    <row r="10" spans="1:11" ht="150" customHeight="1" x14ac:dyDescent="0.15">
      <c r="A10" s="38" t="str">
        <f>'Open vragen'!A10</f>
        <v xml:space="preserve">Inschrijver beschrijft op maximaal 2 pagina’s A4 welke voor opdrachtgever relevante marktontwikkelingen en trends zij momenteel ziet op het gebied van afvalverwerking en welke adviezen zij opdrachtgever hierover kan geven. Daarnaast beschrijft inschrijver op welke wijze zij opdrachtgever gedurende de looptijd van de overeenkomst op de hoogte zal blijven houden van voor een voortgezet onderwijsorganisatie relevante ontwikkelingen en trends. </v>
      </c>
      <c r="B10" s="8"/>
      <c r="C10" s="66" t="s">
        <v>2</v>
      </c>
      <c r="D10" s="67"/>
      <c r="E10" s="29"/>
      <c r="F10" s="68" t="s">
        <v>2</v>
      </c>
      <c r="G10" s="67"/>
      <c r="H10" s="8"/>
      <c r="I10" s="68" t="s">
        <v>2</v>
      </c>
      <c r="J10" s="67"/>
    </row>
    <row r="11" spans="1:11" ht="20" customHeight="1" x14ac:dyDescent="0.15">
      <c r="A11" s="18"/>
      <c r="B11" s="9"/>
      <c r="C11" s="19"/>
      <c r="D11" s="19"/>
      <c r="E11" s="9"/>
      <c r="F11" s="19"/>
      <c r="G11" s="19"/>
      <c r="H11" s="9"/>
      <c r="I11" s="19"/>
      <c r="J11" s="20"/>
    </row>
    <row r="12" spans="1:11" x14ac:dyDescent="0.15">
      <c r="A12" s="5"/>
      <c r="B12" s="3"/>
      <c r="H12" s="2"/>
    </row>
  </sheetData>
  <sheetProtection algorithmName="SHA-512" hashValue="RWE4dIRtGCBljA6TYK1/C1jBKK6dAdd4yI+it3bQ8Olao7bnqzt3e9kobxokTC4AZDE3NpULIkZzwWp9UM97XA==" saltValue="Xklc0SNrRZc9mHcXdMEuIw==" spinCount="100000" sheet="1" objects="1" scenarios="1"/>
  <mergeCells count="18">
    <mergeCell ref="C8:D8"/>
    <mergeCell ref="F8:G8"/>
    <mergeCell ref="I8:J8"/>
    <mergeCell ref="C10:D10"/>
    <mergeCell ref="F10:G10"/>
    <mergeCell ref="I10:J10"/>
    <mergeCell ref="I1:J1"/>
    <mergeCell ref="C1:D1"/>
    <mergeCell ref="F1:G1"/>
    <mergeCell ref="C2:D2"/>
    <mergeCell ref="F2:G2"/>
    <mergeCell ref="I2:J2"/>
    <mergeCell ref="C4:D4"/>
    <mergeCell ref="F4:G4"/>
    <mergeCell ref="I4:J4"/>
    <mergeCell ref="C6:D6"/>
    <mergeCell ref="F6:G6"/>
    <mergeCell ref="I6:J6"/>
  </mergeCells>
  <dataValidations count="1">
    <dataValidation type="list" errorStyle="warning" allowBlank="1" showErrorMessage="1" error="Voer juiste waarde in. " sqref="C3 F3 I7 F5 C5 I3 I5 C7 F7 F9 C9 I9" xr:uid="{12C48A4E-1744-A844-A64D-87DB7E369E95}">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2"/>
  <sheetViews>
    <sheetView showGridLines="0" zoomScale="90" zoomScaleNormal="90" zoomScalePageLayoutView="85" workbookViewId="0">
      <pane ySplit="1" topLeftCell="A2" activePane="bottomLeft" state="frozen"/>
      <selection pane="bottomLeft" activeCell="A6" sqref="A6"/>
    </sheetView>
  </sheetViews>
  <sheetFormatPr baseColWidth="10" defaultColWidth="8.83203125" defaultRowHeight="13" x14ac:dyDescent="0.15"/>
  <cols>
    <col min="1" max="1" width="84" style="2" customWidth="1"/>
    <col min="2" max="2" width="2.83203125" style="5" customWidth="1"/>
    <col min="3" max="3" width="35.83203125" style="3" customWidth="1"/>
    <col min="4" max="4" width="3.83203125" style="3" customWidth="1"/>
    <col min="5" max="5" width="2.83203125" style="3" customWidth="1"/>
    <col min="6" max="6" width="35.83203125" style="3" customWidth="1"/>
    <col min="7" max="7" width="3.83203125" style="3" customWidth="1"/>
    <col min="8" max="8" width="2.83203125" style="3" customWidth="1"/>
    <col min="9" max="9" width="35.83203125" style="2" customWidth="1"/>
    <col min="10" max="10" width="3.83203125" style="2" customWidth="1"/>
    <col min="11" max="11" width="11.6640625" style="2" bestFit="1" customWidth="1"/>
    <col min="12" max="16384" width="8.83203125" style="2"/>
  </cols>
  <sheetData>
    <row r="1" spans="1:11" ht="50" customHeight="1" x14ac:dyDescent="0.2">
      <c r="A1" s="16" t="s">
        <v>1</v>
      </c>
      <c r="B1" s="10"/>
      <c r="C1" s="74" t="str">
        <f>'Beoordelaar 1'!C1</f>
        <v>Inschrijver 1</v>
      </c>
      <c r="D1" s="75"/>
      <c r="E1" s="10"/>
      <c r="F1" s="74" t="str">
        <f>'Beoordelaar 1'!F1</f>
        <v>Inschrijver 2</v>
      </c>
      <c r="G1" s="75"/>
      <c r="H1" s="10"/>
      <c r="I1" s="74" t="str">
        <f>'Beoordelaar 1'!I1</f>
        <v>Inschrijver 3</v>
      </c>
      <c r="J1" s="75"/>
      <c r="K1" s="1"/>
    </row>
    <row r="2" spans="1:11" ht="40" customHeight="1" x14ac:dyDescent="0.15">
      <c r="A2" s="17" t="str">
        <f>'Open vragen'!A1:B1</f>
        <v>BEOORDELING OPEN VRAGEN</v>
      </c>
      <c r="B2" s="7"/>
      <c r="C2" s="72"/>
      <c r="D2" s="73"/>
      <c r="E2" s="28"/>
      <c r="F2" s="72"/>
      <c r="G2" s="73"/>
      <c r="H2" s="7"/>
      <c r="I2" s="72"/>
      <c r="J2" s="73"/>
    </row>
    <row r="3" spans="1:11" ht="30" customHeight="1" x14ac:dyDescent="0.15">
      <c r="A3" s="48" t="str">
        <f>'Open vragen'!A3</f>
        <v>Open vraag 1 Plan van aanpak aanvang dienstverlening</v>
      </c>
      <c r="B3" s="8"/>
      <c r="C3" s="6" t="s">
        <v>15</v>
      </c>
      <c r="D3" s="4"/>
      <c r="E3" s="29"/>
      <c r="F3" s="6" t="s">
        <v>15</v>
      </c>
      <c r="G3" s="4"/>
      <c r="H3" s="8"/>
      <c r="I3" s="6" t="s">
        <v>15</v>
      </c>
      <c r="J3" s="4"/>
    </row>
    <row r="4" spans="1:11" ht="160" customHeight="1" x14ac:dyDescent="0.15">
      <c r="A4" s="39" t="str">
        <f>'Open vragen'!A4</f>
        <v>Inschrijver beschrijft op maximaal 4 pagina’s A4 op welke wijze zij invulling gaat geven aan de implementatiefase bij aanvang van de dienstverlening. Hierbij beschrijft inschrijver minimaal:
-	 Hoe zij de omwisseling van de containers gaat uitvoeren, waarbij zij ervoor zorgt dat er geen situatie kan ontstaan dat een locatie zonder containers komt te zitten. 
-	 Een communicatieplan met de huidige leverancier om ervoor te zorgen dat de locaties zo min mogelijk hinder ondervinden van de implementatie en wisseling van dienstverlener.
-	 Een communicatieplan richting de locaties. 
-	 Wijze van communicatie inclusief rapportage/ applicatie/ dashboard (voorbeeldafbeeldingen gebruiken).
-	 Het sleutelbeheer met betrekking tot containers die middels een sleutel worden afgesloten. 
-	 Hoe kan worden voorkomen dat er onnodige ritten worden gemaakt (bv lege containers).</v>
      </c>
      <c r="B4" s="8"/>
      <c r="C4" s="66" t="s">
        <v>2</v>
      </c>
      <c r="D4" s="67"/>
      <c r="E4" s="29"/>
      <c r="F4" s="68" t="s">
        <v>2</v>
      </c>
      <c r="G4" s="67"/>
      <c r="H4" s="8"/>
      <c r="I4" s="68" t="s">
        <v>2</v>
      </c>
      <c r="J4" s="67"/>
    </row>
    <row r="5" spans="1:11" ht="30" customHeight="1" x14ac:dyDescent="0.15">
      <c r="A5" s="48" t="str">
        <f>'Open vragen'!A5</f>
        <v>Open vraag 2 Afvalscheiding en duurzaamheid</v>
      </c>
      <c r="B5" s="8"/>
      <c r="C5" s="6" t="s">
        <v>15</v>
      </c>
      <c r="D5" s="4"/>
      <c r="E5" s="29"/>
      <c r="F5" s="6" t="s">
        <v>15</v>
      </c>
      <c r="G5" s="4"/>
      <c r="H5" s="8"/>
      <c r="I5" s="6" t="s">
        <v>15</v>
      </c>
      <c r="J5" s="4"/>
    </row>
    <row r="6" spans="1:11" ht="150" customHeight="1" x14ac:dyDescent="0.15">
      <c r="A6" s="39" t="str">
        <f>'Open vragen'!A6</f>
        <v>Opdrachtgever zamelt het bedrijfsafval niet gescheiden in. Alleen (archief)papier wordt apart ingezameld door opdrachtgever. Inschrijver beschrijft op maximaal 2 pagina’s A4 op welke wijze zij de scheiding van het bedrijfsafval op haar eigen locatie gaat verzorgen in het kader van duurzaamheid en een circulaire economie. In welke mate geeft inschrijver na een gunning invulling aan duurzaamheid (eventueel circulariteit), maatschappelijk verantwoord ondernemen en social return en in welke mate spant inschrijver zich verder in om zo duurzaam en milieuvriendelijk mogelijk te produceren en handelen en zo een meerwaarde zal zijn voor de aanbestedende dienst.</v>
      </c>
      <c r="B6" s="8"/>
      <c r="C6" s="66" t="s">
        <v>2</v>
      </c>
      <c r="D6" s="67"/>
      <c r="E6" s="29"/>
      <c r="F6" s="68" t="s">
        <v>2</v>
      </c>
      <c r="G6" s="67"/>
      <c r="H6" s="8"/>
      <c r="I6" s="68" t="s">
        <v>2</v>
      </c>
      <c r="J6" s="67"/>
    </row>
    <row r="7" spans="1:11" ht="30" customHeight="1" x14ac:dyDescent="0.15">
      <c r="A7" s="48" t="str">
        <f>'Open vragen'!A7</f>
        <v>Open vraag 3 Plan van aanpak schone en gebruiksvriendelijke containers</v>
      </c>
      <c r="B7" s="8"/>
      <c r="C7" s="6" t="s">
        <v>15</v>
      </c>
      <c r="D7" s="4"/>
      <c r="E7" s="29"/>
      <c r="F7" s="6" t="s">
        <v>15</v>
      </c>
      <c r="G7" s="4"/>
      <c r="H7" s="8"/>
      <c r="I7" s="6" t="s">
        <v>15</v>
      </c>
      <c r="J7" s="4"/>
    </row>
    <row r="8" spans="1:11" ht="159" customHeight="1" x14ac:dyDescent="0.15">
      <c r="A8" s="39" t="str">
        <f>'Open vragen'!A8</f>
        <v>Inschrijver beschrijft op maximaal 2 pagina A4 een plan van aanpak voor het schoonhouden van de bij opdrachtgever aanwezige containers. Daarnaast beschrijft inschrijver hierbij hoe zij handelt in het geval van beschadiging van containers. Welke meerwaarde kan inschrijver bieden wat bij de kosten is inbegrepen. Daarnaast beschrijft inschrijver de mate van gebruiksvriendelijkheid van de aangeboden container, waarbij minimaal wordt ingegaan op:
•	 Ergonomie
•	 Geluid
•	 Omgevingsbeeld (kleur)
•	 Verplaatsing/ rollen van de container
•	 Bedieningsgemak</v>
      </c>
      <c r="B8" s="8"/>
      <c r="C8" s="66" t="s">
        <v>2</v>
      </c>
      <c r="D8" s="67"/>
      <c r="E8" s="29"/>
      <c r="F8" s="68" t="s">
        <v>2</v>
      </c>
      <c r="G8" s="67"/>
      <c r="H8" s="8"/>
      <c r="I8" s="68" t="s">
        <v>2</v>
      </c>
      <c r="J8" s="67"/>
    </row>
    <row r="9" spans="1:11" ht="30" customHeight="1" x14ac:dyDescent="0.15">
      <c r="A9" s="48" t="str">
        <f>'Open vragen'!A9</f>
        <v>Open vraag 4 Ontwikkelingen en trends</v>
      </c>
      <c r="B9" s="8"/>
      <c r="C9" s="6" t="s">
        <v>15</v>
      </c>
      <c r="D9" s="4"/>
      <c r="E9" s="29"/>
      <c r="F9" s="6" t="s">
        <v>15</v>
      </c>
      <c r="G9" s="4"/>
      <c r="H9" s="8"/>
      <c r="I9" s="6" t="s">
        <v>15</v>
      </c>
      <c r="J9" s="4"/>
    </row>
    <row r="10" spans="1:11" ht="150" customHeight="1" x14ac:dyDescent="0.15">
      <c r="A10" s="39" t="str">
        <f>'Open vragen'!A10</f>
        <v xml:space="preserve">Inschrijver beschrijft op maximaal 2 pagina’s A4 welke voor opdrachtgever relevante marktontwikkelingen en trends zij momenteel ziet op het gebied van afvalverwerking en welke adviezen zij opdrachtgever hierover kan geven. Daarnaast beschrijft inschrijver op welke wijze zij opdrachtgever gedurende de looptijd van de overeenkomst op de hoogte zal blijven houden van voor een voortgezet onderwijsorganisatie relevante ontwikkelingen en trends. </v>
      </c>
      <c r="B10" s="8"/>
      <c r="C10" s="66" t="s">
        <v>2</v>
      </c>
      <c r="D10" s="67"/>
      <c r="E10" s="29"/>
      <c r="F10" s="68" t="s">
        <v>2</v>
      </c>
      <c r="G10" s="67"/>
      <c r="H10" s="8"/>
      <c r="I10" s="68" t="s">
        <v>2</v>
      </c>
      <c r="J10" s="67"/>
    </row>
    <row r="11" spans="1:11" ht="20" customHeight="1" x14ac:dyDescent="0.15">
      <c r="A11" s="18"/>
      <c r="B11" s="9"/>
      <c r="C11" s="19"/>
      <c r="D11" s="19"/>
      <c r="E11" s="9"/>
      <c r="F11" s="19"/>
      <c r="G11" s="19"/>
      <c r="H11" s="9"/>
      <c r="I11" s="19"/>
      <c r="J11" s="20"/>
    </row>
    <row r="12" spans="1:11" x14ac:dyDescent="0.15">
      <c r="A12" s="5"/>
      <c r="B12" s="3"/>
      <c r="H12" s="2"/>
    </row>
  </sheetData>
  <sheetProtection algorithmName="SHA-512" hashValue="VjYm+DxutfhXfnjvvTSQT4J1VkiDYzMMCSlQwHCTtRZrko5C9JllAIIra6F7R0h6bS/ddkmbDC+aN+7GpD25Iw==" saltValue="mRvzdSLTuIV9LE6pVy3SDQ==" spinCount="100000" sheet="1" objects="1" scenarios="1"/>
  <mergeCells count="18">
    <mergeCell ref="C10:D10"/>
    <mergeCell ref="F10:G10"/>
    <mergeCell ref="I10:J10"/>
    <mergeCell ref="C6:D6"/>
    <mergeCell ref="F6:G6"/>
    <mergeCell ref="I6:J6"/>
    <mergeCell ref="I1:J1"/>
    <mergeCell ref="C1:D1"/>
    <mergeCell ref="F1:G1"/>
    <mergeCell ref="C8:D8"/>
    <mergeCell ref="F8:G8"/>
    <mergeCell ref="I8:J8"/>
    <mergeCell ref="C2:D2"/>
    <mergeCell ref="F2:G2"/>
    <mergeCell ref="I2:J2"/>
    <mergeCell ref="C4:D4"/>
    <mergeCell ref="F4:G4"/>
    <mergeCell ref="I4:J4"/>
  </mergeCells>
  <dataValidations count="1">
    <dataValidation type="list" errorStyle="warning" allowBlank="1" showErrorMessage="1" error="Voer juiste waarde in. " sqref="I7 C3 F3 F5 C5 I3 I5 C7 F7 F9 C9 I9" xr:uid="{9197FC72-02CA-D749-986F-2DA9A1DE487C}">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2"/>
  <sheetViews>
    <sheetView showGridLines="0" zoomScale="90" zoomScaleNormal="90" zoomScalePageLayoutView="85" workbookViewId="0">
      <pane ySplit="1" topLeftCell="A2" activePane="bottomLeft" state="frozen"/>
      <selection pane="bottomLeft" activeCell="A9" sqref="A9"/>
    </sheetView>
  </sheetViews>
  <sheetFormatPr baseColWidth="10" defaultColWidth="8.83203125" defaultRowHeight="13" x14ac:dyDescent="0.15"/>
  <cols>
    <col min="1" max="1" width="84" style="2" customWidth="1"/>
    <col min="2" max="2" width="2.83203125" style="5" customWidth="1"/>
    <col min="3" max="3" width="35.83203125" style="3" customWidth="1"/>
    <col min="4" max="4" width="3.83203125" style="3" customWidth="1"/>
    <col min="5" max="5" width="2.83203125" style="3" customWidth="1"/>
    <col min="6" max="6" width="35.83203125" style="3" customWidth="1"/>
    <col min="7" max="7" width="3.83203125" style="3" customWidth="1"/>
    <col min="8" max="8" width="2.83203125" style="3" customWidth="1"/>
    <col min="9" max="9" width="35.83203125" style="2" customWidth="1"/>
    <col min="10" max="10" width="3.83203125" style="2" customWidth="1"/>
    <col min="11" max="11" width="11.6640625" style="2" bestFit="1" customWidth="1"/>
    <col min="12" max="16384" width="8.83203125" style="2"/>
  </cols>
  <sheetData>
    <row r="1" spans="1:11" ht="50" customHeight="1" x14ac:dyDescent="0.2">
      <c r="A1" s="16" t="s">
        <v>9</v>
      </c>
      <c r="B1" s="10"/>
      <c r="C1" s="74" t="str">
        <f>'Beoordelaar 2'!C1</f>
        <v>Inschrijver 1</v>
      </c>
      <c r="D1" s="75"/>
      <c r="E1" s="10"/>
      <c r="F1" s="74" t="str">
        <f>'Beoordelaar 2'!F1</f>
        <v>Inschrijver 2</v>
      </c>
      <c r="G1" s="75"/>
      <c r="H1" s="10"/>
      <c r="I1" s="74" t="str">
        <f>'Beoordelaar 2'!I1</f>
        <v>Inschrijver 3</v>
      </c>
      <c r="J1" s="75"/>
      <c r="K1" s="1"/>
    </row>
    <row r="2" spans="1:11" ht="40" customHeight="1" x14ac:dyDescent="0.15">
      <c r="A2" s="17" t="str">
        <f>'Open vragen'!A1:B1</f>
        <v>BEOORDELING OPEN VRAGEN</v>
      </c>
      <c r="B2" s="7"/>
      <c r="C2" s="72"/>
      <c r="D2" s="73"/>
      <c r="E2" s="28"/>
      <c r="F2" s="72"/>
      <c r="G2" s="73"/>
      <c r="H2" s="7"/>
      <c r="I2" s="72"/>
      <c r="J2" s="73"/>
    </row>
    <row r="3" spans="1:11" ht="30" customHeight="1" x14ac:dyDescent="0.15">
      <c r="A3" s="48" t="str">
        <f>'Open vragen'!A3</f>
        <v>Open vraag 1 Plan van aanpak aanvang dienstverlening</v>
      </c>
      <c r="B3" s="8"/>
      <c r="C3" s="6" t="s">
        <v>15</v>
      </c>
      <c r="D3" s="4"/>
      <c r="E3" s="29"/>
      <c r="F3" s="6" t="s">
        <v>15</v>
      </c>
      <c r="G3" s="4"/>
      <c r="H3" s="8"/>
      <c r="I3" s="6" t="s">
        <v>15</v>
      </c>
      <c r="J3" s="4"/>
    </row>
    <row r="4" spans="1:11" ht="171" customHeight="1" x14ac:dyDescent="0.15">
      <c r="A4" s="39" t="str">
        <f>'Open vragen'!A4</f>
        <v>Inschrijver beschrijft op maximaal 4 pagina’s A4 op welke wijze zij invulling gaat geven aan de implementatiefase bij aanvang van de dienstverlening. Hierbij beschrijft inschrijver minimaal:
-	 Hoe zij de omwisseling van de containers gaat uitvoeren, waarbij zij ervoor zorgt dat er geen situatie kan ontstaan dat een locatie zonder containers komt te zitten. 
-	 Een communicatieplan met de huidige leverancier om ervoor te zorgen dat de locaties zo min mogelijk hinder ondervinden van de implementatie en wisseling van dienstverlener.
-	 Een communicatieplan richting de locaties. 
-	 Wijze van communicatie inclusief rapportage/ applicatie/ dashboard (voorbeeldafbeeldingen gebruiken).
-	 Het sleutelbeheer met betrekking tot containers die middels een sleutel worden afgesloten. 
-	 Hoe kan worden voorkomen dat er onnodige ritten worden gemaakt (bv lege containers).</v>
      </c>
      <c r="B4" s="8"/>
      <c r="C4" s="66" t="s">
        <v>2</v>
      </c>
      <c r="D4" s="67"/>
      <c r="E4" s="29"/>
      <c r="F4" s="68" t="s">
        <v>2</v>
      </c>
      <c r="G4" s="67"/>
      <c r="H4" s="8"/>
      <c r="I4" s="68" t="s">
        <v>2</v>
      </c>
      <c r="J4" s="67"/>
    </row>
    <row r="5" spans="1:11" ht="30" customHeight="1" x14ac:dyDescent="0.15">
      <c r="A5" s="48" t="str">
        <f>'Open vragen'!A5</f>
        <v>Open vraag 2 Afvalscheiding en duurzaamheid</v>
      </c>
      <c r="B5" s="8"/>
      <c r="C5" s="6" t="s">
        <v>15</v>
      </c>
      <c r="D5" s="4"/>
      <c r="E5" s="29"/>
      <c r="F5" s="6" t="s">
        <v>15</v>
      </c>
      <c r="G5" s="4"/>
      <c r="H5" s="8"/>
      <c r="I5" s="6" t="s">
        <v>15</v>
      </c>
      <c r="J5" s="4"/>
    </row>
    <row r="6" spans="1:11" ht="150" customHeight="1" x14ac:dyDescent="0.15">
      <c r="A6" s="39" t="str">
        <f>'Open vragen'!A6</f>
        <v>Opdrachtgever zamelt het bedrijfsafval niet gescheiden in. Alleen (archief)papier wordt apart ingezameld door opdrachtgever. Inschrijver beschrijft op maximaal 2 pagina’s A4 op welke wijze zij de scheiding van het bedrijfsafval op haar eigen locatie gaat verzorgen in het kader van duurzaamheid en een circulaire economie. In welke mate geeft inschrijver na een gunning invulling aan duurzaamheid (eventueel circulariteit), maatschappelijk verantwoord ondernemen en social return en in welke mate spant inschrijver zich verder in om zo duurzaam en milieuvriendelijk mogelijk te produceren en handelen en zo een meerwaarde zal zijn voor de aanbestedende dienst.</v>
      </c>
      <c r="B6" s="8"/>
      <c r="C6" s="66" t="s">
        <v>2</v>
      </c>
      <c r="D6" s="67"/>
      <c r="E6" s="29"/>
      <c r="F6" s="68" t="s">
        <v>2</v>
      </c>
      <c r="G6" s="67"/>
      <c r="H6" s="8"/>
      <c r="I6" s="68" t="s">
        <v>2</v>
      </c>
      <c r="J6" s="67"/>
    </row>
    <row r="7" spans="1:11" ht="30" customHeight="1" x14ac:dyDescent="0.15">
      <c r="A7" s="48" t="str">
        <f>'Open vragen'!A7</f>
        <v>Open vraag 3 Plan van aanpak schone en gebruiksvriendelijke containers</v>
      </c>
      <c r="B7" s="8"/>
      <c r="C7" s="6" t="s">
        <v>15</v>
      </c>
      <c r="D7" s="4"/>
      <c r="E7" s="29"/>
      <c r="F7" s="6" t="s">
        <v>15</v>
      </c>
      <c r="G7" s="4"/>
      <c r="H7" s="8"/>
      <c r="I7" s="6" t="s">
        <v>15</v>
      </c>
      <c r="J7" s="4"/>
    </row>
    <row r="8" spans="1:11" ht="150" customHeight="1" x14ac:dyDescent="0.15">
      <c r="A8" s="39" t="str">
        <f>'Open vragen'!A8</f>
        <v>Inschrijver beschrijft op maximaal 2 pagina A4 een plan van aanpak voor het schoonhouden van de bij opdrachtgever aanwezige containers. Daarnaast beschrijft inschrijver hierbij hoe zij handelt in het geval van beschadiging van containers. Welke meerwaarde kan inschrijver bieden wat bij de kosten is inbegrepen. Daarnaast beschrijft inschrijver de mate van gebruiksvriendelijkheid van de aangeboden container, waarbij minimaal wordt ingegaan op:
•	 Ergonomie
•	 Geluid
•	 Omgevingsbeeld (kleur)
•	 Verplaatsing/ rollen van de container
•	 Bedieningsgemak</v>
      </c>
      <c r="B8" s="8"/>
      <c r="C8" s="66" t="s">
        <v>2</v>
      </c>
      <c r="D8" s="67"/>
      <c r="E8" s="29"/>
      <c r="F8" s="68" t="s">
        <v>2</v>
      </c>
      <c r="G8" s="67"/>
      <c r="H8" s="8"/>
      <c r="I8" s="68" t="s">
        <v>2</v>
      </c>
      <c r="J8" s="67"/>
    </row>
    <row r="9" spans="1:11" ht="30" customHeight="1" x14ac:dyDescent="0.15">
      <c r="A9" s="48" t="str">
        <f>'Open vragen'!A9</f>
        <v>Open vraag 4 Ontwikkelingen en trends</v>
      </c>
      <c r="B9" s="8"/>
      <c r="C9" s="6" t="s">
        <v>15</v>
      </c>
      <c r="D9" s="4"/>
      <c r="E9" s="29"/>
      <c r="F9" s="6" t="s">
        <v>15</v>
      </c>
      <c r="G9" s="4"/>
      <c r="H9" s="8"/>
      <c r="I9" s="6" t="s">
        <v>15</v>
      </c>
      <c r="J9" s="4"/>
    </row>
    <row r="10" spans="1:11" ht="150" customHeight="1" x14ac:dyDescent="0.15">
      <c r="A10" s="39" t="str">
        <f>'Open vragen'!A10</f>
        <v xml:space="preserve">Inschrijver beschrijft op maximaal 2 pagina’s A4 welke voor opdrachtgever relevante marktontwikkelingen en trends zij momenteel ziet op het gebied van afvalverwerking en welke adviezen zij opdrachtgever hierover kan geven. Daarnaast beschrijft inschrijver op welke wijze zij opdrachtgever gedurende de looptijd van de overeenkomst op de hoogte zal blijven houden van voor een voortgezet onderwijsorganisatie relevante ontwikkelingen en trends. </v>
      </c>
      <c r="B10" s="8"/>
      <c r="C10" s="66" t="s">
        <v>2</v>
      </c>
      <c r="D10" s="67"/>
      <c r="E10" s="29"/>
      <c r="F10" s="68" t="s">
        <v>2</v>
      </c>
      <c r="G10" s="67"/>
      <c r="H10" s="8"/>
      <c r="I10" s="68" t="s">
        <v>2</v>
      </c>
      <c r="J10" s="67"/>
    </row>
    <row r="11" spans="1:11" ht="20" customHeight="1" x14ac:dyDescent="0.15">
      <c r="A11" s="18"/>
      <c r="B11" s="9"/>
      <c r="C11" s="19"/>
      <c r="D11" s="19"/>
      <c r="E11" s="9"/>
      <c r="F11" s="19"/>
      <c r="G11" s="19"/>
      <c r="H11" s="9"/>
      <c r="I11" s="19"/>
      <c r="J11" s="20"/>
    </row>
    <row r="12" spans="1:11" x14ac:dyDescent="0.15">
      <c r="A12" s="5"/>
      <c r="B12" s="3"/>
      <c r="H12" s="2"/>
    </row>
  </sheetData>
  <sheetProtection algorithmName="SHA-512" hashValue="WjUaOWjUr4dzZMB5fwV0hbR02pIU+ZTlNJHS4qcjTLhXQnQHNWv2oGOi4jAnb2qnU/fFICp0kv/bp8ZggpJa+Q==" saltValue="1OzGtkZYEg8Ckk+mkLe5oA==" spinCount="100000" sheet="1" objects="1" scenarios="1"/>
  <mergeCells count="18">
    <mergeCell ref="C10:D10"/>
    <mergeCell ref="F10:G10"/>
    <mergeCell ref="I10:J10"/>
    <mergeCell ref="C6:D6"/>
    <mergeCell ref="F6:G6"/>
    <mergeCell ref="I6:J6"/>
    <mergeCell ref="I1:J1"/>
    <mergeCell ref="C1:D1"/>
    <mergeCell ref="F1:G1"/>
    <mergeCell ref="C8:D8"/>
    <mergeCell ref="F8:G8"/>
    <mergeCell ref="I8:J8"/>
    <mergeCell ref="C2:D2"/>
    <mergeCell ref="F2:G2"/>
    <mergeCell ref="I2:J2"/>
    <mergeCell ref="C4:D4"/>
    <mergeCell ref="F4:G4"/>
    <mergeCell ref="I4:J4"/>
  </mergeCells>
  <dataValidations count="1">
    <dataValidation type="list" errorStyle="warning" allowBlank="1" showErrorMessage="1" error="Voer juiste waarde in. " sqref="I7 C3 F3 F5 C5 I3 I5 C7 F7 F9 C9 I9" xr:uid="{B702E74E-6E8C-1A4C-BC25-81C0808B56B6}">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26"/>
  <sheetViews>
    <sheetView showGridLines="0" zoomScale="110" zoomScaleNormal="110" workbookViewId="0">
      <pane ySplit="1" topLeftCell="A10" activePane="bottomLeft" state="frozen"/>
      <selection pane="bottomLeft" activeCell="D13" sqref="D13"/>
    </sheetView>
  </sheetViews>
  <sheetFormatPr baseColWidth="10" defaultColWidth="8.83203125" defaultRowHeight="15" x14ac:dyDescent="0.2"/>
  <cols>
    <col min="1" max="1" width="60.83203125" customWidth="1"/>
    <col min="2" max="2" width="20.83203125" customWidth="1"/>
    <col min="3" max="3" width="2.83203125" style="5" customWidth="1"/>
    <col min="4" max="4" width="20.83203125" customWidth="1"/>
    <col min="5" max="5" width="30.83203125" customWidth="1"/>
    <col min="6" max="6" width="2.83203125" style="5" customWidth="1"/>
    <col min="7" max="7" width="20.83203125" customWidth="1"/>
    <col min="8" max="8" width="30.83203125" customWidth="1"/>
    <col min="9" max="9" width="2.83203125" style="5" customWidth="1"/>
    <col min="10" max="10" width="20.83203125" customWidth="1"/>
    <col min="11" max="11" width="30.83203125" customWidth="1"/>
  </cols>
  <sheetData>
    <row r="1" spans="1:11" ht="40" customHeight="1" x14ac:dyDescent="0.2">
      <c r="A1" s="82" t="s">
        <v>4</v>
      </c>
      <c r="B1" s="83"/>
      <c r="C1" s="10"/>
      <c r="D1" s="77" t="str">
        <f>'Beoordelaar 1'!C1</f>
        <v>Inschrijver 1</v>
      </c>
      <c r="E1" s="78"/>
      <c r="F1" s="11"/>
      <c r="G1" s="77" t="str">
        <f>'Beoordelaar 1'!F1</f>
        <v>Inschrijver 2</v>
      </c>
      <c r="H1" s="78"/>
      <c r="I1" s="11"/>
      <c r="J1" s="77" t="str">
        <f>'Beoordelaar 1'!I1</f>
        <v>Inschrijver 3</v>
      </c>
      <c r="K1" s="78"/>
    </row>
    <row r="2" spans="1:11" s="34" customFormat="1" ht="15" customHeight="1" x14ac:dyDescent="0.2">
      <c r="A2" s="35"/>
      <c r="B2" s="35"/>
      <c r="C2" s="31"/>
      <c r="D2" s="36"/>
      <c r="E2" s="33"/>
      <c r="F2" s="31"/>
      <c r="G2" s="32"/>
      <c r="H2" s="33"/>
      <c r="I2" s="31"/>
      <c r="J2" s="32"/>
      <c r="K2" s="33"/>
    </row>
    <row r="3" spans="1:11" ht="36" customHeight="1" x14ac:dyDescent="0.2">
      <c r="A3" s="21" t="str">
        <f>'Open vragen'!A1:B1</f>
        <v>BEOORDELING OPEN VRAGEN</v>
      </c>
      <c r="B3" s="37"/>
      <c r="C3" s="7"/>
      <c r="D3" s="22"/>
      <c r="E3" s="22" t="s">
        <v>8</v>
      </c>
      <c r="F3" s="12"/>
      <c r="G3" s="22"/>
      <c r="H3" s="22" t="s">
        <v>8</v>
      </c>
      <c r="I3" s="12"/>
      <c r="J3" s="22"/>
      <c r="K3" s="22" t="s">
        <v>8</v>
      </c>
    </row>
    <row r="4" spans="1:11" ht="56" customHeight="1" x14ac:dyDescent="0.2">
      <c r="A4" s="80" t="str">
        <f>'Open vragen'!A3</f>
        <v>Open vraag 1 Plan van aanpak aanvang dienstverlening</v>
      </c>
      <c r="B4" s="25" t="s">
        <v>34</v>
      </c>
      <c r="C4" s="8"/>
      <c r="D4" s="23" t="str">
        <f>'Beoordelaar 1'!C3</f>
        <v>SCORE:</v>
      </c>
      <c r="E4" s="76" t="s">
        <v>2</v>
      </c>
      <c r="F4" s="8"/>
      <c r="G4" s="23" t="str">
        <f>'Beoordelaar 1'!F3</f>
        <v>SCORE:</v>
      </c>
      <c r="H4" s="76" t="s">
        <v>2</v>
      </c>
      <c r="I4" s="8"/>
      <c r="J4" s="23" t="str">
        <f>'Beoordelaar 1'!I3</f>
        <v>SCORE:</v>
      </c>
      <c r="K4" s="76" t="s">
        <v>2</v>
      </c>
    </row>
    <row r="5" spans="1:11" ht="55" customHeight="1" x14ac:dyDescent="0.2">
      <c r="A5" s="81"/>
      <c r="B5" s="25" t="s">
        <v>35</v>
      </c>
      <c r="C5" s="8"/>
      <c r="D5" s="23" t="str">
        <f>'Beoordelaar 2'!C3</f>
        <v>SCORE:</v>
      </c>
      <c r="E5" s="76"/>
      <c r="F5" s="8"/>
      <c r="G5" s="23" t="str">
        <f>'Beoordelaar 2'!F3</f>
        <v>SCORE:</v>
      </c>
      <c r="H5" s="76"/>
      <c r="I5" s="8"/>
      <c r="J5" s="23" t="str">
        <f>'Beoordelaar 2'!I3</f>
        <v>SCORE:</v>
      </c>
      <c r="K5" s="76"/>
    </row>
    <row r="6" spans="1:11" ht="55" customHeight="1" x14ac:dyDescent="0.2">
      <c r="A6" s="81"/>
      <c r="B6" s="25" t="s">
        <v>36</v>
      </c>
      <c r="C6" s="8"/>
      <c r="D6" s="23" t="str">
        <f>'Beoordelaar 3'!C3</f>
        <v>SCORE:</v>
      </c>
      <c r="E6" s="76"/>
      <c r="F6" s="8"/>
      <c r="G6" s="23" t="str">
        <f>'Beoordelaar 3'!F3</f>
        <v>SCORE:</v>
      </c>
      <c r="H6" s="76"/>
      <c r="I6" s="8"/>
      <c r="J6" s="23" t="str">
        <f>'Beoordelaar 3'!I3</f>
        <v>SCORE:</v>
      </c>
      <c r="K6" s="76"/>
    </row>
    <row r="7" spans="1:11" ht="20" customHeight="1" x14ac:dyDescent="0.2">
      <c r="A7" s="84" t="s">
        <v>3</v>
      </c>
      <c r="B7" s="84"/>
      <c r="C7" s="8"/>
      <c r="D7" s="30" t="s">
        <v>15</v>
      </c>
      <c r="E7" s="76"/>
      <c r="F7" s="8"/>
      <c r="G7" s="30" t="s">
        <v>15</v>
      </c>
      <c r="H7" s="76"/>
      <c r="I7" s="8"/>
      <c r="J7" s="30" t="s">
        <v>15</v>
      </c>
      <c r="K7" s="76"/>
    </row>
    <row r="8" spans="1:11" ht="20" customHeight="1" x14ac:dyDescent="0.2">
      <c r="A8" s="85"/>
      <c r="B8" s="85"/>
      <c r="C8" s="8"/>
      <c r="D8" s="24" t="str">
        <f>IF(D7="Uitmuntend","€ 6.000",IF(D7="Goed","€ 3.000",IF(D7="Voldoende","€ 1.200",IF(D7="Matig","€ 0",IF(D7="Onvoldoende","KNOCK OUT"," ")))))</f>
        <v xml:space="preserve"> </v>
      </c>
      <c r="E8" s="76"/>
      <c r="F8" s="8"/>
      <c r="G8" s="24" t="str">
        <f>IF(G7="Uitmuntend","€ 6.000",IF(G7="Goed","€ 3.000",IF(G7="Voldoende","€ 1.200",IF(G7="Matig","€ 0",IF(G7="Onvoldoende","KNOCK OUT"," ")))))</f>
        <v xml:space="preserve"> </v>
      </c>
      <c r="H8" s="76"/>
      <c r="I8" s="8"/>
      <c r="J8" s="24" t="str">
        <f>IF(J7="Uitmuntend","€ 6.000",IF(J7="Goed","€ 3.000",IF(J7="Voldoende","€ 1.200",IF(J7="Matig","€ 0",IF(J7="Onvoldoende","KNOCK OUT"," ")))))</f>
        <v xml:space="preserve"> </v>
      </c>
      <c r="K8" s="76"/>
    </row>
    <row r="9" spans="1:11" ht="61" customHeight="1" x14ac:dyDescent="0.2">
      <c r="A9" s="80" t="str">
        <f>'Open vragen'!A5</f>
        <v>Open vraag 2 Afvalscheiding en duurzaamheid</v>
      </c>
      <c r="B9" s="25" t="str">
        <f>B4</f>
        <v>Beoordelaar 1</v>
      </c>
      <c r="C9" s="8"/>
      <c r="D9" s="23" t="str">
        <f>'Beoordelaar 1'!C5</f>
        <v>SCORE:</v>
      </c>
      <c r="E9" s="76" t="s">
        <v>2</v>
      </c>
      <c r="F9" s="8"/>
      <c r="G9" s="23" t="str">
        <f>'Beoordelaar 1'!F5</f>
        <v>SCORE:</v>
      </c>
      <c r="H9" s="76" t="s">
        <v>2</v>
      </c>
      <c r="I9" s="8"/>
      <c r="J9" s="23" t="str">
        <f>'Beoordelaar 1'!I5</f>
        <v>SCORE:</v>
      </c>
      <c r="K9" s="76" t="s">
        <v>2</v>
      </c>
    </row>
    <row r="10" spans="1:11" ht="77" customHeight="1" x14ac:dyDescent="0.2">
      <c r="A10" s="81"/>
      <c r="B10" s="25" t="str">
        <f>B5</f>
        <v>Beoordelaar 2</v>
      </c>
      <c r="C10" s="8"/>
      <c r="D10" s="23" t="str">
        <f>'Beoordelaar 2'!C5</f>
        <v>SCORE:</v>
      </c>
      <c r="E10" s="76"/>
      <c r="F10" s="8"/>
      <c r="G10" s="23" t="str">
        <f>'Beoordelaar 2'!F5</f>
        <v>SCORE:</v>
      </c>
      <c r="H10" s="76"/>
      <c r="I10" s="8"/>
      <c r="J10" s="23" t="str">
        <f>'Beoordelaar 2'!I5</f>
        <v>SCORE:</v>
      </c>
      <c r="K10" s="76"/>
    </row>
    <row r="11" spans="1:11" ht="74" customHeight="1" x14ac:dyDescent="0.2">
      <c r="A11" s="81"/>
      <c r="B11" s="25" t="str">
        <f>B6</f>
        <v>Beoordelaar 3</v>
      </c>
      <c r="C11" s="8"/>
      <c r="D11" s="23" t="str">
        <f>'Beoordelaar 3'!C5</f>
        <v>SCORE:</v>
      </c>
      <c r="E11" s="76"/>
      <c r="F11" s="8"/>
      <c r="G11" s="23" t="str">
        <f>'Beoordelaar 3'!F5</f>
        <v>SCORE:</v>
      </c>
      <c r="H11" s="76"/>
      <c r="I11" s="8"/>
      <c r="J11" s="23" t="str">
        <f>'Beoordelaar 3'!I5</f>
        <v>SCORE:</v>
      </c>
      <c r="K11" s="76"/>
    </row>
    <row r="12" spans="1:11" ht="20" customHeight="1" x14ac:dyDescent="0.2">
      <c r="A12" s="84" t="s">
        <v>3</v>
      </c>
      <c r="B12" s="84"/>
      <c r="C12" s="8"/>
      <c r="D12" s="30" t="s">
        <v>15</v>
      </c>
      <c r="E12" s="76"/>
      <c r="F12" s="8"/>
      <c r="G12" s="30" t="s">
        <v>15</v>
      </c>
      <c r="H12" s="76"/>
      <c r="I12" s="8"/>
      <c r="J12" s="30" t="s">
        <v>15</v>
      </c>
      <c r="K12" s="76"/>
    </row>
    <row r="13" spans="1:11" ht="20" customHeight="1" x14ac:dyDescent="0.2">
      <c r="A13" s="85"/>
      <c r="B13" s="85"/>
      <c r="C13" s="8"/>
      <c r="D13" s="24" t="str">
        <f>IF(D12="Uitmuntend","€ 5.000",IF(D12="Goed","€ 2.500",IF(D12="Voldoende","€ 1.000",IF(D12="Matig","€ 0",IF(D12="Onvoldoende","KNOCK OUT"," ")))))</f>
        <v xml:space="preserve"> </v>
      </c>
      <c r="E13" s="76"/>
      <c r="F13" s="8"/>
      <c r="G13" s="24" t="str">
        <f>IF(G12="Uitmuntend","€ 5.000",IF(G12="Goed","€ 2.500",IF(G12="Voldoende","€ 1.000",IF(G12="Matig","€ 0",IF(G12="Onvoldoende","KNOCK OUT"," ")))))</f>
        <v xml:space="preserve"> </v>
      </c>
      <c r="H13" s="76"/>
      <c r="I13" s="8"/>
      <c r="J13" s="24" t="str">
        <f>IF(J12="Uitmuntend","€ 5.000",IF(J12="Goed","€ 2.500",IF(J12="Voldoende","€ 1.000",IF(J12="Matig","€ 0",IF(J12="Onvoldoende","KNOCK OUT"," ")))))</f>
        <v xml:space="preserve"> </v>
      </c>
      <c r="K13" s="76"/>
    </row>
    <row r="14" spans="1:11" ht="56" customHeight="1" x14ac:dyDescent="0.2">
      <c r="A14" s="80" t="str">
        <f>'Open vragen'!A7</f>
        <v>Open vraag 3 Plan van aanpak schone en gebruiksvriendelijke containers</v>
      </c>
      <c r="B14" s="25" t="str">
        <f>B4</f>
        <v>Beoordelaar 1</v>
      </c>
      <c r="C14" s="8"/>
      <c r="D14" s="23" t="str">
        <f>'Beoordelaar 1'!C7</f>
        <v>SCORE:</v>
      </c>
      <c r="E14" s="76" t="s">
        <v>2</v>
      </c>
      <c r="F14" s="8"/>
      <c r="G14" s="23" t="str">
        <f>'Beoordelaar 1'!F7</f>
        <v>SCORE:</v>
      </c>
      <c r="H14" s="76" t="s">
        <v>2</v>
      </c>
      <c r="I14" s="8"/>
      <c r="J14" s="23" t="str">
        <f>'Beoordelaar 1'!I7</f>
        <v>SCORE:</v>
      </c>
      <c r="K14" s="76" t="s">
        <v>2</v>
      </c>
    </row>
    <row r="15" spans="1:11" ht="55" customHeight="1" x14ac:dyDescent="0.2">
      <c r="A15" s="81"/>
      <c r="B15" s="25" t="str">
        <f>B5</f>
        <v>Beoordelaar 2</v>
      </c>
      <c r="C15" s="8"/>
      <c r="D15" s="23" t="str">
        <f>'Beoordelaar 2'!C7</f>
        <v>SCORE:</v>
      </c>
      <c r="E15" s="76"/>
      <c r="F15" s="8"/>
      <c r="G15" s="23" t="str">
        <f>'Beoordelaar 2'!F7</f>
        <v>SCORE:</v>
      </c>
      <c r="H15" s="76"/>
      <c r="I15" s="8"/>
      <c r="J15" s="23" t="str">
        <f>'Beoordelaar 2'!I7</f>
        <v>SCORE:</v>
      </c>
      <c r="K15" s="76"/>
    </row>
    <row r="16" spans="1:11" ht="55" customHeight="1" x14ac:dyDescent="0.2">
      <c r="A16" s="81"/>
      <c r="B16" s="25" t="str">
        <f>B6</f>
        <v>Beoordelaar 3</v>
      </c>
      <c r="C16" s="8"/>
      <c r="D16" s="23" t="str">
        <f>'Beoordelaar 3'!C7</f>
        <v>SCORE:</v>
      </c>
      <c r="E16" s="76"/>
      <c r="F16" s="8"/>
      <c r="G16" s="23" t="str">
        <f>'Beoordelaar 3'!F7</f>
        <v>SCORE:</v>
      </c>
      <c r="H16" s="76"/>
      <c r="I16" s="8"/>
      <c r="J16" s="23" t="str">
        <f>'Beoordelaar 3'!I7</f>
        <v>SCORE:</v>
      </c>
      <c r="K16" s="76"/>
    </row>
    <row r="17" spans="1:11" ht="20" customHeight="1" x14ac:dyDescent="0.2">
      <c r="A17" s="84" t="s">
        <v>3</v>
      </c>
      <c r="B17" s="84"/>
      <c r="C17" s="8"/>
      <c r="D17" s="30" t="s">
        <v>15</v>
      </c>
      <c r="E17" s="76"/>
      <c r="F17" s="8"/>
      <c r="G17" s="30" t="s">
        <v>15</v>
      </c>
      <c r="H17" s="76"/>
      <c r="I17" s="8"/>
      <c r="J17" s="30" t="s">
        <v>15</v>
      </c>
      <c r="K17" s="76"/>
    </row>
    <row r="18" spans="1:11" ht="20" customHeight="1" x14ac:dyDescent="0.2">
      <c r="A18" s="85"/>
      <c r="B18" s="85"/>
      <c r="C18" s="8"/>
      <c r="D18" s="24" t="str">
        <f>IF(D17="Uitmuntend","€ 5.000",IF(D17="Goed","€ 2.500",IF(D17="Voldoende","€ 1.000",IF(D17="Matig","€ 0",IF(D17="Onvoldoende","KNOCK OUT"," ")))))</f>
        <v xml:space="preserve"> </v>
      </c>
      <c r="E18" s="76"/>
      <c r="F18" s="8"/>
      <c r="G18" s="24" t="str">
        <f>IF(G17="Uitmuntend","€ 5.000",IF(G17="Goed","€ 2.500",IF(G17="Voldoende","€ 1.000",IF(G17="Matig","€ 0",IF(G17="Onvoldoende","KNOCK OUT"," ")))))</f>
        <v xml:space="preserve"> </v>
      </c>
      <c r="H18" s="76"/>
      <c r="I18" s="8"/>
      <c r="J18" s="24" t="str">
        <f>IF(J17="Uitmuntend","€ 5.000",IF(J17="Goed","€ 2.500",IF(J17="Voldoende","€ 1.000",IF(J17="Matig","€ 0",IF(J17="Onvoldoende","KNOCK OUT"," ")))))</f>
        <v xml:space="preserve"> </v>
      </c>
      <c r="K18" s="76"/>
    </row>
    <row r="19" spans="1:11" ht="61" customHeight="1" x14ac:dyDescent="0.2">
      <c r="A19" s="80" t="str">
        <f>'Open vragen'!A9</f>
        <v>Open vraag 4 Ontwikkelingen en trends</v>
      </c>
      <c r="B19" s="25" t="str">
        <f>B4</f>
        <v>Beoordelaar 1</v>
      </c>
      <c r="C19" s="8"/>
      <c r="D19" s="23" t="str">
        <f>'Beoordelaar 1'!C9</f>
        <v>SCORE:</v>
      </c>
      <c r="E19" s="76" t="s">
        <v>2</v>
      </c>
      <c r="F19" s="8"/>
      <c r="G19" s="23" t="str">
        <f>'Beoordelaar 1'!F9</f>
        <v>SCORE:</v>
      </c>
      <c r="H19" s="76" t="s">
        <v>2</v>
      </c>
      <c r="I19" s="8"/>
      <c r="J19" s="23" t="str">
        <f>'Beoordelaar 1'!I9</f>
        <v>SCORE:</v>
      </c>
      <c r="K19" s="76" t="s">
        <v>2</v>
      </c>
    </row>
    <row r="20" spans="1:11" ht="77" customHeight="1" x14ac:dyDescent="0.2">
      <c r="A20" s="81"/>
      <c r="B20" s="25" t="str">
        <f>B5</f>
        <v>Beoordelaar 2</v>
      </c>
      <c r="C20" s="8"/>
      <c r="D20" s="23" t="str">
        <f>'Beoordelaar 2'!C9</f>
        <v>SCORE:</v>
      </c>
      <c r="E20" s="76"/>
      <c r="F20" s="8"/>
      <c r="G20" s="23" t="str">
        <f>'Beoordelaar 2'!F9</f>
        <v>SCORE:</v>
      </c>
      <c r="H20" s="76"/>
      <c r="I20" s="8"/>
      <c r="J20" s="23" t="str">
        <f>'Beoordelaar 2'!I9</f>
        <v>SCORE:</v>
      </c>
      <c r="K20" s="76"/>
    </row>
    <row r="21" spans="1:11" ht="74" customHeight="1" x14ac:dyDescent="0.2">
      <c r="A21" s="81"/>
      <c r="B21" s="25" t="str">
        <f>B6</f>
        <v>Beoordelaar 3</v>
      </c>
      <c r="C21" s="8"/>
      <c r="D21" s="23" t="str">
        <f>'Beoordelaar 3'!C9</f>
        <v>SCORE:</v>
      </c>
      <c r="E21" s="76"/>
      <c r="F21" s="8"/>
      <c r="G21" s="23" t="str">
        <f>'Beoordelaar 3'!F9</f>
        <v>SCORE:</v>
      </c>
      <c r="H21" s="76"/>
      <c r="I21" s="8"/>
      <c r="J21" s="23" t="str">
        <f>'Beoordelaar 3'!I9</f>
        <v>SCORE:</v>
      </c>
      <c r="K21" s="76"/>
    </row>
    <row r="22" spans="1:11" ht="20" customHeight="1" x14ac:dyDescent="0.2">
      <c r="A22" s="84" t="s">
        <v>3</v>
      </c>
      <c r="B22" s="84"/>
      <c r="C22" s="8"/>
      <c r="D22" s="30" t="s">
        <v>15</v>
      </c>
      <c r="E22" s="76"/>
      <c r="F22" s="8"/>
      <c r="G22" s="30" t="s">
        <v>15</v>
      </c>
      <c r="H22" s="76"/>
      <c r="I22" s="8"/>
      <c r="J22" s="30" t="s">
        <v>15</v>
      </c>
      <c r="K22" s="76"/>
    </row>
    <row r="23" spans="1:11" ht="20" customHeight="1" x14ac:dyDescent="0.2">
      <c r="A23" s="85"/>
      <c r="B23" s="85"/>
      <c r="C23" s="8"/>
      <c r="D23" s="24" t="str">
        <f>IF(D22="Uitmuntend","€ 4.000",IF(D22="Goed","€ 2.000",IF(D22="Voldoende","€ 800",IF(D22="Matig","€ 0",IF(D22="Onvoldoende","KNOCK OUT"," ")))))</f>
        <v xml:space="preserve"> </v>
      </c>
      <c r="E23" s="76"/>
      <c r="F23" s="8"/>
      <c r="G23" s="24" t="str">
        <f>IF(G22="Uitmuntend","€ 4.000",IF(G22="Goed","€ 2.000",IF(G22="Voldoende","€ 800",IF(G22="Matig","€ 0",IF(G22="Onvoldoende","KNOCK OUT"," ")))))</f>
        <v xml:space="preserve"> </v>
      </c>
      <c r="H23" s="76"/>
      <c r="I23" s="8"/>
      <c r="J23" s="24" t="str">
        <f>IF(J22="Uitmuntend","€ 4.000",IF(J22="Goed","€ 2.000",IF(J22="Voldoende","€ 800",IF(J22="Matig","€ 0",IF(J22="Onvoldoende","KNOCK OUT"," ")))))</f>
        <v xml:space="preserve"> </v>
      </c>
      <c r="K23" s="76"/>
    </row>
    <row r="24" spans="1:11" ht="15" customHeight="1" x14ac:dyDescent="0.2">
      <c r="C24"/>
      <c r="F24"/>
      <c r="I24"/>
    </row>
    <row r="25" spans="1:11" ht="30" customHeight="1" x14ac:dyDescent="0.2">
      <c r="A25" s="79" t="s">
        <v>14</v>
      </c>
      <c r="B25" s="79"/>
      <c r="C25" s="8"/>
      <c r="D25" s="26" t="e">
        <f>D8+D13+D18+D23</f>
        <v>#VALUE!</v>
      </c>
      <c r="E25" s="27"/>
      <c r="F25" s="14"/>
      <c r="G25" s="26" t="e">
        <f>G8+G13+G18+G23</f>
        <v>#VALUE!</v>
      </c>
      <c r="H25" s="27"/>
      <c r="I25" s="14"/>
      <c r="J25" s="26" t="e">
        <f>J8+J13+J18+J23</f>
        <v>#VALUE!</v>
      </c>
      <c r="K25" s="27"/>
    </row>
    <row r="26" spans="1:11" ht="15" customHeight="1" x14ac:dyDescent="0.2">
      <c r="A26" s="13"/>
      <c r="B26" s="13"/>
      <c r="C26" s="13"/>
      <c r="D26" s="13"/>
      <c r="E26" s="13"/>
      <c r="F26" s="13"/>
      <c r="G26" s="13"/>
      <c r="H26" s="13"/>
      <c r="I26" s="13"/>
      <c r="J26" s="13"/>
      <c r="K26" s="13"/>
    </row>
  </sheetData>
  <sheetProtection algorithmName="SHA-512" hashValue="cg6uKUvF9lwgP9uB+9kX2lI4WmcVTwnKlPGVbz8t7+Q/Y6d+azx+obWK+6LDx2TF4QC/ucoUKjCJy5czXyvjPA==" saltValue="COyeQJe6mHGITYGFjjvReA==" spinCount="100000" sheet="1" objects="1" scenarios="1"/>
  <mergeCells count="29">
    <mergeCell ref="H14:H18"/>
    <mergeCell ref="K14:K18"/>
    <mergeCell ref="A18:B18"/>
    <mergeCell ref="A19:A21"/>
    <mergeCell ref="A22:B22"/>
    <mergeCell ref="A14:A16"/>
    <mergeCell ref="E14:E18"/>
    <mergeCell ref="E19:E23"/>
    <mergeCell ref="H19:H23"/>
    <mergeCell ref="K19:K23"/>
    <mergeCell ref="A17:B17"/>
    <mergeCell ref="A25:B25"/>
    <mergeCell ref="A4:A6"/>
    <mergeCell ref="A9:A11"/>
    <mergeCell ref="A1:B1"/>
    <mergeCell ref="A7:B7"/>
    <mergeCell ref="A8:B8"/>
    <mergeCell ref="A12:B12"/>
    <mergeCell ref="A13:B13"/>
    <mergeCell ref="A23:B23"/>
    <mergeCell ref="E9:E13"/>
    <mergeCell ref="H9:H13"/>
    <mergeCell ref="K9:K13"/>
    <mergeCell ref="J1:K1"/>
    <mergeCell ref="G1:H1"/>
    <mergeCell ref="D1:E1"/>
    <mergeCell ref="E4:E8"/>
    <mergeCell ref="H4:H8"/>
    <mergeCell ref="K4:K8"/>
  </mergeCells>
  <dataValidations count="1">
    <dataValidation type="list" errorStyle="warning" allowBlank="1" showErrorMessage="1" error="Voer juiste waarde in. " sqref="D7 G7 J7 J12 G12 D12 D17 G17 J17 J22 G22 D22" xr:uid="{70BA320A-265C-834E-B91B-D0F551DDE22B}">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405C4-77B5-C545-A5DA-695F375E469C}">
  <dimension ref="A1:G8"/>
  <sheetViews>
    <sheetView showGridLines="0" topLeftCell="A5" zoomScale="90" zoomScaleNormal="90" workbookViewId="0">
      <selection activeCell="C8" sqref="C8"/>
    </sheetView>
  </sheetViews>
  <sheetFormatPr baseColWidth="10" defaultRowHeight="15" x14ac:dyDescent="0.2"/>
  <cols>
    <col min="1" max="1" width="81.5" customWidth="1"/>
    <col min="2" max="2" width="3.33203125" customWidth="1"/>
    <col min="3" max="3" width="28.83203125" customWidth="1"/>
    <col min="4" max="4" width="3.33203125" customWidth="1"/>
    <col min="5" max="5" width="28.83203125" customWidth="1"/>
    <col min="6" max="6" width="3.33203125" customWidth="1"/>
    <col min="7" max="7" width="28.83203125" customWidth="1"/>
  </cols>
  <sheetData>
    <row r="1" spans="1:7" ht="25" customHeight="1" x14ac:dyDescent="0.2">
      <c r="A1" s="49" t="s">
        <v>37</v>
      </c>
      <c r="C1" s="49"/>
      <c r="E1" s="44"/>
      <c r="G1" s="44"/>
    </row>
    <row r="2" spans="1:7" ht="25" customHeight="1" x14ac:dyDescent="0.2">
      <c r="A2" s="50" t="s">
        <v>38</v>
      </c>
      <c r="C2" s="54" t="s">
        <v>5</v>
      </c>
      <c r="D2" s="55"/>
      <c r="E2" s="54" t="s">
        <v>6</v>
      </c>
      <c r="F2" s="55"/>
      <c r="G2" s="54" t="s">
        <v>42</v>
      </c>
    </row>
    <row r="3" spans="1:7" ht="41" customHeight="1" x14ac:dyDescent="0.2">
      <c r="A3" s="51" t="s">
        <v>43</v>
      </c>
      <c r="C3" s="57" t="e">
        <f>Consensus!D25</f>
        <v>#VALUE!</v>
      </c>
      <c r="D3" s="55"/>
      <c r="E3" s="57" t="e">
        <f>Consensus!G25</f>
        <v>#VALUE!</v>
      </c>
      <c r="F3" s="55"/>
      <c r="G3" s="57" t="e">
        <f>Consensus!J25</f>
        <v>#VALUE!</v>
      </c>
    </row>
    <row r="4" spans="1:7" ht="32" customHeight="1" x14ac:dyDescent="0.2">
      <c r="A4" s="52" t="s">
        <v>39</v>
      </c>
      <c r="C4" s="54" t="e">
        <f>C3</f>
        <v>#VALUE!</v>
      </c>
      <c r="D4" s="55"/>
      <c r="E4" s="54" t="e">
        <f>E3</f>
        <v>#VALUE!</v>
      </c>
      <c r="F4" s="55"/>
      <c r="G4" s="54" t="e">
        <f>G3</f>
        <v>#VALUE!</v>
      </c>
    </row>
    <row r="5" spans="1:7" x14ac:dyDescent="0.2">
      <c r="C5" s="55"/>
      <c r="D5" s="55"/>
      <c r="E5" s="55"/>
      <c r="F5" s="55"/>
      <c r="G5" s="55"/>
    </row>
    <row r="6" spans="1:7" ht="32" customHeight="1" x14ac:dyDescent="0.2">
      <c r="A6" s="52" t="s">
        <v>40</v>
      </c>
      <c r="C6" s="58">
        <v>0</v>
      </c>
      <c r="D6" s="59"/>
      <c r="E6" s="58">
        <v>0</v>
      </c>
      <c r="F6" s="59"/>
      <c r="G6" s="58">
        <v>0</v>
      </c>
    </row>
    <row r="7" spans="1:7" x14ac:dyDescent="0.2">
      <c r="C7" s="55"/>
      <c r="D7" s="55"/>
      <c r="E7" s="55"/>
      <c r="F7" s="55"/>
      <c r="G7" s="55"/>
    </row>
    <row r="8" spans="1:7" ht="23" x14ac:dyDescent="0.2">
      <c r="A8" s="53" t="s">
        <v>41</v>
      </c>
      <c r="C8" s="56" t="e">
        <f>C6-C4</f>
        <v>#VALUE!</v>
      </c>
      <c r="D8" s="55"/>
      <c r="E8" s="56" t="e">
        <f>E6-E4</f>
        <v>#VALUE!</v>
      </c>
      <c r="F8" s="55"/>
      <c r="G8" s="56" t="e">
        <f>G6-G4</f>
        <v>#VALUE!</v>
      </c>
    </row>
  </sheetData>
  <sheetProtection algorithmName="SHA-512" hashValue="GrpB9r/y+4QV8cVXmUZ+AIAdPagdZsTLb7MSYB7n5p9ePXL0uuk1weRYIbdzHMlVyVkiXHRV4bUnz9l24+168w==" saltValue="horfaSkDc+aA2Vsehh3oA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Open vragen</vt:lpstr>
      <vt:lpstr>Beoordelaar 1</vt:lpstr>
      <vt:lpstr>Beoordelaar 2</vt:lpstr>
      <vt:lpstr>Beoordelaar 3</vt:lpstr>
      <vt:lpstr>Consensus</vt:lpstr>
      <vt:lpstr>Eindscore</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2021-08-12T07:52:30Z</dcterms:modified>
</cp:coreProperties>
</file>