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inkada.sharepoint.com/Gedeelde documenten/10 Projecten/Scholengroep Spinoza/Beheer WLAN en LAN 2022/NvI/2e NvI/"/>
    </mc:Choice>
  </mc:AlternateContent>
  <xr:revisionPtr revIDLastSave="60" documentId="8_{641BFA51-DD9F-4CF0-A59A-BD1742ED27BE}" xr6:coauthVersionLast="47" xr6:coauthVersionMax="47" xr10:uidLastSave="{27A03D6B-E107-4B39-9B50-3BB97EAA3949}"/>
  <bookViews>
    <workbookView xWindow="28680" yWindow="-120" windowWidth="29040" windowHeight="15840" xr2:uid="{3FCCFCAC-F77C-46B5-84CD-9DDA43B7F9DA}"/>
  </bookViews>
  <sheets>
    <sheet name="1 - Componenten" sheetId="1" r:id="rId1"/>
    <sheet name="2 - Herinrichting" sheetId="2" r:id="rId2"/>
    <sheet name="3 - Inrichting locaties" sheetId="6" r:id="rId3"/>
    <sheet name="4 - Acces points" sheetId="7" r:id="rId4"/>
    <sheet name="Totalisatie"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3" l="1"/>
  <c r="H37" i="3"/>
  <c r="E33" i="3"/>
  <c r="G44" i="3"/>
  <c r="H44" i="3" s="1"/>
  <c r="G43" i="3"/>
  <c r="H43" i="3" s="1"/>
  <c r="G42" i="3"/>
  <c r="H42" i="3" s="1"/>
  <c r="G41" i="3"/>
  <c r="H41" i="3" s="1"/>
  <c r="G40" i="3"/>
  <c r="G39" i="3"/>
  <c r="H39" i="3" s="1"/>
  <c r="G38" i="3"/>
  <c r="H38" i="3" s="1"/>
  <c r="G37" i="3"/>
  <c r="G48" i="3"/>
  <c r="E63" i="3" s="1"/>
  <c r="F25" i="3"/>
  <c r="G25" i="3" s="1"/>
  <c r="F26" i="3"/>
  <c r="G26" i="3" s="1"/>
  <c r="F27" i="3"/>
  <c r="G27" i="3" s="1"/>
  <c r="F28" i="3"/>
  <c r="G28" i="3" s="1"/>
  <c r="F29" i="3"/>
  <c r="G29" i="3" s="1"/>
  <c r="F30" i="3"/>
  <c r="G30" i="3" s="1"/>
  <c r="F31" i="3"/>
  <c r="G31" i="3" s="1"/>
  <c r="F32" i="3"/>
  <c r="G32" i="3" s="1"/>
  <c r="F24" i="3"/>
  <c r="G24" i="3" s="1"/>
  <c r="E25" i="3"/>
  <c r="E26" i="3"/>
  <c r="E27" i="3"/>
  <c r="E28" i="3"/>
  <c r="E29" i="3"/>
  <c r="E30" i="3"/>
  <c r="E31" i="3"/>
  <c r="E32" i="3"/>
  <c r="E24" i="3"/>
  <c r="D26" i="3"/>
  <c r="D27" i="3"/>
  <c r="D28" i="3"/>
  <c r="D29" i="3"/>
  <c r="D30" i="3"/>
  <c r="D31" i="3"/>
  <c r="D32" i="3"/>
  <c r="C26" i="3"/>
  <c r="C27" i="3"/>
  <c r="C28" i="3"/>
  <c r="C29" i="3"/>
  <c r="C30" i="3"/>
  <c r="C31" i="3"/>
  <c r="C32" i="3"/>
  <c r="J9" i="7"/>
  <c r="C24" i="3" s="1"/>
  <c r="B25" i="3"/>
  <c r="B26" i="3"/>
  <c r="B27" i="3"/>
  <c r="B28" i="3"/>
  <c r="B29" i="3"/>
  <c r="B30" i="3"/>
  <c r="B31" i="3"/>
  <c r="B32" i="3"/>
  <c r="B24" i="3"/>
  <c r="Q12" i="7"/>
  <c r="Q13" i="7"/>
  <c r="Q11" i="7"/>
  <c r="Q14" i="7"/>
  <c r="Q15" i="7"/>
  <c r="Q16" i="7"/>
  <c r="Q17" i="7"/>
  <c r="N9" i="7"/>
  <c r="Q9" i="7" s="1"/>
  <c r="J10" i="7"/>
  <c r="C25" i="3" s="1"/>
  <c r="J11" i="7"/>
  <c r="J12" i="7"/>
  <c r="J13" i="7"/>
  <c r="J14" i="7"/>
  <c r="J15" i="7"/>
  <c r="J16" i="7"/>
  <c r="J17" i="7"/>
  <c r="N10" i="7"/>
  <c r="D25" i="3" s="1"/>
  <c r="N11" i="7"/>
  <c r="N12" i="7"/>
  <c r="N13" i="7"/>
  <c r="N14" i="7"/>
  <c r="N15" i="7"/>
  <c r="N16" i="7"/>
  <c r="N17" i="7"/>
  <c r="G39" i="6"/>
  <c r="L39" i="6" s="1"/>
  <c r="H1756" i="6"/>
  <c r="M1756" i="6" s="1"/>
  <c r="G1756" i="6"/>
  <c r="L1756" i="6" s="1"/>
  <c r="F1756" i="6"/>
  <c r="K1756" i="6" s="1"/>
  <c r="E1756" i="6"/>
  <c r="J1756" i="6" s="1"/>
  <c r="D1756" i="6"/>
  <c r="H1755" i="6"/>
  <c r="M1755" i="6" s="1"/>
  <c r="G1755" i="6"/>
  <c r="L1755" i="6" s="1"/>
  <c r="F1755" i="6"/>
  <c r="K1755" i="6" s="1"/>
  <c r="E1755" i="6"/>
  <c r="J1755" i="6" s="1"/>
  <c r="D1755" i="6"/>
  <c r="H1754" i="6"/>
  <c r="M1754" i="6" s="1"/>
  <c r="G1754" i="6"/>
  <c r="L1754" i="6" s="1"/>
  <c r="F1754" i="6"/>
  <c r="K1754" i="6" s="1"/>
  <c r="E1754" i="6"/>
  <c r="J1754" i="6" s="1"/>
  <c r="D1754" i="6"/>
  <c r="H1753" i="6"/>
  <c r="M1753" i="6" s="1"/>
  <c r="G1753" i="6"/>
  <c r="L1753" i="6" s="1"/>
  <c r="F1753" i="6"/>
  <c r="K1753" i="6" s="1"/>
  <c r="E1753" i="6"/>
  <c r="J1753" i="6" s="1"/>
  <c r="D1753" i="6"/>
  <c r="H1752" i="6"/>
  <c r="M1752" i="6" s="1"/>
  <c r="G1752" i="6"/>
  <c r="L1752" i="6" s="1"/>
  <c r="F1752" i="6"/>
  <c r="K1752" i="6" s="1"/>
  <c r="E1752" i="6"/>
  <c r="J1752" i="6" s="1"/>
  <c r="D1752" i="6"/>
  <c r="H1751" i="6"/>
  <c r="M1751" i="6" s="1"/>
  <c r="G1751" i="6"/>
  <c r="L1751" i="6" s="1"/>
  <c r="F1751" i="6"/>
  <c r="K1751" i="6" s="1"/>
  <c r="E1751" i="6"/>
  <c r="J1751" i="6" s="1"/>
  <c r="D1751" i="6"/>
  <c r="H1750" i="6"/>
  <c r="M1750" i="6" s="1"/>
  <c r="G1750" i="6"/>
  <c r="L1750" i="6" s="1"/>
  <c r="F1750" i="6"/>
  <c r="K1750" i="6" s="1"/>
  <c r="E1750" i="6"/>
  <c r="J1750" i="6" s="1"/>
  <c r="D1750" i="6"/>
  <c r="H1749" i="6"/>
  <c r="M1749" i="6" s="1"/>
  <c r="G1749" i="6"/>
  <c r="L1749" i="6" s="1"/>
  <c r="F1749" i="6"/>
  <c r="K1749" i="6" s="1"/>
  <c r="E1749" i="6"/>
  <c r="J1749" i="6" s="1"/>
  <c r="D1749" i="6"/>
  <c r="H1748" i="6"/>
  <c r="M1748" i="6" s="1"/>
  <c r="G1748" i="6"/>
  <c r="L1748" i="6" s="1"/>
  <c r="F1748" i="6"/>
  <c r="K1748" i="6" s="1"/>
  <c r="E1748" i="6"/>
  <c r="J1748" i="6" s="1"/>
  <c r="D1748" i="6"/>
  <c r="H1744" i="6"/>
  <c r="M1744" i="6" s="1"/>
  <c r="G1744" i="6"/>
  <c r="L1744" i="6" s="1"/>
  <c r="F1744" i="6"/>
  <c r="K1744" i="6" s="1"/>
  <c r="E1744" i="6"/>
  <c r="J1744" i="6" s="1"/>
  <c r="D1744" i="6"/>
  <c r="H1743" i="6"/>
  <c r="M1743" i="6" s="1"/>
  <c r="G1743" i="6"/>
  <c r="L1743" i="6" s="1"/>
  <c r="F1743" i="6"/>
  <c r="K1743" i="6" s="1"/>
  <c r="E1743" i="6"/>
  <c r="J1743" i="6" s="1"/>
  <c r="D1743" i="6"/>
  <c r="H1742" i="6"/>
  <c r="M1742" i="6" s="1"/>
  <c r="G1742" i="6"/>
  <c r="L1742" i="6" s="1"/>
  <c r="F1742" i="6"/>
  <c r="K1742" i="6" s="1"/>
  <c r="E1742" i="6"/>
  <c r="J1742" i="6" s="1"/>
  <c r="D1742" i="6"/>
  <c r="H1741" i="6"/>
  <c r="M1741" i="6" s="1"/>
  <c r="G1741" i="6"/>
  <c r="L1741" i="6" s="1"/>
  <c r="F1741" i="6"/>
  <c r="K1741" i="6" s="1"/>
  <c r="E1741" i="6"/>
  <c r="J1741" i="6" s="1"/>
  <c r="D1741" i="6"/>
  <c r="H1740" i="6"/>
  <c r="M1740" i="6" s="1"/>
  <c r="G1740" i="6"/>
  <c r="L1740" i="6" s="1"/>
  <c r="F1740" i="6"/>
  <c r="K1740" i="6" s="1"/>
  <c r="E1740" i="6"/>
  <c r="J1740" i="6" s="1"/>
  <c r="D1740" i="6"/>
  <c r="H1739" i="6"/>
  <c r="M1739" i="6" s="1"/>
  <c r="G1739" i="6"/>
  <c r="L1739" i="6" s="1"/>
  <c r="F1739" i="6"/>
  <c r="K1739" i="6" s="1"/>
  <c r="E1739" i="6"/>
  <c r="J1739" i="6" s="1"/>
  <c r="D1739" i="6"/>
  <c r="H1738" i="6"/>
  <c r="M1738" i="6" s="1"/>
  <c r="G1738" i="6"/>
  <c r="L1738" i="6" s="1"/>
  <c r="F1738" i="6"/>
  <c r="K1738" i="6" s="1"/>
  <c r="E1738" i="6"/>
  <c r="J1738" i="6" s="1"/>
  <c r="D1738" i="6"/>
  <c r="H1737" i="6"/>
  <c r="M1737" i="6" s="1"/>
  <c r="G1737" i="6"/>
  <c r="L1737" i="6" s="1"/>
  <c r="F1737" i="6"/>
  <c r="K1737" i="6" s="1"/>
  <c r="E1737" i="6"/>
  <c r="J1737" i="6" s="1"/>
  <c r="D1737" i="6"/>
  <c r="H1736" i="6"/>
  <c r="M1736" i="6" s="1"/>
  <c r="G1736" i="6"/>
  <c r="L1736" i="6" s="1"/>
  <c r="F1736" i="6"/>
  <c r="K1736" i="6" s="1"/>
  <c r="E1736" i="6"/>
  <c r="J1736" i="6" s="1"/>
  <c r="D1736" i="6"/>
  <c r="H1732" i="6"/>
  <c r="M1732" i="6" s="1"/>
  <c r="G1732" i="6"/>
  <c r="L1732" i="6" s="1"/>
  <c r="F1732" i="6"/>
  <c r="K1732" i="6" s="1"/>
  <c r="E1732" i="6"/>
  <c r="J1732" i="6" s="1"/>
  <c r="D1732" i="6"/>
  <c r="H1731" i="6"/>
  <c r="M1731" i="6" s="1"/>
  <c r="G1731" i="6"/>
  <c r="L1731" i="6" s="1"/>
  <c r="F1731" i="6"/>
  <c r="K1731" i="6" s="1"/>
  <c r="E1731" i="6"/>
  <c r="J1731" i="6" s="1"/>
  <c r="D1731" i="6"/>
  <c r="H1730" i="6"/>
  <c r="M1730" i="6" s="1"/>
  <c r="G1730" i="6"/>
  <c r="L1730" i="6" s="1"/>
  <c r="F1730" i="6"/>
  <c r="K1730" i="6" s="1"/>
  <c r="E1730" i="6"/>
  <c r="J1730" i="6" s="1"/>
  <c r="D1730" i="6"/>
  <c r="H1729" i="6"/>
  <c r="M1729" i="6" s="1"/>
  <c r="G1729" i="6"/>
  <c r="L1729" i="6" s="1"/>
  <c r="F1729" i="6"/>
  <c r="K1729" i="6" s="1"/>
  <c r="E1729" i="6"/>
  <c r="J1729" i="6" s="1"/>
  <c r="D1729" i="6"/>
  <c r="H1728" i="6"/>
  <c r="M1728" i="6" s="1"/>
  <c r="G1728" i="6"/>
  <c r="L1728" i="6" s="1"/>
  <c r="F1728" i="6"/>
  <c r="K1728" i="6" s="1"/>
  <c r="E1728" i="6"/>
  <c r="J1728" i="6" s="1"/>
  <c r="D1728" i="6"/>
  <c r="H1727" i="6"/>
  <c r="M1727" i="6" s="1"/>
  <c r="G1727" i="6"/>
  <c r="L1727" i="6" s="1"/>
  <c r="F1727" i="6"/>
  <c r="K1727" i="6" s="1"/>
  <c r="E1727" i="6"/>
  <c r="J1727" i="6" s="1"/>
  <c r="D1727" i="6"/>
  <c r="H1726" i="6"/>
  <c r="M1726" i="6" s="1"/>
  <c r="G1726" i="6"/>
  <c r="L1726" i="6" s="1"/>
  <c r="F1726" i="6"/>
  <c r="K1726" i="6" s="1"/>
  <c r="E1726" i="6"/>
  <c r="J1726" i="6" s="1"/>
  <c r="D1726" i="6"/>
  <c r="H1725" i="6"/>
  <c r="M1725" i="6" s="1"/>
  <c r="G1725" i="6"/>
  <c r="L1725" i="6" s="1"/>
  <c r="F1725" i="6"/>
  <c r="K1725" i="6" s="1"/>
  <c r="E1725" i="6"/>
  <c r="J1725" i="6" s="1"/>
  <c r="D1725" i="6"/>
  <c r="H1724" i="6"/>
  <c r="M1724" i="6" s="1"/>
  <c r="G1724" i="6"/>
  <c r="L1724" i="6" s="1"/>
  <c r="F1724" i="6"/>
  <c r="K1724" i="6" s="1"/>
  <c r="E1724" i="6"/>
  <c r="J1724" i="6" s="1"/>
  <c r="D1724" i="6"/>
  <c r="H1683" i="6"/>
  <c r="M1683" i="6" s="1"/>
  <c r="G1683" i="6"/>
  <c r="L1683" i="6" s="1"/>
  <c r="F1683" i="6"/>
  <c r="K1683" i="6" s="1"/>
  <c r="E1683" i="6"/>
  <c r="J1683" i="6" s="1"/>
  <c r="D1683" i="6"/>
  <c r="H1682" i="6"/>
  <c r="M1682" i="6" s="1"/>
  <c r="G1682" i="6"/>
  <c r="L1682" i="6" s="1"/>
  <c r="F1682" i="6"/>
  <c r="K1682" i="6" s="1"/>
  <c r="E1682" i="6"/>
  <c r="J1682" i="6" s="1"/>
  <c r="D1682" i="6"/>
  <c r="H1681" i="6"/>
  <c r="M1681" i="6" s="1"/>
  <c r="G1681" i="6"/>
  <c r="L1681" i="6" s="1"/>
  <c r="F1681" i="6"/>
  <c r="K1681" i="6" s="1"/>
  <c r="E1681" i="6"/>
  <c r="J1681" i="6" s="1"/>
  <c r="D1681" i="6"/>
  <c r="H1680" i="6"/>
  <c r="M1680" i="6" s="1"/>
  <c r="G1680" i="6"/>
  <c r="L1680" i="6" s="1"/>
  <c r="F1680" i="6"/>
  <c r="K1680" i="6" s="1"/>
  <c r="E1680" i="6"/>
  <c r="J1680" i="6" s="1"/>
  <c r="D1680" i="6"/>
  <c r="H1679" i="6"/>
  <c r="M1679" i="6" s="1"/>
  <c r="G1679" i="6"/>
  <c r="L1679" i="6" s="1"/>
  <c r="F1679" i="6"/>
  <c r="K1679" i="6" s="1"/>
  <c r="E1679" i="6"/>
  <c r="J1679" i="6" s="1"/>
  <c r="D1679" i="6"/>
  <c r="H1678" i="6"/>
  <c r="M1678" i="6" s="1"/>
  <c r="G1678" i="6"/>
  <c r="L1678" i="6" s="1"/>
  <c r="F1678" i="6"/>
  <c r="K1678" i="6" s="1"/>
  <c r="E1678" i="6"/>
  <c r="J1678" i="6" s="1"/>
  <c r="D1678" i="6"/>
  <c r="H1677" i="6"/>
  <c r="M1677" i="6" s="1"/>
  <c r="G1677" i="6"/>
  <c r="L1677" i="6" s="1"/>
  <c r="F1677" i="6"/>
  <c r="K1677" i="6" s="1"/>
  <c r="E1677" i="6"/>
  <c r="J1677" i="6" s="1"/>
  <c r="D1677" i="6"/>
  <c r="H1676" i="6"/>
  <c r="M1676" i="6" s="1"/>
  <c r="G1676" i="6"/>
  <c r="L1676" i="6" s="1"/>
  <c r="F1676" i="6"/>
  <c r="K1676" i="6" s="1"/>
  <c r="E1676" i="6"/>
  <c r="J1676" i="6" s="1"/>
  <c r="D1676" i="6"/>
  <c r="H1675" i="6"/>
  <c r="M1675" i="6" s="1"/>
  <c r="G1675" i="6"/>
  <c r="L1675" i="6" s="1"/>
  <c r="F1675" i="6"/>
  <c r="K1675" i="6" s="1"/>
  <c r="E1675" i="6"/>
  <c r="J1675" i="6" s="1"/>
  <c r="D1675" i="6"/>
  <c r="H1659" i="6"/>
  <c r="M1659" i="6" s="1"/>
  <c r="G1659" i="6"/>
  <c r="L1659" i="6" s="1"/>
  <c r="F1659" i="6"/>
  <c r="K1659" i="6" s="1"/>
  <c r="E1659" i="6"/>
  <c r="J1659" i="6" s="1"/>
  <c r="D1659" i="6"/>
  <c r="H1658" i="6"/>
  <c r="M1658" i="6" s="1"/>
  <c r="G1658" i="6"/>
  <c r="L1658" i="6" s="1"/>
  <c r="F1658" i="6"/>
  <c r="K1658" i="6" s="1"/>
  <c r="E1658" i="6"/>
  <c r="J1658" i="6" s="1"/>
  <c r="D1658" i="6"/>
  <c r="H1657" i="6"/>
  <c r="M1657" i="6" s="1"/>
  <c r="G1657" i="6"/>
  <c r="L1657" i="6" s="1"/>
  <c r="F1657" i="6"/>
  <c r="K1657" i="6" s="1"/>
  <c r="E1657" i="6"/>
  <c r="J1657" i="6" s="1"/>
  <c r="D1657" i="6"/>
  <c r="H1656" i="6"/>
  <c r="M1656" i="6" s="1"/>
  <c r="G1656" i="6"/>
  <c r="L1656" i="6" s="1"/>
  <c r="F1656" i="6"/>
  <c r="K1656" i="6" s="1"/>
  <c r="E1656" i="6"/>
  <c r="J1656" i="6" s="1"/>
  <c r="D1656" i="6"/>
  <c r="H1655" i="6"/>
  <c r="M1655" i="6" s="1"/>
  <c r="G1655" i="6"/>
  <c r="L1655" i="6" s="1"/>
  <c r="F1655" i="6"/>
  <c r="K1655" i="6" s="1"/>
  <c r="E1655" i="6"/>
  <c r="J1655" i="6" s="1"/>
  <c r="D1655" i="6"/>
  <c r="H1654" i="6"/>
  <c r="M1654" i="6" s="1"/>
  <c r="G1654" i="6"/>
  <c r="L1654" i="6" s="1"/>
  <c r="F1654" i="6"/>
  <c r="K1654" i="6" s="1"/>
  <c r="E1654" i="6"/>
  <c r="J1654" i="6" s="1"/>
  <c r="D1654" i="6"/>
  <c r="H1653" i="6"/>
  <c r="M1653" i="6" s="1"/>
  <c r="G1653" i="6"/>
  <c r="L1653" i="6" s="1"/>
  <c r="F1653" i="6"/>
  <c r="K1653" i="6" s="1"/>
  <c r="E1653" i="6"/>
  <c r="J1653" i="6" s="1"/>
  <c r="D1653" i="6"/>
  <c r="H1652" i="6"/>
  <c r="M1652" i="6" s="1"/>
  <c r="G1652" i="6"/>
  <c r="L1652" i="6" s="1"/>
  <c r="F1652" i="6"/>
  <c r="K1652" i="6" s="1"/>
  <c r="E1652" i="6"/>
  <c r="J1652" i="6" s="1"/>
  <c r="D1652" i="6"/>
  <c r="H1651" i="6"/>
  <c r="M1651" i="6" s="1"/>
  <c r="G1651" i="6"/>
  <c r="L1651" i="6" s="1"/>
  <c r="F1651" i="6"/>
  <c r="K1651" i="6" s="1"/>
  <c r="E1651" i="6"/>
  <c r="J1651" i="6" s="1"/>
  <c r="D1651" i="6"/>
  <c r="H1611" i="6"/>
  <c r="M1611" i="6" s="1"/>
  <c r="G1611" i="6"/>
  <c r="L1611" i="6" s="1"/>
  <c r="F1611" i="6"/>
  <c r="K1611" i="6" s="1"/>
  <c r="E1611" i="6"/>
  <c r="J1611" i="6" s="1"/>
  <c r="D1611" i="6"/>
  <c r="H1610" i="6"/>
  <c r="M1610" i="6" s="1"/>
  <c r="G1610" i="6"/>
  <c r="L1610" i="6" s="1"/>
  <c r="F1610" i="6"/>
  <c r="K1610" i="6" s="1"/>
  <c r="E1610" i="6"/>
  <c r="J1610" i="6" s="1"/>
  <c r="D1610" i="6"/>
  <c r="H1609" i="6"/>
  <c r="M1609" i="6" s="1"/>
  <c r="G1609" i="6"/>
  <c r="L1609" i="6" s="1"/>
  <c r="F1609" i="6"/>
  <c r="K1609" i="6" s="1"/>
  <c r="E1609" i="6"/>
  <c r="J1609" i="6" s="1"/>
  <c r="D1609" i="6"/>
  <c r="H1608" i="6"/>
  <c r="M1608" i="6" s="1"/>
  <c r="G1608" i="6"/>
  <c r="L1608" i="6" s="1"/>
  <c r="F1608" i="6"/>
  <c r="K1608" i="6" s="1"/>
  <c r="E1608" i="6"/>
  <c r="J1608" i="6" s="1"/>
  <c r="D1608" i="6"/>
  <c r="H1607" i="6"/>
  <c r="M1607" i="6" s="1"/>
  <c r="G1607" i="6"/>
  <c r="L1607" i="6" s="1"/>
  <c r="F1607" i="6"/>
  <c r="K1607" i="6" s="1"/>
  <c r="E1607" i="6"/>
  <c r="J1607" i="6" s="1"/>
  <c r="D1607" i="6"/>
  <c r="H1606" i="6"/>
  <c r="M1606" i="6" s="1"/>
  <c r="G1606" i="6"/>
  <c r="L1606" i="6" s="1"/>
  <c r="F1606" i="6"/>
  <c r="K1606" i="6" s="1"/>
  <c r="E1606" i="6"/>
  <c r="J1606" i="6" s="1"/>
  <c r="D1606" i="6"/>
  <c r="H1605" i="6"/>
  <c r="M1605" i="6" s="1"/>
  <c r="G1605" i="6"/>
  <c r="L1605" i="6" s="1"/>
  <c r="F1605" i="6"/>
  <c r="K1605" i="6" s="1"/>
  <c r="E1605" i="6"/>
  <c r="J1605" i="6" s="1"/>
  <c r="D1605" i="6"/>
  <c r="H1604" i="6"/>
  <c r="M1604" i="6" s="1"/>
  <c r="G1604" i="6"/>
  <c r="L1604" i="6" s="1"/>
  <c r="F1604" i="6"/>
  <c r="K1604" i="6" s="1"/>
  <c r="E1604" i="6"/>
  <c r="J1604" i="6" s="1"/>
  <c r="D1604" i="6"/>
  <c r="H1603" i="6"/>
  <c r="M1603" i="6" s="1"/>
  <c r="G1603" i="6"/>
  <c r="L1603" i="6" s="1"/>
  <c r="F1603" i="6"/>
  <c r="K1603" i="6" s="1"/>
  <c r="E1603" i="6"/>
  <c r="J1603" i="6" s="1"/>
  <c r="D1603" i="6"/>
  <c r="H1599" i="6"/>
  <c r="M1599" i="6" s="1"/>
  <c r="G1599" i="6"/>
  <c r="L1599" i="6" s="1"/>
  <c r="F1599" i="6"/>
  <c r="K1599" i="6" s="1"/>
  <c r="E1599" i="6"/>
  <c r="J1599" i="6" s="1"/>
  <c r="D1599" i="6"/>
  <c r="H1598" i="6"/>
  <c r="M1598" i="6" s="1"/>
  <c r="G1598" i="6"/>
  <c r="L1598" i="6" s="1"/>
  <c r="F1598" i="6"/>
  <c r="K1598" i="6" s="1"/>
  <c r="E1598" i="6"/>
  <c r="J1598" i="6" s="1"/>
  <c r="D1598" i="6"/>
  <c r="H1597" i="6"/>
  <c r="M1597" i="6" s="1"/>
  <c r="G1597" i="6"/>
  <c r="L1597" i="6" s="1"/>
  <c r="F1597" i="6"/>
  <c r="K1597" i="6" s="1"/>
  <c r="E1597" i="6"/>
  <c r="J1597" i="6" s="1"/>
  <c r="D1597" i="6"/>
  <c r="H1596" i="6"/>
  <c r="M1596" i="6" s="1"/>
  <c r="G1596" i="6"/>
  <c r="L1596" i="6" s="1"/>
  <c r="F1596" i="6"/>
  <c r="K1596" i="6" s="1"/>
  <c r="E1596" i="6"/>
  <c r="J1596" i="6" s="1"/>
  <c r="D1596" i="6"/>
  <c r="H1595" i="6"/>
  <c r="M1595" i="6" s="1"/>
  <c r="G1595" i="6"/>
  <c r="L1595" i="6" s="1"/>
  <c r="F1595" i="6"/>
  <c r="K1595" i="6" s="1"/>
  <c r="E1595" i="6"/>
  <c r="J1595" i="6" s="1"/>
  <c r="D1595" i="6"/>
  <c r="H1594" i="6"/>
  <c r="M1594" i="6" s="1"/>
  <c r="G1594" i="6"/>
  <c r="L1594" i="6" s="1"/>
  <c r="F1594" i="6"/>
  <c r="K1594" i="6" s="1"/>
  <c r="E1594" i="6"/>
  <c r="J1594" i="6" s="1"/>
  <c r="D1594" i="6"/>
  <c r="H1593" i="6"/>
  <c r="M1593" i="6" s="1"/>
  <c r="G1593" i="6"/>
  <c r="L1593" i="6" s="1"/>
  <c r="F1593" i="6"/>
  <c r="K1593" i="6" s="1"/>
  <c r="E1593" i="6"/>
  <c r="J1593" i="6" s="1"/>
  <c r="D1593" i="6"/>
  <c r="H1592" i="6"/>
  <c r="M1592" i="6" s="1"/>
  <c r="G1592" i="6"/>
  <c r="L1592" i="6" s="1"/>
  <c r="F1592" i="6"/>
  <c r="K1592" i="6" s="1"/>
  <c r="E1592" i="6"/>
  <c r="J1592" i="6" s="1"/>
  <c r="D1592" i="6"/>
  <c r="H1591" i="6"/>
  <c r="M1591" i="6" s="1"/>
  <c r="G1591" i="6"/>
  <c r="L1591" i="6" s="1"/>
  <c r="F1591" i="6"/>
  <c r="K1591" i="6" s="1"/>
  <c r="E1591" i="6"/>
  <c r="J1591" i="6" s="1"/>
  <c r="D1591" i="6"/>
  <c r="H1587" i="6"/>
  <c r="M1587" i="6" s="1"/>
  <c r="G1587" i="6"/>
  <c r="L1587" i="6" s="1"/>
  <c r="F1587" i="6"/>
  <c r="K1587" i="6" s="1"/>
  <c r="E1587" i="6"/>
  <c r="J1587" i="6" s="1"/>
  <c r="D1587" i="6"/>
  <c r="H1586" i="6"/>
  <c r="M1586" i="6" s="1"/>
  <c r="G1586" i="6"/>
  <c r="L1586" i="6" s="1"/>
  <c r="F1586" i="6"/>
  <c r="K1586" i="6" s="1"/>
  <c r="E1586" i="6"/>
  <c r="J1586" i="6" s="1"/>
  <c r="D1586" i="6"/>
  <c r="H1585" i="6"/>
  <c r="M1585" i="6" s="1"/>
  <c r="G1585" i="6"/>
  <c r="L1585" i="6" s="1"/>
  <c r="F1585" i="6"/>
  <c r="K1585" i="6" s="1"/>
  <c r="E1585" i="6"/>
  <c r="J1585" i="6" s="1"/>
  <c r="D1585" i="6"/>
  <c r="H1584" i="6"/>
  <c r="M1584" i="6" s="1"/>
  <c r="G1584" i="6"/>
  <c r="L1584" i="6" s="1"/>
  <c r="F1584" i="6"/>
  <c r="K1584" i="6" s="1"/>
  <c r="E1584" i="6"/>
  <c r="J1584" i="6" s="1"/>
  <c r="D1584" i="6"/>
  <c r="H1583" i="6"/>
  <c r="M1583" i="6" s="1"/>
  <c r="G1583" i="6"/>
  <c r="L1583" i="6" s="1"/>
  <c r="F1583" i="6"/>
  <c r="K1583" i="6" s="1"/>
  <c r="E1583" i="6"/>
  <c r="J1583" i="6" s="1"/>
  <c r="D1583" i="6"/>
  <c r="H1582" i="6"/>
  <c r="M1582" i="6" s="1"/>
  <c r="G1582" i="6"/>
  <c r="L1582" i="6" s="1"/>
  <c r="F1582" i="6"/>
  <c r="K1582" i="6" s="1"/>
  <c r="E1582" i="6"/>
  <c r="J1582" i="6" s="1"/>
  <c r="D1582" i="6"/>
  <c r="H1581" i="6"/>
  <c r="M1581" i="6" s="1"/>
  <c r="G1581" i="6"/>
  <c r="L1581" i="6" s="1"/>
  <c r="F1581" i="6"/>
  <c r="K1581" i="6" s="1"/>
  <c r="E1581" i="6"/>
  <c r="J1581" i="6" s="1"/>
  <c r="D1581" i="6"/>
  <c r="H1580" i="6"/>
  <c r="M1580" i="6" s="1"/>
  <c r="G1580" i="6"/>
  <c r="L1580" i="6" s="1"/>
  <c r="F1580" i="6"/>
  <c r="K1580" i="6" s="1"/>
  <c r="E1580" i="6"/>
  <c r="J1580" i="6" s="1"/>
  <c r="D1580" i="6"/>
  <c r="H1579" i="6"/>
  <c r="M1579" i="6" s="1"/>
  <c r="G1579" i="6"/>
  <c r="L1579" i="6" s="1"/>
  <c r="F1579" i="6"/>
  <c r="K1579" i="6" s="1"/>
  <c r="E1579" i="6"/>
  <c r="J1579" i="6" s="1"/>
  <c r="D1579" i="6"/>
  <c r="H1575" i="6"/>
  <c r="M1575" i="6" s="1"/>
  <c r="G1575" i="6"/>
  <c r="L1575" i="6" s="1"/>
  <c r="F1575" i="6"/>
  <c r="K1575" i="6" s="1"/>
  <c r="E1575" i="6"/>
  <c r="J1575" i="6" s="1"/>
  <c r="D1575" i="6"/>
  <c r="H1574" i="6"/>
  <c r="M1574" i="6" s="1"/>
  <c r="G1574" i="6"/>
  <c r="L1574" i="6" s="1"/>
  <c r="F1574" i="6"/>
  <c r="K1574" i="6" s="1"/>
  <c r="E1574" i="6"/>
  <c r="J1574" i="6" s="1"/>
  <c r="D1574" i="6"/>
  <c r="H1573" i="6"/>
  <c r="M1573" i="6" s="1"/>
  <c r="G1573" i="6"/>
  <c r="L1573" i="6" s="1"/>
  <c r="F1573" i="6"/>
  <c r="K1573" i="6" s="1"/>
  <c r="E1573" i="6"/>
  <c r="J1573" i="6" s="1"/>
  <c r="D1573" i="6"/>
  <c r="H1572" i="6"/>
  <c r="M1572" i="6" s="1"/>
  <c r="G1572" i="6"/>
  <c r="L1572" i="6" s="1"/>
  <c r="F1572" i="6"/>
  <c r="K1572" i="6" s="1"/>
  <c r="E1572" i="6"/>
  <c r="J1572" i="6" s="1"/>
  <c r="D1572" i="6"/>
  <c r="H1571" i="6"/>
  <c r="M1571" i="6" s="1"/>
  <c r="G1571" i="6"/>
  <c r="L1571" i="6" s="1"/>
  <c r="F1571" i="6"/>
  <c r="K1571" i="6" s="1"/>
  <c r="E1571" i="6"/>
  <c r="J1571" i="6" s="1"/>
  <c r="D1571" i="6"/>
  <c r="H1570" i="6"/>
  <c r="M1570" i="6" s="1"/>
  <c r="G1570" i="6"/>
  <c r="L1570" i="6" s="1"/>
  <c r="F1570" i="6"/>
  <c r="K1570" i="6" s="1"/>
  <c r="E1570" i="6"/>
  <c r="J1570" i="6" s="1"/>
  <c r="D1570" i="6"/>
  <c r="H1569" i="6"/>
  <c r="M1569" i="6" s="1"/>
  <c r="G1569" i="6"/>
  <c r="L1569" i="6" s="1"/>
  <c r="F1569" i="6"/>
  <c r="K1569" i="6" s="1"/>
  <c r="E1569" i="6"/>
  <c r="J1569" i="6" s="1"/>
  <c r="D1569" i="6"/>
  <c r="H1568" i="6"/>
  <c r="M1568" i="6" s="1"/>
  <c r="G1568" i="6"/>
  <c r="L1568" i="6" s="1"/>
  <c r="F1568" i="6"/>
  <c r="K1568" i="6" s="1"/>
  <c r="E1568" i="6"/>
  <c r="J1568" i="6" s="1"/>
  <c r="D1568" i="6"/>
  <c r="H1567" i="6"/>
  <c r="M1567" i="6" s="1"/>
  <c r="G1567" i="6"/>
  <c r="L1567" i="6" s="1"/>
  <c r="F1567" i="6"/>
  <c r="K1567" i="6" s="1"/>
  <c r="E1567" i="6"/>
  <c r="J1567" i="6" s="1"/>
  <c r="D1567" i="6"/>
  <c r="H1563" i="6"/>
  <c r="M1563" i="6" s="1"/>
  <c r="G1563" i="6"/>
  <c r="L1563" i="6" s="1"/>
  <c r="F1563" i="6"/>
  <c r="K1563" i="6" s="1"/>
  <c r="E1563" i="6"/>
  <c r="J1563" i="6" s="1"/>
  <c r="D1563" i="6"/>
  <c r="H1562" i="6"/>
  <c r="M1562" i="6" s="1"/>
  <c r="G1562" i="6"/>
  <c r="L1562" i="6" s="1"/>
  <c r="F1562" i="6"/>
  <c r="K1562" i="6" s="1"/>
  <c r="E1562" i="6"/>
  <c r="J1562" i="6" s="1"/>
  <c r="D1562" i="6"/>
  <c r="H1561" i="6"/>
  <c r="M1561" i="6" s="1"/>
  <c r="G1561" i="6"/>
  <c r="L1561" i="6" s="1"/>
  <c r="F1561" i="6"/>
  <c r="K1561" i="6" s="1"/>
  <c r="E1561" i="6"/>
  <c r="J1561" i="6" s="1"/>
  <c r="D1561" i="6"/>
  <c r="H1560" i="6"/>
  <c r="M1560" i="6" s="1"/>
  <c r="G1560" i="6"/>
  <c r="L1560" i="6" s="1"/>
  <c r="F1560" i="6"/>
  <c r="K1560" i="6" s="1"/>
  <c r="E1560" i="6"/>
  <c r="J1560" i="6" s="1"/>
  <c r="D1560" i="6"/>
  <c r="H1559" i="6"/>
  <c r="M1559" i="6" s="1"/>
  <c r="G1559" i="6"/>
  <c r="L1559" i="6" s="1"/>
  <c r="F1559" i="6"/>
  <c r="K1559" i="6" s="1"/>
  <c r="E1559" i="6"/>
  <c r="J1559" i="6" s="1"/>
  <c r="D1559" i="6"/>
  <c r="H1558" i="6"/>
  <c r="M1558" i="6" s="1"/>
  <c r="G1558" i="6"/>
  <c r="L1558" i="6" s="1"/>
  <c r="F1558" i="6"/>
  <c r="K1558" i="6" s="1"/>
  <c r="E1558" i="6"/>
  <c r="J1558" i="6" s="1"/>
  <c r="D1558" i="6"/>
  <c r="H1557" i="6"/>
  <c r="M1557" i="6" s="1"/>
  <c r="G1557" i="6"/>
  <c r="L1557" i="6" s="1"/>
  <c r="F1557" i="6"/>
  <c r="K1557" i="6" s="1"/>
  <c r="E1557" i="6"/>
  <c r="J1557" i="6" s="1"/>
  <c r="D1557" i="6"/>
  <c r="H1556" i="6"/>
  <c r="M1556" i="6" s="1"/>
  <c r="G1556" i="6"/>
  <c r="L1556" i="6" s="1"/>
  <c r="F1556" i="6"/>
  <c r="K1556" i="6" s="1"/>
  <c r="E1556" i="6"/>
  <c r="J1556" i="6" s="1"/>
  <c r="D1556" i="6"/>
  <c r="H1555" i="6"/>
  <c r="M1555" i="6" s="1"/>
  <c r="G1555" i="6"/>
  <c r="L1555" i="6" s="1"/>
  <c r="F1555" i="6"/>
  <c r="K1555" i="6" s="1"/>
  <c r="E1555" i="6"/>
  <c r="J1555" i="6" s="1"/>
  <c r="D1555" i="6"/>
  <c r="H1551" i="6"/>
  <c r="M1551" i="6" s="1"/>
  <c r="G1551" i="6"/>
  <c r="L1551" i="6" s="1"/>
  <c r="F1551" i="6"/>
  <c r="K1551" i="6" s="1"/>
  <c r="E1551" i="6"/>
  <c r="J1551" i="6" s="1"/>
  <c r="D1551" i="6"/>
  <c r="H1550" i="6"/>
  <c r="M1550" i="6" s="1"/>
  <c r="G1550" i="6"/>
  <c r="L1550" i="6" s="1"/>
  <c r="F1550" i="6"/>
  <c r="K1550" i="6" s="1"/>
  <c r="E1550" i="6"/>
  <c r="J1550" i="6" s="1"/>
  <c r="D1550" i="6"/>
  <c r="H1549" i="6"/>
  <c r="M1549" i="6" s="1"/>
  <c r="G1549" i="6"/>
  <c r="L1549" i="6" s="1"/>
  <c r="F1549" i="6"/>
  <c r="K1549" i="6" s="1"/>
  <c r="E1549" i="6"/>
  <c r="J1549" i="6" s="1"/>
  <c r="D1549" i="6"/>
  <c r="H1548" i="6"/>
  <c r="M1548" i="6" s="1"/>
  <c r="G1548" i="6"/>
  <c r="L1548" i="6" s="1"/>
  <c r="F1548" i="6"/>
  <c r="K1548" i="6" s="1"/>
  <c r="E1548" i="6"/>
  <c r="J1548" i="6" s="1"/>
  <c r="D1548" i="6"/>
  <c r="H1547" i="6"/>
  <c r="M1547" i="6" s="1"/>
  <c r="G1547" i="6"/>
  <c r="L1547" i="6" s="1"/>
  <c r="F1547" i="6"/>
  <c r="K1547" i="6" s="1"/>
  <c r="E1547" i="6"/>
  <c r="J1547" i="6" s="1"/>
  <c r="D1547" i="6"/>
  <c r="H1546" i="6"/>
  <c r="M1546" i="6" s="1"/>
  <c r="G1546" i="6"/>
  <c r="L1546" i="6" s="1"/>
  <c r="F1546" i="6"/>
  <c r="K1546" i="6" s="1"/>
  <c r="E1546" i="6"/>
  <c r="J1546" i="6" s="1"/>
  <c r="D1546" i="6"/>
  <c r="H1545" i="6"/>
  <c r="M1545" i="6" s="1"/>
  <c r="G1545" i="6"/>
  <c r="L1545" i="6" s="1"/>
  <c r="F1545" i="6"/>
  <c r="K1545" i="6" s="1"/>
  <c r="E1545" i="6"/>
  <c r="J1545" i="6" s="1"/>
  <c r="D1545" i="6"/>
  <c r="H1544" i="6"/>
  <c r="M1544" i="6" s="1"/>
  <c r="G1544" i="6"/>
  <c r="L1544" i="6" s="1"/>
  <c r="F1544" i="6"/>
  <c r="K1544" i="6" s="1"/>
  <c r="E1544" i="6"/>
  <c r="J1544" i="6" s="1"/>
  <c r="D1544" i="6"/>
  <c r="H1543" i="6"/>
  <c r="M1543" i="6" s="1"/>
  <c r="G1543" i="6"/>
  <c r="L1543" i="6" s="1"/>
  <c r="F1543" i="6"/>
  <c r="K1543" i="6" s="1"/>
  <c r="E1543" i="6"/>
  <c r="J1543" i="6" s="1"/>
  <c r="D1543" i="6"/>
  <c r="H1409" i="6"/>
  <c r="M1409" i="6" s="1"/>
  <c r="G1409" i="6"/>
  <c r="L1409" i="6" s="1"/>
  <c r="F1409" i="6"/>
  <c r="K1409" i="6" s="1"/>
  <c r="E1409" i="6"/>
  <c r="J1409" i="6" s="1"/>
  <c r="D1409" i="6"/>
  <c r="H1408" i="6"/>
  <c r="M1408" i="6" s="1"/>
  <c r="G1408" i="6"/>
  <c r="L1408" i="6" s="1"/>
  <c r="F1408" i="6"/>
  <c r="K1408" i="6" s="1"/>
  <c r="E1408" i="6"/>
  <c r="J1408" i="6" s="1"/>
  <c r="D1408" i="6"/>
  <c r="H1407" i="6"/>
  <c r="M1407" i="6" s="1"/>
  <c r="G1407" i="6"/>
  <c r="L1407" i="6" s="1"/>
  <c r="F1407" i="6"/>
  <c r="K1407" i="6" s="1"/>
  <c r="E1407" i="6"/>
  <c r="J1407" i="6" s="1"/>
  <c r="D1407" i="6"/>
  <c r="H1406" i="6"/>
  <c r="M1406" i="6" s="1"/>
  <c r="G1406" i="6"/>
  <c r="L1406" i="6" s="1"/>
  <c r="F1406" i="6"/>
  <c r="K1406" i="6" s="1"/>
  <c r="E1406" i="6"/>
  <c r="J1406" i="6" s="1"/>
  <c r="D1406" i="6"/>
  <c r="H1405" i="6"/>
  <c r="M1405" i="6" s="1"/>
  <c r="G1405" i="6"/>
  <c r="L1405" i="6" s="1"/>
  <c r="F1405" i="6"/>
  <c r="K1405" i="6" s="1"/>
  <c r="E1405" i="6"/>
  <c r="J1405" i="6" s="1"/>
  <c r="D1405" i="6"/>
  <c r="H1404" i="6"/>
  <c r="M1404" i="6" s="1"/>
  <c r="G1404" i="6"/>
  <c r="L1404" i="6" s="1"/>
  <c r="F1404" i="6"/>
  <c r="K1404" i="6" s="1"/>
  <c r="E1404" i="6"/>
  <c r="J1404" i="6" s="1"/>
  <c r="D1404" i="6"/>
  <c r="H1403" i="6"/>
  <c r="M1403" i="6" s="1"/>
  <c r="G1403" i="6"/>
  <c r="L1403" i="6" s="1"/>
  <c r="F1403" i="6"/>
  <c r="K1403" i="6" s="1"/>
  <c r="E1403" i="6"/>
  <c r="J1403" i="6" s="1"/>
  <c r="D1403" i="6"/>
  <c r="H1402" i="6"/>
  <c r="M1402" i="6" s="1"/>
  <c r="G1402" i="6"/>
  <c r="L1402" i="6" s="1"/>
  <c r="F1402" i="6"/>
  <c r="K1402" i="6" s="1"/>
  <c r="E1402" i="6"/>
  <c r="J1402" i="6" s="1"/>
  <c r="D1402" i="6"/>
  <c r="H1401" i="6"/>
  <c r="M1401" i="6" s="1"/>
  <c r="G1401" i="6"/>
  <c r="L1401" i="6" s="1"/>
  <c r="F1401" i="6"/>
  <c r="K1401" i="6" s="1"/>
  <c r="E1401" i="6"/>
  <c r="J1401" i="6" s="1"/>
  <c r="D1401" i="6"/>
  <c r="H1493" i="6"/>
  <c r="M1493" i="6" s="1"/>
  <c r="G1493" i="6"/>
  <c r="L1493" i="6" s="1"/>
  <c r="F1493" i="6"/>
  <c r="K1493" i="6" s="1"/>
  <c r="E1493" i="6"/>
  <c r="J1493" i="6" s="1"/>
  <c r="D1493" i="6"/>
  <c r="H1492" i="6"/>
  <c r="M1492" i="6" s="1"/>
  <c r="G1492" i="6"/>
  <c r="L1492" i="6" s="1"/>
  <c r="F1492" i="6"/>
  <c r="K1492" i="6" s="1"/>
  <c r="E1492" i="6"/>
  <c r="J1492" i="6" s="1"/>
  <c r="D1492" i="6"/>
  <c r="H1491" i="6"/>
  <c r="M1491" i="6" s="1"/>
  <c r="G1491" i="6"/>
  <c r="L1491" i="6" s="1"/>
  <c r="F1491" i="6"/>
  <c r="K1491" i="6" s="1"/>
  <c r="E1491" i="6"/>
  <c r="J1491" i="6" s="1"/>
  <c r="D1491" i="6"/>
  <c r="H1490" i="6"/>
  <c r="M1490" i="6" s="1"/>
  <c r="G1490" i="6"/>
  <c r="L1490" i="6" s="1"/>
  <c r="F1490" i="6"/>
  <c r="K1490" i="6" s="1"/>
  <c r="E1490" i="6"/>
  <c r="J1490" i="6" s="1"/>
  <c r="D1490" i="6"/>
  <c r="H1489" i="6"/>
  <c r="M1489" i="6" s="1"/>
  <c r="G1489" i="6"/>
  <c r="L1489" i="6" s="1"/>
  <c r="F1489" i="6"/>
  <c r="K1489" i="6" s="1"/>
  <c r="E1489" i="6"/>
  <c r="J1489" i="6" s="1"/>
  <c r="D1489" i="6"/>
  <c r="H1488" i="6"/>
  <c r="M1488" i="6" s="1"/>
  <c r="G1488" i="6"/>
  <c r="L1488" i="6" s="1"/>
  <c r="F1488" i="6"/>
  <c r="K1488" i="6" s="1"/>
  <c r="E1488" i="6"/>
  <c r="J1488" i="6" s="1"/>
  <c r="D1488" i="6"/>
  <c r="H1487" i="6"/>
  <c r="M1487" i="6" s="1"/>
  <c r="G1487" i="6"/>
  <c r="L1487" i="6" s="1"/>
  <c r="F1487" i="6"/>
  <c r="K1487" i="6" s="1"/>
  <c r="E1487" i="6"/>
  <c r="J1487" i="6" s="1"/>
  <c r="D1487" i="6"/>
  <c r="H1486" i="6"/>
  <c r="M1486" i="6" s="1"/>
  <c r="G1486" i="6"/>
  <c r="L1486" i="6" s="1"/>
  <c r="F1486" i="6"/>
  <c r="K1486" i="6" s="1"/>
  <c r="E1486" i="6"/>
  <c r="J1486" i="6" s="1"/>
  <c r="D1486" i="6"/>
  <c r="H1485" i="6"/>
  <c r="M1485" i="6" s="1"/>
  <c r="G1485" i="6"/>
  <c r="L1485" i="6" s="1"/>
  <c r="F1485" i="6"/>
  <c r="K1485" i="6" s="1"/>
  <c r="E1485" i="6"/>
  <c r="J1485" i="6" s="1"/>
  <c r="D1485" i="6"/>
  <c r="H1481" i="6"/>
  <c r="M1481" i="6" s="1"/>
  <c r="G1481" i="6"/>
  <c r="L1481" i="6" s="1"/>
  <c r="F1481" i="6"/>
  <c r="K1481" i="6" s="1"/>
  <c r="E1481" i="6"/>
  <c r="J1481" i="6" s="1"/>
  <c r="D1481" i="6"/>
  <c r="H1480" i="6"/>
  <c r="M1480" i="6" s="1"/>
  <c r="G1480" i="6"/>
  <c r="L1480" i="6" s="1"/>
  <c r="F1480" i="6"/>
  <c r="K1480" i="6" s="1"/>
  <c r="E1480" i="6"/>
  <c r="J1480" i="6" s="1"/>
  <c r="D1480" i="6"/>
  <c r="H1479" i="6"/>
  <c r="M1479" i="6" s="1"/>
  <c r="G1479" i="6"/>
  <c r="L1479" i="6" s="1"/>
  <c r="F1479" i="6"/>
  <c r="K1479" i="6" s="1"/>
  <c r="E1479" i="6"/>
  <c r="J1479" i="6" s="1"/>
  <c r="D1479" i="6"/>
  <c r="H1478" i="6"/>
  <c r="M1478" i="6" s="1"/>
  <c r="G1478" i="6"/>
  <c r="L1478" i="6" s="1"/>
  <c r="F1478" i="6"/>
  <c r="K1478" i="6" s="1"/>
  <c r="E1478" i="6"/>
  <c r="J1478" i="6" s="1"/>
  <c r="D1478" i="6"/>
  <c r="H1477" i="6"/>
  <c r="M1477" i="6" s="1"/>
  <c r="G1477" i="6"/>
  <c r="L1477" i="6" s="1"/>
  <c r="F1477" i="6"/>
  <c r="K1477" i="6" s="1"/>
  <c r="E1477" i="6"/>
  <c r="J1477" i="6" s="1"/>
  <c r="D1477" i="6"/>
  <c r="H1476" i="6"/>
  <c r="M1476" i="6" s="1"/>
  <c r="G1476" i="6"/>
  <c r="L1476" i="6" s="1"/>
  <c r="F1476" i="6"/>
  <c r="K1476" i="6" s="1"/>
  <c r="E1476" i="6"/>
  <c r="J1476" i="6" s="1"/>
  <c r="D1476" i="6"/>
  <c r="H1475" i="6"/>
  <c r="M1475" i="6" s="1"/>
  <c r="G1475" i="6"/>
  <c r="L1475" i="6" s="1"/>
  <c r="F1475" i="6"/>
  <c r="K1475" i="6" s="1"/>
  <c r="E1475" i="6"/>
  <c r="J1475" i="6" s="1"/>
  <c r="D1475" i="6"/>
  <c r="H1474" i="6"/>
  <c r="M1474" i="6" s="1"/>
  <c r="G1474" i="6"/>
  <c r="L1474" i="6" s="1"/>
  <c r="F1474" i="6"/>
  <c r="K1474" i="6" s="1"/>
  <c r="E1474" i="6"/>
  <c r="J1474" i="6" s="1"/>
  <c r="D1474" i="6"/>
  <c r="H1473" i="6"/>
  <c r="M1473" i="6" s="1"/>
  <c r="G1473" i="6"/>
  <c r="L1473" i="6" s="1"/>
  <c r="F1473" i="6"/>
  <c r="K1473" i="6" s="1"/>
  <c r="E1473" i="6"/>
  <c r="J1473" i="6" s="1"/>
  <c r="D1473" i="6"/>
  <c r="H1469" i="6"/>
  <c r="M1469" i="6" s="1"/>
  <c r="G1469" i="6"/>
  <c r="L1469" i="6" s="1"/>
  <c r="F1469" i="6"/>
  <c r="K1469" i="6" s="1"/>
  <c r="E1469" i="6"/>
  <c r="J1469" i="6" s="1"/>
  <c r="D1469" i="6"/>
  <c r="H1468" i="6"/>
  <c r="M1468" i="6" s="1"/>
  <c r="G1468" i="6"/>
  <c r="L1468" i="6" s="1"/>
  <c r="F1468" i="6"/>
  <c r="K1468" i="6" s="1"/>
  <c r="E1468" i="6"/>
  <c r="J1468" i="6" s="1"/>
  <c r="D1468" i="6"/>
  <c r="H1467" i="6"/>
  <c r="M1467" i="6" s="1"/>
  <c r="G1467" i="6"/>
  <c r="L1467" i="6" s="1"/>
  <c r="F1467" i="6"/>
  <c r="K1467" i="6" s="1"/>
  <c r="E1467" i="6"/>
  <c r="J1467" i="6" s="1"/>
  <c r="D1467" i="6"/>
  <c r="H1466" i="6"/>
  <c r="M1466" i="6" s="1"/>
  <c r="G1466" i="6"/>
  <c r="L1466" i="6" s="1"/>
  <c r="F1466" i="6"/>
  <c r="K1466" i="6" s="1"/>
  <c r="E1466" i="6"/>
  <c r="J1466" i="6" s="1"/>
  <c r="D1466" i="6"/>
  <c r="H1465" i="6"/>
  <c r="M1465" i="6" s="1"/>
  <c r="G1465" i="6"/>
  <c r="L1465" i="6" s="1"/>
  <c r="F1465" i="6"/>
  <c r="K1465" i="6" s="1"/>
  <c r="E1465" i="6"/>
  <c r="J1465" i="6" s="1"/>
  <c r="D1465" i="6"/>
  <c r="H1464" i="6"/>
  <c r="M1464" i="6" s="1"/>
  <c r="G1464" i="6"/>
  <c r="L1464" i="6" s="1"/>
  <c r="F1464" i="6"/>
  <c r="K1464" i="6" s="1"/>
  <c r="E1464" i="6"/>
  <c r="J1464" i="6" s="1"/>
  <c r="D1464" i="6"/>
  <c r="H1463" i="6"/>
  <c r="M1463" i="6" s="1"/>
  <c r="G1463" i="6"/>
  <c r="L1463" i="6" s="1"/>
  <c r="F1463" i="6"/>
  <c r="K1463" i="6" s="1"/>
  <c r="E1463" i="6"/>
  <c r="J1463" i="6" s="1"/>
  <c r="D1463" i="6"/>
  <c r="H1462" i="6"/>
  <c r="M1462" i="6" s="1"/>
  <c r="G1462" i="6"/>
  <c r="L1462" i="6" s="1"/>
  <c r="F1462" i="6"/>
  <c r="K1462" i="6" s="1"/>
  <c r="E1462" i="6"/>
  <c r="J1462" i="6" s="1"/>
  <c r="D1462" i="6"/>
  <c r="H1461" i="6"/>
  <c r="M1461" i="6" s="1"/>
  <c r="G1461" i="6"/>
  <c r="L1461" i="6" s="1"/>
  <c r="F1461" i="6"/>
  <c r="K1461" i="6" s="1"/>
  <c r="E1461" i="6"/>
  <c r="J1461" i="6" s="1"/>
  <c r="D1461" i="6"/>
  <c r="H1457" i="6"/>
  <c r="M1457" i="6" s="1"/>
  <c r="G1457" i="6"/>
  <c r="L1457" i="6" s="1"/>
  <c r="F1457" i="6"/>
  <c r="K1457" i="6" s="1"/>
  <c r="E1457" i="6"/>
  <c r="J1457" i="6" s="1"/>
  <c r="D1457" i="6"/>
  <c r="H1456" i="6"/>
  <c r="M1456" i="6" s="1"/>
  <c r="G1456" i="6"/>
  <c r="L1456" i="6" s="1"/>
  <c r="F1456" i="6"/>
  <c r="K1456" i="6" s="1"/>
  <c r="E1456" i="6"/>
  <c r="J1456" i="6" s="1"/>
  <c r="D1456" i="6"/>
  <c r="H1455" i="6"/>
  <c r="M1455" i="6" s="1"/>
  <c r="G1455" i="6"/>
  <c r="L1455" i="6" s="1"/>
  <c r="F1455" i="6"/>
  <c r="K1455" i="6" s="1"/>
  <c r="E1455" i="6"/>
  <c r="J1455" i="6" s="1"/>
  <c r="D1455" i="6"/>
  <c r="H1454" i="6"/>
  <c r="M1454" i="6" s="1"/>
  <c r="G1454" i="6"/>
  <c r="L1454" i="6" s="1"/>
  <c r="F1454" i="6"/>
  <c r="K1454" i="6" s="1"/>
  <c r="E1454" i="6"/>
  <c r="J1454" i="6" s="1"/>
  <c r="D1454" i="6"/>
  <c r="H1453" i="6"/>
  <c r="M1453" i="6" s="1"/>
  <c r="G1453" i="6"/>
  <c r="L1453" i="6" s="1"/>
  <c r="F1453" i="6"/>
  <c r="K1453" i="6" s="1"/>
  <c r="E1453" i="6"/>
  <c r="J1453" i="6" s="1"/>
  <c r="D1453" i="6"/>
  <c r="H1452" i="6"/>
  <c r="M1452" i="6" s="1"/>
  <c r="G1452" i="6"/>
  <c r="L1452" i="6" s="1"/>
  <c r="F1452" i="6"/>
  <c r="K1452" i="6" s="1"/>
  <c r="E1452" i="6"/>
  <c r="J1452" i="6" s="1"/>
  <c r="D1452" i="6"/>
  <c r="H1451" i="6"/>
  <c r="M1451" i="6" s="1"/>
  <c r="G1451" i="6"/>
  <c r="L1451" i="6" s="1"/>
  <c r="F1451" i="6"/>
  <c r="K1451" i="6" s="1"/>
  <c r="E1451" i="6"/>
  <c r="J1451" i="6" s="1"/>
  <c r="D1451" i="6"/>
  <c r="H1450" i="6"/>
  <c r="M1450" i="6" s="1"/>
  <c r="G1450" i="6"/>
  <c r="L1450" i="6" s="1"/>
  <c r="F1450" i="6"/>
  <c r="K1450" i="6" s="1"/>
  <c r="E1450" i="6"/>
  <c r="J1450" i="6" s="1"/>
  <c r="D1450" i="6"/>
  <c r="H1449" i="6"/>
  <c r="M1449" i="6" s="1"/>
  <c r="G1449" i="6"/>
  <c r="L1449" i="6" s="1"/>
  <c r="F1449" i="6"/>
  <c r="K1449" i="6" s="1"/>
  <c r="E1449" i="6"/>
  <c r="J1449" i="6" s="1"/>
  <c r="D1449" i="6"/>
  <c r="H1445" i="6"/>
  <c r="M1445" i="6" s="1"/>
  <c r="G1445" i="6"/>
  <c r="L1445" i="6" s="1"/>
  <c r="F1445" i="6"/>
  <c r="K1445" i="6" s="1"/>
  <c r="E1445" i="6"/>
  <c r="J1445" i="6" s="1"/>
  <c r="D1445" i="6"/>
  <c r="H1444" i="6"/>
  <c r="M1444" i="6" s="1"/>
  <c r="G1444" i="6"/>
  <c r="L1444" i="6" s="1"/>
  <c r="F1444" i="6"/>
  <c r="K1444" i="6" s="1"/>
  <c r="E1444" i="6"/>
  <c r="J1444" i="6" s="1"/>
  <c r="D1444" i="6"/>
  <c r="H1443" i="6"/>
  <c r="M1443" i="6" s="1"/>
  <c r="G1443" i="6"/>
  <c r="L1443" i="6" s="1"/>
  <c r="F1443" i="6"/>
  <c r="K1443" i="6" s="1"/>
  <c r="E1443" i="6"/>
  <c r="J1443" i="6" s="1"/>
  <c r="D1443" i="6"/>
  <c r="H1442" i="6"/>
  <c r="M1442" i="6" s="1"/>
  <c r="G1442" i="6"/>
  <c r="L1442" i="6" s="1"/>
  <c r="F1442" i="6"/>
  <c r="K1442" i="6" s="1"/>
  <c r="E1442" i="6"/>
  <c r="J1442" i="6" s="1"/>
  <c r="D1442" i="6"/>
  <c r="H1441" i="6"/>
  <c r="M1441" i="6" s="1"/>
  <c r="G1441" i="6"/>
  <c r="L1441" i="6" s="1"/>
  <c r="F1441" i="6"/>
  <c r="K1441" i="6" s="1"/>
  <c r="E1441" i="6"/>
  <c r="J1441" i="6" s="1"/>
  <c r="D1441" i="6"/>
  <c r="H1440" i="6"/>
  <c r="M1440" i="6" s="1"/>
  <c r="G1440" i="6"/>
  <c r="L1440" i="6" s="1"/>
  <c r="F1440" i="6"/>
  <c r="K1440" i="6" s="1"/>
  <c r="E1440" i="6"/>
  <c r="J1440" i="6" s="1"/>
  <c r="D1440" i="6"/>
  <c r="H1439" i="6"/>
  <c r="M1439" i="6" s="1"/>
  <c r="G1439" i="6"/>
  <c r="L1439" i="6" s="1"/>
  <c r="F1439" i="6"/>
  <c r="K1439" i="6" s="1"/>
  <c r="E1439" i="6"/>
  <c r="J1439" i="6" s="1"/>
  <c r="D1439" i="6"/>
  <c r="H1438" i="6"/>
  <c r="M1438" i="6" s="1"/>
  <c r="G1438" i="6"/>
  <c r="L1438" i="6" s="1"/>
  <c r="F1438" i="6"/>
  <c r="K1438" i="6" s="1"/>
  <c r="E1438" i="6"/>
  <c r="J1438" i="6" s="1"/>
  <c r="D1438" i="6"/>
  <c r="H1437" i="6"/>
  <c r="M1437" i="6" s="1"/>
  <c r="G1437" i="6"/>
  <c r="L1437" i="6" s="1"/>
  <c r="F1437" i="6"/>
  <c r="K1437" i="6" s="1"/>
  <c r="E1437" i="6"/>
  <c r="J1437" i="6" s="1"/>
  <c r="D1437" i="6"/>
  <c r="H1433" i="6"/>
  <c r="M1433" i="6" s="1"/>
  <c r="G1433" i="6"/>
  <c r="L1433" i="6" s="1"/>
  <c r="F1433" i="6"/>
  <c r="K1433" i="6" s="1"/>
  <c r="E1433" i="6"/>
  <c r="J1433" i="6" s="1"/>
  <c r="D1433" i="6"/>
  <c r="H1432" i="6"/>
  <c r="M1432" i="6" s="1"/>
  <c r="G1432" i="6"/>
  <c r="L1432" i="6" s="1"/>
  <c r="F1432" i="6"/>
  <c r="K1432" i="6" s="1"/>
  <c r="E1432" i="6"/>
  <c r="J1432" i="6" s="1"/>
  <c r="D1432" i="6"/>
  <c r="H1431" i="6"/>
  <c r="M1431" i="6" s="1"/>
  <c r="G1431" i="6"/>
  <c r="L1431" i="6" s="1"/>
  <c r="F1431" i="6"/>
  <c r="K1431" i="6" s="1"/>
  <c r="E1431" i="6"/>
  <c r="J1431" i="6" s="1"/>
  <c r="D1431" i="6"/>
  <c r="H1430" i="6"/>
  <c r="M1430" i="6" s="1"/>
  <c r="G1430" i="6"/>
  <c r="L1430" i="6" s="1"/>
  <c r="F1430" i="6"/>
  <c r="K1430" i="6" s="1"/>
  <c r="E1430" i="6"/>
  <c r="J1430" i="6" s="1"/>
  <c r="D1430" i="6"/>
  <c r="H1429" i="6"/>
  <c r="M1429" i="6" s="1"/>
  <c r="G1429" i="6"/>
  <c r="L1429" i="6" s="1"/>
  <c r="F1429" i="6"/>
  <c r="K1429" i="6" s="1"/>
  <c r="E1429" i="6"/>
  <c r="J1429" i="6" s="1"/>
  <c r="D1429" i="6"/>
  <c r="H1428" i="6"/>
  <c r="M1428" i="6" s="1"/>
  <c r="G1428" i="6"/>
  <c r="L1428" i="6" s="1"/>
  <c r="F1428" i="6"/>
  <c r="K1428" i="6" s="1"/>
  <c r="E1428" i="6"/>
  <c r="J1428" i="6" s="1"/>
  <c r="D1428" i="6"/>
  <c r="H1427" i="6"/>
  <c r="M1427" i="6" s="1"/>
  <c r="G1427" i="6"/>
  <c r="L1427" i="6" s="1"/>
  <c r="F1427" i="6"/>
  <c r="K1427" i="6" s="1"/>
  <c r="E1427" i="6"/>
  <c r="J1427" i="6" s="1"/>
  <c r="D1427" i="6"/>
  <c r="H1426" i="6"/>
  <c r="M1426" i="6" s="1"/>
  <c r="G1426" i="6"/>
  <c r="L1426" i="6" s="1"/>
  <c r="F1426" i="6"/>
  <c r="K1426" i="6" s="1"/>
  <c r="E1426" i="6"/>
  <c r="J1426" i="6" s="1"/>
  <c r="D1426" i="6"/>
  <c r="H1425" i="6"/>
  <c r="M1425" i="6" s="1"/>
  <c r="G1425" i="6"/>
  <c r="L1425" i="6" s="1"/>
  <c r="F1425" i="6"/>
  <c r="K1425" i="6" s="1"/>
  <c r="E1425" i="6"/>
  <c r="J1425" i="6" s="1"/>
  <c r="D1425" i="6"/>
  <c r="H1421" i="6"/>
  <c r="M1421" i="6" s="1"/>
  <c r="G1421" i="6"/>
  <c r="L1421" i="6" s="1"/>
  <c r="F1421" i="6"/>
  <c r="K1421" i="6" s="1"/>
  <c r="E1421" i="6"/>
  <c r="J1421" i="6" s="1"/>
  <c r="D1421" i="6"/>
  <c r="H1420" i="6"/>
  <c r="M1420" i="6" s="1"/>
  <c r="G1420" i="6"/>
  <c r="L1420" i="6" s="1"/>
  <c r="F1420" i="6"/>
  <c r="K1420" i="6" s="1"/>
  <c r="E1420" i="6"/>
  <c r="J1420" i="6" s="1"/>
  <c r="D1420" i="6"/>
  <c r="H1419" i="6"/>
  <c r="M1419" i="6" s="1"/>
  <c r="G1419" i="6"/>
  <c r="L1419" i="6" s="1"/>
  <c r="F1419" i="6"/>
  <c r="K1419" i="6" s="1"/>
  <c r="E1419" i="6"/>
  <c r="J1419" i="6" s="1"/>
  <c r="D1419" i="6"/>
  <c r="H1418" i="6"/>
  <c r="M1418" i="6" s="1"/>
  <c r="G1418" i="6"/>
  <c r="L1418" i="6" s="1"/>
  <c r="F1418" i="6"/>
  <c r="K1418" i="6" s="1"/>
  <c r="E1418" i="6"/>
  <c r="J1418" i="6" s="1"/>
  <c r="D1418" i="6"/>
  <c r="H1417" i="6"/>
  <c r="M1417" i="6" s="1"/>
  <c r="G1417" i="6"/>
  <c r="L1417" i="6" s="1"/>
  <c r="F1417" i="6"/>
  <c r="K1417" i="6" s="1"/>
  <c r="E1417" i="6"/>
  <c r="J1417" i="6" s="1"/>
  <c r="D1417" i="6"/>
  <c r="H1416" i="6"/>
  <c r="M1416" i="6" s="1"/>
  <c r="G1416" i="6"/>
  <c r="L1416" i="6" s="1"/>
  <c r="F1416" i="6"/>
  <c r="K1416" i="6" s="1"/>
  <c r="E1416" i="6"/>
  <c r="J1416" i="6" s="1"/>
  <c r="D1416" i="6"/>
  <c r="H1415" i="6"/>
  <c r="M1415" i="6" s="1"/>
  <c r="G1415" i="6"/>
  <c r="L1415" i="6" s="1"/>
  <c r="F1415" i="6"/>
  <c r="K1415" i="6" s="1"/>
  <c r="E1415" i="6"/>
  <c r="J1415" i="6" s="1"/>
  <c r="D1415" i="6"/>
  <c r="H1414" i="6"/>
  <c r="M1414" i="6" s="1"/>
  <c r="G1414" i="6"/>
  <c r="L1414" i="6" s="1"/>
  <c r="F1414" i="6"/>
  <c r="K1414" i="6" s="1"/>
  <c r="E1414" i="6"/>
  <c r="J1414" i="6" s="1"/>
  <c r="D1414" i="6"/>
  <c r="H1413" i="6"/>
  <c r="M1413" i="6" s="1"/>
  <c r="G1413" i="6"/>
  <c r="L1413" i="6" s="1"/>
  <c r="F1413" i="6"/>
  <c r="K1413" i="6" s="1"/>
  <c r="E1413" i="6"/>
  <c r="J1413" i="6" s="1"/>
  <c r="D1413" i="6"/>
  <c r="H1397" i="6"/>
  <c r="M1397" i="6" s="1"/>
  <c r="G1397" i="6"/>
  <c r="L1397" i="6" s="1"/>
  <c r="F1397" i="6"/>
  <c r="K1397" i="6" s="1"/>
  <c r="E1397" i="6"/>
  <c r="J1397" i="6" s="1"/>
  <c r="D1397" i="6"/>
  <c r="H1396" i="6"/>
  <c r="M1396" i="6" s="1"/>
  <c r="G1396" i="6"/>
  <c r="L1396" i="6" s="1"/>
  <c r="F1396" i="6"/>
  <c r="K1396" i="6" s="1"/>
  <c r="E1396" i="6"/>
  <c r="J1396" i="6" s="1"/>
  <c r="D1396" i="6"/>
  <c r="H1395" i="6"/>
  <c r="M1395" i="6" s="1"/>
  <c r="G1395" i="6"/>
  <c r="L1395" i="6" s="1"/>
  <c r="F1395" i="6"/>
  <c r="K1395" i="6" s="1"/>
  <c r="E1395" i="6"/>
  <c r="J1395" i="6" s="1"/>
  <c r="D1395" i="6"/>
  <c r="H1394" i="6"/>
  <c r="M1394" i="6" s="1"/>
  <c r="G1394" i="6"/>
  <c r="L1394" i="6" s="1"/>
  <c r="F1394" i="6"/>
  <c r="K1394" i="6" s="1"/>
  <c r="E1394" i="6"/>
  <c r="J1394" i="6" s="1"/>
  <c r="D1394" i="6"/>
  <c r="H1393" i="6"/>
  <c r="M1393" i="6" s="1"/>
  <c r="G1393" i="6"/>
  <c r="L1393" i="6" s="1"/>
  <c r="F1393" i="6"/>
  <c r="K1393" i="6" s="1"/>
  <c r="E1393" i="6"/>
  <c r="J1393" i="6" s="1"/>
  <c r="D1393" i="6"/>
  <c r="H1392" i="6"/>
  <c r="M1392" i="6" s="1"/>
  <c r="G1392" i="6"/>
  <c r="L1392" i="6" s="1"/>
  <c r="F1392" i="6"/>
  <c r="K1392" i="6" s="1"/>
  <c r="E1392" i="6"/>
  <c r="J1392" i="6" s="1"/>
  <c r="D1392" i="6"/>
  <c r="H1391" i="6"/>
  <c r="M1391" i="6" s="1"/>
  <c r="G1391" i="6"/>
  <c r="L1391" i="6" s="1"/>
  <c r="F1391" i="6"/>
  <c r="K1391" i="6" s="1"/>
  <c r="E1391" i="6"/>
  <c r="J1391" i="6" s="1"/>
  <c r="D1391" i="6"/>
  <c r="H1390" i="6"/>
  <c r="M1390" i="6" s="1"/>
  <c r="G1390" i="6"/>
  <c r="L1390" i="6" s="1"/>
  <c r="F1390" i="6"/>
  <c r="K1390" i="6" s="1"/>
  <c r="E1390" i="6"/>
  <c r="J1390" i="6" s="1"/>
  <c r="D1390" i="6"/>
  <c r="H1389" i="6"/>
  <c r="M1389" i="6" s="1"/>
  <c r="G1389" i="6"/>
  <c r="L1389" i="6" s="1"/>
  <c r="F1389" i="6"/>
  <c r="K1389" i="6" s="1"/>
  <c r="E1389" i="6"/>
  <c r="J1389" i="6" s="1"/>
  <c r="D1389" i="6"/>
  <c r="H1385" i="6"/>
  <c r="M1385" i="6" s="1"/>
  <c r="G1385" i="6"/>
  <c r="L1385" i="6" s="1"/>
  <c r="F1385" i="6"/>
  <c r="K1385" i="6" s="1"/>
  <c r="E1385" i="6"/>
  <c r="J1385" i="6" s="1"/>
  <c r="D1385" i="6"/>
  <c r="H1384" i="6"/>
  <c r="M1384" i="6" s="1"/>
  <c r="G1384" i="6"/>
  <c r="L1384" i="6" s="1"/>
  <c r="F1384" i="6"/>
  <c r="K1384" i="6" s="1"/>
  <c r="E1384" i="6"/>
  <c r="J1384" i="6" s="1"/>
  <c r="D1384" i="6"/>
  <c r="H1383" i="6"/>
  <c r="M1383" i="6" s="1"/>
  <c r="G1383" i="6"/>
  <c r="L1383" i="6" s="1"/>
  <c r="F1383" i="6"/>
  <c r="K1383" i="6" s="1"/>
  <c r="E1383" i="6"/>
  <c r="J1383" i="6" s="1"/>
  <c r="D1383" i="6"/>
  <c r="H1382" i="6"/>
  <c r="M1382" i="6" s="1"/>
  <c r="G1382" i="6"/>
  <c r="L1382" i="6" s="1"/>
  <c r="F1382" i="6"/>
  <c r="K1382" i="6" s="1"/>
  <c r="E1382" i="6"/>
  <c r="J1382" i="6" s="1"/>
  <c r="D1382" i="6"/>
  <c r="H1381" i="6"/>
  <c r="M1381" i="6" s="1"/>
  <c r="G1381" i="6"/>
  <c r="L1381" i="6" s="1"/>
  <c r="F1381" i="6"/>
  <c r="K1381" i="6" s="1"/>
  <c r="E1381" i="6"/>
  <c r="J1381" i="6" s="1"/>
  <c r="D1381" i="6"/>
  <c r="H1380" i="6"/>
  <c r="M1380" i="6" s="1"/>
  <c r="G1380" i="6"/>
  <c r="L1380" i="6" s="1"/>
  <c r="F1380" i="6"/>
  <c r="K1380" i="6" s="1"/>
  <c r="E1380" i="6"/>
  <c r="J1380" i="6" s="1"/>
  <c r="D1380" i="6"/>
  <c r="H1379" i="6"/>
  <c r="M1379" i="6" s="1"/>
  <c r="G1379" i="6"/>
  <c r="L1379" i="6" s="1"/>
  <c r="F1379" i="6"/>
  <c r="K1379" i="6" s="1"/>
  <c r="E1379" i="6"/>
  <c r="J1379" i="6" s="1"/>
  <c r="D1379" i="6"/>
  <c r="H1378" i="6"/>
  <c r="M1378" i="6" s="1"/>
  <c r="G1378" i="6"/>
  <c r="L1378" i="6" s="1"/>
  <c r="F1378" i="6"/>
  <c r="K1378" i="6" s="1"/>
  <c r="E1378" i="6"/>
  <c r="J1378" i="6" s="1"/>
  <c r="D1378" i="6"/>
  <c r="H1377" i="6"/>
  <c r="M1377" i="6" s="1"/>
  <c r="G1377" i="6"/>
  <c r="L1377" i="6" s="1"/>
  <c r="F1377" i="6"/>
  <c r="K1377" i="6" s="1"/>
  <c r="E1377" i="6"/>
  <c r="J1377" i="6" s="1"/>
  <c r="D1377" i="6"/>
  <c r="H1373" i="6"/>
  <c r="M1373" i="6" s="1"/>
  <c r="G1373" i="6"/>
  <c r="L1373" i="6" s="1"/>
  <c r="F1373" i="6"/>
  <c r="K1373" i="6" s="1"/>
  <c r="E1373" i="6"/>
  <c r="J1373" i="6" s="1"/>
  <c r="D1373" i="6"/>
  <c r="H1372" i="6"/>
  <c r="M1372" i="6" s="1"/>
  <c r="G1372" i="6"/>
  <c r="L1372" i="6" s="1"/>
  <c r="F1372" i="6"/>
  <c r="K1372" i="6" s="1"/>
  <c r="E1372" i="6"/>
  <c r="J1372" i="6" s="1"/>
  <c r="D1372" i="6"/>
  <c r="H1371" i="6"/>
  <c r="M1371" i="6" s="1"/>
  <c r="G1371" i="6"/>
  <c r="L1371" i="6" s="1"/>
  <c r="F1371" i="6"/>
  <c r="K1371" i="6" s="1"/>
  <c r="E1371" i="6"/>
  <c r="J1371" i="6" s="1"/>
  <c r="D1371" i="6"/>
  <c r="H1370" i="6"/>
  <c r="M1370" i="6" s="1"/>
  <c r="G1370" i="6"/>
  <c r="L1370" i="6" s="1"/>
  <c r="F1370" i="6"/>
  <c r="K1370" i="6" s="1"/>
  <c r="E1370" i="6"/>
  <c r="J1370" i="6" s="1"/>
  <c r="D1370" i="6"/>
  <c r="H1369" i="6"/>
  <c r="M1369" i="6" s="1"/>
  <c r="G1369" i="6"/>
  <c r="L1369" i="6" s="1"/>
  <c r="F1369" i="6"/>
  <c r="K1369" i="6" s="1"/>
  <c r="E1369" i="6"/>
  <c r="J1369" i="6" s="1"/>
  <c r="D1369" i="6"/>
  <c r="H1368" i="6"/>
  <c r="M1368" i="6" s="1"/>
  <c r="G1368" i="6"/>
  <c r="L1368" i="6" s="1"/>
  <c r="F1368" i="6"/>
  <c r="K1368" i="6" s="1"/>
  <c r="E1368" i="6"/>
  <c r="J1368" i="6" s="1"/>
  <c r="D1368" i="6"/>
  <c r="H1367" i="6"/>
  <c r="M1367" i="6" s="1"/>
  <c r="G1367" i="6"/>
  <c r="L1367" i="6" s="1"/>
  <c r="F1367" i="6"/>
  <c r="K1367" i="6" s="1"/>
  <c r="E1367" i="6"/>
  <c r="J1367" i="6" s="1"/>
  <c r="D1367" i="6"/>
  <c r="H1366" i="6"/>
  <c r="M1366" i="6" s="1"/>
  <c r="G1366" i="6"/>
  <c r="L1366" i="6" s="1"/>
  <c r="F1366" i="6"/>
  <c r="K1366" i="6" s="1"/>
  <c r="E1366" i="6"/>
  <c r="J1366" i="6" s="1"/>
  <c r="D1366" i="6"/>
  <c r="H1365" i="6"/>
  <c r="M1365" i="6" s="1"/>
  <c r="G1365" i="6"/>
  <c r="L1365" i="6" s="1"/>
  <c r="F1365" i="6"/>
  <c r="K1365" i="6" s="1"/>
  <c r="E1365" i="6"/>
  <c r="J1365" i="6" s="1"/>
  <c r="D1365" i="6"/>
  <c r="H1361" i="6"/>
  <c r="M1361" i="6" s="1"/>
  <c r="G1361" i="6"/>
  <c r="L1361" i="6" s="1"/>
  <c r="F1361" i="6"/>
  <c r="K1361" i="6" s="1"/>
  <c r="E1361" i="6"/>
  <c r="J1361" i="6" s="1"/>
  <c r="D1361" i="6"/>
  <c r="H1360" i="6"/>
  <c r="M1360" i="6" s="1"/>
  <c r="G1360" i="6"/>
  <c r="L1360" i="6" s="1"/>
  <c r="F1360" i="6"/>
  <c r="K1360" i="6" s="1"/>
  <c r="E1360" i="6"/>
  <c r="J1360" i="6" s="1"/>
  <c r="D1360" i="6"/>
  <c r="H1359" i="6"/>
  <c r="M1359" i="6" s="1"/>
  <c r="G1359" i="6"/>
  <c r="L1359" i="6" s="1"/>
  <c r="F1359" i="6"/>
  <c r="K1359" i="6" s="1"/>
  <c r="E1359" i="6"/>
  <c r="J1359" i="6" s="1"/>
  <c r="D1359" i="6"/>
  <c r="H1358" i="6"/>
  <c r="M1358" i="6" s="1"/>
  <c r="G1358" i="6"/>
  <c r="L1358" i="6" s="1"/>
  <c r="F1358" i="6"/>
  <c r="K1358" i="6" s="1"/>
  <c r="E1358" i="6"/>
  <c r="J1358" i="6" s="1"/>
  <c r="D1358" i="6"/>
  <c r="H1357" i="6"/>
  <c r="M1357" i="6" s="1"/>
  <c r="G1357" i="6"/>
  <c r="L1357" i="6" s="1"/>
  <c r="F1357" i="6"/>
  <c r="K1357" i="6" s="1"/>
  <c r="E1357" i="6"/>
  <c r="J1357" i="6" s="1"/>
  <c r="D1357" i="6"/>
  <c r="H1356" i="6"/>
  <c r="M1356" i="6" s="1"/>
  <c r="G1356" i="6"/>
  <c r="L1356" i="6" s="1"/>
  <c r="F1356" i="6"/>
  <c r="K1356" i="6" s="1"/>
  <c r="E1356" i="6"/>
  <c r="J1356" i="6" s="1"/>
  <c r="D1356" i="6"/>
  <c r="H1355" i="6"/>
  <c r="M1355" i="6" s="1"/>
  <c r="G1355" i="6"/>
  <c r="L1355" i="6" s="1"/>
  <c r="F1355" i="6"/>
  <c r="K1355" i="6" s="1"/>
  <c r="E1355" i="6"/>
  <c r="J1355" i="6" s="1"/>
  <c r="D1355" i="6"/>
  <c r="H1354" i="6"/>
  <c r="M1354" i="6" s="1"/>
  <c r="G1354" i="6"/>
  <c r="L1354" i="6" s="1"/>
  <c r="F1354" i="6"/>
  <c r="K1354" i="6" s="1"/>
  <c r="E1354" i="6"/>
  <c r="J1354" i="6" s="1"/>
  <c r="D1354" i="6"/>
  <c r="H1353" i="6"/>
  <c r="M1353" i="6" s="1"/>
  <c r="G1353" i="6"/>
  <c r="L1353" i="6" s="1"/>
  <c r="F1353" i="6"/>
  <c r="K1353" i="6" s="1"/>
  <c r="E1353" i="6"/>
  <c r="J1353" i="6" s="1"/>
  <c r="D1353" i="6"/>
  <c r="H1349" i="6"/>
  <c r="M1349" i="6" s="1"/>
  <c r="G1349" i="6"/>
  <c r="L1349" i="6" s="1"/>
  <c r="F1349" i="6"/>
  <c r="K1349" i="6" s="1"/>
  <c r="E1349" i="6"/>
  <c r="J1349" i="6" s="1"/>
  <c r="D1349" i="6"/>
  <c r="H1348" i="6"/>
  <c r="M1348" i="6" s="1"/>
  <c r="G1348" i="6"/>
  <c r="L1348" i="6" s="1"/>
  <c r="F1348" i="6"/>
  <c r="K1348" i="6" s="1"/>
  <c r="E1348" i="6"/>
  <c r="J1348" i="6" s="1"/>
  <c r="D1348" i="6"/>
  <c r="H1347" i="6"/>
  <c r="M1347" i="6" s="1"/>
  <c r="G1347" i="6"/>
  <c r="L1347" i="6" s="1"/>
  <c r="F1347" i="6"/>
  <c r="K1347" i="6" s="1"/>
  <c r="E1347" i="6"/>
  <c r="J1347" i="6" s="1"/>
  <c r="D1347" i="6"/>
  <c r="H1346" i="6"/>
  <c r="M1346" i="6" s="1"/>
  <c r="G1346" i="6"/>
  <c r="L1346" i="6" s="1"/>
  <c r="F1346" i="6"/>
  <c r="K1346" i="6" s="1"/>
  <c r="E1346" i="6"/>
  <c r="J1346" i="6" s="1"/>
  <c r="D1346" i="6"/>
  <c r="H1345" i="6"/>
  <c r="M1345" i="6" s="1"/>
  <c r="G1345" i="6"/>
  <c r="L1345" i="6" s="1"/>
  <c r="F1345" i="6"/>
  <c r="K1345" i="6" s="1"/>
  <c r="E1345" i="6"/>
  <c r="J1345" i="6" s="1"/>
  <c r="D1345" i="6"/>
  <c r="H1344" i="6"/>
  <c r="M1344" i="6" s="1"/>
  <c r="G1344" i="6"/>
  <c r="L1344" i="6" s="1"/>
  <c r="F1344" i="6"/>
  <c r="K1344" i="6" s="1"/>
  <c r="E1344" i="6"/>
  <c r="J1344" i="6" s="1"/>
  <c r="D1344" i="6"/>
  <c r="H1343" i="6"/>
  <c r="M1343" i="6" s="1"/>
  <c r="G1343" i="6"/>
  <c r="L1343" i="6" s="1"/>
  <c r="F1343" i="6"/>
  <c r="K1343" i="6" s="1"/>
  <c r="E1343" i="6"/>
  <c r="J1343" i="6" s="1"/>
  <c r="D1343" i="6"/>
  <c r="H1342" i="6"/>
  <c r="M1342" i="6" s="1"/>
  <c r="G1342" i="6"/>
  <c r="L1342" i="6" s="1"/>
  <c r="F1342" i="6"/>
  <c r="K1342" i="6" s="1"/>
  <c r="E1342" i="6"/>
  <c r="J1342" i="6" s="1"/>
  <c r="D1342" i="6"/>
  <c r="H1341" i="6"/>
  <c r="M1341" i="6" s="1"/>
  <c r="G1341" i="6"/>
  <c r="L1341" i="6" s="1"/>
  <c r="F1341" i="6"/>
  <c r="K1341" i="6" s="1"/>
  <c r="E1341" i="6"/>
  <c r="J1341" i="6" s="1"/>
  <c r="D1341" i="6"/>
  <c r="H1337" i="6"/>
  <c r="M1337" i="6" s="1"/>
  <c r="G1337" i="6"/>
  <c r="L1337" i="6" s="1"/>
  <c r="F1337" i="6"/>
  <c r="K1337" i="6" s="1"/>
  <c r="E1337" i="6"/>
  <c r="J1337" i="6" s="1"/>
  <c r="D1337" i="6"/>
  <c r="H1336" i="6"/>
  <c r="M1336" i="6" s="1"/>
  <c r="G1336" i="6"/>
  <c r="L1336" i="6" s="1"/>
  <c r="F1336" i="6"/>
  <c r="K1336" i="6" s="1"/>
  <c r="E1336" i="6"/>
  <c r="J1336" i="6" s="1"/>
  <c r="D1336" i="6"/>
  <c r="H1335" i="6"/>
  <c r="M1335" i="6" s="1"/>
  <c r="G1335" i="6"/>
  <c r="L1335" i="6" s="1"/>
  <c r="F1335" i="6"/>
  <c r="K1335" i="6" s="1"/>
  <c r="E1335" i="6"/>
  <c r="J1335" i="6" s="1"/>
  <c r="D1335" i="6"/>
  <c r="H1334" i="6"/>
  <c r="M1334" i="6" s="1"/>
  <c r="G1334" i="6"/>
  <c r="L1334" i="6" s="1"/>
  <c r="F1334" i="6"/>
  <c r="K1334" i="6" s="1"/>
  <c r="E1334" i="6"/>
  <c r="J1334" i="6" s="1"/>
  <c r="D1334" i="6"/>
  <c r="H1333" i="6"/>
  <c r="M1333" i="6" s="1"/>
  <c r="G1333" i="6"/>
  <c r="L1333" i="6" s="1"/>
  <c r="F1333" i="6"/>
  <c r="K1333" i="6" s="1"/>
  <c r="E1333" i="6"/>
  <c r="J1333" i="6" s="1"/>
  <c r="D1333" i="6"/>
  <c r="H1332" i="6"/>
  <c r="M1332" i="6" s="1"/>
  <c r="G1332" i="6"/>
  <c r="L1332" i="6" s="1"/>
  <c r="F1332" i="6"/>
  <c r="K1332" i="6" s="1"/>
  <c r="E1332" i="6"/>
  <c r="J1332" i="6" s="1"/>
  <c r="D1332" i="6"/>
  <c r="H1331" i="6"/>
  <c r="M1331" i="6" s="1"/>
  <c r="G1331" i="6"/>
  <c r="L1331" i="6" s="1"/>
  <c r="F1331" i="6"/>
  <c r="K1331" i="6" s="1"/>
  <c r="E1331" i="6"/>
  <c r="J1331" i="6" s="1"/>
  <c r="D1331" i="6"/>
  <c r="H1330" i="6"/>
  <c r="M1330" i="6" s="1"/>
  <c r="G1330" i="6"/>
  <c r="L1330" i="6" s="1"/>
  <c r="F1330" i="6"/>
  <c r="K1330" i="6" s="1"/>
  <c r="E1330" i="6"/>
  <c r="J1330" i="6" s="1"/>
  <c r="D1330" i="6"/>
  <c r="H1329" i="6"/>
  <c r="M1329" i="6" s="1"/>
  <c r="G1329" i="6"/>
  <c r="L1329" i="6" s="1"/>
  <c r="F1329" i="6"/>
  <c r="K1329" i="6" s="1"/>
  <c r="E1329" i="6"/>
  <c r="J1329" i="6" s="1"/>
  <c r="D1329" i="6"/>
  <c r="H1301" i="6"/>
  <c r="M1301" i="6" s="1"/>
  <c r="G1301" i="6"/>
  <c r="L1301" i="6" s="1"/>
  <c r="F1301" i="6"/>
  <c r="K1301" i="6" s="1"/>
  <c r="E1301" i="6"/>
  <c r="J1301" i="6" s="1"/>
  <c r="D1301" i="6"/>
  <c r="H1300" i="6"/>
  <c r="M1300" i="6" s="1"/>
  <c r="G1300" i="6"/>
  <c r="L1300" i="6" s="1"/>
  <c r="F1300" i="6"/>
  <c r="K1300" i="6" s="1"/>
  <c r="E1300" i="6"/>
  <c r="J1300" i="6" s="1"/>
  <c r="D1300" i="6"/>
  <c r="H1299" i="6"/>
  <c r="M1299" i="6" s="1"/>
  <c r="G1299" i="6"/>
  <c r="L1299" i="6" s="1"/>
  <c r="F1299" i="6"/>
  <c r="K1299" i="6" s="1"/>
  <c r="E1299" i="6"/>
  <c r="J1299" i="6" s="1"/>
  <c r="D1299" i="6"/>
  <c r="H1298" i="6"/>
  <c r="M1298" i="6" s="1"/>
  <c r="G1298" i="6"/>
  <c r="L1298" i="6" s="1"/>
  <c r="F1298" i="6"/>
  <c r="K1298" i="6" s="1"/>
  <c r="E1298" i="6"/>
  <c r="J1298" i="6" s="1"/>
  <c r="D1298" i="6"/>
  <c r="H1297" i="6"/>
  <c r="M1297" i="6" s="1"/>
  <c r="G1297" i="6"/>
  <c r="L1297" i="6" s="1"/>
  <c r="F1297" i="6"/>
  <c r="K1297" i="6" s="1"/>
  <c r="E1297" i="6"/>
  <c r="J1297" i="6" s="1"/>
  <c r="D1297" i="6"/>
  <c r="H1296" i="6"/>
  <c r="M1296" i="6" s="1"/>
  <c r="G1296" i="6"/>
  <c r="L1296" i="6" s="1"/>
  <c r="F1296" i="6"/>
  <c r="K1296" i="6" s="1"/>
  <c r="E1296" i="6"/>
  <c r="J1296" i="6" s="1"/>
  <c r="D1296" i="6"/>
  <c r="H1295" i="6"/>
  <c r="M1295" i="6" s="1"/>
  <c r="G1295" i="6"/>
  <c r="L1295" i="6" s="1"/>
  <c r="F1295" i="6"/>
  <c r="K1295" i="6" s="1"/>
  <c r="E1295" i="6"/>
  <c r="J1295" i="6" s="1"/>
  <c r="D1295" i="6"/>
  <c r="H1294" i="6"/>
  <c r="M1294" i="6" s="1"/>
  <c r="G1294" i="6"/>
  <c r="L1294" i="6" s="1"/>
  <c r="F1294" i="6"/>
  <c r="K1294" i="6" s="1"/>
  <c r="E1294" i="6"/>
  <c r="J1294" i="6" s="1"/>
  <c r="D1294" i="6"/>
  <c r="H1293" i="6"/>
  <c r="M1293" i="6" s="1"/>
  <c r="G1293" i="6"/>
  <c r="L1293" i="6" s="1"/>
  <c r="F1293" i="6"/>
  <c r="K1293" i="6" s="1"/>
  <c r="E1293" i="6"/>
  <c r="J1293" i="6" s="1"/>
  <c r="D1293" i="6"/>
  <c r="H1277" i="6"/>
  <c r="M1277" i="6" s="1"/>
  <c r="G1277" i="6"/>
  <c r="L1277" i="6" s="1"/>
  <c r="F1277" i="6"/>
  <c r="K1277" i="6" s="1"/>
  <c r="E1277" i="6"/>
  <c r="J1277" i="6" s="1"/>
  <c r="D1277" i="6"/>
  <c r="H1276" i="6"/>
  <c r="M1276" i="6" s="1"/>
  <c r="G1276" i="6"/>
  <c r="L1276" i="6" s="1"/>
  <c r="F1276" i="6"/>
  <c r="K1276" i="6" s="1"/>
  <c r="E1276" i="6"/>
  <c r="J1276" i="6" s="1"/>
  <c r="D1276" i="6"/>
  <c r="H1275" i="6"/>
  <c r="M1275" i="6" s="1"/>
  <c r="G1275" i="6"/>
  <c r="L1275" i="6" s="1"/>
  <c r="F1275" i="6"/>
  <c r="K1275" i="6" s="1"/>
  <c r="E1275" i="6"/>
  <c r="J1275" i="6" s="1"/>
  <c r="D1275" i="6"/>
  <c r="H1274" i="6"/>
  <c r="M1274" i="6" s="1"/>
  <c r="G1274" i="6"/>
  <c r="L1274" i="6" s="1"/>
  <c r="F1274" i="6"/>
  <c r="K1274" i="6" s="1"/>
  <c r="E1274" i="6"/>
  <c r="J1274" i="6" s="1"/>
  <c r="D1274" i="6"/>
  <c r="H1273" i="6"/>
  <c r="M1273" i="6" s="1"/>
  <c r="G1273" i="6"/>
  <c r="L1273" i="6" s="1"/>
  <c r="F1273" i="6"/>
  <c r="K1273" i="6" s="1"/>
  <c r="E1273" i="6"/>
  <c r="J1273" i="6" s="1"/>
  <c r="D1273" i="6"/>
  <c r="H1272" i="6"/>
  <c r="M1272" i="6" s="1"/>
  <c r="G1272" i="6"/>
  <c r="L1272" i="6" s="1"/>
  <c r="F1272" i="6"/>
  <c r="K1272" i="6" s="1"/>
  <c r="E1272" i="6"/>
  <c r="J1272" i="6" s="1"/>
  <c r="D1272" i="6"/>
  <c r="H1271" i="6"/>
  <c r="M1271" i="6" s="1"/>
  <c r="G1271" i="6"/>
  <c r="L1271" i="6" s="1"/>
  <c r="F1271" i="6"/>
  <c r="K1271" i="6" s="1"/>
  <c r="E1271" i="6"/>
  <c r="J1271" i="6" s="1"/>
  <c r="D1271" i="6"/>
  <c r="H1270" i="6"/>
  <c r="M1270" i="6" s="1"/>
  <c r="G1270" i="6"/>
  <c r="L1270" i="6" s="1"/>
  <c r="F1270" i="6"/>
  <c r="K1270" i="6" s="1"/>
  <c r="E1270" i="6"/>
  <c r="J1270" i="6" s="1"/>
  <c r="D1270" i="6"/>
  <c r="H1269" i="6"/>
  <c r="M1269" i="6" s="1"/>
  <c r="G1269" i="6"/>
  <c r="L1269" i="6" s="1"/>
  <c r="F1269" i="6"/>
  <c r="K1269" i="6" s="1"/>
  <c r="E1269" i="6"/>
  <c r="J1269" i="6" s="1"/>
  <c r="D1269" i="6"/>
  <c r="H1265" i="6"/>
  <c r="M1265" i="6" s="1"/>
  <c r="G1265" i="6"/>
  <c r="L1265" i="6" s="1"/>
  <c r="F1265" i="6"/>
  <c r="K1265" i="6" s="1"/>
  <c r="E1265" i="6"/>
  <c r="J1265" i="6" s="1"/>
  <c r="D1265" i="6"/>
  <c r="H1264" i="6"/>
  <c r="M1264" i="6" s="1"/>
  <c r="G1264" i="6"/>
  <c r="L1264" i="6" s="1"/>
  <c r="F1264" i="6"/>
  <c r="K1264" i="6" s="1"/>
  <c r="E1264" i="6"/>
  <c r="J1264" i="6" s="1"/>
  <c r="D1264" i="6"/>
  <c r="H1263" i="6"/>
  <c r="M1263" i="6" s="1"/>
  <c r="G1263" i="6"/>
  <c r="L1263" i="6" s="1"/>
  <c r="F1263" i="6"/>
  <c r="K1263" i="6" s="1"/>
  <c r="E1263" i="6"/>
  <c r="J1263" i="6" s="1"/>
  <c r="D1263" i="6"/>
  <c r="H1262" i="6"/>
  <c r="M1262" i="6" s="1"/>
  <c r="G1262" i="6"/>
  <c r="L1262" i="6" s="1"/>
  <c r="F1262" i="6"/>
  <c r="K1262" i="6" s="1"/>
  <c r="E1262" i="6"/>
  <c r="J1262" i="6" s="1"/>
  <c r="D1262" i="6"/>
  <c r="H1261" i="6"/>
  <c r="M1261" i="6" s="1"/>
  <c r="G1261" i="6"/>
  <c r="L1261" i="6" s="1"/>
  <c r="F1261" i="6"/>
  <c r="K1261" i="6" s="1"/>
  <c r="E1261" i="6"/>
  <c r="J1261" i="6" s="1"/>
  <c r="D1261" i="6"/>
  <c r="H1260" i="6"/>
  <c r="M1260" i="6" s="1"/>
  <c r="G1260" i="6"/>
  <c r="L1260" i="6" s="1"/>
  <c r="F1260" i="6"/>
  <c r="K1260" i="6" s="1"/>
  <c r="E1260" i="6"/>
  <c r="J1260" i="6" s="1"/>
  <c r="D1260" i="6"/>
  <c r="H1259" i="6"/>
  <c r="M1259" i="6" s="1"/>
  <c r="G1259" i="6"/>
  <c r="L1259" i="6" s="1"/>
  <c r="F1259" i="6"/>
  <c r="K1259" i="6" s="1"/>
  <c r="E1259" i="6"/>
  <c r="J1259" i="6" s="1"/>
  <c r="D1259" i="6"/>
  <c r="H1258" i="6"/>
  <c r="M1258" i="6" s="1"/>
  <c r="G1258" i="6"/>
  <c r="L1258" i="6" s="1"/>
  <c r="F1258" i="6"/>
  <c r="K1258" i="6" s="1"/>
  <c r="E1258" i="6"/>
  <c r="J1258" i="6" s="1"/>
  <c r="D1258" i="6"/>
  <c r="H1257" i="6"/>
  <c r="M1257" i="6" s="1"/>
  <c r="G1257" i="6"/>
  <c r="L1257" i="6" s="1"/>
  <c r="F1257" i="6"/>
  <c r="K1257" i="6" s="1"/>
  <c r="E1257" i="6"/>
  <c r="J1257" i="6" s="1"/>
  <c r="D1257" i="6"/>
  <c r="H1253" i="6"/>
  <c r="M1253" i="6" s="1"/>
  <c r="G1253" i="6"/>
  <c r="L1253" i="6" s="1"/>
  <c r="F1253" i="6"/>
  <c r="K1253" i="6" s="1"/>
  <c r="E1253" i="6"/>
  <c r="J1253" i="6" s="1"/>
  <c r="D1253" i="6"/>
  <c r="H1252" i="6"/>
  <c r="M1252" i="6" s="1"/>
  <c r="G1252" i="6"/>
  <c r="L1252" i="6" s="1"/>
  <c r="F1252" i="6"/>
  <c r="K1252" i="6" s="1"/>
  <c r="E1252" i="6"/>
  <c r="J1252" i="6" s="1"/>
  <c r="D1252" i="6"/>
  <c r="H1251" i="6"/>
  <c r="M1251" i="6" s="1"/>
  <c r="G1251" i="6"/>
  <c r="L1251" i="6" s="1"/>
  <c r="F1251" i="6"/>
  <c r="K1251" i="6" s="1"/>
  <c r="E1251" i="6"/>
  <c r="J1251" i="6" s="1"/>
  <c r="D1251" i="6"/>
  <c r="H1250" i="6"/>
  <c r="M1250" i="6" s="1"/>
  <c r="G1250" i="6"/>
  <c r="L1250" i="6" s="1"/>
  <c r="F1250" i="6"/>
  <c r="K1250" i="6" s="1"/>
  <c r="E1250" i="6"/>
  <c r="J1250" i="6" s="1"/>
  <c r="D1250" i="6"/>
  <c r="H1249" i="6"/>
  <c r="M1249" i="6" s="1"/>
  <c r="G1249" i="6"/>
  <c r="L1249" i="6" s="1"/>
  <c r="F1249" i="6"/>
  <c r="K1249" i="6" s="1"/>
  <c r="E1249" i="6"/>
  <c r="J1249" i="6" s="1"/>
  <c r="D1249" i="6"/>
  <c r="H1248" i="6"/>
  <c r="M1248" i="6" s="1"/>
  <c r="G1248" i="6"/>
  <c r="L1248" i="6" s="1"/>
  <c r="F1248" i="6"/>
  <c r="K1248" i="6" s="1"/>
  <c r="E1248" i="6"/>
  <c r="J1248" i="6" s="1"/>
  <c r="D1248" i="6"/>
  <c r="H1247" i="6"/>
  <c r="M1247" i="6" s="1"/>
  <c r="G1247" i="6"/>
  <c r="L1247" i="6" s="1"/>
  <c r="F1247" i="6"/>
  <c r="K1247" i="6" s="1"/>
  <c r="E1247" i="6"/>
  <c r="J1247" i="6" s="1"/>
  <c r="D1247" i="6"/>
  <c r="H1246" i="6"/>
  <c r="M1246" i="6" s="1"/>
  <c r="G1246" i="6"/>
  <c r="L1246" i="6" s="1"/>
  <c r="F1246" i="6"/>
  <c r="K1246" i="6" s="1"/>
  <c r="E1246" i="6"/>
  <c r="J1246" i="6" s="1"/>
  <c r="D1246" i="6"/>
  <c r="H1245" i="6"/>
  <c r="M1245" i="6" s="1"/>
  <c r="G1245" i="6"/>
  <c r="L1245" i="6" s="1"/>
  <c r="F1245" i="6"/>
  <c r="K1245" i="6" s="1"/>
  <c r="E1245" i="6"/>
  <c r="J1245" i="6" s="1"/>
  <c r="D1245" i="6"/>
  <c r="H1241" i="6"/>
  <c r="M1241" i="6" s="1"/>
  <c r="G1241" i="6"/>
  <c r="L1241" i="6" s="1"/>
  <c r="F1241" i="6"/>
  <c r="K1241" i="6" s="1"/>
  <c r="E1241" i="6"/>
  <c r="J1241" i="6" s="1"/>
  <c r="D1241" i="6"/>
  <c r="H1240" i="6"/>
  <c r="M1240" i="6" s="1"/>
  <c r="G1240" i="6"/>
  <c r="L1240" i="6" s="1"/>
  <c r="F1240" i="6"/>
  <c r="K1240" i="6" s="1"/>
  <c r="E1240" i="6"/>
  <c r="J1240" i="6" s="1"/>
  <c r="D1240" i="6"/>
  <c r="H1239" i="6"/>
  <c r="M1239" i="6" s="1"/>
  <c r="G1239" i="6"/>
  <c r="L1239" i="6" s="1"/>
  <c r="F1239" i="6"/>
  <c r="K1239" i="6" s="1"/>
  <c r="E1239" i="6"/>
  <c r="J1239" i="6" s="1"/>
  <c r="D1239" i="6"/>
  <c r="H1238" i="6"/>
  <c r="M1238" i="6" s="1"/>
  <c r="G1238" i="6"/>
  <c r="L1238" i="6" s="1"/>
  <c r="F1238" i="6"/>
  <c r="K1238" i="6" s="1"/>
  <c r="E1238" i="6"/>
  <c r="J1238" i="6" s="1"/>
  <c r="D1238" i="6"/>
  <c r="H1237" i="6"/>
  <c r="M1237" i="6" s="1"/>
  <c r="G1237" i="6"/>
  <c r="L1237" i="6" s="1"/>
  <c r="F1237" i="6"/>
  <c r="K1237" i="6" s="1"/>
  <c r="E1237" i="6"/>
  <c r="J1237" i="6" s="1"/>
  <c r="D1237" i="6"/>
  <c r="H1236" i="6"/>
  <c r="M1236" i="6" s="1"/>
  <c r="G1236" i="6"/>
  <c r="L1236" i="6" s="1"/>
  <c r="F1236" i="6"/>
  <c r="K1236" i="6" s="1"/>
  <c r="E1236" i="6"/>
  <c r="J1236" i="6" s="1"/>
  <c r="D1236" i="6"/>
  <c r="H1235" i="6"/>
  <c r="M1235" i="6" s="1"/>
  <c r="G1235" i="6"/>
  <c r="L1235" i="6" s="1"/>
  <c r="F1235" i="6"/>
  <c r="K1235" i="6" s="1"/>
  <c r="E1235" i="6"/>
  <c r="J1235" i="6" s="1"/>
  <c r="D1235" i="6"/>
  <c r="H1234" i="6"/>
  <c r="M1234" i="6" s="1"/>
  <c r="G1234" i="6"/>
  <c r="L1234" i="6" s="1"/>
  <c r="F1234" i="6"/>
  <c r="K1234" i="6" s="1"/>
  <c r="E1234" i="6"/>
  <c r="J1234" i="6" s="1"/>
  <c r="D1234" i="6"/>
  <c r="H1233" i="6"/>
  <c r="M1233" i="6" s="1"/>
  <c r="G1233" i="6"/>
  <c r="L1233" i="6" s="1"/>
  <c r="F1233" i="6"/>
  <c r="K1233" i="6" s="1"/>
  <c r="E1233" i="6"/>
  <c r="J1233" i="6" s="1"/>
  <c r="D1233" i="6"/>
  <c r="H1229" i="6"/>
  <c r="M1229" i="6" s="1"/>
  <c r="G1229" i="6"/>
  <c r="L1229" i="6" s="1"/>
  <c r="F1229" i="6"/>
  <c r="K1229" i="6" s="1"/>
  <c r="E1229" i="6"/>
  <c r="J1229" i="6" s="1"/>
  <c r="D1229" i="6"/>
  <c r="H1228" i="6"/>
  <c r="M1228" i="6" s="1"/>
  <c r="G1228" i="6"/>
  <c r="L1228" i="6" s="1"/>
  <c r="F1228" i="6"/>
  <c r="K1228" i="6" s="1"/>
  <c r="E1228" i="6"/>
  <c r="J1228" i="6" s="1"/>
  <c r="D1228" i="6"/>
  <c r="H1227" i="6"/>
  <c r="M1227" i="6" s="1"/>
  <c r="G1227" i="6"/>
  <c r="L1227" i="6" s="1"/>
  <c r="F1227" i="6"/>
  <c r="K1227" i="6" s="1"/>
  <c r="E1227" i="6"/>
  <c r="J1227" i="6" s="1"/>
  <c r="D1227" i="6"/>
  <c r="H1226" i="6"/>
  <c r="M1226" i="6" s="1"/>
  <c r="G1226" i="6"/>
  <c r="L1226" i="6" s="1"/>
  <c r="F1226" i="6"/>
  <c r="K1226" i="6" s="1"/>
  <c r="E1226" i="6"/>
  <c r="J1226" i="6" s="1"/>
  <c r="D1226" i="6"/>
  <c r="H1225" i="6"/>
  <c r="M1225" i="6" s="1"/>
  <c r="G1225" i="6"/>
  <c r="L1225" i="6" s="1"/>
  <c r="F1225" i="6"/>
  <c r="K1225" i="6" s="1"/>
  <c r="E1225" i="6"/>
  <c r="J1225" i="6" s="1"/>
  <c r="D1225" i="6"/>
  <c r="H1224" i="6"/>
  <c r="M1224" i="6" s="1"/>
  <c r="G1224" i="6"/>
  <c r="L1224" i="6" s="1"/>
  <c r="F1224" i="6"/>
  <c r="K1224" i="6" s="1"/>
  <c r="E1224" i="6"/>
  <c r="J1224" i="6" s="1"/>
  <c r="D1224" i="6"/>
  <c r="H1223" i="6"/>
  <c r="M1223" i="6" s="1"/>
  <c r="G1223" i="6"/>
  <c r="L1223" i="6" s="1"/>
  <c r="F1223" i="6"/>
  <c r="K1223" i="6" s="1"/>
  <c r="E1223" i="6"/>
  <c r="J1223" i="6" s="1"/>
  <c r="D1223" i="6"/>
  <c r="H1222" i="6"/>
  <c r="M1222" i="6" s="1"/>
  <c r="G1222" i="6"/>
  <c r="L1222" i="6" s="1"/>
  <c r="F1222" i="6"/>
  <c r="K1222" i="6" s="1"/>
  <c r="E1222" i="6"/>
  <c r="J1222" i="6" s="1"/>
  <c r="D1222" i="6"/>
  <c r="H1221" i="6"/>
  <c r="M1221" i="6" s="1"/>
  <c r="G1221" i="6"/>
  <c r="L1221" i="6" s="1"/>
  <c r="F1221" i="6"/>
  <c r="K1221" i="6" s="1"/>
  <c r="E1221" i="6"/>
  <c r="J1221" i="6" s="1"/>
  <c r="D1221" i="6"/>
  <c r="H1217" i="6"/>
  <c r="M1217" i="6" s="1"/>
  <c r="G1217" i="6"/>
  <c r="L1217" i="6" s="1"/>
  <c r="F1217" i="6"/>
  <c r="K1217" i="6" s="1"/>
  <c r="E1217" i="6"/>
  <c r="J1217" i="6" s="1"/>
  <c r="D1217" i="6"/>
  <c r="H1216" i="6"/>
  <c r="M1216" i="6" s="1"/>
  <c r="G1216" i="6"/>
  <c r="L1216" i="6" s="1"/>
  <c r="F1216" i="6"/>
  <c r="K1216" i="6" s="1"/>
  <c r="E1216" i="6"/>
  <c r="J1216" i="6" s="1"/>
  <c r="D1216" i="6"/>
  <c r="H1215" i="6"/>
  <c r="M1215" i="6" s="1"/>
  <c r="G1215" i="6"/>
  <c r="L1215" i="6" s="1"/>
  <c r="F1215" i="6"/>
  <c r="K1215" i="6" s="1"/>
  <c r="E1215" i="6"/>
  <c r="J1215" i="6" s="1"/>
  <c r="D1215" i="6"/>
  <c r="H1214" i="6"/>
  <c r="M1214" i="6" s="1"/>
  <c r="G1214" i="6"/>
  <c r="L1214" i="6" s="1"/>
  <c r="F1214" i="6"/>
  <c r="K1214" i="6" s="1"/>
  <c r="E1214" i="6"/>
  <c r="J1214" i="6" s="1"/>
  <c r="D1214" i="6"/>
  <c r="H1213" i="6"/>
  <c r="M1213" i="6" s="1"/>
  <c r="G1213" i="6"/>
  <c r="L1213" i="6" s="1"/>
  <c r="F1213" i="6"/>
  <c r="K1213" i="6" s="1"/>
  <c r="E1213" i="6"/>
  <c r="J1213" i="6" s="1"/>
  <c r="D1213" i="6"/>
  <c r="H1212" i="6"/>
  <c r="M1212" i="6" s="1"/>
  <c r="G1212" i="6"/>
  <c r="L1212" i="6" s="1"/>
  <c r="F1212" i="6"/>
  <c r="K1212" i="6" s="1"/>
  <c r="E1212" i="6"/>
  <c r="J1212" i="6" s="1"/>
  <c r="D1212" i="6"/>
  <c r="H1211" i="6"/>
  <c r="M1211" i="6" s="1"/>
  <c r="G1211" i="6"/>
  <c r="L1211" i="6" s="1"/>
  <c r="F1211" i="6"/>
  <c r="K1211" i="6" s="1"/>
  <c r="E1211" i="6"/>
  <c r="J1211" i="6" s="1"/>
  <c r="D1211" i="6"/>
  <c r="H1210" i="6"/>
  <c r="M1210" i="6" s="1"/>
  <c r="G1210" i="6"/>
  <c r="L1210" i="6" s="1"/>
  <c r="F1210" i="6"/>
  <c r="K1210" i="6" s="1"/>
  <c r="E1210" i="6"/>
  <c r="J1210" i="6" s="1"/>
  <c r="D1210" i="6"/>
  <c r="H1209" i="6"/>
  <c r="M1209" i="6" s="1"/>
  <c r="G1209" i="6"/>
  <c r="L1209" i="6" s="1"/>
  <c r="F1209" i="6"/>
  <c r="K1209" i="6" s="1"/>
  <c r="E1209" i="6"/>
  <c r="J1209" i="6" s="1"/>
  <c r="D1209" i="6"/>
  <c r="H1205" i="6"/>
  <c r="M1205" i="6" s="1"/>
  <c r="G1205" i="6"/>
  <c r="L1205" i="6" s="1"/>
  <c r="F1205" i="6"/>
  <c r="K1205" i="6" s="1"/>
  <c r="E1205" i="6"/>
  <c r="J1205" i="6" s="1"/>
  <c r="D1205" i="6"/>
  <c r="H1204" i="6"/>
  <c r="M1204" i="6" s="1"/>
  <c r="G1204" i="6"/>
  <c r="L1204" i="6" s="1"/>
  <c r="F1204" i="6"/>
  <c r="K1204" i="6" s="1"/>
  <c r="E1204" i="6"/>
  <c r="J1204" i="6" s="1"/>
  <c r="D1204" i="6"/>
  <c r="H1203" i="6"/>
  <c r="M1203" i="6" s="1"/>
  <c r="G1203" i="6"/>
  <c r="L1203" i="6" s="1"/>
  <c r="F1203" i="6"/>
  <c r="K1203" i="6" s="1"/>
  <c r="E1203" i="6"/>
  <c r="J1203" i="6" s="1"/>
  <c r="D1203" i="6"/>
  <c r="H1202" i="6"/>
  <c r="M1202" i="6" s="1"/>
  <c r="G1202" i="6"/>
  <c r="L1202" i="6" s="1"/>
  <c r="F1202" i="6"/>
  <c r="K1202" i="6" s="1"/>
  <c r="E1202" i="6"/>
  <c r="J1202" i="6" s="1"/>
  <c r="D1202" i="6"/>
  <c r="H1201" i="6"/>
  <c r="M1201" i="6" s="1"/>
  <c r="G1201" i="6"/>
  <c r="L1201" i="6" s="1"/>
  <c r="F1201" i="6"/>
  <c r="K1201" i="6" s="1"/>
  <c r="E1201" i="6"/>
  <c r="J1201" i="6" s="1"/>
  <c r="D1201" i="6"/>
  <c r="H1200" i="6"/>
  <c r="M1200" i="6" s="1"/>
  <c r="G1200" i="6"/>
  <c r="L1200" i="6" s="1"/>
  <c r="F1200" i="6"/>
  <c r="K1200" i="6" s="1"/>
  <c r="E1200" i="6"/>
  <c r="J1200" i="6" s="1"/>
  <c r="D1200" i="6"/>
  <c r="H1199" i="6"/>
  <c r="M1199" i="6" s="1"/>
  <c r="G1199" i="6"/>
  <c r="L1199" i="6" s="1"/>
  <c r="F1199" i="6"/>
  <c r="K1199" i="6" s="1"/>
  <c r="E1199" i="6"/>
  <c r="J1199" i="6" s="1"/>
  <c r="D1199" i="6"/>
  <c r="H1198" i="6"/>
  <c r="M1198" i="6" s="1"/>
  <c r="G1198" i="6"/>
  <c r="L1198" i="6" s="1"/>
  <c r="F1198" i="6"/>
  <c r="K1198" i="6" s="1"/>
  <c r="E1198" i="6"/>
  <c r="J1198" i="6" s="1"/>
  <c r="D1198" i="6"/>
  <c r="H1197" i="6"/>
  <c r="M1197" i="6" s="1"/>
  <c r="G1197" i="6"/>
  <c r="L1197" i="6" s="1"/>
  <c r="F1197" i="6"/>
  <c r="K1197" i="6" s="1"/>
  <c r="E1197" i="6"/>
  <c r="J1197" i="6" s="1"/>
  <c r="D1197" i="6"/>
  <c r="H1135" i="6"/>
  <c r="M1135" i="6" s="1"/>
  <c r="G1135" i="6"/>
  <c r="L1135" i="6" s="1"/>
  <c r="F1135" i="6"/>
  <c r="K1135" i="6" s="1"/>
  <c r="E1135" i="6"/>
  <c r="J1135" i="6" s="1"/>
  <c r="D1135" i="6"/>
  <c r="H1134" i="6"/>
  <c r="M1134" i="6" s="1"/>
  <c r="G1134" i="6"/>
  <c r="L1134" i="6" s="1"/>
  <c r="F1134" i="6"/>
  <c r="K1134" i="6" s="1"/>
  <c r="E1134" i="6"/>
  <c r="J1134" i="6" s="1"/>
  <c r="D1134" i="6"/>
  <c r="H1133" i="6"/>
  <c r="M1133" i="6" s="1"/>
  <c r="G1133" i="6"/>
  <c r="L1133" i="6" s="1"/>
  <c r="F1133" i="6"/>
  <c r="K1133" i="6" s="1"/>
  <c r="E1133" i="6"/>
  <c r="J1133" i="6" s="1"/>
  <c r="D1133" i="6"/>
  <c r="H1132" i="6"/>
  <c r="M1132" i="6" s="1"/>
  <c r="G1132" i="6"/>
  <c r="L1132" i="6" s="1"/>
  <c r="F1132" i="6"/>
  <c r="K1132" i="6" s="1"/>
  <c r="E1132" i="6"/>
  <c r="J1132" i="6" s="1"/>
  <c r="D1132" i="6"/>
  <c r="H1131" i="6"/>
  <c r="M1131" i="6" s="1"/>
  <c r="G1131" i="6"/>
  <c r="L1131" i="6" s="1"/>
  <c r="F1131" i="6"/>
  <c r="K1131" i="6" s="1"/>
  <c r="E1131" i="6"/>
  <c r="J1131" i="6" s="1"/>
  <c r="D1131" i="6"/>
  <c r="H1130" i="6"/>
  <c r="M1130" i="6" s="1"/>
  <c r="G1130" i="6"/>
  <c r="L1130" i="6" s="1"/>
  <c r="F1130" i="6"/>
  <c r="K1130" i="6" s="1"/>
  <c r="E1130" i="6"/>
  <c r="J1130" i="6" s="1"/>
  <c r="D1130" i="6"/>
  <c r="H1129" i="6"/>
  <c r="M1129" i="6" s="1"/>
  <c r="G1129" i="6"/>
  <c r="L1129" i="6" s="1"/>
  <c r="F1129" i="6"/>
  <c r="K1129" i="6" s="1"/>
  <c r="E1129" i="6"/>
  <c r="J1129" i="6" s="1"/>
  <c r="D1129" i="6"/>
  <c r="H1128" i="6"/>
  <c r="M1128" i="6" s="1"/>
  <c r="G1128" i="6"/>
  <c r="L1128" i="6" s="1"/>
  <c r="F1128" i="6"/>
  <c r="K1128" i="6" s="1"/>
  <c r="E1128" i="6"/>
  <c r="J1128" i="6" s="1"/>
  <c r="D1128" i="6"/>
  <c r="H1127" i="6"/>
  <c r="M1127" i="6" s="1"/>
  <c r="G1127" i="6"/>
  <c r="L1127" i="6" s="1"/>
  <c r="F1127" i="6"/>
  <c r="K1127" i="6" s="1"/>
  <c r="E1127" i="6"/>
  <c r="J1127" i="6" s="1"/>
  <c r="D1127" i="6"/>
  <c r="H1123" i="6"/>
  <c r="M1123" i="6" s="1"/>
  <c r="G1123" i="6"/>
  <c r="L1123" i="6" s="1"/>
  <c r="F1123" i="6"/>
  <c r="K1123" i="6" s="1"/>
  <c r="E1123" i="6"/>
  <c r="J1123" i="6" s="1"/>
  <c r="D1123" i="6"/>
  <c r="H1122" i="6"/>
  <c r="M1122" i="6" s="1"/>
  <c r="G1122" i="6"/>
  <c r="L1122" i="6" s="1"/>
  <c r="F1122" i="6"/>
  <c r="K1122" i="6" s="1"/>
  <c r="E1122" i="6"/>
  <c r="J1122" i="6" s="1"/>
  <c r="D1122" i="6"/>
  <c r="H1121" i="6"/>
  <c r="M1121" i="6" s="1"/>
  <c r="G1121" i="6"/>
  <c r="L1121" i="6" s="1"/>
  <c r="F1121" i="6"/>
  <c r="K1121" i="6" s="1"/>
  <c r="E1121" i="6"/>
  <c r="J1121" i="6" s="1"/>
  <c r="D1121" i="6"/>
  <c r="H1120" i="6"/>
  <c r="M1120" i="6" s="1"/>
  <c r="G1120" i="6"/>
  <c r="L1120" i="6" s="1"/>
  <c r="F1120" i="6"/>
  <c r="K1120" i="6" s="1"/>
  <c r="E1120" i="6"/>
  <c r="J1120" i="6" s="1"/>
  <c r="D1120" i="6"/>
  <c r="H1119" i="6"/>
  <c r="M1119" i="6" s="1"/>
  <c r="G1119" i="6"/>
  <c r="L1119" i="6" s="1"/>
  <c r="F1119" i="6"/>
  <c r="K1119" i="6" s="1"/>
  <c r="E1119" i="6"/>
  <c r="J1119" i="6" s="1"/>
  <c r="D1119" i="6"/>
  <c r="H1118" i="6"/>
  <c r="M1118" i="6" s="1"/>
  <c r="G1118" i="6"/>
  <c r="L1118" i="6" s="1"/>
  <c r="F1118" i="6"/>
  <c r="K1118" i="6" s="1"/>
  <c r="E1118" i="6"/>
  <c r="J1118" i="6" s="1"/>
  <c r="D1118" i="6"/>
  <c r="H1117" i="6"/>
  <c r="M1117" i="6" s="1"/>
  <c r="G1117" i="6"/>
  <c r="L1117" i="6" s="1"/>
  <c r="F1117" i="6"/>
  <c r="K1117" i="6" s="1"/>
  <c r="E1117" i="6"/>
  <c r="J1117" i="6" s="1"/>
  <c r="D1117" i="6"/>
  <c r="H1116" i="6"/>
  <c r="M1116" i="6" s="1"/>
  <c r="G1116" i="6"/>
  <c r="L1116" i="6" s="1"/>
  <c r="F1116" i="6"/>
  <c r="K1116" i="6" s="1"/>
  <c r="E1116" i="6"/>
  <c r="J1116" i="6" s="1"/>
  <c r="D1116" i="6"/>
  <c r="H1115" i="6"/>
  <c r="M1115" i="6" s="1"/>
  <c r="G1115" i="6"/>
  <c r="L1115" i="6" s="1"/>
  <c r="F1115" i="6"/>
  <c r="K1115" i="6" s="1"/>
  <c r="E1115" i="6"/>
  <c r="J1115" i="6" s="1"/>
  <c r="D1115" i="6"/>
  <c r="H1099" i="6"/>
  <c r="M1099" i="6" s="1"/>
  <c r="G1099" i="6"/>
  <c r="L1099" i="6" s="1"/>
  <c r="F1099" i="6"/>
  <c r="K1099" i="6" s="1"/>
  <c r="E1099" i="6"/>
  <c r="J1099" i="6" s="1"/>
  <c r="D1099" i="6"/>
  <c r="H1098" i="6"/>
  <c r="M1098" i="6" s="1"/>
  <c r="G1098" i="6"/>
  <c r="L1098" i="6" s="1"/>
  <c r="F1098" i="6"/>
  <c r="K1098" i="6" s="1"/>
  <c r="E1098" i="6"/>
  <c r="J1098" i="6" s="1"/>
  <c r="D1098" i="6"/>
  <c r="H1097" i="6"/>
  <c r="M1097" i="6" s="1"/>
  <c r="G1097" i="6"/>
  <c r="L1097" i="6" s="1"/>
  <c r="F1097" i="6"/>
  <c r="K1097" i="6" s="1"/>
  <c r="E1097" i="6"/>
  <c r="J1097" i="6" s="1"/>
  <c r="D1097" i="6"/>
  <c r="H1096" i="6"/>
  <c r="M1096" i="6" s="1"/>
  <c r="G1096" i="6"/>
  <c r="L1096" i="6" s="1"/>
  <c r="F1096" i="6"/>
  <c r="K1096" i="6" s="1"/>
  <c r="E1096" i="6"/>
  <c r="J1096" i="6" s="1"/>
  <c r="D1096" i="6"/>
  <c r="H1095" i="6"/>
  <c r="M1095" i="6" s="1"/>
  <c r="G1095" i="6"/>
  <c r="L1095" i="6" s="1"/>
  <c r="F1095" i="6"/>
  <c r="K1095" i="6" s="1"/>
  <c r="E1095" i="6"/>
  <c r="J1095" i="6" s="1"/>
  <c r="D1095" i="6"/>
  <c r="H1094" i="6"/>
  <c r="M1094" i="6" s="1"/>
  <c r="G1094" i="6"/>
  <c r="L1094" i="6" s="1"/>
  <c r="F1094" i="6"/>
  <c r="K1094" i="6" s="1"/>
  <c r="E1094" i="6"/>
  <c r="J1094" i="6" s="1"/>
  <c r="D1094" i="6"/>
  <c r="H1093" i="6"/>
  <c r="M1093" i="6" s="1"/>
  <c r="G1093" i="6"/>
  <c r="L1093" i="6" s="1"/>
  <c r="F1093" i="6"/>
  <c r="K1093" i="6" s="1"/>
  <c r="E1093" i="6"/>
  <c r="J1093" i="6" s="1"/>
  <c r="D1093" i="6"/>
  <c r="H1092" i="6"/>
  <c r="M1092" i="6" s="1"/>
  <c r="G1092" i="6"/>
  <c r="L1092" i="6" s="1"/>
  <c r="F1092" i="6"/>
  <c r="K1092" i="6" s="1"/>
  <c r="E1092" i="6"/>
  <c r="J1092" i="6" s="1"/>
  <c r="D1092" i="6"/>
  <c r="H1091" i="6"/>
  <c r="M1091" i="6" s="1"/>
  <c r="G1091" i="6"/>
  <c r="L1091" i="6" s="1"/>
  <c r="F1091" i="6"/>
  <c r="K1091" i="6" s="1"/>
  <c r="E1091" i="6"/>
  <c r="J1091" i="6" s="1"/>
  <c r="D1091" i="6"/>
  <c r="H1075" i="6"/>
  <c r="M1075" i="6" s="1"/>
  <c r="G1075" i="6"/>
  <c r="L1075" i="6" s="1"/>
  <c r="F1075" i="6"/>
  <c r="K1075" i="6" s="1"/>
  <c r="E1075" i="6"/>
  <c r="J1075" i="6" s="1"/>
  <c r="D1075" i="6"/>
  <c r="H1074" i="6"/>
  <c r="M1074" i="6" s="1"/>
  <c r="G1074" i="6"/>
  <c r="L1074" i="6" s="1"/>
  <c r="F1074" i="6"/>
  <c r="K1074" i="6" s="1"/>
  <c r="E1074" i="6"/>
  <c r="J1074" i="6" s="1"/>
  <c r="D1074" i="6"/>
  <c r="H1073" i="6"/>
  <c r="M1073" i="6" s="1"/>
  <c r="G1073" i="6"/>
  <c r="L1073" i="6" s="1"/>
  <c r="F1073" i="6"/>
  <c r="K1073" i="6" s="1"/>
  <c r="E1073" i="6"/>
  <c r="J1073" i="6" s="1"/>
  <c r="D1073" i="6"/>
  <c r="H1072" i="6"/>
  <c r="M1072" i="6" s="1"/>
  <c r="G1072" i="6"/>
  <c r="L1072" i="6" s="1"/>
  <c r="F1072" i="6"/>
  <c r="K1072" i="6" s="1"/>
  <c r="E1072" i="6"/>
  <c r="J1072" i="6" s="1"/>
  <c r="D1072" i="6"/>
  <c r="H1071" i="6"/>
  <c r="M1071" i="6" s="1"/>
  <c r="G1071" i="6"/>
  <c r="L1071" i="6" s="1"/>
  <c r="F1071" i="6"/>
  <c r="K1071" i="6" s="1"/>
  <c r="E1071" i="6"/>
  <c r="J1071" i="6" s="1"/>
  <c r="D1071" i="6"/>
  <c r="H1070" i="6"/>
  <c r="M1070" i="6" s="1"/>
  <c r="G1070" i="6"/>
  <c r="L1070" i="6" s="1"/>
  <c r="F1070" i="6"/>
  <c r="K1070" i="6" s="1"/>
  <c r="E1070" i="6"/>
  <c r="J1070" i="6" s="1"/>
  <c r="D1070" i="6"/>
  <c r="H1069" i="6"/>
  <c r="M1069" i="6" s="1"/>
  <c r="G1069" i="6"/>
  <c r="L1069" i="6" s="1"/>
  <c r="F1069" i="6"/>
  <c r="K1069" i="6" s="1"/>
  <c r="E1069" i="6"/>
  <c r="J1069" i="6" s="1"/>
  <c r="D1069" i="6"/>
  <c r="H1068" i="6"/>
  <c r="M1068" i="6" s="1"/>
  <c r="G1068" i="6"/>
  <c r="L1068" i="6" s="1"/>
  <c r="F1068" i="6"/>
  <c r="K1068" i="6" s="1"/>
  <c r="E1068" i="6"/>
  <c r="J1068" i="6" s="1"/>
  <c r="D1068" i="6"/>
  <c r="H1067" i="6"/>
  <c r="M1067" i="6" s="1"/>
  <c r="G1067" i="6"/>
  <c r="L1067" i="6" s="1"/>
  <c r="F1067" i="6"/>
  <c r="K1067" i="6" s="1"/>
  <c r="E1067" i="6"/>
  <c r="J1067" i="6" s="1"/>
  <c r="D1067" i="6"/>
  <c r="H1051" i="6"/>
  <c r="M1051" i="6" s="1"/>
  <c r="G1051" i="6"/>
  <c r="L1051" i="6" s="1"/>
  <c r="F1051" i="6"/>
  <c r="K1051" i="6" s="1"/>
  <c r="E1051" i="6"/>
  <c r="J1051" i="6" s="1"/>
  <c r="D1051" i="6"/>
  <c r="H1050" i="6"/>
  <c r="M1050" i="6" s="1"/>
  <c r="G1050" i="6"/>
  <c r="L1050" i="6" s="1"/>
  <c r="F1050" i="6"/>
  <c r="K1050" i="6" s="1"/>
  <c r="E1050" i="6"/>
  <c r="J1050" i="6" s="1"/>
  <c r="D1050" i="6"/>
  <c r="H1049" i="6"/>
  <c r="M1049" i="6" s="1"/>
  <c r="G1049" i="6"/>
  <c r="L1049" i="6" s="1"/>
  <c r="F1049" i="6"/>
  <c r="K1049" i="6" s="1"/>
  <c r="E1049" i="6"/>
  <c r="J1049" i="6" s="1"/>
  <c r="D1049" i="6"/>
  <c r="H1048" i="6"/>
  <c r="M1048" i="6" s="1"/>
  <c r="G1048" i="6"/>
  <c r="L1048" i="6" s="1"/>
  <c r="F1048" i="6"/>
  <c r="K1048" i="6" s="1"/>
  <c r="E1048" i="6"/>
  <c r="J1048" i="6" s="1"/>
  <c r="D1048" i="6"/>
  <c r="H1047" i="6"/>
  <c r="M1047" i="6" s="1"/>
  <c r="G1047" i="6"/>
  <c r="L1047" i="6" s="1"/>
  <c r="F1047" i="6"/>
  <c r="K1047" i="6" s="1"/>
  <c r="E1047" i="6"/>
  <c r="J1047" i="6" s="1"/>
  <c r="D1047" i="6"/>
  <c r="H1046" i="6"/>
  <c r="M1046" i="6" s="1"/>
  <c r="G1046" i="6"/>
  <c r="L1046" i="6" s="1"/>
  <c r="F1046" i="6"/>
  <c r="K1046" i="6" s="1"/>
  <c r="E1046" i="6"/>
  <c r="J1046" i="6" s="1"/>
  <c r="D1046" i="6"/>
  <c r="H1045" i="6"/>
  <c r="M1045" i="6" s="1"/>
  <c r="G1045" i="6"/>
  <c r="L1045" i="6" s="1"/>
  <c r="F1045" i="6"/>
  <c r="K1045" i="6" s="1"/>
  <c r="E1045" i="6"/>
  <c r="J1045" i="6" s="1"/>
  <c r="D1045" i="6"/>
  <c r="H1044" i="6"/>
  <c r="M1044" i="6" s="1"/>
  <c r="G1044" i="6"/>
  <c r="L1044" i="6" s="1"/>
  <c r="F1044" i="6"/>
  <c r="K1044" i="6" s="1"/>
  <c r="E1044" i="6"/>
  <c r="J1044" i="6" s="1"/>
  <c r="D1044" i="6"/>
  <c r="H1043" i="6"/>
  <c r="M1043" i="6" s="1"/>
  <c r="G1043" i="6"/>
  <c r="L1043" i="6" s="1"/>
  <c r="F1043" i="6"/>
  <c r="K1043" i="6" s="1"/>
  <c r="E1043" i="6"/>
  <c r="J1043" i="6" s="1"/>
  <c r="D1043" i="6"/>
  <c r="H1027" i="6"/>
  <c r="M1027" i="6" s="1"/>
  <c r="G1027" i="6"/>
  <c r="L1027" i="6" s="1"/>
  <c r="F1027" i="6"/>
  <c r="K1027" i="6" s="1"/>
  <c r="E1027" i="6"/>
  <c r="J1027" i="6" s="1"/>
  <c r="D1027" i="6"/>
  <c r="H1026" i="6"/>
  <c r="M1026" i="6" s="1"/>
  <c r="G1026" i="6"/>
  <c r="L1026" i="6" s="1"/>
  <c r="F1026" i="6"/>
  <c r="K1026" i="6" s="1"/>
  <c r="E1026" i="6"/>
  <c r="J1026" i="6" s="1"/>
  <c r="D1026" i="6"/>
  <c r="H1025" i="6"/>
  <c r="M1025" i="6" s="1"/>
  <c r="G1025" i="6"/>
  <c r="L1025" i="6" s="1"/>
  <c r="F1025" i="6"/>
  <c r="K1025" i="6" s="1"/>
  <c r="E1025" i="6"/>
  <c r="J1025" i="6" s="1"/>
  <c r="D1025" i="6"/>
  <c r="H1024" i="6"/>
  <c r="M1024" i="6" s="1"/>
  <c r="G1024" i="6"/>
  <c r="L1024" i="6" s="1"/>
  <c r="F1024" i="6"/>
  <c r="K1024" i="6" s="1"/>
  <c r="E1024" i="6"/>
  <c r="J1024" i="6" s="1"/>
  <c r="D1024" i="6"/>
  <c r="H1023" i="6"/>
  <c r="M1023" i="6" s="1"/>
  <c r="G1023" i="6"/>
  <c r="L1023" i="6" s="1"/>
  <c r="F1023" i="6"/>
  <c r="K1023" i="6" s="1"/>
  <c r="E1023" i="6"/>
  <c r="J1023" i="6" s="1"/>
  <c r="D1023" i="6"/>
  <c r="H1022" i="6"/>
  <c r="M1022" i="6" s="1"/>
  <c r="G1022" i="6"/>
  <c r="L1022" i="6" s="1"/>
  <c r="F1022" i="6"/>
  <c r="K1022" i="6" s="1"/>
  <c r="E1022" i="6"/>
  <c r="J1022" i="6" s="1"/>
  <c r="D1022" i="6"/>
  <c r="H1021" i="6"/>
  <c r="M1021" i="6" s="1"/>
  <c r="G1021" i="6"/>
  <c r="L1021" i="6" s="1"/>
  <c r="F1021" i="6"/>
  <c r="K1021" i="6" s="1"/>
  <c r="E1021" i="6"/>
  <c r="J1021" i="6" s="1"/>
  <c r="D1021" i="6"/>
  <c r="H1020" i="6"/>
  <c r="M1020" i="6" s="1"/>
  <c r="G1020" i="6"/>
  <c r="L1020" i="6" s="1"/>
  <c r="F1020" i="6"/>
  <c r="K1020" i="6" s="1"/>
  <c r="E1020" i="6"/>
  <c r="J1020" i="6" s="1"/>
  <c r="D1020" i="6"/>
  <c r="H1019" i="6"/>
  <c r="M1019" i="6" s="1"/>
  <c r="G1019" i="6"/>
  <c r="L1019" i="6" s="1"/>
  <c r="F1019" i="6"/>
  <c r="K1019" i="6" s="1"/>
  <c r="E1019" i="6"/>
  <c r="J1019" i="6" s="1"/>
  <c r="D1019" i="6"/>
  <c r="H1015" i="6"/>
  <c r="M1015" i="6" s="1"/>
  <c r="G1015" i="6"/>
  <c r="L1015" i="6" s="1"/>
  <c r="F1015" i="6"/>
  <c r="K1015" i="6" s="1"/>
  <c r="E1015" i="6"/>
  <c r="J1015" i="6" s="1"/>
  <c r="D1015" i="6"/>
  <c r="H1014" i="6"/>
  <c r="M1014" i="6" s="1"/>
  <c r="G1014" i="6"/>
  <c r="L1014" i="6" s="1"/>
  <c r="F1014" i="6"/>
  <c r="K1014" i="6" s="1"/>
  <c r="E1014" i="6"/>
  <c r="J1014" i="6" s="1"/>
  <c r="D1014" i="6"/>
  <c r="H1013" i="6"/>
  <c r="M1013" i="6" s="1"/>
  <c r="G1013" i="6"/>
  <c r="L1013" i="6" s="1"/>
  <c r="F1013" i="6"/>
  <c r="K1013" i="6" s="1"/>
  <c r="E1013" i="6"/>
  <c r="J1013" i="6" s="1"/>
  <c r="D1013" i="6"/>
  <c r="H1012" i="6"/>
  <c r="M1012" i="6" s="1"/>
  <c r="G1012" i="6"/>
  <c r="L1012" i="6" s="1"/>
  <c r="F1012" i="6"/>
  <c r="K1012" i="6" s="1"/>
  <c r="E1012" i="6"/>
  <c r="J1012" i="6" s="1"/>
  <c r="D1012" i="6"/>
  <c r="H1011" i="6"/>
  <c r="M1011" i="6" s="1"/>
  <c r="G1011" i="6"/>
  <c r="L1011" i="6" s="1"/>
  <c r="F1011" i="6"/>
  <c r="K1011" i="6" s="1"/>
  <c r="E1011" i="6"/>
  <c r="J1011" i="6" s="1"/>
  <c r="D1011" i="6"/>
  <c r="H1010" i="6"/>
  <c r="M1010" i="6" s="1"/>
  <c r="G1010" i="6"/>
  <c r="L1010" i="6" s="1"/>
  <c r="F1010" i="6"/>
  <c r="K1010" i="6" s="1"/>
  <c r="E1010" i="6"/>
  <c r="J1010" i="6" s="1"/>
  <c r="D1010" i="6"/>
  <c r="H1009" i="6"/>
  <c r="M1009" i="6" s="1"/>
  <c r="G1009" i="6"/>
  <c r="L1009" i="6" s="1"/>
  <c r="F1009" i="6"/>
  <c r="K1009" i="6" s="1"/>
  <c r="E1009" i="6"/>
  <c r="J1009" i="6" s="1"/>
  <c r="D1009" i="6"/>
  <c r="H1008" i="6"/>
  <c r="M1008" i="6" s="1"/>
  <c r="G1008" i="6"/>
  <c r="L1008" i="6" s="1"/>
  <c r="F1008" i="6"/>
  <c r="K1008" i="6" s="1"/>
  <c r="E1008" i="6"/>
  <c r="J1008" i="6" s="1"/>
  <c r="D1008" i="6"/>
  <c r="H1007" i="6"/>
  <c r="M1007" i="6" s="1"/>
  <c r="G1007" i="6"/>
  <c r="L1007" i="6" s="1"/>
  <c r="F1007" i="6"/>
  <c r="K1007" i="6" s="1"/>
  <c r="E1007" i="6"/>
  <c r="J1007" i="6" s="1"/>
  <c r="D1007" i="6"/>
  <c r="H1003" i="6"/>
  <c r="M1003" i="6" s="1"/>
  <c r="G1003" i="6"/>
  <c r="L1003" i="6" s="1"/>
  <c r="F1003" i="6"/>
  <c r="K1003" i="6" s="1"/>
  <c r="E1003" i="6"/>
  <c r="J1003" i="6" s="1"/>
  <c r="D1003" i="6"/>
  <c r="H1002" i="6"/>
  <c r="M1002" i="6" s="1"/>
  <c r="G1002" i="6"/>
  <c r="L1002" i="6" s="1"/>
  <c r="F1002" i="6"/>
  <c r="K1002" i="6" s="1"/>
  <c r="E1002" i="6"/>
  <c r="J1002" i="6" s="1"/>
  <c r="D1002" i="6"/>
  <c r="H1001" i="6"/>
  <c r="M1001" i="6" s="1"/>
  <c r="G1001" i="6"/>
  <c r="L1001" i="6" s="1"/>
  <c r="F1001" i="6"/>
  <c r="K1001" i="6" s="1"/>
  <c r="E1001" i="6"/>
  <c r="J1001" i="6" s="1"/>
  <c r="D1001" i="6"/>
  <c r="H1000" i="6"/>
  <c r="M1000" i="6" s="1"/>
  <c r="G1000" i="6"/>
  <c r="L1000" i="6" s="1"/>
  <c r="F1000" i="6"/>
  <c r="K1000" i="6" s="1"/>
  <c r="E1000" i="6"/>
  <c r="J1000" i="6" s="1"/>
  <c r="D1000" i="6"/>
  <c r="H999" i="6"/>
  <c r="M999" i="6" s="1"/>
  <c r="G999" i="6"/>
  <c r="L999" i="6" s="1"/>
  <c r="F999" i="6"/>
  <c r="K999" i="6" s="1"/>
  <c r="E999" i="6"/>
  <c r="J999" i="6" s="1"/>
  <c r="D999" i="6"/>
  <c r="H998" i="6"/>
  <c r="M998" i="6" s="1"/>
  <c r="G998" i="6"/>
  <c r="L998" i="6" s="1"/>
  <c r="F998" i="6"/>
  <c r="K998" i="6" s="1"/>
  <c r="E998" i="6"/>
  <c r="J998" i="6" s="1"/>
  <c r="D998" i="6"/>
  <c r="H997" i="6"/>
  <c r="M997" i="6" s="1"/>
  <c r="G997" i="6"/>
  <c r="L997" i="6" s="1"/>
  <c r="F997" i="6"/>
  <c r="K997" i="6" s="1"/>
  <c r="E997" i="6"/>
  <c r="J997" i="6" s="1"/>
  <c r="D997" i="6"/>
  <c r="H996" i="6"/>
  <c r="M996" i="6" s="1"/>
  <c r="G996" i="6"/>
  <c r="L996" i="6" s="1"/>
  <c r="F996" i="6"/>
  <c r="K996" i="6" s="1"/>
  <c r="E996" i="6"/>
  <c r="J996" i="6" s="1"/>
  <c r="D996" i="6"/>
  <c r="H995" i="6"/>
  <c r="M995" i="6" s="1"/>
  <c r="G995" i="6"/>
  <c r="L995" i="6" s="1"/>
  <c r="F995" i="6"/>
  <c r="K995" i="6" s="1"/>
  <c r="E995" i="6"/>
  <c r="J995" i="6" s="1"/>
  <c r="D995" i="6"/>
  <c r="H991" i="6"/>
  <c r="M991" i="6" s="1"/>
  <c r="G991" i="6"/>
  <c r="L991" i="6" s="1"/>
  <c r="F991" i="6"/>
  <c r="K991" i="6" s="1"/>
  <c r="E991" i="6"/>
  <c r="J991" i="6" s="1"/>
  <c r="D991" i="6"/>
  <c r="H990" i="6"/>
  <c r="M990" i="6" s="1"/>
  <c r="G990" i="6"/>
  <c r="L990" i="6" s="1"/>
  <c r="F990" i="6"/>
  <c r="K990" i="6" s="1"/>
  <c r="E990" i="6"/>
  <c r="J990" i="6" s="1"/>
  <c r="D990" i="6"/>
  <c r="H989" i="6"/>
  <c r="M989" i="6" s="1"/>
  <c r="G989" i="6"/>
  <c r="L989" i="6" s="1"/>
  <c r="F989" i="6"/>
  <c r="K989" i="6" s="1"/>
  <c r="E989" i="6"/>
  <c r="J989" i="6" s="1"/>
  <c r="D989" i="6"/>
  <c r="H988" i="6"/>
  <c r="M988" i="6" s="1"/>
  <c r="G988" i="6"/>
  <c r="L988" i="6" s="1"/>
  <c r="F988" i="6"/>
  <c r="K988" i="6" s="1"/>
  <c r="E988" i="6"/>
  <c r="J988" i="6" s="1"/>
  <c r="D988" i="6"/>
  <c r="H987" i="6"/>
  <c r="M987" i="6" s="1"/>
  <c r="G987" i="6"/>
  <c r="L987" i="6" s="1"/>
  <c r="F987" i="6"/>
  <c r="K987" i="6" s="1"/>
  <c r="E987" i="6"/>
  <c r="J987" i="6" s="1"/>
  <c r="D987" i="6"/>
  <c r="H986" i="6"/>
  <c r="M986" i="6" s="1"/>
  <c r="G986" i="6"/>
  <c r="L986" i="6" s="1"/>
  <c r="F986" i="6"/>
  <c r="K986" i="6" s="1"/>
  <c r="E986" i="6"/>
  <c r="J986" i="6" s="1"/>
  <c r="D986" i="6"/>
  <c r="H985" i="6"/>
  <c r="M985" i="6" s="1"/>
  <c r="G985" i="6"/>
  <c r="L985" i="6" s="1"/>
  <c r="F985" i="6"/>
  <c r="K985" i="6" s="1"/>
  <c r="E985" i="6"/>
  <c r="J985" i="6" s="1"/>
  <c r="D985" i="6"/>
  <c r="H984" i="6"/>
  <c r="M984" i="6" s="1"/>
  <c r="G984" i="6"/>
  <c r="L984" i="6" s="1"/>
  <c r="F984" i="6"/>
  <c r="K984" i="6" s="1"/>
  <c r="E984" i="6"/>
  <c r="J984" i="6" s="1"/>
  <c r="D984" i="6"/>
  <c r="H983" i="6"/>
  <c r="M983" i="6" s="1"/>
  <c r="G983" i="6"/>
  <c r="L983" i="6" s="1"/>
  <c r="F983" i="6"/>
  <c r="K983" i="6" s="1"/>
  <c r="E983" i="6"/>
  <c r="J983" i="6" s="1"/>
  <c r="D983" i="6"/>
  <c r="H967" i="6"/>
  <c r="M967" i="6" s="1"/>
  <c r="G967" i="6"/>
  <c r="L967" i="6" s="1"/>
  <c r="F967" i="6"/>
  <c r="K967" i="6" s="1"/>
  <c r="E967" i="6"/>
  <c r="J967" i="6" s="1"/>
  <c r="D967" i="6"/>
  <c r="H966" i="6"/>
  <c r="M966" i="6" s="1"/>
  <c r="G966" i="6"/>
  <c r="L966" i="6" s="1"/>
  <c r="F966" i="6"/>
  <c r="K966" i="6" s="1"/>
  <c r="E966" i="6"/>
  <c r="J966" i="6" s="1"/>
  <c r="D966" i="6"/>
  <c r="H965" i="6"/>
  <c r="M965" i="6" s="1"/>
  <c r="G965" i="6"/>
  <c r="L965" i="6" s="1"/>
  <c r="F965" i="6"/>
  <c r="K965" i="6" s="1"/>
  <c r="E965" i="6"/>
  <c r="J965" i="6" s="1"/>
  <c r="D965" i="6"/>
  <c r="H964" i="6"/>
  <c r="M964" i="6" s="1"/>
  <c r="G964" i="6"/>
  <c r="L964" i="6" s="1"/>
  <c r="F964" i="6"/>
  <c r="K964" i="6" s="1"/>
  <c r="E964" i="6"/>
  <c r="J964" i="6" s="1"/>
  <c r="D964" i="6"/>
  <c r="H963" i="6"/>
  <c r="M963" i="6" s="1"/>
  <c r="G963" i="6"/>
  <c r="L963" i="6" s="1"/>
  <c r="F963" i="6"/>
  <c r="K963" i="6" s="1"/>
  <c r="E963" i="6"/>
  <c r="J963" i="6" s="1"/>
  <c r="D963" i="6"/>
  <c r="H962" i="6"/>
  <c r="M962" i="6" s="1"/>
  <c r="G962" i="6"/>
  <c r="L962" i="6" s="1"/>
  <c r="F962" i="6"/>
  <c r="K962" i="6" s="1"/>
  <c r="E962" i="6"/>
  <c r="J962" i="6" s="1"/>
  <c r="D962" i="6"/>
  <c r="H961" i="6"/>
  <c r="M961" i="6" s="1"/>
  <c r="G961" i="6"/>
  <c r="L961" i="6" s="1"/>
  <c r="F961" i="6"/>
  <c r="K961" i="6" s="1"/>
  <c r="E961" i="6"/>
  <c r="J961" i="6" s="1"/>
  <c r="D961" i="6"/>
  <c r="H960" i="6"/>
  <c r="M960" i="6" s="1"/>
  <c r="G960" i="6"/>
  <c r="L960" i="6" s="1"/>
  <c r="F960" i="6"/>
  <c r="K960" i="6" s="1"/>
  <c r="E960" i="6"/>
  <c r="J960" i="6" s="1"/>
  <c r="D960" i="6"/>
  <c r="H959" i="6"/>
  <c r="M959" i="6" s="1"/>
  <c r="G959" i="6"/>
  <c r="L959" i="6" s="1"/>
  <c r="F959" i="6"/>
  <c r="K959" i="6" s="1"/>
  <c r="E959" i="6"/>
  <c r="J959" i="6" s="1"/>
  <c r="D959" i="6"/>
  <c r="H955" i="6"/>
  <c r="M955" i="6" s="1"/>
  <c r="G955" i="6"/>
  <c r="L955" i="6" s="1"/>
  <c r="F955" i="6"/>
  <c r="K955" i="6" s="1"/>
  <c r="E955" i="6"/>
  <c r="J955" i="6" s="1"/>
  <c r="D955" i="6"/>
  <c r="H954" i="6"/>
  <c r="M954" i="6" s="1"/>
  <c r="G954" i="6"/>
  <c r="L954" i="6" s="1"/>
  <c r="F954" i="6"/>
  <c r="K954" i="6" s="1"/>
  <c r="E954" i="6"/>
  <c r="J954" i="6" s="1"/>
  <c r="D954" i="6"/>
  <c r="H953" i="6"/>
  <c r="M953" i="6" s="1"/>
  <c r="G953" i="6"/>
  <c r="L953" i="6" s="1"/>
  <c r="F953" i="6"/>
  <c r="K953" i="6" s="1"/>
  <c r="E953" i="6"/>
  <c r="J953" i="6" s="1"/>
  <c r="D953" i="6"/>
  <c r="H952" i="6"/>
  <c r="M952" i="6" s="1"/>
  <c r="G952" i="6"/>
  <c r="L952" i="6" s="1"/>
  <c r="F952" i="6"/>
  <c r="K952" i="6" s="1"/>
  <c r="E952" i="6"/>
  <c r="J952" i="6" s="1"/>
  <c r="D952" i="6"/>
  <c r="H951" i="6"/>
  <c r="M951" i="6" s="1"/>
  <c r="G951" i="6"/>
  <c r="L951" i="6" s="1"/>
  <c r="F951" i="6"/>
  <c r="K951" i="6" s="1"/>
  <c r="E951" i="6"/>
  <c r="J951" i="6" s="1"/>
  <c r="D951" i="6"/>
  <c r="H950" i="6"/>
  <c r="M950" i="6" s="1"/>
  <c r="G950" i="6"/>
  <c r="L950" i="6" s="1"/>
  <c r="F950" i="6"/>
  <c r="K950" i="6" s="1"/>
  <c r="E950" i="6"/>
  <c r="J950" i="6" s="1"/>
  <c r="D950" i="6"/>
  <c r="H949" i="6"/>
  <c r="M949" i="6" s="1"/>
  <c r="G949" i="6"/>
  <c r="L949" i="6" s="1"/>
  <c r="F949" i="6"/>
  <c r="K949" i="6" s="1"/>
  <c r="E949" i="6"/>
  <c r="J949" i="6" s="1"/>
  <c r="D949" i="6"/>
  <c r="H948" i="6"/>
  <c r="M948" i="6" s="1"/>
  <c r="G948" i="6"/>
  <c r="L948" i="6" s="1"/>
  <c r="F948" i="6"/>
  <c r="K948" i="6" s="1"/>
  <c r="E948" i="6"/>
  <c r="J948" i="6" s="1"/>
  <c r="D948" i="6"/>
  <c r="H947" i="6"/>
  <c r="M947" i="6" s="1"/>
  <c r="G947" i="6"/>
  <c r="L947" i="6" s="1"/>
  <c r="F947" i="6"/>
  <c r="K947" i="6" s="1"/>
  <c r="E947" i="6"/>
  <c r="J947" i="6" s="1"/>
  <c r="D947" i="6"/>
  <c r="H943" i="6"/>
  <c r="M943" i="6" s="1"/>
  <c r="G943" i="6"/>
  <c r="L943" i="6" s="1"/>
  <c r="F943" i="6"/>
  <c r="K943" i="6" s="1"/>
  <c r="E943" i="6"/>
  <c r="J943" i="6" s="1"/>
  <c r="D943" i="6"/>
  <c r="H942" i="6"/>
  <c r="M942" i="6" s="1"/>
  <c r="G942" i="6"/>
  <c r="L942" i="6" s="1"/>
  <c r="F942" i="6"/>
  <c r="K942" i="6" s="1"/>
  <c r="E942" i="6"/>
  <c r="J942" i="6" s="1"/>
  <c r="D942" i="6"/>
  <c r="H941" i="6"/>
  <c r="M941" i="6" s="1"/>
  <c r="G941" i="6"/>
  <c r="L941" i="6" s="1"/>
  <c r="F941" i="6"/>
  <c r="K941" i="6" s="1"/>
  <c r="E941" i="6"/>
  <c r="J941" i="6" s="1"/>
  <c r="D941" i="6"/>
  <c r="H940" i="6"/>
  <c r="M940" i="6" s="1"/>
  <c r="G940" i="6"/>
  <c r="L940" i="6" s="1"/>
  <c r="F940" i="6"/>
  <c r="K940" i="6" s="1"/>
  <c r="E940" i="6"/>
  <c r="J940" i="6" s="1"/>
  <c r="D940" i="6"/>
  <c r="H939" i="6"/>
  <c r="M939" i="6" s="1"/>
  <c r="G939" i="6"/>
  <c r="L939" i="6" s="1"/>
  <c r="F939" i="6"/>
  <c r="K939" i="6" s="1"/>
  <c r="E939" i="6"/>
  <c r="J939" i="6" s="1"/>
  <c r="D939" i="6"/>
  <c r="H938" i="6"/>
  <c r="M938" i="6" s="1"/>
  <c r="G938" i="6"/>
  <c r="L938" i="6" s="1"/>
  <c r="F938" i="6"/>
  <c r="K938" i="6" s="1"/>
  <c r="E938" i="6"/>
  <c r="J938" i="6" s="1"/>
  <c r="D938" i="6"/>
  <c r="H937" i="6"/>
  <c r="M937" i="6" s="1"/>
  <c r="G937" i="6"/>
  <c r="L937" i="6" s="1"/>
  <c r="F937" i="6"/>
  <c r="K937" i="6" s="1"/>
  <c r="E937" i="6"/>
  <c r="J937" i="6" s="1"/>
  <c r="D937" i="6"/>
  <c r="H936" i="6"/>
  <c r="M936" i="6" s="1"/>
  <c r="G936" i="6"/>
  <c r="L936" i="6" s="1"/>
  <c r="F936" i="6"/>
  <c r="K936" i="6" s="1"/>
  <c r="E936" i="6"/>
  <c r="J936" i="6" s="1"/>
  <c r="D936" i="6"/>
  <c r="H935" i="6"/>
  <c r="M935" i="6" s="1"/>
  <c r="G935" i="6"/>
  <c r="L935" i="6" s="1"/>
  <c r="F935" i="6"/>
  <c r="K935" i="6" s="1"/>
  <c r="E935" i="6"/>
  <c r="J935" i="6" s="1"/>
  <c r="D935" i="6"/>
  <c r="H931" i="6"/>
  <c r="M931" i="6" s="1"/>
  <c r="G931" i="6"/>
  <c r="L931" i="6" s="1"/>
  <c r="F931" i="6"/>
  <c r="K931" i="6" s="1"/>
  <c r="E931" i="6"/>
  <c r="J931" i="6" s="1"/>
  <c r="D931" i="6"/>
  <c r="H930" i="6"/>
  <c r="M930" i="6" s="1"/>
  <c r="G930" i="6"/>
  <c r="L930" i="6" s="1"/>
  <c r="F930" i="6"/>
  <c r="K930" i="6" s="1"/>
  <c r="E930" i="6"/>
  <c r="J930" i="6" s="1"/>
  <c r="D930" i="6"/>
  <c r="H929" i="6"/>
  <c r="M929" i="6" s="1"/>
  <c r="G929" i="6"/>
  <c r="L929" i="6" s="1"/>
  <c r="F929" i="6"/>
  <c r="K929" i="6" s="1"/>
  <c r="E929" i="6"/>
  <c r="J929" i="6" s="1"/>
  <c r="D929" i="6"/>
  <c r="H928" i="6"/>
  <c r="M928" i="6" s="1"/>
  <c r="G928" i="6"/>
  <c r="L928" i="6" s="1"/>
  <c r="F928" i="6"/>
  <c r="K928" i="6" s="1"/>
  <c r="E928" i="6"/>
  <c r="J928" i="6" s="1"/>
  <c r="D928" i="6"/>
  <c r="H927" i="6"/>
  <c r="M927" i="6" s="1"/>
  <c r="G927" i="6"/>
  <c r="L927" i="6" s="1"/>
  <c r="F927" i="6"/>
  <c r="K927" i="6" s="1"/>
  <c r="E927" i="6"/>
  <c r="J927" i="6" s="1"/>
  <c r="D927" i="6"/>
  <c r="H926" i="6"/>
  <c r="M926" i="6" s="1"/>
  <c r="G926" i="6"/>
  <c r="L926" i="6" s="1"/>
  <c r="F926" i="6"/>
  <c r="K926" i="6" s="1"/>
  <c r="E926" i="6"/>
  <c r="J926" i="6" s="1"/>
  <c r="D926" i="6"/>
  <c r="H925" i="6"/>
  <c r="M925" i="6" s="1"/>
  <c r="G925" i="6"/>
  <c r="L925" i="6" s="1"/>
  <c r="F925" i="6"/>
  <c r="K925" i="6" s="1"/>
  <c r="E925" i="6"/>
  <c r="J925" i="6" s="1"/>
  <c r="D925" i="6"/>
  <c r="H924" i="6"/>
  <c r="M924" i="6" s="1"/>
  <c r="G924" i="6"/>
  <c r="L924" i="6" s="1"/>
  <c r="F924" i="6"/>
  <c r="K924" i="6" s="1"/>
  <c r="E924" i="6"/>
  <c r="J924" i="6" s="1"/>
  <c r="D924" i="6"/>
  <c r="H923" i="6"/>
  <c r="M923" i="6" s="1"/>
  <c r="G923" i="6"/>
  <c r="L923" i="6" s="1"/>
  <c r="F923" i="6"/>
  <c r="K923" i="6" s="1"/>
  <c r="E923" i="6"/>
  <c r="J923" i="6" s="1"/>
  <c r="D923" i="6"/>
  <c r="H844" i="6"/>
  <c r="M844" i="6" s="1"/>
  <c r="G844" i="6"/>
  <c r="L844" i="6" s="1"/>
  <c r="F844" i="6"/>
  <c r="K844" i="6" s="1"/>
  <c r="E844" i="6"/>
  <c r="J844" i="6" s="1"/>
  <c r="D844" i="6"/>
  <c r="H843" i="6"/>
  <c r="M843" i="6" s="1"/>
  <c r="G843" i="6"/>
  <c r="L843" i="6" s="1"/>
  <c r="F843" i="6"/>
  <c r="K843" i="6" s="1"/>
  <c r="E843" i="6"/>
  <c r="J843" i="6" s="1"/>
  <c r="D843" i="6"/>
  <c r="H842" i="6"/>
  <c r="M842" i="6" s="1"/>
  <c r="G842" i="6"/>
  <c r="L842" i="6" s="1"/>
  <c r="F842" i="6"/>
  <c r="K842" i="6" s="1"/>
  <c r="E842" i="6"/>
  <c r="J842" i="6" s="1"/>
  <c r="D842" i="6"/>
  <c r="H841" i="6"/>
  <c r="M841" i="6" s="1"/>
  <c r="G841" i="6"/>
  <c r="L841" i="6" s="1"/>
  <c r="F841" i="6"/>
  <c r="K841" i="6" s="1"/>
  <c r="E841" i="6"/>
  <c r="J841" i="6" s="1"/>
  <c r="D841" i="6"/>
  <c r="H840" i="6"/>
  <c r="M840" i="6" s="1"/>
  <c r="G840" i="6"/>
  <c r="L840" i="6" s="1"/>
  <c r="F840" i="6"/>
  <c r="K840" i="6" s="1"/>
  <c r="E840" i="6"/>
  <c r="J840" i="6" s="1"/>
  <c r="D840" i="6"/>
  <c r="H839" i="6"/>
  <c r="M839" i="6" s="1"/>
  <c r="G839" i="6"/>
  <c r="L839" i="6" s="1"/>
  <c r="F839" i="6"/>
  <c r="K839" i="6" s="1"/>
  <c r="E839" i="6"/>
  <c r="J839" i="6" s="1"/>
  <c r="D839" i="6"/>
  <c r="H838" i="6"/>
  <c r="M838" i="6" s="1"/>
  <c r="G838" i="6"/>
  <c r="L838" i="6" s="1"/>
  <c r="F838" i="6"/>
  <c r="K838" i="6" s="1"/>
  <c r="E838" i="6"/>
  <c r="J838" i="6" s="1"/>
  <c r="D838" i="6"/>
  <c r="H837" i="6"/>
  <c r="M837" i="6" s="1"/>
  <c r="G837" i="6"/>
  <c r="L837" i="6" s="1"/>
  <c r="F837" i="6"/>
  <c r="K837" i="6" s="1"/>
  <c r="E837" i="6"/>
  <c r="J837" i="6" s="1"/>
  <c r="D837" i="6"/>
  <c r="H836" i="6"/>
  <c r="M836" i="6" s="1"/>
  <c r="G836" i="6"/>
  <c r="L836" i="6" s="1"/>
  <c r="F836" i="6"/>
  <c r="K836" i="6" s="1"/>
  <c r="E836" i="6"/>
  <c r="J836" i="6" s="1"/>
  <c r="D836" i="6"/>
  <c r="H832" i="6"/>
  <c r="M832" i="6" s="1"/>
  <c r="G832" i="6"/>
  <c r="L832" i="6" s="1"/>
  <c r="F832" i="6"/>
  <c r="K832" i="6" s="1"/>
  <c r="E832" i="6"/>
  <c r="J832" i="6" s="1"/>
  <c r="D832" i="6"/>
  <c r="H831" i="6"/>
  <c r="M831" i="6" s="1"/>
  <c r="G831" i="6"/>
  <c r="L831" i="6" s="1"/>
  <c r="F831" i="6"/>
  <c r="K831" i="6" s="1"/>
  <c r="E831" i="6"/>
  <c r="J831" i="6" s="1"/>
  <c r="D831" i="6"/>
  <c r="H830" i="6"/>
  <c r="M830" i="6" s="1"/>
  <c r="G830" i="6"/>
  <c r="L830" i="6" s="1"/>
  <c r="F830" i="6"/>
  <c r="K830" i="6" s="1"/>
  <c r="E830" i="6"/>
  <c r="J830" i="6" s="1"/>
  <c r="D830" i="6"/>
  <c r="H829" i="6"/>
  <c r="M829" i="6" s="1"/>
  <c r="G829" i="6"/>
  <c r="L829" i="6" s="1"/>
  <c r="F829" i="6"/>
  <c r="K829" i="6" s="1"/>
  <c r="E829" i="6"/>
  <c r="J829" i="6" s="1"/>
  <c r="D829" i="6"/>
  <c r="H828" i="6"/>
  <c r="M828" i="6" s="1"/>
  <c r="G828" i="6"/>
  <c r="L828" i="6" s="1"/>
  <c r="F828" i="6"/>
  <c r="K828" i="6" s="1"/>
  <c r="E828" i="6"/>
  <c r="J828" i="6" s="1"/>
  <c r="D828" i="6"/>
  <c r="H827" i="6"/>
  <c r="M827" i="6" s="1"/>
  <c r="G827" i="6"/>
  <c r="L827" i="6" s="1"/>
  <c r="F827" i="6"/>
  <c r="K827" i="6" s="1"/>
  <c r="E827" i="6"/>
  <c r="J827" i="6" s="1"/>
  <c r="D827" i="6"/>
  <c r="H826" i="6"/>
  <c r="M826" i="6" s="1"/>
  <c r="G826" i="6"/>
  <c r="L826" i="6" s="1"/>
  <c r="F826" i="6"/>
  <c r="K826" i="6" s="1"/>
  <c r="E826" i="6"/>
  <c r="J826" i="6" s="1"/>
  <c r="D826" i="6"/>
  <c r="H825" i="6"/>
  <c r="M825" i="6" s="1"/>
  <c r="G825" i="6"/>
  <c r="L825" i="6" s="1"/>
  <c r="F825" i="6"/>
  <c r="K825" i="6" s="1"/>
  <c r="E825" i="6"/>
  <c r="J825" i="6" s="1"/>
  <c r="D825" i="6"/>
  <c r="H824" i="6"/>
  <c r="M824" i="6" s="1"/>
  <c r="G824" i="6"/>
  <c r="L824" i="6" s="1"/>
  <c r="F824" i="6"/>
  <c r="K824" i="6" s="1"/>
  <c r="E824" i="6"/>
  <c r="J824" i="6" s="1"/>
  <c r="D824" i="6"/>
  <c r="H820" i="6"/>
  <c r="M820" i="6" s="1"/>
  <c r="G820" i="6"/>
  <c r="L820" i="6" s="1"/>
  <c r="F820" i="6"/>
  <c r="K820" i="6" s="1"/>
  <c r="E820" i="6"/>
  <c r="J820" i="6" s="1"/>
  <c r="D820" i="6"/>
  <c r="H819" i="6"/>
  <c r="M819" i="6" s="1"/>
  <c r="G819" i="6"/>
  <c r="L819" i="6" s="1"/>
  <c r="F819" i="6"/>
  <c r="K819" i="6" s="1"/>
  <c r="E819" i="6"/>
  <c r="J819" i="6" s="1"/>
  <c r="D819" i="6"/>
  <c r="H818" i="6"/>
  <c r="M818" i="6" s="1"/>
  <c r="G818" i="6"/>
  <c r="L818" i="6" s="1"/>
  <c r="F818" i="6"/>
  <c r="K818" i="6" s="1"/>
  <c r="E818" i="6"/>
  <c r="J818" i="6" s="1"/>
  <c r="D818" i="6"/>
  <c r="H817" i="6"/>
  <c r="M817" i="6" s="1"/>
  <c r="G817" i="6"/>
  <c r="L817" i="6" s="1"/>
  <c r="F817" i="6"/>
  <c r="K817" i="6" s="1"/>
  <c r="E817" i="6"/>
  <c r="J817" i="6" s="1"/>
  <c r="D817" i="6"/>
  <c r="H816" i="6"/>
  <c r="M816" i="6" s="1"/>
  <c r="G816" i="6"/>
  <c r="L816" i="6" s="1"/>
  <c r="F816" i="6"/>
  <c r="K816" i="6" s="1"/>
  <c r="E816" i="6"/>
  <c r="J816" i="6" s="1"/>
  <c r="D816" i="6"/>
  <c r="H815" i="6"/>
  <c r="M815" i="6" s="1"/>
  <c r="G815" i="6"/>
  <c r="L815" i="6" s="1"/>
  <c r="F815" i="6"/>
  <c r="K815" i="6" s="1"/>
  <c r="E815" i="6"/>
  <c r="J815" i="6" s="1"/>
  <c r="D815" i="6"/>
  <c r="H814" i="6"/>
  <c r="M814" i="6" s="1"/>
  <c r="G814" i="6"/>
  <c r="L814" i="6" s="1"/>
  <c r="F814" i="6"/>
  <c r="K814" i="6" s="1"/>
  <c r="E814" i="6"/>
  <c r="J814" i="6" s="1"/>
  <c r="D814" i="6"/>
  <c r="H813" i="6"/>
  <c r="M813" i="6" s="1"/>
  <c r="G813" i="6"/>
  <c r="L813" i="6" s="1"/>
  <c r="F813" i="6"/>
  <c r="K813" i="6" s="1"/>
  <c r="E813" i="6"/>
  <c r="J813" i="6" s="1"/>
  <c r="D813" i="6"/>
  <c r="H812" i="6"/>
  <c r="M812" i="6" s="1"/>
  <c r="G812" i="6"/>
  <c r="L812" i="6" s="1"/>
  <c r="F812" i="6"/>
  <c r="K812" i="6" s="1"/>
  <c r="E812" i="6"/>
  <c r="J812" i="6" s="1"/>
  <c r="D812" i="6"/>
  <c r="H808" i="6"/>
  <c r="M808" i="6" s="1"/>
  <c r="G808" i="6"/>
  <c r="L808" i="6" s="1"/>
  <c r="F808" i="6"/>
  <c r="K808" i="6" s="1"/>
  <c r="E808" i="6"/>
  <c r="J808" i="6" s="1"/>
  <c r="D808" i="6"/>
  <c r="H807" i="6"/>
  <c r="M807" i="6" s="1"/>
  <c r="G807" i="6"/>
  <c r="L807" i="6" s="1"/>
  <c r="F807" i="6"/>
  <c r="K807" i="6" s="1"/>
  <c r="E807" i="6"/>
  <c r="J807" i="6" s="1"/>
  <c r="D807" i="6"/>
  <c r="H806" i="6"/>
  <c r="M806" i="6" s="1"/>
  <c r="G806" i="6"/>
  <c r="L806" i="6" s="1"/>
  <c r="F806" i="6"/>
  <c r="K806" i="6" s="1"/>
  <c r="E806" i="6"/>
  <c r="J806" i="6" s="1"/>
  <c r="D806" i="6"/>
  <c r="H805" i="6"/>
  <c r="M805" i="6" s="1"/>
  <c r="G805" i="6"/>
  <c r="L805" i="6" s="1"/>
  <c r="F805" i="6"/>
  <c r="K805" i="6" s="1"/>
  <c r="E805" i="6"/>
  <c r="J805" i="6" s="1"/>
  <c r="D805" i="6"/>
  <c r="H804" i="6"/>
  <c r="M804" i="6" s="1"/>
  <c r="G804" i="6"/>
  <c r="L804" i="6" s="1"/>
  <c r="F804" i="6"/>
  <c r="K804" i="6" s="1"/>
  <c r="E804" i="6"/>
  <c r="J804" i="6" s="1"/>
  <c r="D804" i="6"/>
  <c r="H803" i="6"/>
  <c r="M803" i="6" s="1"/>
  <c r="G803" i="6"/>
  <c r="L803" i="6" s="1"/>
  <c r="F803" i="6"/>
  <c r="K803" i="6" s="1"/>
  <c r="E803" i="6"/>
  <c r="J803" i="6" s="1"/>
  <c r="D803" i="6"/>
  <c r="H802" i="6"/>
  <c r="M802" i="6" s="1"/>
  <c r="G802" i="6"/>
  <c r="L802" i="6" s="1"/>
  <c r="F802" i="6"/>
  <c r="K802" i="6" s="1"/>
  <c r="E802" i="6"/>
  <c r="J802" i="6" s="1"/>
  <c r="D802" i="6"/>
  <c r="H801" i="6"/>
  <c r="M801" i="6" s="1"/>
  <c r="G801" i="6"/>
  <c r="L801" i="6" s="1"/>
  <c r="F801" i="6"/>
  <c r="K801" i="6" s="1"/>
  <c r="E801" i="6"/>
  <c r="J801" i="6" s="1"/>
  <c r="D801" i="6"/>
  <c r="H800" i="6"/>
  <c r="M800" i="6" s="1"/>
  <c r="G800" i="6"/>
  <c r="L800" i="6" s="1"/>
  <c r="F800" i="6"/>
  <c r="K800" i="6" s="1"/>
  <c r="E800" i="6"/>
  <c r="J800" i="6" s="1"/>
  <c r="D800" i="6"/>
  <c r="H796" i="6"/>
  <c r="M796" i="6" s="1"/>
  <c r="G796" i="6"/>
  <c r="L796" i="6" s="1"/>
  <c r="F796" i="6"/>
  <c r="K796" i="6" s="1"/>
  <c r="E796" i="6"/>
  <c r="J796" i="6" s="1"/>
  <c r="D796" i="6"/>
  <c r="H795" i="6"/>
  <c r="M795" i="6" s="1"/>
  <c r="G795" i="6"/>
  <c r="L795" i="6" s="1"/>
  <c r="F795" i="6"/>
  <c r="K795" i="6" s="1"/>
  <c r="E795" i="6"/>
  <c r="J795" i="6" s="1"/>
  <c r="D795" i="6"/>
  <c r="H794" i="6"/>
  <c r="M794" i="6" s="1"/>
  <c r="G794" i="6"/>
  <c r="L794" i="6" s="1"/>
  <c r="F794" i="6"/>
  <c r="K794" i="6" s="1"/>
  <c r="E794" i="6"/>
  <c r="J794" i="6" s="1"/>
  <c r="D794" i="6"/>
  <c r="H793" i="6"/>
  <c r="M793" i="6" s="1"/>
  <c r="G793" i="6"/>
  <c r="L793" i="6" s="1"/>
  <c r="F793" i="6"/>
  <c r="K793" i="6" s="1"/>
  <c r="E793" i="6"/>
  <c r="J793" i="6" s="1"/>
  <c r="D793" i="6"/>
  <c r="H792" i="6"/>
  <c r="M792" i="6" s="1"/>
  <c r="G792" i="6"/>
  <c r="L792" i="6" s="1"/>
  <c r="F792" i="6"/>
  <c r="K792" i="6" s="1"/>
  <c r="E792" i="6"/>
  <c r="J792" i="6" s="1"/>
  <c r="D792" i="6"/>
  <c r="H791" i="6"/>
  <c r="M791" i="6" s="1"/>
  <c r="G791" i="6"/>
  <c r="L791" i="6" s="1"/>
  <c r="F791" i="6"/>
  <c r="K791" i="6" s="1"/>
  <c r="E791" i="6"/>
  <c r="J791" i="6" s="1"/>
  <c r="D791" i="6"/>
  <c r="H790" i="6"/>
  <c r="M790" i="6" s="1"/>
  <c r="G790" i="6"/>
  <c r="L790" i="6" s="1"/>
  <c r="F790" i="6"/>
  <c r="K790" i="6" s="1"/>
  <c r="E790" i="6"/>
  <c r="J790" i="6" s="1"/>
  <c r="D790" i="6"/>
  <c r="H789" i="6"/>
  <c r="M789" i="6" s="1"/>
  <c r="G789" i="6"/>
  <c r="L789" i="6" s="1"/>
  <c r="F789" i="6"/>
  <c r="K789" i="6" s="1"/>
  <c r="E789" i="6"/>
  <c r="J789" i="6" s="1"/>
  <c r="D789" i="6"/>
  <c r="H788" i="6"/>
  <c r="M788" i="6" s="1"/>
  <c r="G788" i="6"/>
  <c r="L788" i="6" s="1"/>
  <c r="F788" i="6"/>
  <c r="K788" i="6" s="1"/>
  <c r="E788" i="6"/>
  <c r="J788" i="6" s="1"/>
  <c r="D788" i="6"/>
  <c r="H772" i="6"/>
  <c r="M772" i="6" s="1"/>
  <c r="G772" i="6"/>
  <c r="L772" i="6" s="1"/>
  <c r="F772" i="6"/>
  <c r="K772" i="6" s="1"/>
  <c r="E772" i="6"/>
  <c r="J772" i="6" s="1"/>
  <c r="D772" i="6"/>
  <c r="H771" i="6"/>
  <c r="M771" i="6" s="1"/>
  <c r="G771" i="6"/>
  <c r="L771" i="6" s="1"/>
  <c r="F771" i="6"/>
  <c r="K771" i="6" s="1"/>
  <c r="E771" i="6"/>
  <c r="J771" i="6" s="1"/>
  <c r="D771" i="6"/>
  <c r="H770" i="6"/>
  <c r="M770" i="6" s="1"/>
  <c r="G770" i="6"/>
  <c r="L770" i="6" s="1"/>
  <c r="F770" i="6"/>
  <c r="K770" i="6" s="1"/>
  <c r="E770" i="6"/>
  <c r="J770" i="6" s="1"/>
  <c r="D770" i="6"/>
  <c r="H769" i="6"/>
  <c r="M769" i="6" s="1"/>
  <c r="G769" i="6"/>
  <c r="L769" i="6" s="1"/>
  <c r="F769" i="6"/>
  <c r="K769" i="6" s="1"/>
  <c r="E769" i="6"/>
  <c r="J769" i="6" s="1"/>
  <c r="D769" i="6"/>
  <c r="H768" i="6"/>
  <c r="M768" i="6" s="1"/>
  <c r="G768" i="6"/>
  <c r="L768" i="6" s="1"/>
  <c r="F768" i="6"/>
  <c r="K768" i="6" s="1"/>
  <c r="E768" i="6"/>
  <c r="J768" i="6" s="1"/>
  <c r="D768" i="6"/>
  <c r="H767" i="6"/>
  <c r="M767" i="6" s="1"/>
  <c r="G767" i="6"/>
  <c r="L767" i="6" s="1"/>
  <c r="F767" i="6"/>
  <c r="K767" i="6" s="1"/>
  <c r="E767" i="6"/>
  <c r="J767" i="6" s="1"/>
  <c r="D767" i="6"/>
  <c r="H766" i="6"/>
  <c r="M766" i="6" s="1"/>
  <c r="G766" i="6"/>
  <c r="L766" i="6" s="1"/>
  <c r="F766" i="6"/>
  <c r="K766" i="6" s="1"/>
  <c r="E766" i="6"/>
  <c r="J766" i="6" s="1"/>
  <c r="D766" i="6"/>
  <c r="H765" i="6"/>
  <c r="M765" i="6" s="1"/>
  <c r="G765" i="6"/>
  <c r="L765" i="6" s="1"/>
  <c r="F765" i="6"/>
  <c r="K765" i="6" s="1"/>
  <c r="E765" i="6"/>
  <c r="J765" i="6" s="1"/>
  <c r="D765" i="6"/>
  <c r="H764" i="6"/>
  <c r="M764" i="6" s="1"/>
  <c r="G764" i="6"/>
  <c r="L764" i="6" s="1"/>
  <c r="F764" i="6"/>
  <c r="K764" i="6" s="1"/>
  <c r="E764" i="6"/>
  <c r="J764" i="6" s="1"/>
  <c r="D764" i="6"/>
  <c r="H748" i="6"/>
  <c r="M748" i="6" s="1"/>
  <c r="G748" i="6"/>
  <c r="L748" i="6" s="1"/>
  <c r="F748" i="6"/>
  <c r="K748" i="6" s="1"/>
  <c r="E748" i="6"/>
  <c r="J748" i="6" s="1"/>
  <c r="D748" i="6"/>
  <c r="H747" i="6"/>
  <c r="M747" i="6" s="1"/>
  <c r="G747" i="6"/>
  <c r="L747" i="6" s="1"/>
  <c r="F747" i="6"/>
  <c r="K747" i="6" s="1"/>
  <c r="E747" i="6"/>
  <c r="J747" i="6" s="1"/>
  <c r="D747" i="6"/>
  <c r="H746" i="6"/>
  <c r="M746" i="6" s="1"/>
  <c r="G746" i="6"/>
  <c r="L746" i="6" s="1"/>
  <c r="F746" i="6"/>
  <c r="K746" i="6" s="1"/>
  <c r="E746" i="6"/>
  <c r="J746" i="6" s="1"/>
  <c r="D746" i="6"/>
  <c r="H745" i="6"/>
  <c r="M745" i="6" s="1"/>
  <c r="G745" i="6"/>
  <c r="L745" i="6" s="1"/>
  <c r="F745" i="6"/>
  <c r="K745" i="6" s="1"/>
  <c r="E745" i="6"/>
  <c r="J745" i="6" s="1"/>
  <c r="D745" i="6"/>
  <c r="H744" i="6"/>
  <c r="M744" i="6" s="1"/>
  <c r="G744" i="6"/>
  <c r="L744" i="6" s="1"/>
  <c r="F744" i="6"/>
  <c r="K744" i="6" s="1"/>
  <c r="E744" i="6"/>
  <c r="J744" i="6" s="1"/>
  <c r="D744" i="6"/>
  <c r="H743" i="6"/>
  <c r="M743" i="6" s="1"/>
  <c r="G743" i="6"/>
  <c r="L743" i="6" s="1"/>
  <c r="F743" i="6"/>
  <c r="K743" i="6" s="1"/>
  <c r="E743" i="6"/>
  <c r="J743" i="6" s="1"/>
  <c r="D743" i="6"/>
  <c r="H742" i="6"/>
  <c r="M742" i="6" s="1"/>
  <c r="G742" i="6"/>
  <c r="L742" i="6" s="1"/>
  <c r="F742" i="6"/>
  <c r="K742" i="6" s="1"/>
  <c r="E742" i="6"/>
  <c r="J742" i="6" s="1"/>
  <c r="D742" i="6"/>
  <c r="H741" i="6"/>
  <c r="M741" i="6" s="1"/>
  <c r="G741" i="6"/>
  <c r="L741" i="6" s="1"/>
  <c r="F741" i="6"/>
  <c r="K741" i="6" s="1"/>
  <c r="E741" i="6"/>
  <c r="J741" i="6" s="1"/>
  <c r="D741" i="6"/>
  <c r="H740" i="6"/>
  <c r="M740" i="6" s="1"/>
  <c r="G740" i="6"/>
  <c r="L740" i="6" s="1"/>
  <c r="F740" i="6"/>
  <c r="K740" i="6" s="1"/>
  <c r="E740" i="6"/>
  <c r="J740" i="6" s="1"/>
  <c r="D740" i="6"/>
  <c r="H736" i="6"/>
  <c r="M736" i="6" s="1"/>
  <c r="G736" i="6"/>
  <c r="L736" i="6" s="1"/>
  <c r="F736" i="6"/>
  <c r="K736" i="6" s="1"/>
  <c r="E736" i="6"/>
  <c r="J736" i="6" s="1"/>
  <c r="D736" i="6"/>
  <c r="H735" i="6"/>
  <c r="M735" i="6" s="1"/>
  <c r="G735" i="6"/>
  <c r="L735" i="6" s="1"/>
  <c r="F735" i="6"/>
  <c r="K735" i="6" s="1"/>
  <c r="E735" i="6"/>
  <c r="J735" i="6" s="1"/>
  <c r="D735" i="6"/>
  <c r="H734" i="6"/>
  <c r="M734" i="6" s="1"/>
  <c r="G734" i="6"/>
  <c r="L734" i="6" s="1"/>
  <c r="F734" i="6"/>
  <c r="K734" i="6" s="1"/>
  <c r="E734" i="6"/>
  <c r="J734" i="6" s="1"/>
  <c r="D734" i="6"/>
  <c r="H733" i="6"/>
  <c r="M733" i="6" s="1"/>
  <c r="G733" i="6"/>
  <c r="L733" i="6" s="1"/>
  <c r="F733" i="6"/>
  <c r="K733" i="6" s="1"/>
  <c r="E733" i="6"/>
  <c r="J733" i="6" s="1"/>
  <c r="D733" i="6"/>
  <c r="H732" i="6"/>
  <c r="M732" i="6" s="1"/>
  <c r="G732" i="6"/>
  <c r="L732" i="6" s="1"/>
  <c r="F732" i="6"/>
  <c r="K732" i="6" s="1"/>
  <c r="E732" i="6"/>
  <c r="J732" i="6" s="1"/>
  <c r="D732" i="6"/>
  <c r="H731" i="6"/>
  <c r="M731" i="6" s="1"/>
  <c r="G731" i="6"/>
  <c r="L731" i="6" s="1"/>
  <c r="F731" i="6"/>
  <c r="K731" i="6" s="1"/>
  <c r="E731" i="6"/>
  <c r="J731" i="6" s="1"/>
  <c r="D731" i="6"/>
  <c r="H730" i="6"/>
  <c r="M730" i="6" s="1"/>
  <c r="G730" i="6"/>
  <c r="L730" i="6" s="1"/>
  <c r="F730" i="6"/>
  <c r="K730" i="6" s="1"/>
  <c r="E730" i="6"/>
  <c r="J730" i="6" s="1"/>
  <c r="D730" i="6"/>
  <c r="H729" i="6"/>
  <c r="M729" i="6" s="1"/>
  <c r="G729" i="6"/>
  <c r="L729" i="6" s="1"/>
  <c r="F729" i="6"/>
  <c r="K729" i="6" s="1"/>
  <c r="E729" i="6"/>
  <c r="J729" i="6" s="1"/>
  <c r="D729" i="6"/>
  <c r="H728" i="6"/>
  <c r="M728" i="6" s="1"/>
  <c r="G728" i="6"/>
  <c r="L728" i="6" s="1"/>
  <c r="F728" i="6"/>
  <c r="K728" i="6" s="1"/>
  <c r="E728" i="6"/>
  <c r="J728" i="6" s="1"/>
  <c r="D728" i="6"/>
  <c r="H724" i="6"/>
  <c r="M724" i="6" s="1"/>
  <c r="G724" i="6"/>
  <c r="L724" i="6" s="1"/>
  <c r="F724" i="6"/>
  <c r="K724" i="6" s="1"/>
  <c r="E724" i="6"/>
  <c r="J724" i="6" s="1"/>
  <c r="D724" i="6"/>
  <c r="H723" i="6"/>
  <c r="M723" i="6" s="1"/>
  <c r="G723" i="6"/>
  <c r="L723" i="6" s="1"/>
  <c r="F723" i="6"/>
  <c r="K723" i="6" s="1"/>
  <c r="E723" i="6"/>
  <c r="J723" i="6" s="1"/>
  <c r="D723" i="6"/>
  <c r="H722" i="6"/>
  <c r="M722" i="6" s="1"/>
  <c r="G722" i="6"/>
  <c r="L722" i="6" s="1"/>
  <c r="F722" i="6"/>
  <c r="K722" i="6" s="1"/>
  <c r="E722" i="6"/>
  <c r="J722" i="6" s="1"/>
  <c r="D722" i="6"/>
  <c r="H721" i="6"/>
  <c r="M721" i="6" s="1"/>
  <c r="G721" i="6"/>
  <c r="L721" i="6" s="1"/>
  <c r="F721" i="6"/>
  <c r="K721" i="6" s="1"/>
  <c r="E721" i="6"/>
  <c r="J721" i="6" s="1"/>
  <c r="D721" i="6"/>
  <c r="H720" i="6"/>
  <c r="M720" i="6" s="1"/>
  <c r="G720" i="6"/>
  <c r="L720" i="6" s="1"/>
  <c r="F720" i="6"/>
  <c r="K720" i="6" s="1"/>
  <c r="E720" i="6"/>
  <c r="J720" i="6" s="1"/>
  <c r="D720" i="6"/>
  <c r="H719" i="6"/>
  <c r="M719" i="6" s="1"/>
  <c r="G719" i="6"/>
  <c r="L719" i="6" s="1"/>
  <c r="F719" i="6"/>
  <c r="K719" i="6" s="1"/>
  <c r="E719" i="6"/>
  <c r="J719" i="6" s="1"/>
  <c r="D719" i="6"/>
  <c r="H718" i="6"/>
  <c r="M718" i="6" s="1"/>
  <c r="G718" i="6"/>
  <c r="L718" i="6" s="1"/>
  <c r="F718" i="6"/>
  <c r="K718" i="6" s="1"/>
  <c r="E718" i="6"/>
  <c r="J718" i="6" s="1"/>
  <c r="D718" i="6"/>
  <c r="H717" i="6"/>
  <c r="M717" i="6" s="1"/>
  <c r="G717" i="6"/>
  <c r="L717" i="6" s="1"/>
  <c r="F717" i="6"/>
  <c r="K717" i="6" s="1"/>
  <c r="E717" i="6"/>
  <c r="J717" i="6" s="1"/>
  <c r="D717" i="6"/>
  <c r="H716" i="6"/>
  <c r="M716" i="6" s="1"/>
  <c r="G716" i="6"/>
  <c r="L716" i="6" s="1"/>
  <c r="F716" i="6"/>
  <c r="K716" i="6" s="1"/>
  <c r="E716" i="6"/>
  <c r="J716" i="6" s="1"/>
  <c r="D716" i="6"/>
  <c r="H712" i="6"/>
  <c r="M712" i="6" s="1"/>
  <c r="G712" i="6"/>
  <c r="L712" i="6" s="1"/>
  <c r="F712" i="6"/>
  <c r="K712" i="6" s="1"/>
  <c r="E712" i="6"/>
  <c r="J712" i="6" s="1"/>
  <c r="D712" i="6"/>
  <c r="H711" i="6"/>
  <c r="M711" i="6" s="1"/>
  <c r="G711" i="6"/>
  <c r="L711" i="6" s="1"/>
  <c r="F711" i="6"/>
  <c r="K711" i="6" s="1"/>
  <c r="E711" i="6"/>
  <c r="J711" i="6" s="1"/>
  <c r="D711" i="6"/>
  <c r="H710" i="6"/>
  <c r="M710" i="6" s="1"/>
  <c r="G710" i="6"/>
  <c r="L710" i="6" s="1"/>
  <c r="F710" i="6"/>
  <c r="K710" i="6" s="1"/>
  <c r="E710" i="6"/>
  <c r="J710" i="6" s="1"/>
  <c r="D710" i="6"/>
  <c r="H709" i="6"/>
  <c r="M709" i="6" s="1"/>
  <c r="G709" i="6"/>
  <c r="L709" i="6" s="1"/>
  <c r="F709" i="6"/>
  <c r="K709" i="6" s="1"/>
  <c r="E709" i="6"/>
  <c r="J709" i="6" s="1"/>
  <c r="D709" i="6"/>
  <c r="H708" i="6"/>
  <c r="M708" i="6" s="1"/>
  <c r="G708" i="6"/>
  <c r="L708" i="6" s="1"/>
  <c r="F708" i="6"/>
  <c r="K708" i="6" s="1"/>
  <c r="E708" i="6"/>
  <c r="J708" i="6" s="1"/>
  <c r="D708" i="6"/>
  <c r="H707" i="6"/>
  <c r="M707" i="6" s="1"/>
  <c r="G707" i="6"/>
  <c r="L707" i="6" s="1"/>
  <c r="F707" i="6"/>
  <c r="K707" i="6" s="1"/>
  <c r="E707" i="6"/>
  <c r="J707" i="6" s="1"/>
  <c r="D707" i="6"/>
  <c r="H706" i="6"/>
  <c r="M706" i="6" s="1"/>
  <c r="G706" i="6"/>
  <c r="L706" i="6" s="1"/>
  <c r="F706" i="6"/>
  <c r="K706" i="6" s="1"/>
  <c r="E706" i="6"/>
  <c r="J706" i="6" s="1"/>
  <c r="D706" i="6"/>
  <c r="H705" i="6"/>
  <c r="M705" i="6" s="1"/>
  <c r="G705" i="6"/>
  <c r="L705" i="6" s="1"/>
  <c r="F705" i="6"/>
  <c r="K705" i="6" s="1"/>
  <c r="E705" i="6"/>
  <c r="J705" i="6" s="1"/>
  <c r="D705" i="6"/>
  <c r="H704" i="6"/>
  <c r="M704" i="6" s="1"/>
  <c r="G704" i="6"/>
  <c r="L704" i="6" s="1"/>
  <c r="F704" i="6"/>
  <c r="K704" i="6" s="1"/>
  <c r="E704" i="6"/>
  <c r="J704" i="6" s="1"/>
  <c r="D704" i="6"/>
  <c r="H653" i="6"/>
  <c r="M653" i="6" s="1"/>
  <c r="G653" i="6"/>
  <c r="L653" i="6" s="1"/>
  <c r="F653" i="6"/>
  <c r="K653" i="6" s="1"/>
  <c r="E653" i="6"/>
  <c r="J653" i="6" s="1"/>
  <c r="D653" i="6"/>
  <c r="H652" i="6"/>
  <c r="M652" i="6" s="1"/>
  <c r="G652" i="6"/>
  <c r="L652" i="6" s="1"/>
  <c r="F652" i="6"/>
  <c r="K652" i="6" s="1"/>
  <c r="E652" i="6"/>
  <c r="J652" i="6" s="1"/>
  <c r="D652" i="6"/>
  <c r="H651" i="6"/>
  <c r="M651" i="6" s="1"/>
  <c r="G651" i="6"/>
  <c r="L651" i="6" s="1"/>
  <c r="F651" i="6"/>
  <c r="K651" i="6" s="1"/>
  <c r="E651" i="6"/>
  <c r="J651" i="6" s="1"/>
  <c r="D651" i="6"/>
  <c r="H650" i="6"/>
  <c r="M650" i="6" s="1"/>
  <c r="G650" i="6"/>
  <c r="L650" i="6" s="1"/>
  <c r="F650" i="6"/>
  <c r="K650" i="6" s="1"/>
  <c r="E650" i="6"/>
  <c r="J650" i="6" s="1"/>
  <c r="D650" i="6"/>
  <c r="H649" i="6"/>
  <c r="M649" i="6" s="1"/>
  <c r="G649" i="6"/>
  <c r="L649" i="6" s="1"/>
  <c r="F649" i="6"/>
  <c r="K649" i="6" s="1"/>
  <c r="E649" i="6"/>
  <c r="J649" i="6" s="1"/>
  <c r="D649" i="6"/>
  <c r="H648" i="6"/>
  <c r="M648" i="6" s="1"/>
  <c r="G648" i="6"/>
  <c r="L648" i="6" s="1"/>
  <c r="F648" i="6"/>
  <c r="K648" i="6" s="1"/>
  <c r="E648" i="6"/>
  <c r="J648" i="6" s="1"/>
  <c r="D648" i="6"/>
  <c r="H647" i="6"/>
  <c r="M647" i="6" s="1"/>
  <c r="G647" i="6"/>
  <c r="L647" i="6" s="1"/>
  <c r="F647" i="6"/>
  <c r="K647" i="6" s="1"/>
  <c r="E647" i="6"/>
  <c r="J647" i="6" s="1"/>
  <c r="D647" i="6"/>
  <c r="H646" i="6"/>
  <c r="M646" i="6" s="1"/>
  <c r="G646" i="6"/>
  <c r="L646" i="6" s="1"/>
  <c r="F646" i="6"/>
  <c r="K646" i="6" s="1"/>
  <c r="E646" i="6"/>
  <c r="J646" i="6" s="1"/>
  <c r="D646" i="6"/>
  <c r="H645" i="6"/>
  <c r="M645" i="6" s="1"/>
  <c r="G645" i="6"/>
  <c r="L645" i="6" s="1"/>
  <c r="F645" i="6"/>
  <c r="K645" i="6" s="1"/>
  <c r="E645" i="6"/>
  <c r="J645" i="6" s="1"/>
  <c r="D645" i="6"/>
  <c r="H641" i="6"/>
  <c r="M641" i="6" s="1"/>
  <c r="G641" i="6"/>
  <c r="L641" i="6" s="1"/>
  <c r="F641" i="6"/>
  <c r="K641" i="6" s="1"/>
  <c r="E641" i="6"/>
  <c r="J641" i="6" s="1"/>
  <c r="D641" i="6"/>
  <c r="H640" i="6"/>
  <c r="M640" i="6" s="1"/>
  <c r="G640" i="6"/>
  <c r="L640" i="6" s="1"/>
  <c r="F640" i="6"/>
  <c r="K640" i="6" s="1"/>
  <c r="E640" i="6"/>
  <c r="J640" i="6" s="1"/>
  <c r="D640" i="6"/>
  <c r="H639" i="6"/>
  <c r="M639" i="6" s="1"/>
  <c r="G639" i="6"/>
  <c r="L639" i="6" s="1"/>
  <c r="F639" i="6"/>
  <c r="K639" i="6" s="1"/>
  <c r="E639" i="6"/>
  <c r="J639" i="6" s="1"/>
  <c r="D639" i="6"/>
  <c r="H638" i="6"/>
  <c r="M638" i="6" s="1"/>
  <c r="G638" i="6"/>
  <c r="L638" i="6" s="1"/>
  <c r="F638" i="6"/>
  <c r="K638" i="6" s="1"/>
  <c r="E638" i="6"/>
  <c r="J638" i="6" s="1"/>
  <c r="D638" i="6"/>
  <c r="H637" i="6"/>
  <c r="M637" i="6" s="1"/>
  <c r="G637" i="6"/>
  <c r="L637" i="6" s="1"/>
  <c r="F637" i="6"/>
  <c r="K637" i="6" s="1"/>
  <c r="E637" i="6"/>
  <c r="J637" i="6" s="1"/>
  <c r="D637" i="6"/>
  <c r="H636" i="6"/>
  <c r="M636" i="6" s="1"/>
  <c r="G636" i="6"/>
  <c r="L636" i="6" s="1"/>
  <c r="F636" i="6"/>
  <c r="K636" i="6" s="1"/>
  <c r="E636" i="6"/>
  <c r="J636" i="6" s="1"/>
  <c r="D636" i="6"/>
  <c r="H635" i="6"/>
  <c r="M635" i="6" s="1"/>
  <c r="G635" i="6"/>
  <c r="L635" i="6" s="1"/>
  <c r="F635" i="6"/>
  <c r="K635" i="6" s="1"/>
  <c r="E635" i="6"/>
  <c r="J635" i="6" s="1"/>
  <c r="D635" i="6"/>
  <c r="H634" i="6"/>
  <c r="M634" i="6" s="1"/>
  <c r="G634" i="6"/>
  <c r="L634" i="6" s="1"/>
  <c r="F634" i="6"/>
  <c r="K634" i="6" s="1"/>
  <c r="E634" i="6"/>
  <c r="J634" i="6" s="1"/>
  <c r="D634" i="6"/>
  <c r="H633" i="6"/>
  <c r="M633" i="6" s="1"/>
  <c r="G633" i="6"/>
  <c r="L633" i="6" s="1"/>
  <c r="F633" i="6"/>
  <c r="K633" i="6" s="1"/>
  <c r="E633" i="6"/>
  <c r="J633" i="6" s="1"/>
  <c r="D633" i="6"/>
  <c r="D602" i="6"/>
  <c r="H605" i="6"/>
  <c r="M605" i="6" s="1"/>
  <c r="G605" i="6"/>
  <c r="L605" i="6" s="1"/>
  <c r="F605" i="6"/>
  <c r="K605" i="6" s="1"/>
  <c r="E605" i="6"/>
  <c r="J605" i="6" s="1"/>
  <c r="D605" i="6"/>
  <c r="H604" i="6"/>
  <c r="M604" i="6" s="1"/>
  <c r="G604" i="6"/>
  <c r="L604" i="6" s="1"/>
  <c r="F604" i="6"/>
  <c r="K604" i="6" s="1"/>
  <c r="E604" i="6"/>
  <c r="J604" i="6" s="1"/>
  <c r="D604" i="6"/>
  <c r="H603" i="6"/>
  <c r="M603" i="6" s="1"/>
  <c r="G603" i="6"/>
  <c r="L603" i="6" s="1"/>
  <c r="F603" i="6"/>
  <c r="K603" i="6" s="1"/>
  <c r="E603" i="6"/>
  <c r="J603" i="6" s="1"/>
  <c r="D603" i="6"/>
  <c r="H602" i="6"/>
  <c r="M602" i="6" s="1"/>
  <c r="G602" i="6"/>
  <c r="L602" i="6" s="1"/>
  <c r="F602" i="6"/>
  <c r="K602" i="6" s="1"/>
  <c r="E602" i="6"/>
  <c r="J602" i="6" s="1"/>
  <c r="H601" i="6"/>
  <c r="M601" i="6" s="1"/>
  <c r="G601" i="6"/>
  <c r="L601" i="6" s="1"/>
  <c r="F601" i="6"/>
  <c r="K601" i="6" s="1"/>
  <c r="E601" i="6"/>
  <c r="J601" i="6" s="1"/>
  <c r="D601" i="6"/>
  <c r="H600" i="6"/>
  <c r="M600" i="6" s="1"/>
  <c r="G600" i="6"/>
  <c r="L600" i="6" s="1"/>
  <c r="F600" i="6"/>
  <c r="K600" i="6" s="1"/>
  <c r="E600" i="6"/>
  <c r="J600" i="6" s="1"/>
  <c r="D600" i="6"/>
  <c r="H599" i="6"/>
  <c r="M599" i="6" s="1"/>
  <c r="G599" i="6"/>
  <c r="L599" i="6" s="1"/>
  <c r="F599" i="6"/>
  <c r="K599" i="6" s="1"/>
  <c r="E599" i="6"/>
  <c r="J599" i="6" s="1"/>
  <c r="D599" i="6"/>
  <c r="H598" i="6"/>
  <c r="M598" i="6" s="1"/>
  <c r="G598" i="6"/>
  <c r="L598" i="6" s="1"/>
  <c r="F598" i="6"/>
  <c r="K598" i="6" s="1"/>
  <c r="E598" i="6"/>
  <c r="J598" i="6" s="1"/>
  <c r="D598" i="6"/>
  <c r="H597" i="6"/>
  <c r="M597" i="6" s="1"/>
  <c r="G597" i="6"/>
  <c r="L597" i="6" s="1"/>
  <c r="F597" i="6"/>
  <c r="K597" i="6" s="1"/>
  <c r="E597" i="6"/>
  <c r="J597" i="6" s="1"/>
  <c r="D597" i="6"/>
  <c r="H593" i="6"/>
  <c r="M593" i="6" s="1"/>
  <c r="G593" i="6"/>
  <c r="L593" i="6" s="1"/>
  <c r="F593" i="6"/>
  <c r="K593" i="6" s="1"/>
  <c r="E593" i="6"/>
  <c r="J593" i="6" s="1"/>
  <c r="D593" i="6"/>
  <c r="H592" i="6"/>
  <c r="M592" i="6" s="1"/>
  <c r="G592" i="6"/>
  <c r="L592" i="6" s="1"/>
  <c r="F592" i="6"/>
  <c r="K592" i="6" s="1"/>
  <c r="E592" i="6"/>
  <c r="J592" i="6" s="1"/>
  <c r="D592" i="6"/>
  <c r="H591" i="6"/>
  <c r="M591" i="6" s="1"/>
  <c r="G591" i="6"/>
  <c r="L591" i="6" s="1"/>
  <c r="F591" i="6"/>
  <c r="K591" i="6" s="1"/>
  <c r="E591" i="6"/>
  <c r="J591" i="6" s="1"/>
  <c r="D591" i="6"/>
  <c r="H590" i="6"/>
  <c r="M590" i="6" s="1"/>
  <c r="G590" i="6"/>
  <c r="L590" i="6" s="1"/>
  <c r="F590" i="6"/>
  <c r="K590" i="6" s="1"/>
  <c r="E590" i="6"/>
  <c r="J590" i="6" s="1"/>
  <c r="D590" i="6"/>
  <c r="H589" i="6"/>
  <c r="M589" i="6" s="1"/>
  <c r="G589" i="6"/>
  <c r="L589" i="6" s="1"/>
  <c r="F589" i="6"/>
  <c r="K589" i="6" s="1"/>
  <c r="E589" i="6"/>
  <c r="J589" i="6" s="1"/>
  <c r="D589" i="6"/>
  <c r="H588" i="6"/>
  <c r="M588" i="6" s="1"/>
  <c r="G588" i="6"/>
  <c r="L588" i="6" s="1"/>
  <c r="F588" i="6"/>
  <c r="K588" i="6" s="1"/>
  <c r="E588" i="6"/>
  <c r="J588" i="6" s="1"/>
  <c r="D588" i="6"/>
  <c r="H587" i="6"/>
  <c r="M587" i="6" s="1"/>
  <c r="G587" i="6"/>
  <c r="L587" i="6" s="1"/>
  <c r="F587" i="6"/>
  <c r="K587" i="6" s="1"/>
  <c r="E587" i="6"/>
  <c r="J587" i="6" s="1"/>
  <c r="D587" i="6"/>
  <c r="H586" i="6"/>
  <c r="M586" i="6" s="1"/>
  <c r="G586" i="6"/>
  <c r="L586" i="6" s="1"/>
  <c r="F586" i="6"/>
  <c r="K586" i="6" s="1"/>
  <c r="E586" i="6"/>
  <c r="J586" i="6" s="1"/>
  <c r="D586" i="6"/>
  <c r="H585" i="6"/>
  <c r="M585" i="6" s="1"/>
  <c r="G585" i="6"/>
  <c r="L585" i="6" s="1"/>
  <c r="F585" i="6"/>
  <c r="K585" i="6" s="1"/>
  <c r="E585" i="6"/>
  <c r="J585" i="6" s="1"/>
  <c r="D585" i="6"/>
  <c r="H581" i="6"/>
  <c r="M581" i="6" s="1"/>
  <c r="G581" i="6"/>
  <c r="L581" i="6" s="1"/>
  <c r="F581" i="6"/>
  <c r="K581" i="6" s="1"/>
  <c r="E581" i="6"/>
  <c r="J581" i="6" s="1"/>
  <c r="D581" i="6"/>
  <c r="H580" i="6"/>
  <c r="M580" i="6" s="1"/>
  <c r="G580" i="6"/>
  <c r="L580" i="6" s="1"/>
  <c r="F580" i="6"/>
  <c r="K580" i="6" s="1"/>
  <c r="E580" i="6"/>
  <c r="J580" i="6" s="1"/>
  <c r="D580" i="6"/>
  <c r="H579" i="6"/>
  <c r="M579" i="6" s="1"/>
  <c r="G579" i="6"/>
  <c r="L579" i="6" s="1"/>
  <c r="F579" i="6"/>
  <c r="K579" i="6" s="1"/>
  <c r="E579" i="6"/>
  <c r="J579" i="6" s="1"/>
  <c r="D579" i="6"/>
  <c r="H578" i="6"/>
  <c r="M578" i="6" s="1"/>
  <c r="G578" i="6"/>
  <c r="L578" i="6" s="1"/>
  <c r="F578" i="6"/>
  <c r="K578" i="6" s="1"/>
  <c r="E578" i="6"/>
  <c r="J578" i="6" s="1"/>
  <c r="D578" i="6"/>
  <c r="H577" i="6"/>
  <c r="M577" i="6" s="1"/>
  <c r="G577" i="6"/>
  <c r="L577" i="6" s="1"/>
  <c r="F577" i="6"/>
  <c r="K577" i="6" s="1"/>
  <c r="E577" i="6"/>
  <c r="J577" i="6" s="1"/>
  <c r="D577" i="6"/>
  <c r="H576" i="6"/>
  <c r="M576" i="6" s="1"/>
  <c r="G576" i="6"/>
  <c r="L576" i="6" s="1"/>
  <c r="F576" i="6"/>
  <c r="K576" i="6" s="1"/>
  <c r="E576" i="6"/>
  <c r="J576" i="6" s="1"/>
  <c r="D576" i="6"/>
  <c r="H575" i="6"/>
  <c r="M575" i="6" s="1"/>
  <c r="G575" i="6"/>
  <c r="L575" i="6" s="1"/>
  <c r="F575" i="6"/>
  <c r="K575" i="6" s="1"/>
  <c r="E575" i="6"/>
  <c r="J575" i="6" s="1"/>
  <c r="D575" i="6"/>
  <c r="H574" i="6"/>
  <c r="M574" i="6" s="1"/>
  <c r="G574" i="6"/>
  <c r="L574" i="6" s="1"/>
  <c r="F574" i="6"/>
  <c r="K574" i="6" s="1"/>
  <c r="E574" i="6"/>
  <c r="J574" i="6" s="1"/>
  <c r="D574" i="6"/>
  <c r="H573" i="6"/>
  <c r="M573" i="6" s="1"/>
  <c r="G573" i="6"/>
  <c r="L573" i="6" s="1"/>
  <c r="F573" i="6"/>
  <c r="K573" i="6" s="1"/>
  <c r="E573" i="6"/>
  <c r="J573" i="6" s="1"/>
  <c r="D573" i="6"/>
  <c r="H504" i="6"/>
  <c r="M504" i="6" s="1"/>
  <c r="G504" i="6"/>
  <c r="L504" i="6" s="1"/>
  <c r="F504" i="6"/>
  <c r="K504" i="6" s="1"/>
  <c r="E504" i="6"/>
  <c r="J504" i="6" s="1"/>
  <c r="D504" i="6"/>
  <c r="H503" i="6"/>
  <c r="M503" i="6" s="1"/>
  <c r="G503" i="6"/>
  <c r="L503" i="6" s="1"/>
  <c r="F503" i="6"/>
  <c r="K503" i="6" s="1"/>
  <c r="E503" i="6"/>
  <c r="J503" i="6" s="1"/>
  <c r="D503" i="6"/>
  <c r="H502" i="6"/>
  <c r="M502" i="6" s="1"/>
  <c r="G502" i="6"/>
  <c r="L502" i="6" s="1"/>
  <c r="F502" i="6"/>
  <c r="K502" i="6" s="1"/>
  <c r="E502" i="6"/>
  <c r="J502" i="6" s="1"/>
  <c r="D502" i="6"/>
  <c r="H501" i="6"/>
  <c r="M501" i="6" s="1"/>
  <c r="G501" i="6"/>
  <c r="L501" i="6" s="1"/>
  <c r="F501" i="6"/>
  <c r="K501" i="6" s="1"/>
  <c r="E501" i="6"/>
  <c r="J501" i="6" s="1"/>
  <c r="D501" i="6"/>
  <c r="H500" i="6"/>
  <c r="M500" i="6" s="1"/>
  <c r="G500" i="6"/>
  <c r="L500" i="6" s="1"/>
  <c r="F500" i="6"/>
  <c r="K500" i="6" s="1"/>
  <c r="E500" i="6"/>
  <c r="J500" i="6" s="1"/>
  <c r="D500" i="6"/>
  <c r="H499" i="6"/>
  <c r="M499" i="6" s="1"/>
  <c r="G499" i="6"/>
  <c r="L499" i="6" s="1"/>
  <c r="F499" i="6"/>
  <c r="K499" i="6" s="1"/>
  <c r="E499" i="6"/>
  <c r="J499" i="6" s="1"/>
  <c r="D499" i="6"/>
  <c r="H498" i="6"/>
  <c r="M498" i="6" s="1"/>
  <c r="G498" i="6"/>
  <c r="L498" i="6" s="1"/>
  <c r="F498" i="6"/>
  <c r="K498" i="6" s="1"/>
  <c r="E498" i="6"/>
  <c r="J498" i="6" s="1"/>
  <c r="D498" i="6"/>
  <c r="H497" i="6"/>
  <c r="M497" i="6" s="1"/>
  <c r="G497" i="6"/>
  <c r="L497" i="6" s="1"/>
  <c r="F497" i="6"/>
  <c r="K497" i="6" s="1"/>
  <c r="E497" i="6"/>
  <c r="J497" i="6" s="1"/>
  <c r="D497" i="6"/>
  <c r="H496" i="6"/>
  <c r="M496" i="6" s="1"/>
  <c r="G496" i="6"/>
  <c r="L496" i="6" s="1"/>
  <c r="F496" i="6"/>
  <c r="K496" i="6" s="1"/>
  <c r="E496" i="6"/>
  <c r="J496" i="6" s="1"/>
  <c r="D496" i="6"/>
  <c r="H492" i="6"/>
  <c r="M492" i="6" s="1"/>
  <c r="G492" i="6"/>
  <c r="L492" i="6" s="1"/>
  <c r="F492" i="6"/>
  <c r="K492" i="6" s="1"/>
  <c r="E492" i="6"/>
  <c r="J492" i="6" s="1"/>
  <c r="D492" i="6"/>
  <c r="H491" i="6"/>
  <c r="M491" i="6" s="1"/>
  <c r="G491" i="6"/>
  <c r="L491" i="6" s="1"/>
  <c r="F491" i="6"/>
  <c r="K491" i="6" s="1"/>
  <c r="E491" i="6"/>
  <c r="J491" i="6" s="1"/>
  <c r="D491" i="6"/>
  <c r="H490" i="6"/>
  <c r="M490" i="6" s="1"/>
  <c r="G490" i="6"/>
  <c r="L490" i="6" s="1"/>
  <c r="F490" i="6"/>
  <c r="K490" i="6" s="1"/>
  <c r="E490" i="6"/>
  <c r="J490" i="6" s="1"/>
  <c r="D490" i="6"/>
  <c r="H489" i="6"/>
  <c r="M489" i="6" s="1"/>
  <c r="G489" i="6"/>
  <c r="L489" i="6" s="1"/>
  <c r="F489" i="6"/>
  <c r="K489" i="6" s="1"/>
  <c r="E489" i="6"/>
  <c r="J489" i="6" s="1"/>
  <c r="D489" i="6"/>
  <c r="H488" i="6"/>
  <c r="M488" i="6" s="1"/>
  <c r="G488" i="6"/>
  <c r="L488" i="6" s="1"/>
  <c r="F488" i="6"/>
  <c r="K488" i="6" s="1"/>
  <c r="E488" i="6"/>
  <c r="J488" i="6" s="1"/>
  <c r="D488" i="6"/>
  <c r="H487" i="6"/>
  <c r="M487" i="6" s="1"/>
  <c r="G487" i="6"/>
  <c r="L487" i="6" s="1"/>
  <c r="F487" i="6"/>
  <c r="K487" i="6" s="1"/>
  <c r="E487" i="6"/>
  <c r="J487" i="6" s="1"/>
  <c r="D487" i="6"/>
  <c r="H486" i="6"/>
  <c r="M486" i="6" s="1"/>
  <c r="G486" i="6"/>
  <c r="L486" i="6" s="1"/>
  <c r="F486" i="6"/>
  <c r="K486" i="6" s="1"/>
  <c r="E486" i="6"/>
  <c r="J486" i="6" s="1"/>
  <c r="D486" i="6"/>
  <c r="H485" i="6"/>
  <c r="M485" i="6" s="1"/>
  <c r="G485" i="6"/>
  <c r="L485" i="6" s="1"/>
  <c r="F485" i="6"/>
  <c r="K485" i="6" s="1"/>
  <c r="E485" i="6"/>
  <c r="J485" i="6" s="1"/>
  <c r="D485" i="6"/>
  <c r="H484" i="6"/>
  <c r="M484" i="6" s="1"/>
  <c r="G484" i="6"/>
  <c r="L484" i="6" s="1"/>
  <c r="F484" i="6"/>
  <c r="K484" i="6" s="1"/>
  <c r="E484" i="6"/>
  <c r="J484" i="6" s="1"/>
  <c r="D484" i="6"/>
  <c r="H480" i="6"/>
  <c r="M480" i="6" s="1"/>
  <c r="G480" i="6"/>
  <c r="L480" i="6" s="1"/>
  <c r="F480" i="6"/>
  <c r="K480" i="6" s="1"/>
  <c r="E480" i="6"/>
  <c r="J480" i="6" s="1"/>
  <c r="D480" i="6"/>
  <c r="H479" i="6"/>
  <c r="M479" i="6" s="1"/>
  <c r="G479" i="6"/>
  <c r="L479" i="6" s="1"/>
  <c r="F479" i="6"/>
  <c r="K479" i="6" s="1"/>
  <c r="E479" i="6"/>
  <c r="J479" i="6" s="1"/>
  <c r="D479" i="6"/>
  <c r="H478" i="6"/>
  <c r="M478" i="6" s="1"/>
  <c r="G478" i="6"/>
  <c r="L478" i="6" s="1"/>
  <c r="F478" i="6"/>
  <c r="K478" i="6" s="1"/>
  <c r="E478" i="6"/>
  <c r="J478" i="6" s="1"/>
  <c r="D478" i="6"/>
  <c r="H477" i="6"/>
  <c r="M477" i="6" s="1"/>
  <c r="G477" i="6"/>
  <c r="L477" i="6" s="1"/>
  <c r="F477" i="6"/>
  <c r="K477" i="6" s="1"/>
  <c r="E477" i="6"/>
  <c r="J477" i="6" s="1"/>
  <c r="D477" i="6"/>
  <c r="H476" i="6"/>
  <c r="M476" i="6" s="1"/>
  <c r="G476" i="6"/>
  <c r="L476" i="6" s="1"/>
  <c r="F476" i="6"/>
  <c r="K476" i="6" s="1"/>
  <c r="E476" i="6"/>
  <c r="J476" i="6" s="1"/>
  <c r="D476" i="6"/>
  <c r="H475" i="6"/>
  <c r="M475" i="6" s="1"/>
  <c r="G475" i="6"/>
  <c r="L475" i="6" s="1"/>
  <c r="F475" i="6"/>
  <c r="K475" i="6" s="1"/>
  <c r="E475" i="6"/>
  <c r="J475" i="6" s="1"/>
  <c r="D475" i="6"/>
  <c r="H474" i="6"/>
  <c r="M474" i="6" s="1"/>
  <c r="G474" i="6"/>
  <c r="L474" i="6" s="1"/>
  <c r="F474" i="6"/>
  <c r="K474" i="6" s="1"/>
  <c r="E474" i="6"/>
  <c r="J474" i="6" s="1"/>
  <c r="D474" i="6"/>
  <c r="H473" i="6"/>
  <c r="M473" i="6" s="1"/>
  <c r="G473" i="6"/>
  <c r="L473" i="6" s="1"/>
  <c r="F473" i="6"/>
  <c r="K473" i="6" s="1"/>
  <c r="E473" i="6"/>
  <c r="J473" i="6" s="1"/>
  <c r="D473" i="6"/>
  <c r="H472" i="6"/>
  <c r="M472" i="6" s="1"/>
  <c r="G472" i="6"/>
  <c r="L472" i="6" s="1"/>
  <c r="F472" i="6"/>
  <c r="K472" i="6" s="1"/>
  <c r="E472" i="6"/>
  <c r="J472" i="6" s="1"/>
  <c r="D472" i="6"/>
  <c r="H456" i="6"/>
  <c r="M456" i="6" s="1"/>
  <c r="G456" i="6"/>
  <c r="L456" i="6" s="1"/>
  <c r="F456" i="6"/>
  <c r="K456" i="6" s="1"/>
  <c r="E456" i="6"/>
  <c r="J456" i="6" s="1"/>
  <c r="D456" i="6"/>
  <c r="H455" i="6"/>
  <c r="M455" i="6" s="1"/>
  <c r="G455" i="6"/>
  <c r="L455" i="6" s="1"/>
  <c r="F455" i="6"/>
  <c r="K455" i="6" s="1"/>
  <c r="E455" i="6"/>
  <c r="J455" i="6" s="1"/>
  <c r="D455" i="6"/>
  <c r="H454" i="6"/>
  <c r="M454" i="6" s="1"/>
  <c r="G454" i="6"/>
  <c r="L454" i="6" s="1"/>
  <c r="F454" i="6"/>
  <c r="K454" i="6" s="1"/>
  <c r="E454" i="6"/>
  <c r="J454" i="6" s="1"/>
  <c r="D454" i="6"/>
  <c r="H453" i="6"/>
  <c r="M453" i="6" s="1"/>
  <c r="G453" i="6"/>
  <c r="L453" i="6" s="1"/>
  <c r="F453" i="6"/>
  <c r="K453" i="6" s="1"/>
  <c r="E453" i="6"/>
  <c r="J453" i="6" s="1"/>
  <c r="D453" i="6"/>
  <c r="H452" i="6"/>
  <c r="M452" i="6" s="1"/>
  <c r="G452" i="6"/>
  <c r="L452" i="6" s="1"/>
  <c r="F452" i="6"/>
  <c r="K452" i="6" s="1"/>
  <c r="E452" i="6"/>
  <c r="J452" i="6" s="1"/>
  <c r="D452" i="6"/>
  <c r="H451" i="6"/>
  <c r="M451" i="6" s="1"/>
  <c r="G451" i="6"/>
  <c r="L451" i="6" s="1"/>
  <c r="F451" i="6"/>
  <c r="K451" i="6" s="1"/>
  <c r="E451" i="6"/>
  <c r="J451" i="6" s="1"/>
  <c r="D451" i="6"/>
  <c r="H450" i="6"/>
  <c r="M450" i="6" s="1"/>
  <c r="G450" i="6"/>
  <c r="L450" i="6" s="1"/>
  <c r="F450" i="6"/>
  <c r="K450" i="6" s="1"/>
  <c r="E450" i="6"/>
  <c r="J450" i="6" s="1"/>
  <c r="D450" i="6"/>
  <c r="H449" i="6"/>
  <c r="M449" i="6" s="1"/>
  <c r="G449" i="6"/>
  <c r="L449" i="6" s="1"/>
  <c r="F449" i="6"/>
  <c r="K449" i="6" s="1"/>
  <c r="E449" i="6"/>
  <c r="J449" i="6" s="1"/>
  <c r="D449" i="6"/>
  <c r="H448" i="6"/>
  <c r="M448" i="6" s="1"/>
  <c r="G448" i="6"/>
  <c r="L448" i="6" s="1"/>
  <c r="F448" i="6"/>
  <c r="K448" i="6" s="1"/>
  <c r="E448" i="6"/>
  <c r="J448" i="6" s="1"/>
  <c r="D448" i="6"/>
  <c r="H444" i="6"/>
  <c r="M444" i="6" s="1"/>
  <c r="G444" i="6"/>
  <c r="L444" i="6" s="1"/>
  <c r="F444" i="6"/>
  <c r="K444" i="6" s="1"/>
  <c r="E444" i="6"/>
  <c r="J444" i="6" s="1"/>
  <c r="D444" i="6"/>
  <c r="H443" i="6"/>
  <c r="M443" i="6" s="1"/>
  <c r="G443" i="6"/>
  <c r="L443" i="6" s="1"/>
  <c r="F443" i="6"/>
  <c r="K443" i="6" s="1"/>
  <c r="E443" i="6"/>
  <c r="J443" i="6" s="1"/>
  <c r="D443" i="6"/>
  <c r="H442" i="6"/>
  <c r="M442" i="6" s="1"/>
  <c r="G442" i="6"/>
  <c r="L442" i="6" s="1"/>
  <c r="F442" i="6"/>
  <c r="K442" i="6" s="1"/>
  <c r="E442" i="6"/>
  <c r="J442" i="6" s="1"/>
  <c r="D442" i="6"/>
  <c r="H441" i="6"/>
  <c r="M441" i="6" s="1"/>
  <c r="G441" i="6"/>
  <c r="L441" i="6" s="1"/>
  <c r="F441" i="6"/>
  <c r="K441" i="6" s="1"/>
  <c r="E441" i="6"/>
  <c r="J441" i="6" s="1"/>
  <c r="D441" i="6"/>
  <c r="H440" i="6"/>
  <c r="M440" i="6" s="1"/>
  <c r="G440" i="6"/>
  <c r="L440" i="6" s="1"/>
  <c r="F440" i="6"/>
  <c r="K440" i="6" s="1"/>
  <c r="E440" i="6"/>
  <c r="J440" i="6" s="1"/>
  <c r="D440" i="6"/>
  <c r="H439" i="6"/>
  <c r="M439" i="6" s="1"/>
  <c r="G439" i="6"/>
  <c r="L439" i="6" s="1"/>
  <c r="F439" i="6"/>
  <c r="K439" i="6" s="1"/>
  <c r="E439" i="6"/>
  <c r="J439" i="6" s="1"/>
  <c r="D439" i="6"/>
  <c r="H438" i="6"/>
  <c r="M438" i="6" s="1"/>
  <c r="G438" i="6"/>
  <c r="L438" i="6" s="1"/>
  <c r="F438" i="6"/>
  <c r="K438" i="6" s="1"/>
  <c r="E438" i="6"/>
  <c r="J438" i="6" s="1"/>
  <c r="D438" i="6"/>
  <c r="H437" i="6"/>
  <c r="M437" i="6" s="1"/>
  <c r="G437" i="6"/>
  <c r="L437" i="6" s="1"/>
  <c r="F437" i="6"/>
  <c r="K437" i="6" s="1"/>
  <c r="E437" i="6"/>
  <c r="J437" i="6" s="1"/>
  <c r="D437" i="6"/>
  <c r="H436" i="6"/>
  <c r="M436" i="6" s="1"/>
  <c r="G436" i="6"/>
  <c r="L436" i="6" s="1"/>
  <c r="F436" i="6"/>
  <c r="K436" i="6" s="1"/>
  <c r="E436" i="6"/>
  <c r="J436" i="6" s="1"/>
  <c r="D436" i="6"/>
  <c r="H432" i="6"/>
  <c r="M432" i="6" s="1"/>
  <c r="G432" i="6"/>
  <c r="L432" i="6" s="1"/>
  <c r="F432" i="6"/>
  <c r="K432" i="6" s="1"/>
  <c r="E432" i="6"/>
  <c r="J432" i="6" s="1"/>
  <c r="D432" i="6"/>
  <c r="H431" i="6"/>
  <c r="M431" i="6" s="1"/>
  <c r="G431" i="6"/>
  <c r="L431" i="6" s="1"/>
  <c r="F431" i="6"/>
  <c r="K431" i="6" s="1"/>
  <c r="E431" i="6"/>
  <c r="J431" i="6" s="1"/>
  <c r="D431" i="6"/>
  <c r="H430" i="6"/>
  <c r="M430" i="6" s="1"/>
  <c r="G430" i="6"/>
  <c r="L430" i="6" s="1"/>
  <c r="F430" i="6"/>
  <c r="K430" i="6" s="1"/>
  <c r="E430" i="6"/>
  <c r="J430" i="6" s="1"/>
  <c r="D430" i="6"/>
  <c r="H429" i="6"/>
  <c r="M429" i="6" s="1"/>
  <c r="G429" i="6"/>
  <c r="L429" i="6" s="1"/>
  <c r="F429" i="6"/>
  <c r="K429" i="6" s="1"/>
  <c r="E429" i="6"/>
  <c r="J429" i="6" s="1"/>
  <c r="D429" i="6"/>
  <c r="H428" i="6"/>
  <c r="M428" i="6" s="1"/>
  <c r="G428" i="6"/>
  <c r="L428" i="6" s="1"/>
  <c r="F428" i="6"/>
  <c r="K428" i="6" s="1"/>
  <c r="E428" i="6"/>
  <c r="J428" i="6" s="1"/>
  <c r="D428" i="6"/>
  <c r="H427" i="6"/>
  <c r="M427" i="6" s="1"/>
  <c r="G427" i="6"/>
  <c r="L427" i="6" s="1"/>
  <c r="F427" i="6"/>
  <c r="K427" i="6" s="1"/>
  <c r="E427" i="6"/>
  <c r="J427" i="6" s="1"/>
  <c r="D427" i="6"/>
  <c r="H426" i="6"/>
  <c r="M426" i="6" s="1"/>
  <c r="G426" i="6"/>
  <c r="L426" i="6" s="1"/>
  <c r="F426" i="6"/>
  <c r="K426" i="6" s="1"/>
  <c r="E426" i="6"/>
  <c r="J426" i="6" s="1"/>
  <c r="D426" i="6"/>
  <c r="H425" i="6"/>
  <c r="M425" i="6" s="1"/>
  <c r="G425" i="6"/>
  <c r="L425" i="6" s="1"/>
  <c r="F425" i="6"/>
  <c r="K425" i="6" s="1"/>
  <c r="E425" i="6"/>
  <c r="J425" i="6" s="1"/>
  <c r="D425" i="6"/>
  <c r="H424" i="6"/>
  <c r="M424" i="6" s="1"/>
  <c r="G424" i="6"/>
  <c r="L424" i="6" s="1"/>
  <c r="F424" i="6"/>
  <c r="K424" i="6" s="1"/>
  <c r="E424" i="6"/>
  <c r="J424" i="6" s="1"/>
  <c r="D424" i="6"/>
  <c r="H420" i="6"/>
  <c r="M420" i="6" s="1"/>
  <c r="G420" i="6"/>
  <c r="L420" i="6" s="1"/>
  <c r="F420" i="6"/>
  <c r="K420" i="6" s="1"/>
  <c r="E420" i="6"/>
  <c r="J420" i="6" s="1"/>
  <c r="D420" i="6"/>
  <c r="H419" i="6"/>
  <c r="M419" i="6" s="1"/>
  <c r="G419" i="6"/>
  <c r="L419" i="6" s="1"/>
  <c r="F419" i="6"/>
  <c r="K419" i="6" s="1"/>
  <c r="E419" i="6"/>
  <c r="J419" i="6" s="1"/>
  <c r="D419" i="6"/>
  <c r="H418" i="6"/>
  <c r="M418" i="6" s="1"/>
  <c r="G418" i="6"/>
  <c r="L418" i="6" s="1"/>
  <c r="F418" i="6"/>
  <c r="K418" i="6" s="1"/>
  <c r="E418" i="6"/>
  <c r="J418" i="6" s="1"/>
  <c r="D418" i="6"/>
  <c r="H417" i="6"/>
  <c r="M417" i="6" s="1"/>
  <c r="G417" i="6"/>
  <c r="L417" i="6" s="1"/>
  <c r="F417" i="6"/>
  <c r="K417" i="6" s="1"/>
  <c r="E417" i="6"/>
  <c r="J417" i="6" s="1"/>
  <c r="D417" i="6"/>
  <c r="H416" i="6"/>
  <c r="M416" i="6" s="1"/>
  <c r="G416" i="6"/>
  <c r="L416" i="6" s="1"/>
  <c r="F416" i="6"/>
  <c r="K416" i="6" s="1"/>
  <c r="E416" i="6"/>
  <c r="J416" i="6" s="1"/>
  <c r="D416" i="6"/>
  <c r="H415" i="6"/>
  <c r="M415" i="6" s="1"/>
  <c r="G415" i="6"/>
  <c r="L415" i="6" s="1"/>
  <c r="F415" i="6"/>
  <c r="K415" i="6" s="1"/>
  <c r="E415" i="6"/>
  <c r="J415" i="6" s="1"/>
  <c r="D415" i="6"/>
  <c r="H414" i="6"/>
  <c r="M414" i="6" s="1"/>
  <c r="G414" i="6"/>
  <c r="L414" i="6" s="1"/>
  <c r="F414" i="6"/>
  <c r="K414" i="6" s="1"/>
  <c r="E414" i="6"/>
  <c r="J414" i="6" s="1"/>
  <c r="D414" i="6"/>
  <c r="H413" i="6"/>
  <c r="M413" i="6" s="1"/>
  <c r="G413" i="6"/>
  <c r="L413" i="6" s="1"/>
  <c r="F413" i="6"/>
  <c r="K413" i="6" s="1"/>
  <c r="E413" i="6"/>
  <c r="J413" i="6" s="1"/>
  <c r="D413" i="6"/>
  <c r="H412" i="6"/>
  <c r="M412" i="6" s="1"/>
  <c r="G412" i="6"/>
  <c r="L412" i="6" s="1"/>
  <c r="F412" i="6"/>
  <c r="K412" i="6" s="1"/>
  <c r="E412" i="6"/>
  <c r="J412" i="6" s="1"/>
  <c r="D412" i="6"/>
  <c r="H408" i="6"/>
  <c r="M408" i="6" s="1"/>
  <c r="G408" i="6"/>
  <c r="L408" i="6" s="1"/>
  <c r="F408" i="6"/>
  <c r="K408" i="6" s="1"/>
  <c r="E408" i="6"/>
  <c r="J408" i="6" s="1"/>
  <c r="D408" i="6"/>
  <c r="H407" i="6"/>
  <c r="M407" i="6" s="1"/>
  <c r="G407" i="6"/>
  <c r="L407" i="6" s="1"/>
  <c r="F407" i="6"/>
  <c r="K407" i="6" s="1"/>
  <c r="E407" i="6"/>
  <c r="J407" i="6" s="1"/>
  <c r="D407" i="6"/>
  <c r="H406" i="6"/>
  <c r="M406" i="6" s="1"/>
  <c r="G406" i="6"/>
  <c r="L406" i="6" s="1"/>
  <c r="F406" i="6"/>
  <c r="K406" i="6" s="1"/>
  <c r="E406" i="6"/>
  <c r="J406" i="6" s="1"/>
  <c r="D406" i="6"/>
  <c r="H405" i="6"/>
  <c r="M405" i="6" s="1"/>
  <c r="G405" i="6"/>
  <c r="L405" i="6" s="1"/>
  <c r="F405" i="6"/>
  <c r="K405" i="6" s="1"/>
  <c r="E405" i="6"/>
  <c r="J405" i="6" s="1"/>
  <c r="D405" i="6"/>
  <c r="H404" i="6"/>
  <c r="M404" i="6" s="1"/>
  <c r="G404" i="6"/>
  <c r="L404" i="6" s="1"/>
  <c r="F404" i="6"/>
  <c r="K404" i="6" s="1"/>
  <c r="E404" i="6"/>
  <c r="J404" i="6" s="1"/>
  <c r="D404" i="6"/>
  <c r="H403" i="6"/>
  <c r="M403" i="6" s="1"/>
  <c r="G403" i="6"/>
  <c r="L403" i="6" s="1"/>
  <c r="F403" i="6"/>
  <c r="K403" i="6" s="1"/>
  <c r="E403" i="6"/>
  <c r="J403" i="6" s="1"/>
  <c r="D403" i="6"/>
  <c r="H402" i="6"/>
  <c r="M402" i="6" s="1"/>
  <c r="G402" i="6"/>
  <c r="L402" i="6" s="1"/>
  <c r="F402" i="6"/>
  <c r="K402" i="6" s="1"/>
  <c r="E402" i="6"/>
  <c r="J402" i="6" s="1"/>
  <c r="D402" i="6"/>
  <c r="H401" i="6"/>
  <c r="M401" i="6" s="1"/>
  <c r="G401" i="6"/>
  <c r="L401" i="6" s="1"/>
  <c r="F401" i="6"/>
  <c r="K401" i="6" s="1"/>
  <c r="E401" i="6"/>
  <c r="J401" i="6" s="1"/>
  <c r="D401" i="6"/>
  <c r="H400" i="6"/>
  <c r="M400" i="6" s="1"/>
  <c r="G400" i="6"/>
  <c r="L400" i="6" s="1"/>
  <c r="F400" i="6"/>
  <c r="K400" i="6" s="1"/>
  <c r="E400" i="6"/>
  <c r="J400" i="6" s="1"/>
  <c r="D400" i="6"/>
  <c r="H396" i="6"/>
  <c r="M396" i="6" s="1"/>
  <c r="G396" i="6"/>
  <c r="L396" i="6" s="1"/>
  <c r="F396" i="6"/>
  <c r="K396" i="6" s="1"/>
  <c r="E396" i="6"/>
  <c r="J396" i="6" s="1"/>
  <c r="D396" i="6"/>
  <c r="H395" i="6"/>
  <c r="M395" i="6" s="1"/>
  <c r="G395" i="6"/>
  <c r="L395" i="6" s="1"/>
  <c r="F395" i="6"/>
  <c r="K395" i="6" s="1"/>
  <c r="E395" i="6"/>
  <c r="J395" i="6" s="1"/>
  <c r="D395" i="6"/>
  <c r="H394" i="6"/>
  <c r="M394" i="6" s="1"/>
  <c r="G394" i="6"/>
  <c r="L394" i="6" s="1"/>
  <c r="F394" i="6"/>
  <c r="K394" i="6" s="1"/>
  <c r="E394" i="6"/>
  <c r="J394" i="6" s="1"/>
  <c r="D394" i="6"/>
  <c r="H393" i="6"/>
  <c r="M393" i="6" s="1"/>
  <c r="G393" i="6"/>
  <c r="L393" i="6" s="1"/>
  <c r="F393" i="6"/>
  <c r="K393" i="6" s="1"/>
  <c r="E393" i="6"/>
  <c r="J393" i="6" s="1"/>
  <c r="D393" i="6"/>
  <c r="H392" i="6"/>
  <c r="M392" i="6" s="1"/>
  <c r="G392" i="6"/>
  <c r="L392" i="6" s="1"/>
  <c r="F392" i="6"/>
  <c r="K392" i="6" s="1"/>
  <c r="E392" i="6"/>
  <c r="J392" i="6" s="1"/>
  <c r="D392" i="6"/>
  <c r="H391" i="6"/>
  <c r="M391" i="6" s="1"/>
  <c r="G391" i="6"/>
  <c r="L391" i="6" s="1"/>
  <c r="F391" i="6"/>
  <c r="K391" i="6" s="1"/>
  <c r="E391" i="6"/>
  <c r="J391" i="6" s="1"/>
  <c r="D391" i="6"/>
  <c r="H390" i="6"/>
  <c r="M390" i="6" s="1"/>
  <c r="G390" i="6"/>
  <c r="L390" i="6" s="1"/>
  <c r="F390" i="6"/>
  <c r="K390" i="6" s="1"/>
  <c r="E390" i="6"/>
  <c r="J390" i="6" s="1"/>
  <c r="D390" i="6"/>
  <c r="H389" i="6"/>
  <c r="M389" i="6" s="1"/>
  <c r="G389" i="6"/>
  <c r="L389" i="6" s="1"/>
  <c r="F389" i="6"/>
  <c r="K389" i="6" s="1"/>
  <c r="E389" i="6"/>
  <c r="J389" i="6" s="1"/>
  <c r="D389" i="6"/>
  <c r="H388" i="6"/>
  <c r="M388" i="6" s="1"/>
  <c r="G388" i="6"/>
  <c r="L388" i="6" s="1"/>
  <c r="F388" i="6"/>
  <c r="K388" i="6" s="1"/>
  <c r="E388" i="6"/>
  <c r="J388" i="6" s="1"/>
  <c r="D388" i="6"/>
  <c r="H372" i="6"/>
  <c r="M372" i="6" s="1"/>
  <c r="G372" i="6"/>
  <c r="L372" i="6" s="1"/>
  <c r="F372" i="6"/>
  <c r="K372" i="6" s="1"/>
  <c r="E372" i="6"/>
  <c r="J372" i="6" s="1"/>
  <c r="D372" i="6"/>
  <c r="H371" i="6"/>
  <c r="M371" i="6" s="1"/>
  <c r="G371" i="6"/>
  <c r="L371" i="6" s="1"/>
  <c r="F371" i="6"/>
  <c r="K371" i="6" s="1"/>
  <c r="E371" i="6"/>
  <c r="J371" i="6" s="1"/>
  <c r="D371" i="6"/>
  <c r="H370" i="6"/>
  <c r="M370" i="6" s="1"/>
  <c r="G370" i="6"/>
  <c r="L370" i="6" s="1"/>
  <c r="F370" i="6"/>
  <c r="K370" i="6" s="1"/>
  <c r="E370" i="6"/>
  <c r="J370" i="6" s="1"/>
  <c r="D370" i="6"/>
  <c r="H369" i="6"/>
  <c r="M369" i="6" s="1"/>
  <c r="G369" i="6"/>
  <c r="L369" i="6" s="1"/>
  <c r="F369" i="6"/>
  <c r="K369" i="6" s="1"/>
  <c r="E369" i="6"/>
  <c r="J369" i="6" s="1"/>
  <c r="D369" i="6"/>
  <c r="H368" i="6"/>
  <c r="M368" i="6" s="1"/>
  <c r="G368" i="6"/>
  <c r="L368" i="6" s="1"/>
  <c r="F368" i="6"/>
  <c r="K368" i="6" s="1"/>
  <c r="E368" i="6"/>
  <c r="J368" i="6" s="1"/>
  <c r="D368" i="6"/>
  <c r="H367" i="6"/>
  <c r="M367" i="6" s="1"/>
  <c r="G367" i="6"/>
  <c r="L367" i="6" s="1"/>
  <c r="F367" i="6"/>
  <c r="K367" i="6" s="1"/>
  <c r="E367" i="6"/>
  <c r="J367" i="6" s="1"/>
  <c r="D367" i="6"/>
  <c r="H366" i="6"/>
  <c r="M366" i="6" s="1"/>
  <c r="G366" i="6"/>
  <c r="L366" i="6" s="1"/>
  <c r="F366" i="6"/>
  <c r="K366" i="6" s="1"/>
  <c r="E366" i="6"/>
  <c r="J366" i="6" s="1"/>
  <c r="D366" i="6"/>
  <c r="H365" i="6"/>
  <c r="M365" i="6" s="1"/>
  <c r="G365" i="6"/>
  <c r="L365" i="6" s="1"/>
  <c r="F365" i="6"/>
  <c r="K365" i="6" s="1"/>
  <c r="E365" i="6"/>
  <c r="J365" i="6" s="1"/>
  <c r="D365" i="6"/>
  <c r="H364" i="6"/>
  <c r="M364" i="6" s="1"/>
  <c r="G364" i="6"/>
  <c r="L364" i="6" s="1"/>
  <c r="F364" i="6"/>
  <c r="K364" i="6" s="1"/>
  <c r="E364" i="6"/>
  <c r="J364" i="6" s="1"/>
  <c r="D364" i="6"/>
  <c r="H360" i="6"/>
  <c r="M360" i="6" s="1"/>
  <c r="G360" i="6"/>
  <c r="L360" i="6" s="1"/>
  <c r="F360" i="6"/>
  <c r="K360" i="6" s="1"/>
  <c r="E360" i="6"/>
  <c r="J360" i="6" s="1"/>
  <c r="D360" i="6"/>
  <c r="H359" i="6"/>
  <c r="M359" i="6" s="1"/>
  <c r="G359" i="6"/>
  <c r="L359" i="6" s="1"/>
  <c r="F359" i="6"/>
  <c r="K359" i="6" s="1"/>
  <c r="E359" i="6"/>
  <c r="J359" i="6" s="1"/>
  <c r="D359" i="6"/>
  <c r="H358" i="6"/>
  <c r="M358" i="6" s="1"/>
  <c r="G358" i="6"/>
  <c r="L358" i="6" s="1"/>
  <c r="F358" i="6"/>
  <c r="K358" i="6" s="1"/>
  <c r="E358" i="6"/>
  <c r="J358" i="6" s="1"/>
  <c r="D358" i="6"/>
  <c r="H357" i="6"/>
  <c r="M357" i="6" s="1"/>
  <c r="G357" i="6"/>
  <c r="L357" i="6" s="1"/>
  <c r="F357" i="6"/>
  <c r="K357" i="6" s="1"/>
  <c r="E357" i="6"/>
  <c r="J357" i="6" s="1"/>
  <c r="D357" i="6"/>
  <c r="H356" i="6"/>
  <c r="M356" i="6" s="1"/>
  <c r="G356" i="6"/>
  <c r="L356" i="6" s="1"/>
  <c r="F356" i="6"/>
  <c r="K356" i="6" s="1"/>
  <c r="E356" i="6"/>
  <c r="J356" i="6" s="1"/>
  <c r="D356" i="6"/>
  <c r="H355" i="6"/>
  <c r="M355" i="6" s="1"/>
  <c r="G355" i="6"/>
  <c r="L355" i="6" s="1"/>
  <c r="F355" i="6"/>
  <c r="K355" i="6" s="1"/>
  <c r="E355" i="6"/>
  <c r="J355" i="6" s="1"/>
  <c r="D355" i="6"/>
  <c r="H354" i="6"/>
  <c r="M354" i="6" s="1"/>
  <c r="G354" i="6"/>
  <c r="L354" i="6" s="1"/>
  <c r="F354" i="6"/>
  <c r="K354" i="6" s="1"/>
  <c r="E354" i="6"/>
  <c r="J354" i="6" s="1"/>
  <c r="D354" i="6"/>
  <c r="H353" i="6"/>
  <c r="M353" i="6" s="1"/>
  <c r="G353" i="6"/>
  <c r="L353" i="6" s="1"/>
  <c r="F353" i="6"/>
  <c r="K353" i="6" s="1"/>
  <c r="E353" i="6"/>
  <c r="J353" i="6" s="1"/>
  <c r="D353" i="6"/>
  <c r="H352" i="6"/>
  <c r="M352" i="6" s="1"/>
  <c r="G352" i="6"/>
  <c r="L352" i="6" s="1"/>
  <c r="F352" i="6"/>
  <c r="K352" i="6" s="1"/>
  <c r="E352" i="6"/>
  <c r="J352" i="6" s="1"/>
  <c r="D352" i="6"/>
  <c r="H348" i="6"/>
  <c r="M348" i="6" s="1"/>
  <c r="G348" i="6"/>
  <c r="L348" i="6" s="1"/>
  <c r="F348" i="6"/>
  <c r="K348" i="6" s="1"/>
  <c r="E348" i="6"/>
  <c r="J348" i="6" s="1"/>
  <c r="D348" i="6"/>
  <c r="H347" i="6"/>
  <c r="M347" i="6" s="1"/>
  <c r="G347" i="6"/>
  <c r="L347" i="6" s="1"/>
  <c r="F347" i="6"/>
  <c r="K347" i="6" s="1"/>
  <c r="E347" i="6"/>
  <c r="J347" i="6" s="1"/>
  <c r="D347" i="6"/>
  <c r="H346" i="6"/>
  <c r="M346" i="6" s="1"/>
  <c r="G346" i="6"/>
  <c r="L346" i="6" s="1"/>
  <c r="F346" i="6"/>
  <c r="K346" i="6" s="1"/>
  <c r="E346" i="6"/>
  <c r="J346" i="6" s="1"/>
  <c r="D346" i="6"/>
  <c r="H345" i="6"/>
  <c r="M345" i="6" s="1"/>
  <c r="G345" i="6"/>
  <c r="L345" i="6" s="1"/>
  <c r="F345" i="6"/>
  <c r="K345" i="6" s="1"/>
  <c r="E345" i="6"/>
  <c r="J345" i="6" s="1"/>
  <c r="D345" i="6"/>
  <c r="H344" i="6"/>
  <c r="M344" i="6" s="1"/>
  <c r="G344" i="6"/>
  <c r="L344" i="6" s="1"/>
  <c r="F344" i="6"/>
  <c r="K344" i="6" s="1"/>
  <c r="E344" i="6"/>
  <c r="J344" i="6" s="1"/>
  <c r="D344" i="6"/>
  <c r="H343" i="6"/>
  <c r="M343" i="6" s="1"/>
  <c r="G343" i="6"/>
  <c r="L343" i="6" s="1"/>
  <c r="F343" i="6"/>
  <c r="K343" i="6" s="1"/>
  <c r="E343" i="6"/>
  <c r="J343" i="6" s="1"/>
  <c r="D343" i="6"/>
  <c r="H342" i="6"/>
  <c r="M342" i="6" s="1"/>
  <c r="G342" i="6"/>
  <c r="L342" i="6" s="1"/>
  <c r="F342" i="6"/>
  <c r="K342" i="6" s="1"/>
  <c r="E342" i="6"/>
  <c r="J342" i="6" s="1"/>
  <c r="D342" i="6"/>
  <c r="H341" i="6"/>
  <c r="M341" i="6" s="1"/>
  <c r="G341" i="6"/>
  <c r="L341" i="6" s="1"/>
  <c r="F341" i="6"/>
  <c r="K341" i="6" s="1"/>
  <c r="E341" i="6"/>
  <c r="J341" i="6" s="1"/>
  <c r="D341" i="6"/>
  <c r="H340" i="6"/>
  <c r="M340" i="6" s="1"/>
  <c r="G340" i="6"/>
  <c r="L340" i="6" s="1"/>
  <c r="F340" i="6"/>
  <c r="K340" i="6" s="1"/>
  <c r="E340" i="6"/>
  <c r="J340" i="6" s="1"/>
  <c r="D340" i="6"/>
  <c r="H336" i="6"/>
  <c r="M336" i="6" s="1"/>
  <c r="G336" i="6"/>
  <c r="L336" i="6" s="1"/>
  <c r="F336" i="6"/>
  <c r="K336" i="6" s="1"/>
  <c r="E336" i="6"/>
  <c r="J336" i="6" s="1"/>
  <c r="D336" i="6"/>
  <c r="H335" i="6"/>
  <c r="M335" i="6" s="1"/>
  <c r="G335" i="6"/>
  <c r="L335" i="6" s="1"/>
  <c r="F335" i="6"/>
  <c r="K335" i="6" s="1"/>
  <c r="E335" i="6"/>
  <c r="J335" i="6" s="1"/>
  <c r="D335" i="6"/>
  <c r="H334" i="6"/>
  <c r="M334" i="6" s="1"/>
  <c r="G334" i="6"/>
  <c r="L334" i="6" s="1"/>
  <c r="F334" i="6"/>
  <c r="K334" i="6" s="1"/>
  <c r="E334" i="6"/>
  <c r="J334" i="6" s="1"/>
  <c r="D334" i="6"/>
  <c r="H333" i="6"/>
  <c r="M333" i="6" s="1"/>
  <c r="G333" i="6"/>
  <c r="L333" i="6" s="1"/>
  <c r="F333" i="6"/>
  <c r="K333" i="6" s="1"/>
  <c r="E333" i="6"/>
  <c r="J333" i="6" s="1"/>
  <c r="D333" i="6"/>
  <c r="H332" i="6"/>
  <c r="M332" i="6" s="1"/>
  <c r="G332" i="6"/>
  <c r="L332" i="6" s="1"/>
  <c r="F332" i="6"/>
  <c r="K332" i="6" s="1"/>
  <c r="E332" i="6"/>
  <c r="J332" i="6" s="1"/>
  <c r="D332" i="6"/>
  <c r="H331" i="6"/>
  <c r="M331" i="6" s="1"/>
  <c r="G331" i="6"/>
  <c r="L331" i="6" s="1"/>
  <c r="F331" i="6"/>
  <c r="K331" i="6" s="1"/>
  <c r="E331" i="6"/>
  <c r="J331" i="6" s="1"/>
  <c r="D331" i="6"/>
  <c r="H330" i="6"/>
  <c r="M330" i="6" s="1"/>
  <c r="G330" i="6"/>
  <c r="L330" i="6" s="1"/>
  <c r="F330" i="6"/>
  <c r="K330" i="6" s="1"/>
  <c r="E330" i="6"/>
  <c r="J330" i="6" s="1"/>
  <c r="D330" i="6"/>
  <c r="H329" i="6"/>
  <c r="M329" i="6" s="1"/>
  <c r="G329" i="6"/>
  <c r="L329" i="6" s="1"/>
  <c r="F329" i="6"/>
  <c r="K329" i="6" s="1"/>
  <c r="E329" i="6"/>
  <c r="J329" i="6" s="1"/>
  <c r="D329" i="6"/>
  <c r="H328" i="6"/>
  <c r="M328" i="6" s="1"/>
  <c r="G328" i="6"/>
  <c r="L328" i="6" s="1"/>
  <c r="F328" i="6"/>
  <c r="K328" i="6" s="1"/>
  <c r="E328" i="6"/>
  <c r="J328" i="6" s="1"/>
  <c r="D328" i="6"/>
  <c r="E8" i="2"/>
  <c r="D45" i="6"/>
  <c r="H275" i="6"/>
  <c r="M275" i="6" s="1"/>
  <c r="G275" i="6"/>
  <c r="L275" i="6" s="1"/>
  <c r="F275" i="6"/>
  <c r="K275" i="6" s="1"/>
  <c r="E275" i="6"/>
  <c r="J275" i="6" s="1"/>
  <c r="D275" i="6"/>
  <c r="H274" i="6"/>
  <c r="M274" i="6" s="1"/>
  <c r="G274" i="6"/>
  <c r="L274" i="6" s="1"/>
  <c r="F274" i="6"/>
  <c r="K274" i="6" s="1"/>
  <c r="E274" i="6"/>
  <c r="J274" i="6" s="1"/>
  <c r="D274" i="6"/>
  <c r="H273" i="6"/>
  <c r="M273" i="6" s="1"/>
  <c r="G273" i="6"/>
  <c r="L273" i="6" s="1"/>
  <c r="F273" i="6"/>
  <c r="K273" i="6" s="1"/>
  <c r="E273" i="6"/>
  <c r="J273" i="6" s="1"/>
  <c r="D273" i="6"/>
  <c r="H272" i="6"/>
  <c r="M272" i="6" s="1"/>
  <c r="G272" i="6"/>
  <c r="L272" i="6" s="1"/>
  <c r="F272" i="6"/>
  <c r="K272" i="6" s="1"/>
  <c r="E272" i="6"/>
  <c r="J272" i="6" s="1"/>
  <c r="D272" i="6"/>
  <c r="H271" i="6"/>
  <c r="M271" i="6" s="1"/>
  <c r="G271" i="6"/>
  <c r="L271" i="6" s="1"/>
  <c r="F271" i="6"/>
  <c r="K271" i="6" s="1"/>
  <c r="E271" i="6"/>
  <c r="J271" i="6" s="1"/>
  <c r="D271" i="6"/>
  <c r="H270" i="6"/>
  <c r="M270" i="6" s="1"/>
  <c r="G270" i="6"/>
  <c r="L270" i="6" s="1"/>
  <c r="F270" i="6"/>
  <c r="K270" i="6" s="1"/>
  <c r="E270" i="6"/>
  <c r="J270" i="6" s="1"/>
  <c r="D270" i="6"/>
  <c r="H269" i="6"/>
  <c r="M269" i="6" s="1"/>
  <c r="G269" i="6"/>
  <c r="L269" i="6" s="1"/>
  <c r="F269" i="6"/>
  <c r="K269" i="6" s="1"/>
  <c r="E269" i="6"/>
  <c r="J269" i="6" s="1"/>
  <c r="D269" i="6"/>
  <c r="H268" i="6"/>
  <c r="M268" i="6" s="1"/>
  <c r="G268" i="6"/>
  <c r="L268" i="6" s="1"/>
  <c r="F268" i="6"/>
  <c r="K268" i="6" s="1"/>
  <c r="E268" i="6"/>
  <c r="J268" i="6" s="1"/>
  <c r="D268" i="6"/>
  <c r="H267" i="6"/>
  <c r="M267" i="6" s="1"/>
  <c r="G267" i="6"/>
  <c r="L267" i="6" s="1"/>
  <c r="F267" i="6"/>
  <c r="K267" i="6" s="1"/>
  <c r="E267" i="6"/>
  <c r="J267" i="6" s="1"/>
  <c r="D267" i="6"/>
  <c r="H251" i="6"/>
  <c r="M251" i="6" s="1"/>
  <c r="G251" i="6"/>
  <c r="L251" i="6" s="1"/>
  <c r="F251" i="6"/>
  <c r="K251" i="6" s="1"/>
  <c r="E251" i="6"/>
  <c r="J251" i="6" s="1"/>
  <c r="D251" i="6"/>
  <c r="H250" i="6"/>
  <c r="M250" i="6" s="1"/>
  <c r="G250" i="6"/>
  <c r="L250" i="6" s="1"/>
  <c r="F250" i="6"/>
  <c r="K250" i="6" s="1"/>
  <c r="E250" i="6"/>
  <c r="J250" i="6" s="1"/>
  <c r="D250" i="6"/>
  <c r="H249" i="6"/>
  <c r="M249" i="6" s="1"/>
  <c r="G249" i="6"/>
  <c r="L249" i="6" s="1"/>
  <c r="F249" i="6"/>
  <c r="K249" i="6" s="1"/>
  <c r="E249" i="6"/>
  <c r="J249" i="6" s="1"/>
  <c r="D249" i="6"/>
  <c r="H248" i="6"/>
  <c r="M248" i="6" s="1"/>
  <c r="G248" i="6"/>
  <c r="L248" i="6" s="1"/>
  <c r="F248" i="6"/>
  <c r="K248" i="6" s="1"/>
  <c r="E248" i="6"/>
  <c r="J248" i="6" s="1"/>
  <c r="D248" i="6"/>
  <c r="H247" i="6"/>
  <c r="M247" i="6" s="1"/>
  <c r="G247" i="6"/>
  <c r="L247" i="6" s="1"/>
  <c r="F247" i="6"/>
  <c r="K247" i="6" s="1"/>
  <c r="E247" i="6"/>
  <c r="J247" i="6" s="1"/>
  <c r="D247" i="6"/>
  <c r="H246" i="6"/>
  <c r="M246" i="6" s="1"/>
  <c r="G246" i="6"/>
  <c r="L246" i="6" s="1"/>
  <c r="F246" i="6"/>
  <c r="K246" i="6" s="1"/>
  <c r="E246" i="6"/>
  <c r="J246" i="6" s="1"/>
  <c r="D246" i="6"/>
  <c r="H245" i="6"/>
  <c r="M245" i="6" s="1"/>
  <c r="G245" i="6"/>
  <c r="L245" i="6" s="1"/>
  <c r="F245" i="6"/>
  <c r="K245" i="6" s="1"/>
  <c r="E245" i="6"/>
  <c r="J245" i="6" s="1"/>
  <c r="D245" i="6"/>
  <c r="H244" i="6"/>
  <c r="M244" i="6" s="1"/>
  <c r="G244" i="6"/>
  <c r="L244" i="6" s="1"/>
  <c r="F244" i="6"/>
  <c r="K244" i="6" s="1"/>
  <c r="E244" i="6"/>
  <c r="J244" i="6" s="1"/>
  <c r="D244" i="6"/>
  <c r="H243" i="6"/>
  <c r="M243" i="6" s="1"/>
  <c r="G243" i="6"/>
  <c r="L243" i="6" s="1"/>
  <c r="F243" i="6"/>
  <c r="K243" i="6" s="1"/>
  <c r="E243" i="6"/>
  <c r="J243" i="6" s="1"/>
  <c r="D243" i="6"/>
  <c r="H227" i="6"/>
  <c r="M227" i="6" s="1"/>
  <c r="G227" i="6"/>
  <c r="L227" i="6" s="1"/>
  <c r="F227" i="6"/>
  <c r="K227" i="6" s="1"/>
  <c r="E227" i="6"/>
  <c r="J227" i="6" s="1"/>
  <c r="D227" i="6"/>
  <c r="H226" i="6"/>
  <c r="M226" i="6" s="1"/>
  <c r="G226" i="6"/>
  <c r="L226" i="6" s="1"/>
  <c r="F226" i="6"/>
  <c r="K226" i="6" s="1"/>
  <c r="E226" i="6"/>
  <c r="J226" i="6" s="1"/>
  <c r="D226" i="6"/>
  <c r="H225" i="6"/>
  <c r="M225" i="6" s="1"/>
  <c r="G225" i="6"/>
  <c r="L225" i="6" s="1"/>
  <c r="F225" i="6"/>
  <c r="K225" i="6" s="1"/>
  <c r="E225" i="6"/>
  <c r="J225" i="6" s="1"/>
  <c r="D225" i="6"/>
  <c r="H224" i="6"/>
  <c r="M224" i="6" s="1"/>
  <c r="G224" i="6"/>
  <c r="L224" i="6" s="1"/>
  <c r="F224" i="6"/>
  <c r="K224" i="6" s="1"/>
  <c r="E224" i="6"/>
  <c r="J224" i="6" s="1"/>
  <c r="D224" i="6"/>
  <c r="H223" i="6"/>
  <c r="M223" i="6" s="1"/>
  <c r="G223" i="6"/>
  <c r="L223" i="6" s="1"/>
  <c r="F223" i="6"/>
  <c r="K223" i="6" s="1"/>
  <c r="E223" i="6"/>
  <c r="J223" i="6" s="1"/>
  <c r="D223" i="6"/>
  <c r="H222" i="6"/>
  <c r="M222" i="6" s="1"/>
  <c r="G222" i="6"/>
  <c r="L222" i="6" s="1"/>
  <c r="F222" i="6"/>
  <c r="K222" i="6" s="1"/>
  <c r="E222" i="6"/>
  <c r="J222" i="6" s="1"/>
  <c r="D222" i="6"/>
  <c r="H221" i="6"/>
  <c r="M221" i="6" s="1"/>
  <c r="G221" i="6"/>
  <c r="L221" i="6" s="1"/>
  <c r="F221" i="6"/>
  <c r="K221" i="6" s="1"/>
  <c r="E221" i="6"/>
  <c r="J221" i="6" s="1"/>
  <c r="D221" i="6"/>
  <c r="H220" i="6"/>
  <c r="M220" i="6" s="1"/>
  <c r="G220" i="6"/>
  <c r="L220" i="6" s="1"/>
  <c r="F220" i="6"/>
  <c r="K220" i="6" s="1"/>
  <c r="E220" i="6"/>
  <c r="J220" i="6" s="1"/>
  <c r="D220" i="6"/>
  <c r="H219" i="6"/>
  <c r="M219" i="6" s="1"/>
  <c r="G219" i="6"/>
  <c r="L219" i="6" s="1"/>
  <c r="F219" i="6"/>
  <c r="K219" i="6" s="1"/>
  <c r="E219" i="6"/>
  <c r="J219" i="6" s="1"/>
  <c r="D219" i="6"/>
  <c r="H203" i="6"/>
  <c r="M203" i="6" s="1"/>
  <c r="G203" i="6"/>
  <c r="L203" i="6" s="1"/>
  <c r="F203" i="6"/>
  <c r="K203" i="6" s="1"/>
  <c r="E203" i="6"/>
  <c r="J203" i="6" s="1"/>
  <c r="D203" i="6"/>
  <c r="H202" i="6"/>
  <c r="M202" i="6" s="1"/>
  <c r="G202" i="6"/>
  <c r="L202" i="6" s="1"/>
  <c r="F202" i="6"/>
  <c r="K202" i="6" s="1"/>
  <c r="E202" i="6"/>
  <c r="J202" i="6" s="1"/>
  <c r="D202" i="6"/>
  <c r="H201" i="6"/>
  <c r="M201" i="6" s="1"/>
  <c r="G201" i="6"/>
  <c r="L201" i="6" s="1"/>
  <c r="F201" i="6"/>
  <c r="K201" i="6" s="1"/>
  <c r="E201" i="6"/>
  <c r="J201" i="6" s="1"/>
  <c r="D201" i="6"/>
  <c r="H200" i="6"/>
  <c r="M200" i="6" s="1"/>
  <c r="G200" i="6"/>
  <c r="L200" i="6" s="1"/>
  <c r="F200" i="6"/>
  <c r="K200" i="6" s="1"/>
  <c r="E200" i="6"/>
  <c r="J200" i="6" s="1"/>
  <c r="D200" i="6"/>
  <c r="H199" i="6"/>
  <c r="M199" i="6" s="1"/>
  <c r="G199" i="6"/>
  <c r="L199" i="6" s="1"/>
  <c r="F199" i="6"/>
  <c r="K199" i="6" s="1"/>
  <c r="E199" i="6"/>
  <c r="J199" i="6" s="1"/>
  <c r="D199" i="6"/>
  <c r="H198" i="6"/>
  <c r="M198" i="6" s="1"/>
  <c r="G198" i="6"/>
  <c r="L198" i="6" s="1"/>
  <c r="F198" i="6"/>
  <c r="K198" i="6" s="1"/>
  <c r="E198" i="6"/>
  <c r="J198" i="6" s="1"/>
  <c r="D198" i="6"/>
  <c r="H197" i="6"/>
  <c r="M197" i="6" s="1"/>
  <c r="G197" i="6"/>
  <c r="L197" i="6" s="1"/>
  <c r="F197" i="6"/>
  <c r="K197" i="6" s="1"/>
  <c r="E197" i="6"/>
  <c r="J197" i="6" s="1"/>
  <c r="D197" i="6"/>
  <c r="H196" i="6"/>
  <c r="M196" i="6" s="1"/>
  <c r="G196" i="6"/>
  <c r="L196" i="6" s="1"/>
  <c r="F196" i="6"/>
  <c r="K196" i="6" s="1"/>
  <c r="E196" i="6"/>
  <c r="J196" i="6" s="1"/>
  <c r="D196" i="6"/>
  <c r="H195" i="6"/>
  <c r="M195" i="6" s="1"/>
  <c r="G195" i="6"/>
  <c r="L195" i="6" s="1"/>
  <c r="F195" i="6"/>
  <c r="K195" i="6" s="1"/>
  <c r="E195" i="6"/>
  <c r="J195" i="6" s="1"/>
  <c r="D195" i="6"/>
  <c r="H191" i="6"/>
  <c r="M191" i="6" s="1"/>
  <c r="G191" i="6"/>
  <c r="L191" i="6" s="1"/>
  <c r="F191" i="6"/>
  <c r="K191" i="6" s="1"/>
  <c r="E191" i="6"/>
  <c r="J191" i="6" s="1"/>
  <c r="D191" i="6"/>
  <c r="H190" i="6"/>
  <c r="M190" i="6" s="1"/>
  <c r="G190" i="6"/>
  <c r="L190" i="6" s="1"/>
  <c r="F190" i="6"/>
  <c r="K190" i="6" s="1"/>
  <c r="E190" i="6"/>
  <c r="J190" i="6" s="1"/>
  <c r="D190" i="6"/>
  <c r="H189" i="6"/>
  <c r="M189" i="6" s="1"/>
  <c r="G189" i="6"/>
  <c r="L189" i="6" s="1"/>
  <c r="F189" i="6"/>
  <c r="K189" i="6" s="1"/>
  <c r="E189" i="6"/>
  <c r="J189" i="6" s="1"/>
  <c r="D189" i="6"/>
  <c r="H188" i="6"/>
  <c r="M188" i="6" s="1"/>
  <c r="G188" i="6"/>
  <c r="L188" i="6" s="1"/>
  <c r="F188" i="6"/>
  <c r="K188" i="6" s="1"/>
  <c r="E188" i="6"/>
  <c r="J188" i="6" s="1"/>
  <c r="D188" i="6"/>
  <c r="H187" i="6"/>
  <c r="M187" i="6" s="1"/>
  <c r="G187" i="6"/>
  <c r="L187" i="6" s="1"/>
  <c r="F187" i="6"/>
  <c r="K187" i="6" s="1"/>
  <c r="E187" i="6"/>
  <c r="J187" i="6" s="1"/>
  <c r="D187" i="6"/>
  <c r="H186" i="6"/>
  <c r="M186" i="6" s="1"/>
  <c r="G186" i="6"/>
  <c r="L186" i="6" s="1"/>
  <c r="F186" i="6"/>
  <c r="K186" i="6" s="1"/>
  <c r="E186" i="6"/>
  <c r="J186" i="6" s="1"/>
  <c r="D186" i="6"/>
  <c r="H185" i="6"/>
  <c r="M185" i="6" s="1"/>
  <c r="G185" i="6"/>
  <c r="L185" i="6" s="1"/>
  <c r="F185" i="6"/>
  <c r="K185" i="6" s="1"/>
  <c r="E185" i="6"/>
  <c r="J185" i="6" s="1"/>
  <c r="D185" i="6"/>
  <c r="H184" i="6"/>
  <c r="M184" i="6" s="1"/>
  <c r="G184" i="6"/>
  <c r="L184" i="6" s="1"/>
  <c r="F184" i="6"/>
  <c r="K184" i="6" s="1"/>
  <c r="E184" i="6"/>
  <c r="J184" i="6" s="1"/>
  <c r="D184" i="6"/>
  <c r="H183" i="6"/>
  <c r="M183" i="6" s="1"/>
  <c r="G183" i="6"/>
  <c r="L183" i="6" s="1"/>
  <c r="F183" i="6"/>
  <c r="K183" i="6" s="1"/>
  <c r="E183" i="6"/>
  <c r="J183" i="6" s="1"/>
  <c r="D183" i="6"/>
  <c r="H167" i="6"/>
  <c r="M167" i="6" s="1"/>
  <c r="G167" i="6"/>
  <c r="L167" i="6" s="1"/>
  <c r="F167" i="6"/>
  <c r="K167" i="6" s="1"/>
  <c r="E167" i="6"/>
  <c r="J167" i="6" s="1"/>
  <c r="D167" i="6"/>
  <c r="H166" i="6"/>
  <c r="M166" i="6" s="1"/>
  <c r="G166" i="6"/>
  <c r="L166" i="6" s="1"/>
  <c r="F166" i="6"/>
  <c r="K166" i="6" s="1"/>
  <c r="E166" i="6"/>
  <c r="J166" i="6" s="1"/>
  <c r="D166" i="6"/>
  <c r="H165" i="6"/>
  <c r="M165" i="6" s="1"/>
  <c r="G165" i="6"/>
  <c r="L165" i="6" s="1"/>
  <c r="F165" i="6"/>
  <c r="K165" i="6" s="1"/>
  <c r="E165" i="6"/>
  <c r="J165" i="6" s="1"/>
  <c r="D165" i="6"/>
  <c r="H164" i="6"/>
  <c r="M164" i="6" s="1"/>
  <c r="G164" i="6"/>
  <c r="L164" i="6" s="1"/>
  <c r="F164" i="6"/>
  <c r="K164" i="6" s="1"/>
  <c r="E164" i="6"/>
  <c r="J164" i="6" s="1"/>
  <c r="D164" i="6"/>
  <c r="H163" i="6"/>
  <c r="M163" i="6" s="1"/>
  <c r="G163" i="6"/>
  <c r="L163" i="6" s="1"/>
  <c r="F163" i="6"/>
  <c r="K163" i="6" s="1"/>
  <c r="E163" i="6"/>
  <c r="J163" i="6" s="1"/>
  <c r="D163" i="6"/>
  <c r="H162" i="6"/>
  <c r="M162" i="6" s="1"/>
  <c r="G162" i="6"/>
  <c r="L162" i="6" s="1"/>
  <c r="F162" i="6"/>
  <c r="K162" i="6" s="1"/>
  <c r="E162" i="6"/>
  <c r="J162" i="6" s="1"/>
  <c r="D162" i="6"/>
  <c r="H161" i="6"/>
  <c r="M161" i="6" s="1"/>
  <c r="G161" i="6"/>
  <c r="L161" i="6" s="1"/>
  <c r="F161" i="6"/>
  <c r="K161" i="6" s="1"/>
  <c r="E161" i="6"/>
  <c r="J161" i="6" s="1"/>
  <c r="D161" i="6"/>
  <c r="H160" i="6"/>
  <c r="M160" i="6" s="1"/>
  <c r="G160" i="6"/>
  <c r="L160" i="6" s="1"/>
  <c r="F160" i="6"/>
  <c r="K160" i="6" s="1"/>
  <c r="E160" i="6"/>
  <c r="J160" i="6" s="1"/>
  <c r="D160" i="6"/>
  <c r="H159" i="6"/>
  <c r="M159" i="6" s="1"/>
  <c r="G159" i="6"/>
  <c r="L159" i="6" s="1"/>
  <c r="F159" i="6"/>
  <c r="K159" i="6" s="1"/>
  <c r="E159" i="6"/>
  <c r="J159" i="6" s="1"/>
  <c r="D159" i="6"/>
  <c r="H143" i="6"/>
  <c r="M143" i="6" s="1"/>
  <c r="G143" i="6"/>
  <c r="L143" i="6" s="1"/>
  <c r="F143" i="6"/>
  <c r="K143" i="6" s="1"/>
  <c r="E143" i="6"/>
  <c r="J143" i="6" s="1"/>
  <c r="D143" i="6"/>
  <c r="H142" i="6"/>
  <c r="M142" i="6" s="1"/>
  <c r="G142" i="6"/>
  <c r="L142" i="6" s="1"/>
  <c r="F142" i="6"/>
  <c r="K142" i="6" s="1"/>
  <c r="E142" i="6"/>
  <c r="J142" i="6" s="1"/>
  <c r="D142" i="6"/>
  <c r="H141" i="6"/>
  <c r="M141" i="6" s="1"/>
  <c r="G141" i="6"/>
  <c r="L141" i="6" s="1"/>
  <c r="F141" i="6"/>
  <c r="K141" i="6" s="1"/>
  <c r="E141" i="6"/>
  <c r="J141" i="6" s="1"/>
  <c r="D141" i="6"/>
  <c r="H140" i="6"/>
  <c r="M140" i="6" s="1"/>
  <c r="G140" i="6"/>
  <c r="L140" i="6" s="1"/>
  <c r="F140" i="6"/>
  <c r="K140" i="6" s="1"/>
  <c r="E140" i="6"/>
  <c r="J140" i="6" s="1"/>
  <c r="D140" i="6"/>
  <c r="H139" i="6"/>
  <c r="M139" i="6" s="1"/>
  <c r="G139" i="6"/>
  <c r="L139" i="6" s="1"/>
  <c r="F139" i="6"/>
  <c r="K139" i="6" s="1"/>
  <c r="E139" i="6"/>
  <c r="J139" i="6" s="1"/>
  <c r="D139" i="6"/>
  <c r="H138" i="6"/>
  <c r="M138" i="6" s="1"/>
  <c r="G138" i="6"/>
  <c r="L138" i="6" s="1"/>
  <c r="F138" i="6"/>
  <c r="K138" i="6" s="1"/>
  <c r="E138" i="6"/>
  <c r="J138" i="6" s="1"/>
  <c r="D138" i="6"/>
  <c r="H137" i="6"/>
  <c r="M137" i="6" s="1"/>
  <c r="G137" i="6"/>
  <c r="L137" i="6" s="1"/>
  <c r="F137" i="6"/>
  <c r="K137" i="6" s="1"/>
  <c r="E137" i="6"/>
  <c r="J137" i="6" s="1"/>
  <c r="D137" i="6"/>
  <c r="H136" i="6"/>
  <c r="M136" i="6" s="1"/>
  <c r="G136" i="6"/>
  <c r="L136" i="6" s="1"/>
  <c r="F136" i="6"/>
  <c r="K136" i="6" s="1"/>
  <c r="E136" i="6"/>
  <c r="J136" i="6" s="1"/>
  <c r="D136" i="6"/>
  <c r="H135" i="6"/>
  <c r="M135" i="6" s="1"/>
  <c r="G135" i="6"/>
  <c r="L135" i="6" s="1"/>
  <c r="F135" i="6"/>
  <c r="K135" i="6" s="1"/>
  <c r="E135" i="6"/>
  <c r="J135" i="6" s="1"/>
  <c r="D135" i="6"/>
  <c r="H119" i="6"/>
  <c r="M119" i="6" s="1"/>
  <c r="G119" i="6"/>
  <c r="L119" i="6" s="1"/>
  <c r="F119" i="6"/>
  <c r="K119" i="6" s="1"/>
  <c r="E119" i="6"/>
  <c r="J119" i="6" s="1"/>
  <c r="D119" i="6"/>
  <c r="H118" i="6"/>
  <c r="M118" i="6" s="1"/>
  <c r="G118" i="6"/>
  <c r="L118" i="6" s="1"/>
  <c r="F118" i="6"/>
  <c r="K118" i="6" s="1"/>
  <c r="E118" i="6"/>
  <c r="J118" i="6" s="1"/>
  <c r="D118" i="6"/>
  <c r="H117" i="6"/>
  <c r="M117" i="6" s="1"/>
  <c r="G117" i="6"/>
  <c r="L117" i="6" s="1"/>
  <c r="F117" i="6"/>
  <c r="K117" i="6" s="1"/>
  <c r="E117" i="6"/>
  <c r="J117" i="6" s="1"/>
  <c r="D117" i="6"/>
  <c r="H116" i="6"/>
  <c r="M116" i="6" s="1"/>
  <c r="G116" i="6"/>
  <c r="L116" i="6" s="1"/>
  <c r="F116" i="6"/>
  <c r="K116" i="6" s="1"/>
  <c r="E116" i="6"/>
  <c r="J116" i="6" s="1"/>
  <c r="D116" i="6"/>
  <c r="H115" i="6"/>
  <c r="M115" i="6" s="1"/>
  <c r="G115" i="6"/>
  <c r="L115" i="6" s="1"/>
  <c r="F115" i="6"/>
  <c r="K115" i="6" s="1"/>
  <c r="E115" i="6"/>
  <c r="J115" i="6" s="1"/>
  <c r="D115" i="6"/>
  <c r="H114" i="6"/>
  <c r="M114" i="6" s="1"/>
  <c r="G114" i="6"/>
  <c r="L114" i="6" s="1"/>
  <c r="F114" i="6"/>
  <c r="K114" i="6" s="1"/>
  <c r="E114" i="6"/>
  <c r="J114" i="6" s="1"/>
  <c r="D114" i="6"/>
  <c r="H113" i="6"/>
  <c r="M113" i="6" s="1"/>
  <c r="G113" i="6"/>
  <c r="L113" i="6" s="1"/>
  <c r="F113" i="6"/>
  <c r="K113" i="6" s="1"/>
  <c r="E113" i="6"/>
  <c r="J113" i="6" s="1"/>
  <c r="D113" i="6"/>
  <c r="H112" i="6"/>
  <c r="M112" i="6" s="1"/>
  <c r="G112" i="6"/>
  <c r="L112" i="6" s="1"/>
  <c r="F112" i="6"/>
  <c r="K112" i="6" s="1"/>
  <c r="E112" i="6"/>
  <c r="J112" i="6" s="1"/>
  <c r="D112" i="6"/>
  <c r="H111" i="6"/>
  <c r="M111" i="6" s="1"/>
  <c r="G111" i="6"/>
  <c r="L111" i="6" s="1"/>
  <c r="F111" i="6"/>
  <c r="K111" i="6" s="1"/>
  <c r="E111" i="6"/>
  <c r="J111" i="6" s="1"/>
  <c r="D111" i="6"/>
  <c r="H95" i="6"/>
  <c r="M95" i="6" s="1"/>
  <c r="G95" i="6"/>
  <c r="L95" i="6" s="1"/>
  <c r="F95" i="6"/>
  <c r="K95" i="6" s="1"/>
  <c r="E95" i="6"/>
  <c r="J95" i="6" s="1"/>
  <c r="D95" i="6"/>
  <c r="H94" i="6"/>
  <c r="M94" i="6" s="1"/>
  <c r="G94" i="6"/>
  <c r="L94" i="6" s="1"/>
  <c r="F94" i="6"/>
  <c r="K94" i="6" s="1"/>
  <c r="E94" i="6"/>
  <c r="J94" i="6" s="1"/>
  <c r="D94" i="6"/>
  <c r="H93" i="6"/>
  <c r="M93" i="6" s="1"/>
  <c r="G93" i="6"/>
  <c r="L93" i="6" s="1"/>
  <c r="F93" i="6"/>
  <c r="K93" i="6" s="1"/>
  <c r="E93" i="6"/>
  <c r="J93" i="6" s="1"/>
  <c r="D93" i="6"/>
  <c r="H92" i="6"/>
  <c r="M92" i="6" s="1"/>
  <c r="G92" i="6"/>
  <c r="L92" i="6" s="1"/>
  <c r="F92" i="6"/>
  <c r="K92" i="6" s="1"/>
  <c r="E92" i="6"/>
  <c r="J92" i="6" s="1"/>
  <c r="D92" i="6"/>
  <c r="H91" i="6"/>
  <c r="M91" i="6" s="1"/>
  <c r="G91" i="6"/>
  <c r="L91" i="6" s="1"/>
  <c r="F91" i="6"/>
  <c r="K91" i="6" s="1"/>
  <c r="E91" i="6"/>
  <c r="J91" i="6" s="1"/>
  <c r="D91" i="6"/>
  <c r="H90" i="6"/>
  <c r="M90" i="6" s="1"/>
  <c r="G90" i="6"/>
  <c r="L90" i="6" s="1"/>
  <c r="F90" i="6"/>
  <c r="K90" i="6" s="1"/>
  <c r="E90" i="6"/>
  <c r="J90" i="6" s="1"/>
  <c r="D90" i="6"/>
  <c r="H89" i="6"/>
  <c r="M89" i="6" s="1"/>
  <c r="G89" i="6"/>
  <c r="L89" i="6" s="1"/>
  <c r="F89" i="6"/>
  <c r="K89" i="6" s="1"/>
  <c r="E89" i="6"/>
  <c r="J89" i="6" s="1"/>
  <c r="D89" i="6"/>
  <c r="H88" i="6"/>
  <c r="M88" i="6" s="1"/>
  <c r="G88" i="6"/>
  <c r="L88" i="6" s="1"/>
  <c r="F88" i="6"/>
  <c r="K88" i="6" s="1"/>
  <c r="E88" i="6"/>
  <c r="J88" i="6" s="1"/>
  <c r="D88" i="6"/>
  <c r="H87" i="6"/>
  <c r="M87" i="6" s="1"/>
  <c r="G87" i="6"/>
  <c r="L87" i="6" s="1"/>
  <c r="F87" i="6"/>
  <c r="K87" i="6" s="1"/>
  <c r="E87" i="6"/>
  <c r="J87" i="6" s="1"/>
  <c r="D87" i="6"/>
  <c r="H83" i="6"/>
  <c r="M83" i="6" s="1"/>
  <c r="G83" i="6"/>
  <c r="L83" i="6" s="1"/>
  <c r="F83" i="6"/>
  <c r="K83" i="6" s="1"/>
  <c r="E83" i="6"/>
  <c r="J83" i="6" s="1"/>
  <c r="D83" i="6"/>
  <c r="H82" i="6"/>
  <c r="M82" i="6" s="1"/>
  <c r="G82" i="6"/>
  <c r="L82" i="6" s="1"/>
  <c r="F82" i="6"/>
  <c r="K82" i="6" s="1"/>
  <c r="E82" i="6"/>
  <c r="J82" i="6" s="1"/>
  <c r="D82" i="6"/>
  <c r="H81" i="6"/>
  <c r="M81" i="6" s="1"/>
  <c r="G81" i="6"/>
  <c r="L81" i="6" s="1"/>
  <c r="F81" i="6"/>
  <c r="K81" i="6" s="1"/>
  <c r="E81" i="6"/>
  <c r="J81" i="6" s="1"/>
  <c r="D81" i="6"/>
  <c r="H80" i="6"/>
  <c r="M80" i="6" s="1"/>
  <c r="G80" i="6"/>
  <c r="L80" i="6" s="1"/>
  <c r="F80" i="6"/>
  <c r="K80" i="6" s="1"/>
  <c r="E80" i="6"/>
  <c r="J80" i="6" s="1"/>
  <c r="D80" i="6"/>
  <c r="H79" i="6"/>
  <c r="M79" i="6" s="1"/>
  <c r="G79" i="6"/>
  <c r="L79" i="6" s="1"/>
  <c r="F79" i="6"/>
  <c r="K79" i="6" s="1"/>
  <c r="E79" i="6"/>
  <c r="J79" i="6" s="1"/>
  <c r="D79" i="6"/>
  <c r="H78" i="6"/>
  <c r="M78" i="6" s="1"/>
  <c r="G78" i="6"/>
  <c r="L78" i="6" s="1"/>
  <c r="F78" i="6"/>
  <c r="K78" i="6" s="1"/>
  <c r="E78" i="6"/>
  <c r="J78" i="6" s="1"/>
  <c r="D78" i="6"/>
  <c r="H77" i="6"/>
  <c r="M77" i="6" s="1"/>
  <c r="G77" i="6"/>
  <c r="L77" i="6" s="1"/>
  <c r="F77" i="6"/>
  <c r="K77" i="6" s="1"/>
  <c r="E77" i="6"/>
  <c r="J77" i="6" s="1"/>
  <c r="D77" i="6"/>
  <c r="H76" i="6"/>
  <c r="M76" i="6" s="1"/>
  <c r="G76" i="6"/>
  <c r="L76" i="6" s="1"/>
  <c r="F76" i="6"/>
  <c r="K76" i="6" s="1"/>
  <c r="E76" i="6"/>
  <c r="J76" i="6" s="1"/>
  <c r="D76" i="6"/>
  <c r="H75" i="6"/>
  <c r="M75" i="6" s="1"/>
  <c r="G75" i="6"/>
  <c r="L75" i="6" s="1"/>
  <c r="F75" i="6"/>
  <c r="K75" i="6" s="1"/>
  <c r="E75" i="6"/>
  <c r="J75" i="6" s="1"/>
  <c r="D75" i="6"/>
  <c r="H59" i="6"/>
  <c r="M59" i="6" s="1"/>
  <c r="G59" i="6"/>
  <c r="L59" i="6" s="1"/>
  <c r="F59" i="6"/>
  <c r="K59" i="6" s="1"/>
  <c r="E59" i="6"/>
  <c r="J59" i="6" s="1"/>
  <c r="D59" i="6"/>
  <c r="H58" i="6"/>
  <c r="M58" i="6" s="1"/>
  <c r="G58" i="6"/>
  <c r="L58" i="6" s="1"/>
  <c r="F58" i="6"/>
  <c r="K58" i="6" s="1"/>
  <c r="E58" i="6"/>
  <c r="J58" i="6" s="1"/>
  <c r="D58" i="6"/>
  <c r="H57" i="6"/>
  <c r="M57" i="6" s="1"/>
  <c r="G57" i="6"/>
  <c r="L57" i="6" s="1"/>
  <c r="F57" i="6"/>
  <c r="K57" i="6" s="1"/>
  <c r="E57" i="6"/>
  <c r="J57" i="6" s="1"/>
  <c r="D57" i="6"/>
  <c r="H56" i="6"/>
  <c r="M56" i="6" s="1"/>
  <c r="G56" i="6"/>
  <c r="L56" i="6" s="1"/>
  <c r="F56" i="6"/>
  <c r="K56" i="6" s="1"/>
  <c r="E56" i="6"/>
  <c r="J56" i="6" s="1"/>
  <c r="D56" i="6"/>
  <c r="H55" i="6"/>
  <c r="M55" i="6" s="1"/>
  <c r="G55" i="6"/>
  <c r="L55" i="6" s="1"/>
  <c r="F55" i="6"/>
  <c r="K55" i="6" s="1"/>
  <c r="E55" i="6"/>
  <c r="J55" i="6" s="1"/>
  <c r="D55" i="6"/>
  <c r="H54" i="6"/>
  <c r="M54" i="6" s="1"/>
  <c r="G54" i="6"/>
  <c r="L54" i="6" s="1"/>
  <c r="F54" i="6"/>
  <c r="K54" i="6" s="1"/>
  <c r="E54" i="6"/>
  <c r="J54" i="6" s="1"/>
  <c r="D54" i="6"/>
  <c r="H53" i="6"/>
  <c r="M53" i="6" s="1"/>
  <c r="G53" i="6"/>
  <c r="L53" i="6" s="1"/>
  <c r="F53" i="6"/>
  <c r="K53" i="6" s="1"/>
  <c r="E53" i="6"/>
  <c r="J53" i="6" s="1"/>
  <c r="D53" i="6"/>
  <c r="H52" i="6"/>
  <c r="M52" i="6" s="1"/>
  <c r="G52" i="6"/>
  <c r="L52" i="6" s="1"/>
  <c r="F52" i="6"/>
  <c r="K52" i="6" s="1"/>
  <c r="E52" i="6"/>
  <c r="J52" i="6" s="1"/>
  <c r="D52" i="6"/>
  <c r="H51" i="6"/>
  <c r="M51" i="6" s="1"/>
  <c r="G51" i="6"/>
  <c r="L51" i="6" s="1"/>
  <c r="F51" i="6"/>
  <c r="K51" i="6" s="1"/>
  <c r="E51" i="6"/>
  <c r="J51" i="6" s="1"/>
  <c r="D51" i="6"/>
  <c r="E39" i="6"/>
  <c r="J39" i="6" s="1"/>
  <c r="H39" i="6"/>
  <c r="M39" i="6" s="1"/>
  <c r="E549" i="6"/>
  <c r="E520" i="6"/>
  <c r="E508" i="6"/>
  <c r="F316" i="6"/>
  <c r="K316" i="6" s="1"/>
  <c r="B19" i="3"/>
  <c r="B18" i="3"/>
  <c r="B17" i="3"/>
  <c r="B16" i="3"/>
  <c r="B15" i="3"/>
  <c r="B14" i="3"/>
  <c r="B13" i="3"/>
  <c r="B12" i="3"/>
  <c r="H1671" i="6"/>
  <c r="M1671" i="6" s="1"/>
  <c r="G1671" i="6"/>
  <c r="L1671" i="6" s="1"/>
  <c r="F1671" i="6"/>
  <c r="K1671" i="6" s="1"/>
  <c r="E1671" i="6"/>
  <c r="J1671" i="6" s="1"/>
  <c r="D1671" i="6"/>
  <c r="H1670" i="6"/>
  <c r="M1670" i="6" s="1"/>
  <c r="G1670" i="6"/>
  <c r="L1670" i="6" s="1"/>
  <c r="F1670" i="6"/>
  <c r="K1670" i="6" s="1"/>
  <c r="E1670" i="6"/>
  <c r="J1670" i="6" s="1"/>
  <c r="D1670" i="6"/>
  <c r="H1669" i="6"/>
  <c r="M1669" i="6" s="1"/>
  <c r="G1669" i="6"/>
  <c r="L1669" i="6" s="1"/>
  <c r="F1669" i="6"/>
  <c r="K1669" i="6" s="1"/>
  <c r="E1669" i="6"/>
  <c r="J1669" i="6" s="1"/>
  <c r="D1669" i="6"/>
  <c r="H1668" i="6"/>
  <c r="M1668" i="6" s="1"/>
  <c r="G1668" i="6"/>
  <c r="L1668" i="6" s="1"/>
  <c r="F1668" i="6"/>
  <c r="K1668" i="6" s="1"/>
  <c r="E1668" i="6"/>
  <c r="J1668" i="6" s="1"/>
  <c r="D1668" i="6"/>
  <c r="H1667" i="6"/>
  <c r="M1667" i="6" s="1"/>
  <c r="G1667" i="6"/>
  <c r="L1667" i="6" s="1"/>
  <c r="F1667" i="6"/>
  <c r="K1667" i="6" s="1"/>
  <c r="E1667" i="6"/>
  <c r="J1667" i="6" s="1"/>
  <c r="D1667" i="6"/>
  <c r="H1666" i="6"/>
  <c r="M1666" i="6" s="1"/>
  <c r="G1666" i="6"/>
  <c r="L1666" i="6" s="1"/>
  <c r="F1666" i="6"/>
  <c r="K1666" i="6" s="1"/>
  <c r="E1666" i="6"/>
  <c r="J1666" i="6" s="1"/>
  <c r="D1666" i="6"/>
  <c r="H1665" i="6"/>
  <c r="M1665" i="6" s="1"/>
  <c r="G1665" i="6"/>
  <c r="L1665" i="6" s="1"/>
  <c r="F1665" i="6"/>
  <c r="K1665" i="6" s="1"/>
  <c r="E1665" i="6"/>
  <c r="J1665" i="6" s="1"/>
  <c r="D1665" i="6"/>
  <c r="H1664" i="6"/>
  <c r="M1664" i="6" s="1"/>
  <c r="G1664" i="6"/>
  <c r="L1664" i="6" s="1"/>
  <c r="F1664" i="6"/>
  <c r="K1664" i="6" s="1"/>
  <c r="E1664" i="6"/>
  <c r="J1664" i="6" s="1"/>
  <c r="D1664" i="6"/>
  <c r="H1663" i="6"/>
  <c r="M1663" i="6" s="1"/>
  <c r="G1663" i="6"/>
  <c r="L1663" i="6" s="1"/>
  <c r="F1663" i="6"/>
  <c r="K1663" i="6" s="1"/>
  <c r="E1663" i="6"/>
  <c r="J1663" i="6" s="1"/>
  <c r="D1663" i="6"/>
  <c r="H1647" i="6"/>
  <c r="M1647" i="6" s="1"/>
  <c r="G1647" i="6"/>
  <c r="L1647" i="6" s="1"/>
  <c r="F1647" i="6"/>
  <c r="K1647" i="6" s="1"/>
  <c r="E1647" i="6"/>
  <c r="J1647" i="6" s="1"/>
  <c r="D1647" i="6"/>
  <c r="H1646" i="6"/>
  <c r="M1646" i="6" s="1"/>
  <c r="G1646" i="6"/>
  <c r="L1646" i="6" s="1"/>
  <c r="F1646" i="6"/>
  <c r="K1646" i="6" s="1"/>
  <c r="E1646" i="6"/>
  <c r="J1646" i="6" s="1"/>
  <c r="D1646" i="6"/>
  <c r="H1645" i="6"/>
  <c r="M1645" i="6" s="1"/>
  <c r="G1645" i="6"/>
  <c r="L1645" i="6" s="1"/>
  <c r="F1645" i="6"/>
  <c r="K1645" i="6" s="1"/>
  <c r="E1645" i="6"/>
  <c r="J1645" i="6" s="1"/>
  <c r="D1645" i="6"/>
  <c r="H1644" i="6"/>
  <c r="M1644" i="6" s="1"/>
  <c r="G1644" i="6"/>
  <c r="L1644" i="6" s="1"/>
  <c r="F1644" i="6"/>
  <c r="K1644" i="6" s="1"/>
  <c r="E1644" i="6"/>
  <c r="J1644" i="6" s="1"/>
  <c r="D1644" i="6"/>
  <c r="H1643" i="6"/>
  <c r="M1643" i="6" s="1"/>
  <c r="G1643" i="6"/>
  <c r="L1643" i="6" s="1"/>
  <c r="F1643" i="6"/>
  <c r="K1643" i="6" s="1"/>
  <c r="E1643" i="6"/>
  <c r="J1643" i="6" s="1"/>
  <c r="D1643" i="6"/>
  <c r="H1642" i="6"/>
  <c r="M1642" i="6" s="1"/>
  <c r="G1642" i="6"/>
  <c r="L1642" i="6" s="1"/>
  <c r="F1642" i="6"/>
  <c r="K1642" i="6" s="1"/>
  <c r="E1642" i="6"/>
  <c r="J1642" i="6" s="1"/>
  <c r="D1642" i="6"/>
  <c r="H1641" i="6"/>
  <c r="M1641" i="6" s="1"/>
  <c r="G1641" i="6"/>
  <c r="L1641" i="6" s="1"/>
  <c r="F1641" i="6"/>
  <c r="K1641" i="6" s="1"/>
  <c r="E1641" i="6"/>
  <c r="J1641" i="6" s="1"/>
  <c r="D1641" i="6"/>
  <c r="H1640" i="6"/>
  <c r="M1640" i="6" s="1"/>
  <c r="G1640" i="6"/>
  <c r="L1640" i="6" s="1"/>
  <c r="F1640" i="6"/>
  <c r="K1640" i="6" s="1"/>
  <c r="E1640" i="6"/>
  <c r="J1640" i="6" s="1"/>
  <c r="D1640" i="6"/>
  <c r="H1639" i="6"/>
  <c r="M1639" i="6" s="1"/>
  <c r="G1639" i="6"/>
  <c r="L1639" i="6" s="1"/>
  <c r="F1639" i="6"/>
  <c r="K1639" i="6" s="1"/>
  <c r="E1639" i="6"/>
  <c r="J1639" i="6" s="1"/>
  <c r="D1639" i="6"/>
  <c r="H1635" i="6"/>
  <c r="M1635" i="6" s="1"/>
  <c r="G1635" i="6"/>
  <c r="L1635" i="6" s="1"/>
  <c r="F1635" i="6"/>
  <c r="K1635" i="6" s="1"/>
  <c r="E1635" i="6"/>
  <c r="J1635" i="6" s="1"/>
  <c r="D1635" i="6"/>
  <c r="H1634" i="6"/>
  <c r="M1634" i="6" s="1"/>
  <c r="G1634" i="6"/>
  <c r="L1634" i="6" s="1"/>
  <c r="F1634" i="6"/>
  <c r="K1634" i="6" s="1"/>
  <c r="E1634" i="6"/>
  <c r="J1634" i="6" s="1"/>
  <c r="D1634" i="6"/>
  <c r="H1633" i="6"/>
  <c r="M1633" i="6" s="1"/>
  <c r="G1633" i="6"/>
  <c r="L1633" i="6" s="1"/>
  <c r="F1633" i="6"/>
  <c r="K1633" i="6" s="1"/>
  <c r="E1633" i="6"/>
  <c r="J1633" i="6" s="1"/>
  <c r="D1633" i="6"/>
  <c r="H1632" i="6"/>
  <c r="M1632" i="6" s="1"/>
  <c r="G1632" i="6"/>
  <c r="L1632" i="6" s="1"/>
  <c r="F1632" i="6"/>
  <c r="K1632" i="6" s="1"/>
  <c r="E1632" i="6"/>
  <c r="J1632" i="6" s="1"/>
  <c r="D1632" i="6"/>
  <c r="H1631" i="6"/>
  <c r="M1631" i="6" s="1"/>
  <c r="G1631" i="6"/>
  <c r="L1631" i="6" s="1"/>
  <c r="F1631" i="6"/>
  <c r="K1631" i="6" s="1"/>
  <c r="E1631" i="6"/>
  <c r="J1631" i="6" s="1"/>
  <c r="D1631" i="6"/>
  <c r="H1630" i="6"/>
  <c r="M1630" i="6" s="1"/>
  <c r="G1630" i="6"/>
  <c r="L1630" i="6" s="1"/>
  <c r="F1630" i="6"/>
  <c r="K1630" i="6" s="1"/>
  <c r="E1630" i="6"/>
  <c r="J1630" i="6" s="1"/>
  <c r="D1630" i="6"/>
  <c r="H1629" i="6"/>
  <c r="M1629" i="6" s="1"/>
  <c r="G1629" i="6"/>
  <c r="L1629" i="6" s="1"/>
  <c r="F1629" i="6"/>
  <c r="K1629" i="6" s="1"/>
  <c r="E1629" i="6"/>
  <c r="J1629" i="6" s="1"/>
  <c r="D1629" i="6"/>
  <c r="H1628" i="6"/>
  <c r="M1628" i="6" s="1"/>
  <c r="G1628" i="6"/>
  <c r="L1628" i="6" s="1"/>
  <c r="F1628" i="6"/>
  <c r="K1628" i="6" s="1"/>
  <c r="E1628" i="6"/>
  <c r="J1628" i="6" s="1"/>
  <c r="D1628" i="6"/>
  <c r="H1627" i="6"/>
  <c r="M1627" i="6" s="1"/>
  <c r="G1627" i="6"/>
  <c r="L1627" i="6" s="1"/>
  <c r="F1627" i="6"/>
  <c r="K1627" i="6" s="1"/>
  <c r="E1627" i="6"/>
  <c r="J1627" i="6" s="1"/>
  <c r="D1627" i="6"/>
  <c r="H1623" i="6"/>
  <c r="M1623" i="6" s="1"/>
  <c r="G1623" i="6"/>
  <c r="L1623" i="6" s="1"/>
  <c r="F1623" i="6"/>
  <c r="K1623" i="6" s="1"/>
  <c r="E1623" i="6"/>
  <c r="J1623" i="6" s="1"/>
  <c r="D1623" i="6"/>
  <c r="H1622" i="6"/>
  <c r="M1622" i="6" s="1"/>
  <c r="G1622" i="6"/>
  <c r="L1622" i="6" s="1"/>
  <c r="F1622" i="6"/>
  <c r="K1622" i="6" s="1"/>
  <c r="E1622" i="6"/>
  <c r="J1622" i="6" s="1"/>
  <c r="D1622" i="6"/>
  <c r="H1621" i="6"/>
  <c r="M1621" i="6" s="1"/>
  <c r="G1621" i="6"/>
  <c r="L1621" i="6" s="1"/>
  <c r="F1621" i="6"/>
  <c r="K1621" i="6" s="1"/>
  <c r="E1621" i="6"/>
  <c r="J1621" i="6" s="1"/>
  <c r="D1621" i="6"/>
  <c r="H1620" i="6"/>
  <c r="M1620" i="6" s="1"/>
  <c r="G1620" i="6"/>
  <c r="L1620" i="6" s="1"/>
  <c r="F1620" i="6"/>
  <c r="K1620" i="6" s="1"/>
  <c r="E1620" i="6"/>
  <c r="J1620" i="6" s="1"/>
  <c r="D1620" i="6"/>
  <c r="H1619" i="6"/>
  <c r="M1619" i="6" s="1"/>
  <c r="G1619" i="6"/>
  <c r="L1619" i="6" s="1"/>
  <c r="F1619" i="6"/>
  <c r="K1619" i="6" s="1"/>
  <c r="E1619" i="6"/>
  <c r="J1619" i="6" s="1"/>
  <c r="D1619" i="6"/>
  <c r="H1618" i="6"/>
  <c r="M1618" i="6" s="1"/>
  <c r="G1618" i="6"/>
  <c r="L1618" i="6" s="1"/>
  <c r="F1618" i="6"/>
  <c r="K1618" i="6" s="1"/>
  <c r="E1618" i="6"/>
  <c r="J1618" i="6" s="1"/>
  <c r="D1618" i="6"/>
  <c r="H1617" i="6"/>
  <c r="M1617" i="6" s="1"/>
  <c r="G1617" i="6"/>
  <c r="L1617" i="6" s="1"/>
  <c r="F1617" i="6"/>
  <c r="K1617" i="6" s="1"/>
  <c r="E1617" i="6"/>
  <c r="J1617" i="6" s="1"/>
  <c r="D1617" i="6"/>
  <c r="H1616" i="6"/>
  <c r="M1616" i="6" s="1"/>
  <c r="G1616" i="6"/>
  <c r="L1616" i="6" s="1"/>
  <c r="F1616" i="6"/>
  <c r="K1616" i="6" s="1"/>
  <c r="E1616" i="6"/>
  <c r="J1616" i="6" s="1"/>
  <c r="D1616" i="6"/>
  <c r="H1615" i="6"/>
  <c r="M1615" i="6" s="1"/>
  <c r="G1615" i="6"/>
  <c r="L1615" i="6" s="1"/>
  <c r="F1615" i="6"/>
  <c r="K1615" i="6" s="1"/>
  <c r="E1615" i="6"/>
  <c r="J1615" i="6" s="1"/>
  <c r="D1615" i="6"/>
  <c r="H1325" i="6"/>
  <c r="M1325" i="6" s="1"/>
  <c r="G1325" i="6"/>
  <c r="L1325" i="6" s="1"/>
  <c r="F1325" i="6"/>
  <c r="K1325" i="6" s="1"/>
  <c r="E1325" i="6"/>
  <c r="J1325" i="6" s="1"/>
  <c r="D1325" i="6"/>
  <c r="H1324" i="6"/>
  <c r="M1324" i="6" s="1"/>
  <c r="G1324" i="6"/>
  <c r="L1324" i="6" s="1"/>
  <c r="F1324" i="6"/>
  <c r="K1324" i="6" s="1"/>
  <c r="E1324" i="6"/>
  <c r="J1324" i="6" s="1"/>
  <c r="D1324" i="6"/>
  <c r="H1323" i="6"/>
  <c r="M1323" i="6" s="1"/>
  <c r="G1323" i="6"/>
  <c r="L1323" i="6" s="1"/>
  <c r="F1323" i="6"/>
  <c r="K1323" i="6" s="1"/>
  <c r="E1323" i="6"/>
  <c r="J1323" i="6" s="1"/>
  <c r="D1323" i="6"/>
  <c r="H1322" i="6"/>
  <c r="M1322" i="6" s="1"/>
  <c r="G1322" i="6"/>
  <c r="L1322" i="6" s="1"/>
  <c r="F1322" i="6"/>
  <c r="K1322" i="6" s="1"/>
  <c r="E1322" i="6"/>
  <c r="J1322" i="6" s="1"/>
  <c r="D1322" i="6"/>
  <c r="H1321" i="6"/>
  <c r="M1321" i="6" s="1"/>
  <c r="G1321" i="6"/>
  <c r="L1321" i="6" s="1"/>
  <c r="F1321" i="6"/>
  <c r="K1321" i="6" s="1"/>
  <c r="E1321" i="6"/>
  <c r="J1321" i="6" s="1"/>
  <c r="D1321" i="6"/>
  <c r="H1320" i="6"/>
  <c r="M1320" i="6" s="1"/>
  <c r="G1320" i="6"/>
  <c r="L1320" i="6" s="1"/>
  <c r="F1320" i="6"/>
  <c r="K1320" i="6" s="1"/>
  <c r="E1320" i="6"/>
  <c r="J1320" i="6" s="1"/>
  <c r="D1320" i="6"/>
  <c r="H1319" i="6"/>
  <c r="M1319" i="6" s="1"/>
  <c r="G1319" i="6"/>
  <c r="L1319" i="6" s="1"/>
  <c r="F1319" i="6"/>
  <c r="K1319" i="6" s="1"/>
  <c r="E1319" i="6"/>
  <c r="J1319" i="6" s="1"/>
  <c r="D1319" i="6"/>
  <c r="H1318" i="6"/>
  <c r="M1318" i="6" s="1"/>
  <c r="G1318" i="6"/>
  <c r="L1318" i="6" s="1"/>
  <c r="F1318" i="6"/>
  <c r="K1318" i="6" s="1"/>
  <c r="E1318" i="6"/>
  <c r="J1318" i="6" s="1"/>
  <c r="D1318" i="6"/>
  <c r="H1317" i="6"/>
  <c r="M1317" i="6" s="1"/>
  <c r="G1317" i="6"/>
  <c r="L1317" i="6" s="1"/>
  <c r="F1317" i="6"/>
  <c r="K1317" i="6" s="1"/>
  <c r="E1317" i="6"/>
  <c r="J1317" i="6" s="1"/>
  <c r="D1317" i="6"/>
  <c r="H1313" i="6"/>
  <c r="M1313" i="6" s="1"/>
  <c r="G1313" i="6"/>
  <c r="L1313" i="6" s="1"/>
  <c r="F1313" i="6"/>
  <c r="K1313" i="6" s="1"/>
  <c r="E1313" i="6"/>
  <c r="J1313" i="6" s="1"/>
  <c r="D1313" i="6"/>
  <c r="H1312" i="6"/>
  <c r="M1312" i="6" s="1"/>
  <c r="G1312" i="6"/>
  <c r="L1312" i="6" s="1"/>
  <c r="F1312" i="6"/>
  <c r="K1312" i="6" s="1"/>
  <c r="E1312" i="6"/>
  <c r="J1312" i="6" s="1"/>
  <c r="D1312" i="6"/>
  <c r="H1311" i="6"/>
  <c r="M1311" i="6" s="1"/>
  <c r="G1311" i="6"/>
  <c r="L1311" i="6" s="1"/>
  <c r="F1311" i="6"/>
  <c r="K1311" i="6" s="1"/>
  <c r="E1311" i="6"/>
  <c r="J1311" i="6" s="1"/>
  <c r="D1311" i="6"/>
  <c r="H1310" i="6"/>
  <c r="M1310" i="6" s="1"/>
  <c r="G1310" i="6"/>
  <c r="L1310" i="6" s="1"/>
  <c r="F1310" i="6"/>
  <c r="K1310" i="6" s="1"/>
  <c r="E1310" i="6"/>
  <c r="J1310" i="6" s="1"/>
  <c r="D1310" i="6"/>
  <c r="H1309" i="6"/>
  <c r="M1309" i="6" s="1"/>
  <c r="G1309" i="6"/>
  <c r="L1309" i="6" s="1"/>
  <c r="F1309" i="6"/>
  <c r="K1309" i="6" s="1"/>
  <c r="E1309" i="6"/>
  <c r="J1309" i="6" s="1"/>
  <c r="D1309" i="6"/>
  <c r="H1308" i="6"/>
  <c r="M1308" i="6" s="1"/>
  <c r="G1308" i="6"/>
  <c r="L1308" i="6" s="1"/>
  <c r="F1308" i="6"/>
  <c r="K1308" i="6" s="1"/>
  <c r="E1308" i="6"/>
  <c r="J1308" i="6" s="1"/>
  <c r="D1308" i="6"/>
  <c r="H1307" i="6"/>
  <c r="M1307" i="6" s="1"/>
  <c r="G1307" i="6"/>
  <c r="L1307" i="6" s="1"/>
  <c r="F1307" i="6"/>
  <c r="K1307" i="6" s="1"/>
  <c r="E1307" i="6"/>
  <c r="J1307" i="6" s="1"/>
  <c r="D1307" i="6"/>
  <c r="H1306" i="6"/>
  <c r="M1306" i="6" s="1"/>
  <c r="G1306" i="6"/>
  <c r="L1306" i="6" s="1"/>
  <c r="F1306" i="6"/>
  <c r="K1306" i="6" s="1"/>
  <c r="E1306" i="6"/>
  <c r="J1306" i="6" s="1"/>
  <c r="D1306" i="6"/>
  <c r="H1305" i="6"/>
  <c r="M1305" i="6" s="1"/>
  <c r="G1305" i="6"/>
  <c r="L1305" i="6" s="1"/>
  <c r="F1305" i="6"/>
  <c r="K1305" i="6" s="1"/>
  <c r="E1305" i="6"/>
  <c r="J1305" i="6" s="1"/>
  <c r="D1305" i="6"/>
  <c r="H1289" i="6"/>
  <c r="M1289" i="6" s="1"/>
  <c r="G1289" i="6"/>
  <c r="L1289" i="6" s="1"/>
  <c r="F1289" i="6"/>
  <c r="K1289" i="6" s="1"/>
  <c r="E1289" i="6"/>
  <c r="J1289" i="6" s="1"/>
  <c r="D1289" i="6"/>
  <c r="H1288" i="6"/>
  <c r="M1288" i="6" s="1"/>
  <c r="G1288" i="6"/>
  <c r="L1288" i="6" s="1"/>
  <c r="F1288" i="6"/>
  <c r="K1288" i="6" s="1"/>
  <c r="E1288" i="6"/>
  <c r="J1288" i="6" s="1"/>
  <c r="D1288" i="6"/>
  <c r="H1287" i="6"/>
  <c r="M1287" i="6" s="1"/>
  <c r="G1287" i="6"/>
  <c r="L1287" i="6" s="1"/>
  <c r="F1287" i="6"/>
  <c r="K1287" i="6" s="1"/>
  <c r="E1287" i="6"/>
  <c r="J1287" i="6" s="1"/>
  <c r="D1287" i="6"/>
  <c r="H1286" i="6"/>
  <c r="M1286" i="6" s="1"/>
  <c r="G1286" i="6"/>
  <c r="L1286" i="6" s="1"/>
  <c r="F1286" i="6"/>
  <c r="K1286" i="6" s="1"/>
  <c r="E1286" i="6"/>
  <c r="J1286" i="6" s="1"/>
  <c r="D1286" i="6"/>
  <c r="H1285" i="6"/>
  <c r="M1285" i="6" s="1"/>
  <c r="G1285" i="6"/>
  <c r="L1285" i="6" s="1"/>
  <c r="F1285" i="6"/>
  <c r="K1285" i="6" s="1"/>
  <c r="E1285" i="6"/>
  <c r="J1285" i="6" s="1"/>
  <c r="D1285" i="6"/>
  <c r="H1284" i="6"/>
  <c r="M1284" i="6" s="1"/>
  <c r="G1284" i="6"/>
  <c r="L1284" i="6" s="1"/>
  <c r="F1284" i="6"/>
  <c r="K1284" i="6" s="1"/>
  <c r="E1284" i="6"/>
  <c r="J1284" i="6" s="1"/>
  <c r="D1284" i="6"/>
  <c r="H1283" i="6"/>
  <c r="M1283" i="6" s="1"/>
  <c r="G1283" i="6"/>
  <c r="L1283" i="6" s="1"/>
  <c r="F1283" i="6"/>
  <c r="K1283" i="6" s="1"/>
  <c r="E1283" i="6"/>
  <c r="J1283" i="6" s="1"/>
  <c r="D1283" i="6"/>
  <c r="H1282" i="6"/>
  <c r="M1282" i="6" s="1"/>
  <c r="G1282" i="6"/>
  <c r="L1282" i="6" s="1"/>
  <c r="F1282" i="6"/>
  <c r="K1282" i="6" s="1"/>
  <c r="E1282" i="6"/>
  <c r="J1282" i="6" s="1"/>
  <c r="D1282" i="6"/>
  <c r="H1281" i="6"/>
  <c r="M1281" i="6" s="1"/>
  <c r="G1281" i="6"/>
  <c r="L1281" i="6" s="1"/>
  <c r="F1281" i="6"/>
  <c r="K1281" i="6" s="1"/>
  <c r="E1281" i="6"/>
  <c r="J1281" i="6" s="1"/>
  <c r="D1281" i="6"/>
  <c r="H868" i="6"/>
  <c r="M868" i="6" s="1"/>
  <c r="G868" i="6"/>
  <c r="L868" i="6" s="1"/>
  <c r="F868" i="6"/>
  <c r="K868" i="6" s="1"/>
  <c r="E868" i="6"/>
  <c r="J868" i="6" s="1"/>
  <c r="D868" i="6"/>
  <c r="H867" i="6"/>
  <c r="M867" i="6" s="1"/>
  <c r="G867" i="6"/>
  <c r="L867" i="6" s="1"/>
  <c r="F867" i="6"/>
  <c r="K867" i="6" s="1"/>
  <c r="E867" i="6"/>
  <c r="J867" i="6" s="1"/>
  <c r="D867" i="6"/>
  <c r="H866" i="6"/>
  <c r="M866" i="6" s="1"/>
  <c r="G866" i="6"/>
  <c r="L866" i="6" s="1"/>
  <c r="F866" i="6"/>
  <c r="K866" i="6" s="1"/>
  <c r="E866" i="6"/>
  <c r="J866" i="6" s="1"/>
  <c r="D866" i="6"/>
  <c r="H865" i="6"/>
  <c r="M865" i="6" s="1"/>
  <c r="G865" i="6"/>
  <c r="L865" i="6" s="1"/>
  <c r="F865" i="6"/>
  <c r="K865" i="6" s="1"/>
  <c r="E865" i="6"/>
  <c r="J865" i="6" s="1"/>
  <c r="D865" i="6"/>
  <c r="H864" i="6"/>
  <c r="M864" i="6" s="1"/>
  <c r="G864" i="6"/>
  <c r="L864" i="6" s="1"/>
  <c r="F864" i="6"/>
  <c r="K864" i="6" s="1"/>
  <c r="E864" i="6"/>
  <c r="J864" i="6" s="1"/>
  <c r="D864" i="6"/>
  <c r="H863" i="6"/>
  <c r="M863" i="6" s="1"/>
  <c r="G863" i="6"/>
  <c r="L863" i="6" s="1"/>
  <c r="F863" i="6"/>
  <c r="K863" i="6" s="1"/>
  <c r="E863" i="6"/>
  <c r="J863" i="6" s="1"/>
  <c r="D863" i="6"/>
  <c r="H862" i="6"/>
  <c r="M862" i="6" s="1"/>
  <c r="G862" i="6"/>
  <c r="L862" i="6" s="1"/>
  <c r="F862" i="6"/>
  <c r="K862" i="6" s="1"/>
  <c r="E862" i="6"/>
  <c r="J862" i="6" s="1"/>
  <c r="D862" i="6"/>
  <c r="H861" i="6"/>
  <c r="M861" i="6" s="1"/>
  <c r="G861" i="6"/>
  <c r="L861" i="6" s="1"/>
  <c r="F861" i="6"/>
  <c r="K861" i="6" s="1"/>
  <c r="E861" i="6"/>
  <c r="J861" i="6" s="1"/>
  <c r="D861" i="6"/>
  <c r="H860" i="6"/>
  <c r="M860" i="6" s="1"/>
  <c r="G860" i="6"/>
  <c r="L860" i="6" s="1"/>
  <c r="F860" i="6"/>
  <c r="K860" i="6" s="1"/>
  <c r="E860" i="6"/>
  <c r="J860" i="6" s="1"/>
  <c r="D860" i="6"/>
  <c r="H856" i="6"/>
  <c r="M856" i="6" s="1"/>
  <c r="G856" i="6"/>
  <c r="L856" i="6" s="1"/>
  <c r="F856" i="6"/>
  <c r="K856" i="6" s="1"/>
  <c r="E856" i="6"/>
  <c r="J856" i="6" s="1"/>
  <c r="D856" i="6"/>
  <c r="H855" i="6"/>
  <c r="M855" i="6" s="1"/>
  <c r="G855" i="6"/>
  <c r="L855" i="6" s="1"/>
  <c r="F855" i="6"/>
  <c r="K855" i="6" s="1"/>
  <c r="E855" i="6"/>
  <c r="J855" i="6" s="1"/>
  <c r="D855" i="6"/>
  <c r="H854" i="6"/>
  <c r="M854" i="6" s="1"/>
  <c r="G854" i="6"/>
  <c r="L854" i="6" s="1"/>
  <c r="F854" i="6"/>
  <c r="K854" i="6" s="1"/>
  <c r="E854" i="6"/>
  <c r="J854" i="6" s="1"/>
  <c r="D854" i="6"/>
  <c r="H853" i="6"/>
  <c r="M853" i="6" s="1"/>
  <c r="G853" i="6"/>
  <c r="L853" i="6" s="1"/>
  <c r="F853" i="6"/>
  <c r="K853" i="6" s="1"/>
  <c r="E853" i="6"/>
  <c r="J853" i="6" s="1"/>
  <c r="D853" i="6"/>
  <c r="H852" i="6"/>
  <c r="M852" i="6" s="1"/>
  <c r="G852" i="6"/>
  <c r="L852" i="6" s="1"/>
  <c r="F852" i="6"/>
  <c r="K852" i="6" s="1"/>
  <c r="E852" i="6"/>
  <c r="J852" i="6" s="1"/>
  <c r="D852" i="6"/>
  <c r="H851" i="6"/>
  <c r="M851" i="6" s="1"/>
  <c r="G851" i="6"/>
  <c r="L851" i="6" s="1"/>
  <c r="F851" i="6"/>
  <c r="K851" i="6" s="1"/>
  <c r="E851" i="6"/>
  <c r="J851" i="6" s="1"/>
  <c r="D851" i="6"/>
  <c r="H850" i="6"/>
  <c r="M850" i="6" s="1"/>
  <c r="G850" i="6"/>
  <c r="L850" i="6" s="1"/>
  <c r="F850" i="6"/>
  <c r="K850" i="6" s="1"/>
  <c r="E850" i="6"/>
  <c r="J850" i="6" s="1"/>
  <c r="D850" i="6"/>
  <c r="H849" i="6"/>
  <c r="M849" i="6" s="1"/>
  <c r="G849" i="6"/>
  <c r="L849" i="6" s="1"/>
  <c r="F849" i="6"/>
  <c r="K849" i="6" s="1"/>
  <c r="E849" i="6"/>
  <c r="J849" i="6" s="1"/>
  <c r="D849" i="6"/>
  <c r="H848" i="6"/>
  <c r="M848" i="6" s="1"/>
  <c r="G848" i="6"/>
  <c r="L848" i="6" s="1"/>
  <c r="F848" i="6"/>
  <c r="K848" i="6" s="1"/>
  <c r="E848" i="6"/>
  <c r="J848" i="6" s="1"/>
  <c r="D848" i="6"/>
  <c r="H784" i="6"/>
  <c r="M784" i="6" s="1"/>
  <c r="G784" i="6"/>
  <c r="L784" i="6" s="1"/>
  <c r="F784" i="6"/>
  <c r="K784" i="6" s="1"/>
  <c r="E784" i="6"/>
  <c r="J784" i="6" s="1"/>
  <c r="D784" i="6"/>
  <c r="H783" i="6"/>
  <c r="M783" i="6" s="1"/>
  <c r="G783" i="6"/>
  <c r="L783" i="6" s="1"/>
  <c r="F783" i="6"/>
  <c r="K783" i="6" s="1"/>
  <c r="E783" i="6"/>
  <c r="J783" i="6" s="1"/>
  <c r="D783" i="6"/>
  <c r="H782" i="6"/>
  <c r="M782" i="6" s="1"/>
  <c r="G782" i="6"/>
  <c r="L782" i="6" s="1"/>
  <c r="F782" i="6"/>
  <c r="K782" i="6" s="1"/>
  <c r="E782" i="6"/>
  <c r="J782" i="6" s="1"/>
  <c r="D782" i="6"/>
  <c r="H781" i="6"/>
  <c r="M781" i="6" s="1"/>
  <c r="G781" i="6"/>
  <c r="L781" i="6" s="1"/>
  <c r="F781" i="6"/>
  <c r="K781" i="6" s="1"/>
  <c r="E781" i="6"/>
  <c r="J781" i="6" s="1"/>
  <c r="D781" i="6"/>
  <c r="H780" i="6"/>
  <c r="M780" i="6" s="1"/>
  <c r="G780" i="6"/>
  <c r="L780" i="6" s="1"/>
  <c r="F780" i="6"/>
  <c r="K780" i="6" s="1"/>
  <c r="E780" i="6"/>
  <c r="J780" i="6" s="1"/>
  <c r="D780" i="6"/>
  <c r="H779" i="6"/>
  <c r="M779" i="6" s="1"/>
  <c r="G779" i="6"/>
  <c r="L779" i="6" s="1"/>
  <c r="F779" i="6"/>
  <c r="K779" i="6" s="1"/>
  <c r="E779" i="6"/>
  <c r="J779" i="6" s="1"/>
  <c r="D779" i="6"/>
  <c r="H778" i="6"/>
  <c r="M778" i="6" s="1"/>
  <c r="G778" i="6"/>
  <c r="L778" i="6" s="1"/>
  <c r="F778" i="6"/>
  <c r="K778" i="6" s="1"/>
  <c r="E778" i="6"/>
  <c r="J778" i="6" s="1"/>
  <c r="D778" i="6"/>
  <c r="H777" i="6"/>
  <c r="M777" i="6" s="1"/>
  <c r="G777" i="6"/>
  <c r="L777" i="6" s="1"/>
  <c r="F777" i="6"/>
  <c r="K777" i="6" s="1"/>
  <c r="E777" i="6"/>
  <c r="J777" i="6" s="1"/>
  <c r="D777" i="6"/>
  <c r="H776" i="6"/>
  <c r="M776" i="6" s="1"/>
  <c r="G776" i="6"/>
  <c r="L776" i="6" s="1"/>
  <c r="F776" i="6"/>
  <c r="K776" i="6" s="1"/>
  <c r="E776" i="6"/>
  <c r="J776" i="6" s="1"/>
  <c r="D776" i="6"/>
  <c r="H629" i="6"/>
  <c r="M629" i="6" s="1"/>
  <c r="G629" i="6"/>
  <c r="L629" i="6" s="1"/>
  <c r="F629" i="6"/>
  <c r="K629" i="6" s="1"/>
  <c r="E629" i="6"/>
  <c r="J629" i="6" s="1"/>
  <c r="D629" i="6"/>
  <c r="H628" i="6"/>
  <c r="M628" i="6" s="1"/>
  <c r="G628" i="6"/>
  <c r="L628" i="6" s="1"/>
  <c r="F628" i="6"/>
  <c r="K628" i="6" s="1"/>
  <c r="E628" i="6"/>
  <c r="J628" i="6" s="1"/>
  <c r="D628" i="6"/>
  <c r="H627" i="6"/>
  <c r="M627" i="6" s="1"/>
  <c r="G627" i="6"/>
  <c r="L627" i="6" s="1"/>
  <c r="F627" i="6"/>
  <c r="K627" i="6" s="1"/>
  <c r="E627" i="6"/>
  <c r="J627" i="6" s="1"/>
  <c r="D627" i="6"/>
  <c r="H626" i="6"/>
  <c r="M626" i="6" s="1"/>
  <c r="G626" i="6"/>
  <c r="L626" i="6" s="1"/>
  <c r="F626" i="6"/>
  <c r="K626" i="6" s="1"/>
  <c r="E626" i="6"/>
  <c r="J626" i="6" s="1"/>
  <c r="D626" i="6"/>
  <c r="H625" i="6"/>
  <c r="M625" i="6" s="1"/>
  <c r="G625" i="6"/>
  <c r="L625" i="6" s="1"/>
  <c r="F625" i="6"/>
  <c r="K625" i="6" s="1"/>
  <c r="E625" i="6"/>
  <c r="J625" i="6" s="1"/>
  <c r="D625" i="6"/>
  <c r="H624" i="6"/>
  <c r="M624" i="6" s="1"/>
  <c r="G624" i="6"/>
  <c r="L624" i="6" s="1"/>
  <c r="F624" i="6"/>
  <c r="K624" i="6" s="1"/>
  <c r="E624" i="6"/>
  <c r="J624" i="6" s="1"/>
  <c r="D624" i="6"/>
  <c r="H623" i="6"/>
  <c r="M623" i="6" s="1"/>
  <c r="G623" i="6"/>
  <c r="L623" i="6" s="1"/>
  <c r="F623" i="6"/>
  <c r="K623" i="6" s="1"/>
  <c r="E623" i="6"/>
  <c r="J623" i="6" s="1"/>
  <c r="D623" i="6"/>
  <c r="H622" i="6"/>
  <c r="M622" i="6" s="1"/>
  <c r="G622" i="6"/>
  <c r="L622" i="6" s="1"/>
  <c r="F622" i="6"/>
  <c r="K622" i="6" s="1"/>
  <c r="E622" i="6"/>
  <c r="J622" i="6" s="1"/>
  <c r="D622" i="6"/>
  <c r="H621" i="6"/>
  <c r="M621" i="6" s="1"/>
  <c r="G621" i="6"/>
  <c r="L621" i="6" s="1"/>
  <c r="F621" i="6"/>
  <c r="K621" i="6" s="1"/>
  <c r="E621" i="6"/>
  <c r="J621" i="6" s="1"/>
  <c r="D621" i="6"/>
  <c r="H617" i="6"/>
  <c r="M617" i="6" s="1"/>
  <c r="G617" i="6"/>
  <c r="L617" i="6" s="1"/>
  <c r="F617" i="6"/>
  <c r="K617" i="6" s="1"/>
  <c r="E617" i="6"/>
  <c r="J617" i="6" s="1"/>
  <c r="D617" i="6"/>
  <c r="H616" i="6"/>
  <c r="M616" i="6" s="1"/>
  <c r="G616" i="6"/>
  <c r="L616" i="6" s="1"/>
  <c r="F616" i="6"/>
  <c r="K616" i="6" s="1"/>
  <c r="E616" i="6"/>
  <c r="J616" i="6" s="1"/>
  <c r="D616" i="6"/>
  <c r="H615" i="6"/>
  <c r="M615" i="6" s="1"/>
  <c r="G615" i="6"/>
  <c r="L615" i="6" s="1"/>
  <c r="F615" i="6"/>
  <c r="K615" i="6" s="1"/>
  <c r="E615" i="6"/>
  <c r="J615" i="6" s="1"/>
  <c r="D615" i="6"/>
  <c r="H614" i="6"/>
  <c r="M614" i="6" s="1"/>
  <c r="G614" i="6"/>
  <c r="L614" i="6" s="1"/>
  <c r="F614" i="6"/>
  <c r="K614" i="6" s="1"/>
  <c r="E614" i="6"/>
  <c r="J614" i="6" s="1"/>
  <c r="D614" i="6"/>
  <c r="H613" i="6"/>
  <c r="M613" i="6" s="1"/>
  <c r="G613" i="6"/>
  <c r="L613" i="6" s="1"/>
  <c r="F613" i="6"/>
  <c r="K613" i="6" s="1"/>
  <c r="E613" i="6"/>
  <c r="J613" i="6" s="1"/>
  <c r="D613" i="6"/>
  <c r="H612" i="6"/>
  <c r="M612" i="6" s="1"/>
  <c r="G612" i="6"/>
  <c r="L612" i="6" s="1"/>
  <c r="F612" i="6"/>
  <c r="K612" i="6" s="1"/>
  <c r="E612" i="6"/>
  <c r="J612" i="6" s="1"/>
  <c r="D612" i="6"/>
  <c r="H611" i="6"/>
  <c r="M611" i="6" s="1"/>
  <c r="G611" i="6"/>
  <c r="L611" i="6" s="1"/>
  <c r="F611" i="6"/>
  <c r="K611" i="6" s="1"/>
  <c r="E611" i="6"/>
  <c r="J611" i="6" s="1"/>
  <c r="D611" i="6"/>
  <c r="H610" i="6"/>
  <c r="M610" i="6" s="1"/>
  <c r="G610" i="6"/>
  <c r="L610" i="6" s="1"/>
  <c r="F610" i="6"/>
  <c r="K610" i="6" s="1"/>
  <c r="E610" i="6"/>
  <c r="J610" i="6" s="1"/>
  <c r="D610" i="6"/>
  <c r="H609" i="6"/>
  <c r="M609" i="6" s="1"/>
  <c r="G609" i="6"/>
  <c r="L609" i="6" s="1"/>
  <c r="F609" i="6"/>
  <c r="K609" i="6" s="1"/>
  <c r="E609" i="6"/>
  <c r="J609" i="6" s="1"/>
  <c r="D609" i="6"/>
  <c r="H263" i="6"/>
  <c r="M263" i="6" s="1"/>
  <c r="G263" i="6"/>
  <c r="L263" i="6" s="1"/>
  <c r="F263" i="6"/>
  <c r="K263" i="6" s="1"/>
  <c r="E263" i="6"/>
  <c r="J263" i="6" s="1"/>
  <c r="D263" i="6"/>
  <c r="H262" i="6"/>
  <c r="M262" i="6" s="1"/>
  <c r="G262" i="6"/>
  <c r="L262" i="6" s="1"/>
  <c r="F262" i="6"/>
  <c r="K262" i="6" s="1"/>
  <c r="E262" i="6"/>
  <c r="J262" i="6" s="1"/>
  <c r="D262" i="6"/>
  <c r="H261" i="6"/>
  <c r="M261" i="6" s="1"/>
  <c r="G261" i="6"/>
  <c r="L261" i="6" s="1"/>
  <c r="F261" i="6"/>
  <c r="K261" i="6" s="1"/>
  <c r="E261" i="6"/>
  <c r="J261" i="6" s="1"/>
  <c r="D261" i="6"/>
  <c r="H260" i="6"/>
  <c r="M260" i="6" s="1"/>
  <c r="G260" i="6"/>
  <c r="L260" i="6" s="1"/>
  <c r="F260" i="6"/>
  <c r="K260" i="6" s="1"/>
  <c r="E260" i="6"/>
  <c r="J260" i="6" s="1"/>
  <c r="D260" i="6"/>
  <c r="H259" i="6"/>
  <c r="M259" i="6" s="1"/>
  <c r="G259" i="6"/>
  <c r="L259" i="6" s="1"/>
  <c r="F259" i="6"/>
  <c r="K259" i="6" s="1"/>
  <c r="E259" i="6"/>
  <c r="J259" i="6" s="1"/>
  <c r="D259" i="6"/>
  <c r="H258" i="6"/>
  <c r="M258" i="6" s="1"/>
  <c r="G258" i="6"/>
  <c r="L258" i="6" s="1"/>
  <c r="F258" i="6"/>
  <c r="K258" i="6" s="1"/>
  <c r="E258" i="6"/>
  <c r="J258" i="6" s="1"/>
  <c r="D258" i="6"/>
  <c r="H257" i="6"/>
  <c r="M257" i="6" s="1"/>
  <c r="G257" i="6"/>
  <c r="L257" i="6" s="1"/>
  <c r="F257" i="6"/>
  <c r="K257" i="6" s="1"/>
  <c r="E257" i="6"/>
  <c r="J257" i="6" s="1"/>
  <c r="D257" i="6"/>
  <c r="H256" i="6"/>
  <c r="M256" i="6" s="1"/>
  <c r="G256" i="6"/>
  <c r="L256" i="6" s="1"/>
  <c r="F256" i="6"/>
  <c r="K256" i="6" s="1"/>
  <c r="E256" i="6"/>
  <c r="J256" i="6" s="1"/>
  <c r="D256" i="6"/>
  <c r="H255" i="6"/>
  <c r="M255" i="6" s="1"/>
  <c r="G255" i="6"/>
  <c r="L255" i="6" s="1"/>
  <c r="F255" i="6"/>
  <c r="K255" i="6" s="1"/>
  <c r="E255" i="6"/>
  <c r="J255" i="6" s="1"/>
  <c r="D255" i="6"/>
  <c r="H239" i="6"/>
  <c r="M239" i="6" s="1"/>
  <c r="G239" i="6"/>
  <c r="L239" i="6" s="1"/>
  <c r="F239" i="6"/>
  <c r="K239" i="6" s="1"/>
  <c r="E239" i="6"/>
  <c r="J239" i="6" s="1"/>
  <c r="D239" i="6"/>
  <c r="H238" i="6"/>
  <c r="M238" i="6" s="1"/>
  <c r="G238" i="6"/>
  <c r="L238" i="6" s="1"/>
  <c r="F238" i="6"/>
  <c r="K238" i="6" s="1"/>
  <c r="E238" i="6"/>
  <c r="J238" i="6" s="1"/>
  <c r="D238" i="6"/>
  <c r="H237" i="6"/>
  <c r="M237" i="6" s="1"/>
  <c r="G237" i="6"/>
  <c r="L237" i="6" s="1"/>
  <c r="F237" i="6"/>
  <c r="K237" i="6" s="1"/>
  <c r="E237" i="6"/>
  <c r="J237" i="6" s="1"/>
  <c r="D237" i="6"/>
  <c r="H236" i="6"/>
  <c r="M236" i="6" s="1"/>
  <c r="G236" i="6"/>
  <c r="L236" i="6" s="1"/>
  <c r="F236" i="6"/>
  <c r="K236" i="6" s="1"/>
  <c r="E236" i="6"/>
  <c r="J236" i="6" s="1"/>
  <c r="D236" i="6"/>
  <c r="H235" i="6"/>
  <c r="M235" i="6" s="1"/>
  <c r="G235" i="6"/>
  <c r="L235" i="6" s="1"/>
  <c r="F235" i="6"/>
  <c r="K235" i="6" s="1"/>
  <c r="E235" i="6"/>
  <c r="J235" i="6" s="1"/>
  <c r="D235" i="6"/>
  <c r="H234" i="6"/>
  <c r="M234" i="6" s="1"/>
  <c r="G234" i="6"/>
  <c r="L234" i="6" s="1"/>
  <c r="F234" i="6"/>
  <c r="K234" i="6" s="1"/>
  <c r="E234" i="6"/>
  <c r="J234" i="6" s="1"/>
  <c r="D234" i="6"/>
  <c r="H233" i="6"/>
  <c r="M233" i="6" s="1"/>
  <c r="G233" i="6"/>
  <c r="L233" i="6" s="1"/>
  <c r="F233" i="6"/>
  <c r="K233" i="6" s="1"/>
  <c r="E233" i="6"/>
  <c r="J233" i="6" s="1"/>
  <c r="D233" i="6"/>
  <c r="H232" i="6"/>
  <c r="M232" i="6" s="1"/>
  <c r="G232" i="6"/>
  <c r="L232" i="6" s="1"/>
  <c r="F232" i="6"/>
  <c r="K232" i="6" s="1"/>
  <c r="E232" i="6"/>
  <c r="J232" i="6" s="1"/>
  <c r="D232" i="6"/>
  <c r="H231" i="6"/>
  <c r="M231" i="6" s="1"/>
  <c r="G231" i="6"/>
  <c r="L231" i="6" s="1"/>
  <c r="F231" i="6"/>
  <c r="K231" i="6" s="1"/>
  <c r="E231" i="6"/>
  <c r="J231" i="6" s="1"/>
  <c r="D231" i="6"/>
  <c r="H215" i="6"/>
  <c r="M215" i="6" s="1"/>
  <c r="G215" i="6"/>
  <c r="L215" i="6" s="1"/>
  <c r="F215" i="6"/>
  <c r="K215" i="6" s="1"/>
  <c r="E215" i="6"/>
  <c r="J215" i="6" s="1"/>
  <c r="D215" i="6"/>
  <c r="H214" i="6"/>
  <c r="M214" i="6" s="1"/>
  <c r="G214" i="6"/>
  <c r="L214" i="6" s="1"/>
  <c r="F214" i="6"/>
  <c r="K214" i="6" s="1"/>
  <c r="E214" i="6"/>
  <c r="J214" i="6" s="1"/>
  <c r="D214" i="6"/>
  <c r="H213" i="6"/>
  <c r="M213" i="6" s="1"/>
  <c r="G213" i="6"/>
  <c r="L213" i="6" s="1"/>
  <c r="F213" i="6"/>
  <c r="K213" i="6" s="1"/>
  <c r="E213" i="6"/>
  <c r="J213" i="6" s="1"/>
  <c r="D213" i="6"/>
  <c r="H212" i="6"/>
  <c r="M212" i="6" s="1"/>
  <c r="G212" i="6"/>
  <c r="L212" i="6" s="1"/>
  <c r="F212" i="6"/>
  <c r="K212" i="6" s="1"/>
  <c r="E212" i="6"/>
  <c r="J212" i="6" s="1"/>
  <c r="D212" i="6"/>
  <c r="H211" i="6"/>
  <c r="M211" i="6" s="1"/>
  <c r="G211" i="6"/>
  <c r="L211" i="6" s="1"/>
  <c r="F211" i="6"/>
  <c r="K211" i="6" s="1"/>
  <c r="E211" i="6"/>
  <c r="J211" i="6" s="1"/>
  <c r="D211" i="6"/>
  <c r="H210" i="6"/>
  <c r="M210" i="6" s="1"/>
  <c r="G210" i="6"/>
  <c r="L210" i="6" s="1"/>
  <c r="F210" i="6"/>
  <c r="K210" i="6" s="1"/>
  <c r="E210" i="6"/>
  <c r="J210" i="6" s="1"/>
  <c r="D210" i="6"/>
  <c r="H209" i="6"/>
  <c r="M209" i="6" s="1"/>
  <c r="G209" i="6"/>
  <c r="L209" i="6" s="1"/>
  <c r="F209" i="6"/>
  <c r="K209" i="6" s="1"/>
  <c r="E209" i="6"/>
  <c r="J209" i="6" s="1"/>
  <c r="D209" i="6"/>
  <c r="H208" i="6"/>
  <c r="M208" i="6" s="1"/>
  <c r="G208" i="6"/>
  <c r="L208" i="6" s="1"/>
  <c r="F208" i="6"/>
  <c r="K208" i="6" s="1"/>
  <c r="E208" i="6"/>
  <c r="J208" i="6" s="1"/>
  <c r="D208" i="6"/>
  <c r="H207" i="6"/>
  <c r="M207" i="6" s="1"/>
  <c r="G207" i="6"/>
  <c r="L207" i="6" s="1"/>
  <c r="F207" i="6"/>
  <c r="K207" i="6" s="1"/>
  <c r="E207" i="6"/>
  <c r="J207" i="6" s="1"/>
  <c r="D207" i="6"/>
  <c r="H179" i="6"/>
  <c r="M179" i="6" s="1"/>
  <c r="G179" i="6"/>
  <c r="L179" i="6" s="1"/>
  <c r="F179" i="6"/>
  <c r="K179" i="6" s="1"/>
  <c r="E179" i="6"/>
  <c r="J179" i="6" s="1"/>
  <c r="D179" i="6"/>
  <c r="H178" i="6"/>
  <c r="M178" i="6" s="1"/>
  <c r="G178" i="6"/>
  <c r="L178" i="6" s="1"/>
  <c r="F178" i="6"/>
  <c r="K178" i="6" s="1"/>
  <c r="E178" i="6"/>
  <c r="J178" i="6" s="1"/>
  <c r="D178" i="6"/>
  <c r="H177" i="6"/>
  <c r="M177" i="6" s="1"/>
  <c r="G177" i="6"/>
  <c r="L177" i="6" s="1"/>
  <c r="F177" i="6"/>
  <c r="K177" i="6" s="1"/>
  <c r="E177" i="6"/>
  <c r="J177" i="6" s="1"/>
  <c r="D177" i="6"/>
  <c r="H176" i="6"/>
  <c r="M176" i="6" s="1"/>
  <c r="G176" i="6"/>
  <c r="L176" i="6" s="1"/>
  <c r="F176" i="6"/>
  <c r="K176" i="6" s="1"/>
  <c r="E176" i="6"/>
  <c r="J176" i="6" s="1"/>
  <c r="D176" i="6"/>
  <c r="H175" i="6"/>
  <c r="M175" i="6" s="1"/>
  <c r="G175" i="6"/>
  <c r="L175" i="6" s="1"/>
  <c r="F175" i="6"/>
  <c r="K175" i="6" s="1"/>
  <c r="E175" i="6"/>
  <c r="J175" i="6" s="1"/>
  <c r="D175" i="6"/>
  <c r="H174" i="6"/>
  <c r="M174" i="6" s="1"/>
  <c r="G174" i="6"/>
  <c r="L174" i="6" s="1"/>
  <c r="F174" i="6"/>
  <c r="K174" i="6" s="1"/>
  <c r="E174" i="6"/>
  <c r="J174" i="6" s="1"/>
  <c r="D174" i="6"/>
  <c r="H173" i="6"/>
  <c r="M173" i="6" s="1"/>
  <c r="G173" i="6"/>
  <c r="L173" i="6" s="1"/>
  <c r="F173" i="6"/>
  <c r="K173" i="6" s="1"/>
  <c r="E173" i="6"/>
  <c r="J173" i="6" s="1"/>
  <c r="D173" i="6"/>
  <c r="H172" i="6"/>
  <c r="M172" i="6" s="1"/>
  <c r="G172" i="6"/>
  <c r="L172" i="6" s="1"/>
  <c r="F172" i="6"/>
  <c r="K172" i="6" s="1"/>
  <c r="E172" i="6"/>
  <c r="J172" i="6" s="1"/>
  <c r="D172" i="6"/>
  <c r="H171" i="6"/>
  <c r="M171" i="6" s="1"/>
  <c r="G171" i="6"/>
  <c r="L171" i="6" s="1"/>
  <c r="F171" i="6"/>
  <c r="K171" i="6" s="1"/>
  <c r="E171" i="6"/>
  <c r="J171" i="6" s="1"/>
  <c r="D171" i="6"/>
  <c r="H155" i="6"/>
  <c r="M155" i="6" s="1"/>
  <c r="G155" i="6"/>
  <c r="L155" i="6" s="1"/>
  <c r="F155" i="6"/>
  <c r="K155" i="6" s="1"/>
  <c r="E155" i="6"/>
  <c r="J155" i="6" s="1"/>
  <c r="D155" i="6"/>
  <c r="H154" i="6"/>
  <c r="M154" i="6" s="1"/>
  <c r="G154" i="6"/>
  <c r="L154" i="6" s="1"/>
  <c r="F154" i="6"/>
  <c r="K154" i="6" s="1"/>
  <c r="E154" i="6"/>
  <c r="J154" i="6" s="1"/>
  <c r="D154" i="6"/>
  <c r="H153" i="6"/>
  <c r="M153" i="6" s="1"/>
  <c r="G153" i="6"/>
  <c r="L153" i="6" s="1"/>
  <c r="F153" i="6"/>
  <c r="K153" i="6" s="1"/>
  <c r="E153" i="6"/>
  <c r="J153" i="6" s="1"/>
  <c r="D153" i="6"/>
  <c r="H152" i="6"/>
  <c r="M152" i="6" s="1"/>
  <c r="G152" i="6"/>
  <c r="L152" i="6" s="1"/>
  <c r="F152" i="6"/>
  <c r="K152" i="6" s="1"/>
  <c r="E152" i="6"/>
  <c r="J152" i="6" s="1"/>
  <c r="D152" i="6"/>
  <c r="H151" i="6"/>
  <c r="M151" i="6" s="1"/>
  <c r="G151" i="6"/>
  <c r="L151" i="6" s="1"/>
  <c r="F151" i="6"/>
  <c r="K151" i="6" s="1"/>
  <c r="E151" i="6"/>
  <c r="J151" i="6" s="1"/>
  <c r="D151" i="6"/>
  <c r="H150" i="6"/>
  <c r="M150" i="6" s="1"/>
  <c r="G150" i="6"/>
  <c r="L150" i="6" s="1"/>
  <c r="F150" i="6"/>
  <c r="K150" i="6" s="1"/>
  <c r="E150" i="6"/>
  <c r="J150" i="6" s="1"/>
  <c r="D150" i="6"/>
  <c r="H149" i="6"/>
  <c r="M149" i="6" s="1"/>
  <c r="G149" i="6"/>
  <c r="L149" i="6" s="1"/>
  <c r="F149" i="6"/>
  <c r="K149" i="6" s="1"/>
  <c r="E149" i="6"/>
  <c r="J149" i="6" s="1"/>
  <c r="D149" i="6"/>
  <c r="H148" i="6"/>
  <c r="M148" i="6" s="1"/>
  <c r="G148" i="6"/>
  <c r="L148" i="6" s="1"/>
  <c r="F148" i="6"/>
  <c r="K148" i="6" s="1"/>
  <c r="E148" i="6"/>
  <c r="J148" i="6" s="1"/>
  <c r="D148" i="6"/>
  <c r="H147" i="6"/>
  <c r="M147" i="6" s="1"/>
  <c r="G147" i="6"/>
  <c r="L147" i="6" s="1"/>
  <c r="F147" i="6"/>
  <c r="K147" i="6" s="1"/>
  <c r="E147" i="6"/>
  <c r="J147" i="6" s="1"/>
  <c r="D147" i="6"/>
  <c r="E45" i="3" l="1"/>
  <c r="E65" i="3" s="1"/>
  <c r="H29" i="3"/>
  <c r="H27" i="3"/>
  <c r="H26" i="3"/>
  <c r="H31" i="3"/>
  <c r="H32" i="3"/>
  <c r="H30" i="3"/>
  <c r="H28" i="3"/>
  <c r="H25" i="3"/>
  <c r="Q10" i="7"/>
  <c r="Q18" i="7" s="1"/>
  <c r="Q20" i="7" s="1"/>
  <c r="D24" i="3"/>
  <c r="H24" i="3" s="1"/>
  <c r="L1733" i="6"/>
  <c r="K1733" i="6"/>
  <c r="K1745" i="6"/>
  <c r="M1745" i="6"/>
  <c r="L1745" i="6"/>
  <c r="I1705" i="6"/>
  <c r="M1757" i="6"/>
  <c r="M1733" i="6"/>
  <c r="K1757" i="6"/>
  <c r="I1703" i="6"/>
  <c r="L1757" i="6"/>
  <c r="I1704" i="6"/>
  <c r="L1624" i="6"/>
  <c r="K1636" i="6"/>
  <c r="I1521" i="6"/>
  <c r="M1672" i="6"/>
  <c r="M1552" i="6"/>
  <c r="L1564" i="6"/>
  <c r="K1576" i="6"/>
  <c r="I1516" i="6"/>
  <c r="M1600" i="6"/>
  <c r="L1612" i="6"/>
  <c r="K1660" i="6"/>
  <c r="I1524" i="6"/>
  <c r="M1624" i="6"/>
  <c r="L1636" i="6"/>
  <c r="K1648" i="6"/>
  <c r="I1523" i="6"/>
  <c r="I1513" i="6"/>
  <c r="M1564" i="6"/>
  <c r="L1576" i="6"/>
  <c r="K1588" i="6"/>
  <c r="I1517" i="6"/>
  <c r="M1612" i="6"/>
  <c r="L1660" i="6"/>
  <c r="K1684" i="6"/>
  <c r="I1519" i="6"/>
  <c r="M1636" i="6"/>
  <c r="L1648" i="6"/>
  <c r="K1672" i="6"/>
  <c r="K1552" i="6"/>
  <c r="I1514" i="6"/>
  <c r="M1576" i="6"/>
  <c r="L1588" i="6"/>
  <c r="K1600" i="6"/>
  <c r="I1518" i="6"/>
  <c r="M1660" i="6"/>
  <c r="L1684" i="6"/>
  <c r="K1624" i="6"/>
  <c r="I1520" i="6"/>
  <c r="M1648" i="6"/>
  <c r="L1672" i="6"/>
  <c r="L1552" i="6"/>
  <c r="K1564" i="6"/>
  <c r="I1515" i="6"/>
  <c r="M1588" i="6"/>
  <c r="L1600" i="6"/>
  <c r="K1612" i="6"/>
  <c r="I1522" i="6"/>
  <c r="M1684" i="6"/>
  <c r="K1290" i="6"/>
  <c r="I1161" i="6"/>
  <c r="I1163" i="6"/>
  <c r="M1326" i="6"/>
  <c r="L1326" i="6"/>
  <c r="I1155" i="6"/>
  <c r="M1230" i="6"/>
  <c r="L1242" i="6"/>
  <c r="K1254" i="6"/>
  <c r="I1159" i="6"/>
  <c r="M1278" i="6"/>
  <c r="L1302" i="6"/>
  <c r="K1338" i="6"/>
  <c r="I1166" i="6"/>
  <c r="K1386" i="6"/>
  <c r="M1422" i="6"/>
  <c r="L1434" i="6"/>
  <c r="K1446" i="6"/>
  <c r="I1175" i="6"/>
  <c r="M1470" i="6"/>
  <c r="L1482" i="6"/>
  <c r="K1494" i="6"/>
  <c r="I1171" i="6"/>
  <c r="I1170" i="6"/>
  <c r="K1206" i="6"/>
  <c r="M1362" i="6"/>
  <c r="L1206" i="6"/>
  <c r="K1218" i="6"/>
  <c r="I1156" i="6"/>
  <c r="L1230" i="6"/>
  <c r="M1242" i="6"/>
  <c r="I1157" i="6"/>
  <c r="L1254" i="6"/>
  <c r="K1266" i="6"/>
  <c r="I1160" i="6"/>
  <c r="L1278" i="6"/>
  <c r="M1302" i="6"/>
  <c r="L1338" i="6"/>
  <c r="I1165" i="6"/>
  <c r="M1338" i="6"/>
  <c r="K1350" i="6"/>
  <c r="I1167" i="6"/>
  <c r="K1362" i="6"/>
  <c r="M1374" i="6"/>
  <c r="L1374" i="6"/>
  <c r="L1386" i="6"/>
  <c r="I1169" i="6"/>
  <c r="M1386" i="6"/>
  <c r="K1398" i="6"/>
  <c r="I1172" i="6"/>
  <c r="L1422" i="6"/>
  <c r="M1434" i="6"/>
  <c r="I1173" i="6"/>
  <c r="L1446" i="6"/>
  <c r="K1458" i="6"/>
  <c r="I1176" i="6"/>
  <c r="L1470" i="6"/>
  <c r="M1482" i="6"/>
  <c r="I1177" i="6"/>
  <c r="L1494" i="6"/>
  <c r="K1410" i="6"/>
  <c r="L1290" i="6"/>
  <c r="M1290" i="6"/>
  <c r="L1314" i="6"/>
  <c r="K1314" i="6"/>
  <c r="K1326" i="6"/>
  <c r="M1206" i="6"/>
  <c r="L1218" i="6"/>
  <c r="K1230" i="6"/>
  <c r="M1254" i="6"/>
  <c r="L1266" i="6"/>
  <c r="K1278" i="6"/>
  <c r="I1162" i="6"/>
  <c r="L1350" i="6"/>
  <c r="I1168" i="6"/>
  <c r="L1398" i="6"/>
  <c r="K1422" i="6"/>
  <c r="M1446" i="6"/>
  <c r="L1458" i="6"/>
  <c r="K1470" i="6"/>
  <c r="M1494" i="6"/>
  <c r="L1410" i="6"/>
  <c r="I1164" i="6"/>
  <c r="M1314" i="6"/>
  <c r="I1154" i="6"/>
  <c r="M1218" i="6"/>
  <c r="K1242" i="6"/>
  <c r="I1158" i="6"/>
  <c r="M1266" i="6"/>
  <c r="K1302" i="6"/>
  <c r="M1350" i="6"/>
  <c r="L1362" i="6"/>
  <c r="K1374" i="6"/>
  <c r="M1398" i="6"/>
  <c r="K1434" i="6"/>
  <c r="I1174" i="6"/>
  <c r="M1458" i="6"/>
  <c r="K1482" i="6"/>
  <c r="I1178" i="6"/>
  <c r="M1410" i="6"/>
  <c r="I887" i="6"/>
  <c r="M944" i="6"/>
  <c r="L956" i="6"/>
  <c r="K968" i="6"/>
  <c r="L1016" i="6"/>
  <c r="I897" i="6"/>
  <c r="M1076" i="6"/>
  <c r="L1100" i="6"/>
  <c r="L968" i="6"/>
  <c r="K992" i="6"/>
  <c r="I893" i="6"/>
  <c r="M1016" i="6"/>
  <c r="L1028" i="6"/>
  <c r="K1052" i="6"/>
  <c r="I899" i="6"/>
  <c r="L1124" i="6"/>
  <c r="K1136" i="6"/>
  <c r="L932" i="6"/>
  <c r="K932" i="6"/>
  <c r="K944" i="6"/>
  <c r="I888" i="6"/>
  <c r="L944" i="6"/>
  <c r="I889" i="6"/>
  <c r="M956" i="6"/>
  <c r="M968" i="6"/>
  <c r="L992" i="6"/>
  <c r="I892" i="6"/>
  <c r="K1004" i="6"/>
  <c r="M1004" i="6"/>
  <c r="I894" i="6"/>
  <c r="M1028" i="6"/>
  <c r="K1028" i="6"/>
  <c r="L1052" i="6"/>
  <c r="M1052" i="6"/>
  <c r="K1076" i="6"/>
  <c r="I901" i="6"/>
  <c r="M1100" i="6"/>
  <c r="M1124" i="6"/>
  <c r="K1124" i="6"/>
  <c r="L1136" i="6"/>
  <c r="I904" i="6"/>
  <c r="M932" i="6"/>
  <c r="K956" i="6"/>
  <c r="I890" i="6"/>
  <c r="M992" i="6"/>
  <c r="L1004" i="6"/>
  <c r="K1016" i="6"/>
  <c r="I895" i="6"/>
  <c r="L1076" i="6"/>
  <c r="K1100" i="6"/>
  <c r="I903" i="6"/>
  <c r="M1136" i="6"/>
  <c r="L785" i="6"/>
  <c r="I685" i="6"/>
  <c r="L713" i="6"/>
  <c r="I674" i="6"/>
  <c r="L773" i="6"/>
  <c r="K797" i="6"/>
  <c r="I680" i="6"/>
  <c r="M821" i="6"/>
  <c r="K845" i="6"/>
  <c r="M845" i="6"/>
  <c r="K869" i="6"/>
  <c r="L869" i="6"/>
  <c r="M713" i="6"/>
  <c r="L725" i="6"/>
  <c r="K737" i="6"/>
  <c r="M773" i="6"/>
  <c r="L797" i="6"/>
  <c r="K809" i="6"/>
  <c r="I681" i="6"/>
  <c r="M833" i="6"/>
  <c r="I678" i="6"/>
  <c r="M857" i="6"/>
  <c r="L857" i="6"/>
  <c r="M869" i="6"/>
  <c r="I672" i="6"/>
  <c r="M725" i="6"/>
  <c r="K749" i="6"/>
  <c r="I677" i="6"/>
  <c r="L809" i="6"/>
  <c r="I682" i="6"/>
  <c r="M785" i="6"/>
  <c r="K785" i="6"/>
  <c r="I684" i="6"/>
  <c r="K713" i="6"/>
  <c r="I673" i="6"/>
  <c r="K725" i="6"/>
  <c r="M737" i="6"/>
  <c r="L737" i="6"/>
  <c r="L749" i="6"/>
  <c r="I675" i="6"/>
  <c r="M749" i="6"/>
  <c r="K773" i="6"/>
  <c r="I679" i="6"/>
  <c r="M797" i="6"/>
  <c r="M809" i="6"/>
  <c r="L821" i="6"/>
  <c r="K821" i="6"/>
  <c r="K833" i="6"/>
  <c r="L833" i="6"/>
  <c r="I683" i="6"/>
  <c r="L845" i="6"/>
  <c r="K857" i="6"/>
  <c r="M594" i="6"/>
  <c r="L606" i="6"/>
  <c r="K642" i="6"/>
  <c r="K618" i="6"/>
  <c r="I540" i="6"/>
  <c r="L618" i="6"/>
  <c r="K654" i="6"/>
  <c r="M618" i="6"/>
  <c r="L630" i="6"/>
  <c r="L582" i="6"/>
  <c r="K582" i="6"/>
  <c r="K594" i="6"/>
  <c r="L594" i="6"/>
  <c r="M606" i="6"/>
  <c r="M642" i="6"/>
  <c r="L642" i="6"/>
  <c r="L654" i="6"/>
  <c r="I542" i="6"/>
  <c r="K630" i="6"/>
  <c r="M630" i="6"/>
  <c r="M582" i="6"/>
  <c r="K606" i="6"/>
  <c r="I541" i="6"/>
  <c r="M654" i="6"/>
  <c r="I539" i="6"/>
  <c r="I536" i="6"/>
  <c r="I537" i="6"/>
  <c r="I538" i="6"/>
  <c r="K433" i="6"/>
  <c r="I303" i="6"/>
  <c r="M457" i="6"/>
  <c r="K493" i="6"/>
  <c r="I308" i="6"/>
  <c r="L481" i="6"/>
  <c r="M349" i="6"/>
  <c r="L361" i="6"/>
  <c r="K373" i="6"/>
  <c r="I299" i="6"/>
  <c r="M409" i="6"/>
  <c r="L421" i="6"/>
  <c r="K337" i="6"/>
  <c r="M361" i="6"/>
  <c r="L373" i="6"/>
  <c r="K397" i="6"/>
  <c r="I300" i="6"/>
  <c r="M421" i="6"/>
  <c r="L433" i="6"/>
  <c r="K445" i="6"/>
  <c r="I304" i="6"/>
  <c r="M481" i="6"/>
  <c r="L493" i="6"/>
  <c r="K505" i="6"/>
  <c r="L337" i="6"/>
  <c r="K349" i="6"/>
  <c r="M373" i="6"/>
  <c r="L397" i="6"/>
  <c r="K409" i="6"/>
  <c r="I301" i="6"/>
  <c r="M433" i="6"/>
  <c r="L445" i="6"/>
  <c r="K457" i="6"/>
  <c r="I306" i="6"/>
  <c r="M493" i="6"/>
  <c r="L505" i="6"/>
  <c r="M337" i="6"/>
  <c r="L349" i="6"/>
  <c r="K361" i="6"/>
  <c r="M397" i="6"/>
  <c r="L409" i="6"/>
  <c r="K421" i="6"/>
  <c r="I302" i="6"/>
  <c r="M445" i="6"/>
  <c r="L457" i="6"/>
  <c r="K481" i="6"/>
  <c r="I307" i="6"/>
  <c r="M505" i="6"/>
  <c r="I294" i="6"/>
  <c r="I295" i="6"/>
  <c r="I296" i="6"/>
  <c r="I22" i="6"/>
  <c r="M180" i="6"/>
  <c r="L216" i="6"/>
  <c r="K240" i="6"/>
  <c r="I31" i="6"/>
  <c r="K60" i="6"/>
  <c r="M96" i="6"/>
  <c r="L120" i="6"/>
  <c r="K144" i="6"/>
  <c r="I23" i="6"/>
  <c r="M192" i="6"/>
  <c r="L204" i="6"/>
  <c r="K228" i="6"/>
  <c r="I29" i="6"/>
  <c r="M276" i="6"/>
  <c r="K156" i="6"/>
  <c r="I24" i="6"/>
  <c r="M216" i="6"/>
  <c r="L240" i="6"/>
  <c r="K264" i="6"/>
  <c r="L60" i="6"/>
  <c r="K84" i="6"/>
  <c r="M120" i="6"/>
  <c r="L144" i="6"/>
  <c r="K168" i="6"/>
  <c r="I25" i="6"/>
  <c r="M204" i="6"/>
  <c r="L228" i="6"/>
  <c r="K252" i="6"/>
  <c r="I32" i="6"/>
  <c r="L156" i="6"/>
  <c r="K180" i="6"/>
  <c r="I27" i="6"/>
  <c r="M240" i="6"/>
  <c r="L264" i="6"/>
  <c r="M60" i="6"/>
  <c r="L84" i="6"/>
  <c r="K96" i="6"/>
  <c r="I19" i="6"/>
  <c r="M144" i="6"/>
  <c r="L168" i="6"/>
  <c r="K192" i="6"/>
  <c r="I26" i="6"/>
  <c r="M228" i="6"/>
  <c r="L252" i="6"/>
  <c r="K276" i="6"/>
  <c r="M156" i="6"/>
  <c r="L180" i="6"/>
  <c r="K216" i="6"/>
  <c r="M264" i="6"/>
  <c r="M84" i="6"/>
  <c r="L96" i="6"/>
  <c r="K120" i="6"/>
  <c r="I21" i="6"/>
  <c r="M168" i="6"/>
  <c r="L192" i="6"/>
  <c r="K204" i="6"/>
  <c r="I28" i="6"/>
  <c r="M252" i="6"/>
  <c r="L276" i="6"/>
  <c r="I30" i="6"/>
  <c r="I17" i="6"/>
  <c r="I16" i="6"/>
  <c r="I14" i="6"/>
  <c r="I13" i="1"/>
  <c r="I8" i="1"/>
  <c r="I7"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I10" i="1"/>
  <c r="G62" i="3"/>
  <c r="G61" i="3"/>
  <c r="G60" i="3"/>
  <c r="G59" i="3"/>
  <c r="G58" i="3"/>
  <c r="G57" i="3"/>
  <c r="G56" i="3"/>
  <c r="G55" i="3"/>
  <c r="G54" i="3"/>
  <c r="G53" i="3"/>
  <c r="G52" i="3"/>
  <c r="G51" i="3"/>
  <c r="G50" i="3"/>
  <c r="G49" i="3"/>
  <c r="H1764" i="6"/>
  <c r="M1764" i="6" s="1"/>
  <c r="G1764" i="6"/>
  <c r="L1764" i="6" s="1"/>
  <c r="E1764" i="6"/>
  <c r="J1764" i="6" s="1"/>
  <c r="D1764" i="6"/>
  <c r="H1763" i="6"/>
  <c r="M1763" i="6" s="1"/>
  <c r="G1763" i="6"/>
  <c r="L1763" i="6" s="1"/>
  <c r="E1763" i="6"/>
  <c r="J1763" i="6" s="1"/>
  <c r="D1763" i="6"/>
  <c r="H1762" i="6"/>
  <c r="M1762" i="6" s="1"/>
  <c r="G1762" i="6"/>
  <c r="L1762" i="6" s="1"/>
  <c r="E1762" i="6"/>
  <c r="J1762" i="6" s="1"/>
  <c r="D1762" i="6"/>
  <c r="H1761" i="6"/>
  <c r="M1761" i="6" s="1"/>
  <c r="G1761" i="6"/>
  <c r="L1761" i="6" s="1"/>
  <c r="E1761" i="6"/>
  <c r="J1761" i="6" s="1"/>
  <c r="D1761" i="6"/>
  <c r="H1760" i="6"/>
  <c r="M1760" i="6" s="1"/>
  <c r="G1760" i="6"/>
  <c r="L1760" i="6" s="1"/>
  <c r="E1760" i="6"/>
  <c r="J1760" i="6" s="1"/>
  <c r="D1760" i="6"/>
  <c r="H1720" i="6"/>
  <c r="M1720" i="6" s="1"/>
  <c r="G1720" i="6"/>
  <c r="L1720" i="6" s="1"/>
  <c r="F1720" i="6"/>
  <c r="K1720" i="6" s="1"/>
  <c r="E1720" i="6"/>
  <c r="J1720" i="6" s="1"/>
  <c r="D1720" i="6"/>
  <c r="H1719" i="6"/>
  <c r="M1719" i="6" s="1"/>
  <c r="G1719" i="6"/>
  <c r="L1719" i="6" s="1"/>
  <c r="F1719" i="6"/>
  <c r="K1719" i="6" s="1"/>
  <c r="E1719" i="6"/>
  <c r="J1719" i="6" s="1"/>
  <c r="D1719" i="6"/>
  <c r="H1718" i="6"/>
  <c r="M1718" i="6" s="1"/>
  <c r="G1718" i="6"/>
  <c r="L1718" i="6" s="1"/>
  <c r="F1718" i="6"/>
  <c r="K1718" i="6" s="1"/>
  <c r="E1718" i="6"/>
  <c r="J1718" i="6" s="1"/>
  <c r="D1718" i="6"/>
  <c r="H1717" i="6"/>
  <c r="M1717" i="6" s="1"/>
  <c r="G1717" i="6"/>
  <c r="L1717" i="6" s="1"/>
  <c r="F1717" i="6"/>
  <c r="K1717" i="6" s="1"/>
  <c r="E1717" i="6"/>
  <c r="J1717" i="6" s="1"/>
  <c r="D1717" i="6"/>
  <c r="H1716" i="6"/>
  <c r="M1716" i="6" s="1"/>
  <c r="G1716" i="6"/>
  <c r="L1716" i="6" s="1"/>
  <c r="F1716" i="6"/>
  <c r="K1716" i="6" s="1"/>
  <c r="E1716" i="6"/>
  <c r="J1716" i="6" s="1"/>
  <c r="D1716" i="6"/>
  <c r="H1715" i="6"/>
  <c r="M1715" i="6" s="1"/>
  <c r="G1715" i="6"/>
  <c r="L1715" i="6" s="1"/>
  <c r="F1715" i="6"/>
  <c r="K1715" i="6" s="1"/>
  <c r="E1715" i="6"/>
  <c r="J1715" i="6" s="1"/>
  <c r="D1715" i="6"/>
  <c r="H1714" i="6"/>
  <c r="M1714" i="6" s="1"/>
  <c r="G1714" i="6"/>
  <c r="L1714" i="6" s="1"/>
  <c r="F1714" i="6"/>
  <c r="K1714" i="6" s="1"/>
  <c r="E1714" i="6"/>
  <c r="J1714" i="6" s="1"/>
  <c r="D1714" i="6"/>
  <c r="H1713" i="6"/>
  <c r="M1713" i="6" s="1"/>
  <c r="G1713" i="6"/>
  <c r="L1713" i="6" s="1"/>
  <c r="F1713" i="6"/>
  <c r="K1713" i="6" s="1"/>
  <c r="E1713" i="6"/>
  <c r="J1713" i="6" s="1"/>
  <c r="D1713" i="6"/>
  <c r="H1712" i="6"/>
  <c r="M1712" i="6" s="1"/>
  <c r="G1712" i="6"/>
  <c r="L1712" i="6" s="1"/>
  <c r="F1712" i="6"/>
  <c r="K1712" i="6" s="1"/>
  <c r="E1712" i="6"/>
  <c r="J1712" i="6" s="1"/>
  <c r="D1712" i="6"/>
  <c r="H1691" i="6"/>
  <c r="M1691" i="6" s="1"/>
  <c r="G1691" i="6"/>
  <c r="L1691" i="6" s="1"/>
  <c r="E1691" i="6"/>
  <c r="J1691" i="6" s="1"/>
  <c r="D1691" i="6"/>
  <c r="H1690" i="6"/>
  <c r="M1690" i="6" s="1"/>
  <c r="G1690" i="6"/>
  <c r="L1690" i="6" s="1"/>
  <c r="E1690" i="6"/>
  <c r="J1690" i="6" s="1"/>
  <c r="D1690" i="6"/>
  <c r="H1689" i="6"/>
  <c r="M1689" i="6" s="1"/>
  <c r="G1689" i="6"/>
  <c r="L1689" i="6" s="1"/>
  <c r="E1689" i="6"/>
  <c r="J1689" i="6" s="1"/>
  <c r="D1689" i="6"/>
  <c r="H1688" i="6"/>
  <c r="M1688" i="6" s="1"/>
  <c r="G1688" i="6"/>
  <c r="L1688" i="6" s="1"/>
  <c r="E1688" i="6"/>
  <c r="J1688" i="6" s="1"/>
  <c r="D1688" i="6"/>
  <c r="H1687" i="6"/>
  <c r="M1687" i="6" s="1"/>
  <c r="G1687" i="6"/>
  <c r="L1687" i="6" s="1"/>
  <c r="E1687" i="6"/>
  <c r="J1687" i="6" s="1"/>
  <c r="D1687" i="6"/>
  <c r="H1539" i="6"/>
  <c r="M1539" i="6" s="1"/>
  <c r="G1539" i="6"/>
  <c r="L1539" i="6" s="1"/>
  <c r="F1539" i="6"/>
  <c r="K1539" i="6" s="1"/>
  <c r="E1539" i="6"/>
  <c r="J1539" i="6" s="1"/>
  <c r="D1539" i="6"/>
  <c r="H1538" i="6"/>
  <c r="M1538" i="6" s="1"/>
  <c r="G1538" i="6"/>
  <c r="L1538" i="6" s="1"/>
  <c r="F1538" i="6"/>
  <c r="K1538" i="6" s="1"/>
  <c r="E1538" i="6"/>
  <c r="J1538" i="6" s="1"/>
  <c r="D1538" i="6"/>
  <c r="H1537" i="6"/>
  <c r="M1537" i="6" s="1"/>
  <c r="G1537" i="6"/>
  <c r="L1537" i="6" s="1"/>
  <c r="F1537" i="6"/>
  <c r="K1537" i="6" s="1"/>
  <c r="E1537" i="6"/>
  <c r="J1537" i="6" s="1"/>
  <c r="D1537" i="6"/>
  <c r="H1536" i="6"/>
  <c r="M1536" i="6" s="1"/>
  <c r="G1536" i="6"/>
  <c r="L1536" i="6" s="1"/>
  <c r="F1536" i="6"/>
  <c r="K1536" i="6" s="1"/>
  <c r="E1536" i="6"/>
  <c r="J1536" i="6" s="1"/>
  <c r="D1536" i="6"/>
  <c r="H1535" i="6"/>
  <c r="M1535" i="6" s="1"/>
  <c r="G1535" i="6"/>
  <c r="L1535" i="6" s="1"/>
  <c r="F1535" i="6"/>
  <c r="K1535" i="6" s="1"/>
  <c r="E1535" i="6"/>
  <c r="J1535" i="6" s="1"/>
  <c r="D1535" i="6"/>
  <c r="H1534" i="6"/>
  <c r="M1534" i="6" s="1"/>
  <c r="G1534" i="6"/>
  <c r="L1534" i="6" s="1"/>
  <c r="F1534" i="6"/>
  <c r="K1534" i="6" s="1"/>
  <c r="E1534" i="6"/>
  <c r="J1534" i="6" s="1"/>
  <c r="D1534" i="6"/>
  <c r="H1533" i="6"/>
  <c r="M1533" i="6" s="1"/>
  <c r="G1533" i="6"/>
  <c r="L1533" i="6" s="1"/>
  <c r="F1533" i="6"/>
  <c r="K1533" i="6" s="1"/>
  <c r="E1533" i="6"/>
  <c r="J1533" i="6" s="1"/>
  <c r="D1533" i="6"/>
  <c r="H1532" i="6"/>
  <c r="M1532" i="6" s="1"/>
  <c r="G1532" i="6"/>
  <c r="L1532" i="6" s="1"/>
  <c r="F1532" i="6"/>
  <c r="K1532" i="6" s="1"/>
  <c r="E1532" i="6"/>
  <c r="J1532" i="6" s="1"/>
  <c r="D1532" i="6"/>
  <c r="H1531" i="6"/>
  <c r="M1531" i="6" s="1"/>
  <c r="G1531" i="6"/>
  <c r="L1531" i="6" s="1"/>
  <c r="F1531" i="6"/>
  <c r="K1531" i="6" s="1"/>
  <c r="E1531" i="6"/>
  <c r="J1531" i="6" s="1"/>
  <c r="D1531" i="6"/>
  <c r="H1501" i="6"/>
  <c r="M1501" i="6" s="1"/>
  <c r="G1501" i="6"/>
  <c r="L1501" i="6" s="1"/>
  <c r="E1501" i="6"/>
  <c r="J1501" i="6" s="1"/>
  <c r="D1501" i="6"/>
  <c r="H1500" i="6"/>
  <c r="M1500" i="6" s="1"/>
  <c r="G1500" i="6"/>
  <c r="L1500" i="6" s="1"/>
  <c r="E1500" i="6"/>
  <c r="J1500" i="6" s="1"/>
  <c r="D1500" i="6"/>
  <c r="H1499" i="6"/>
  <c r="M1499" i="6" s="1"/>
  <c r="G1499" i="6"/>
  <c r="L1499" i="6" s="1"/>
  <c r="E1499" i="6"/>
  <c r="J1499" i="6" s="1"/>
  <c r="D1499" i="6"/>
  <c r="H1498" i="6"/>
  <c r="M1498" i="6" s="1"/>
  <c r="G1498" i="6"/>
  <c r="L1498" i="6" s="1"/>
  <c r="E1498" i="6"/>
  <c r="J1498" i="6" s="1"/>
  <c r="D1498" i="6"/>
  <c r="H1497" i="6"/>
  <c r="M1497" i="6" s="1"/>
  <c r="G1497" i="6"/>
  <c r="L1497" i="6" s="1"/>
  <c r="E1497" i="6"/>
  <c r="J1497" i="6" s="1"/>
  <c r="D1497" i="6"/>
  <c r="H1193" i="6"/>
  <c r="M1193" i="6" s="1"/>
  <c r="G1193" i="6"/>
  <c r="L1193" i="6" s="1"/>
  <c r="F1193" i="6"/>
  <c r="K1193" i="6" s="1"/>
  <c r="E1193" i="6"/>
  <c r="J1193" i="6" s="1"/>
  <c r="D1193" i="6"/>
  <c r="H1192" i="6"/>
  <c r="M1192" i="6" s="1"/>
  <c r="G1192" i="6"/>
  <c r="L1192" i="6" s="1"/>
  <c r="F1192" i="6"/>
  <c r="K1192" i="6" s="1"/>
  <c r="E1192" i="6"/>
  <c r="J1192" i="6" s="1"/>
  <c r="D1192" i="6"/>
  <c r="H1191" i="6"/>
  <c r="M1191" i="6" s="1"/>
  <c r="G1191" i="6"/>
  <c r="L1191" i="6" s="1"/>
  <c r="F1191" i="6"/>
  <c r="K1191" i="6" s="1"/>
  <c r="E1191" i="6"/>
  <c r="J1191" i="6" s="1"/>
  <c r="D1191" i="6"/>
  <c r="H1190" i="6"/>
  <c r="M1190" i="6" s="1"/>
  <c r="G1190" i="6"/>
  <c r="L1190" i="6" s="1"/>
  <c r="F1190" i="6"/>
  <c r="K1190" i="6" s="1"/>
  <c r="E1190" i="6"/>
  <c r="J1190" i="6" s="1"/>
  <c r="D1190" i="6"/>
  <c r="H1189" i="6"/>
  <c r="M1189" i="6" s="1"/>
  <c r="G1189" i="6"/>
  <c r="L1189" i="6" s="1"/>
  <c r="F1189" i="6"/>
  <c r="K1189" i="6" s="1"/>
  <c r="E1189" i="6"/>
  <c r="J1189" i="6" s="1"/>
  <c r="D1189" i="6"/>
  <c r="H1188" i="6"/>
  <c r="M1188" i="6" s="1"/>
  <c r="G1188" i="6"/>
  <c r="L1188" i="6" s="1"/>
  <c r="F1188" i="6"/>
  <c r="K1188" i="6" s="1"/>
  <c r="E1188" i="6"/>
  <c r="J1188" i="6" s="1"/>
  <c r="D1188" i="6"/>
  <c r="H1187" i="6"/>
  <c r="M1187" i="6" s="1"/>
  <c r="G1187" i="6"/>
  <c r="L1187" i="6" s="1"/>
  <c r="F1187" i="6"/>
  <c r="K1187" i="6" s="1"/>
  <c r="E1187" i="6"/>
  <c r="J1187" i="6" s="1"/>
  <c r="D1187" i="6"/>
  <c r="H1186" i="6"/>
  <c r="M1186" i="6" s="1"/>
  <c r="G1186" i="6"/>
  <c r="L1186" i="6" s="1"/>
  <c r="F1186" i="6"/>
  <c r="K1186" i="6" s="1"/>
  <c r="E1186" i="6"/>
  <c r="J1186" i="6" s="1"/>
  <c r="D1186" i="6"/>
  <c r="H1185" i="6"/>
  <c r="M1185" i="6" s="1"/>
  <c r="G1185" i="6"/>
  <c r="L1185" i="6" s="1"/>
  <c r="F1185" i="6"/>
  <c r="K1185" i="6" s="1"/>
  <c r="E1185" i="6"/>
  <c r="J1185" i="6" s="1"/>
  <c r="D1185" i="6"/>
  <c r="H1111" i="6"/>
  <c r="M1111" i="6" s="1"/>
  <c r="G1111" i="6"/>
  <c r="L1111" i="6" s="1"/>
  <c r="F1111" i="6"/>
  <c r="K1111" i="6" s="1"/>
  <c r="E1111" i="6"/>
  <c r="J1111" i="6" s="1"/>
  <c r="D1111" i="6"/>
  <c r="H1110" i="6"/>
  <c r="M1110" i="6" s="1"/>
  <c r="G1110" i="6"/>
  <c r="L1110" i="6" s="1"/>
  <c r="F1110" i="6"/>
  <c r="K1110" i="6" s="1"/>
  <c r="E1110" i="6"/>
  <c r="J1110" i="6" s="1"/>
  <c r="D1110" i="6"/>
  <c r="H1109" i="6"/>
  <c r="M1109" i="6" s="1"/>
  <c r="G1109" i="6"/>
  <c r="L1109" i="6" s="1"/>
  <c r="F1109" i="6"/>
  <c r="K1109" i="6" s="1"/>
  <c r="E1109" i="6"/>
  <c r="J1109" i="6" s="1"/>
  <c r="D1109" i="6"/>
  <c r="H1108" i="6"/>
  <c r="M1108" i="6" s="1"/>
  <c r="G1108" i="6"/>
  <c r="L1108" i="6" s="1"/>
  <c r="F1108" i="6"/>
  <c r="K1108" i="6" s="1"/>
  <c r="E1108" i="6"/>
  <c r="J1108" i="6" s="1"/>
  <c r="D1108" i="6"/>
  <c r="H1107" i="6"/>
  <c r="M1107" i="6" s="1"/>
  <c r="G1107" i="6"/>
  <c r="L1107" i="6" s="1"/>
  <c r="F1107" i="6"/>
  <c r="K1107" i="6" s="1"/>
  <c r="E1107" i="6"/>
  <c r="J1107" i="6" s="1"/>
  <c r="D1107" i="6"/>
  <c r="H1106" i="6"/>
  <c r="M1106" i="6" s="1"/>
  <c r="G1106" i="6"/>
  <c r="L1106" i="6" s="1"/>
  <c r="F1106" i="6"/>
  <c r="K1106" i="6" s="1"/>
  <c r="E1106" i="6"/>
  <c r="J1106" i="6" s="1"/>
  <c r="D1106" i="6"/>
  <c r="H1105" i="6"/>
  <c r="M1105" i="6" s="1"/>
  <c r="G1105" i="6"/>
  <c r="L1105" i="6" s="1"/>
  <c r="F1105" i="6"/>
  <c r="K1105" i="6" s="1"/>
  <c r="E1105" i="6"/>
  <c r="J1105" i="6" s="1"/>
  <c r="D1105" i="6"/>
  <c r="H1104" i="6"/>
  <c r="M1104" i="6" s="1"/>
  <c r="G1104" i="6"/>
  <c r="L1104" i="6" s="1"/>
  <c r="F1104" i="6"/>
  <c r="K1104" i="6" s="1"/>
  <c r="E1104" i="6"/>
  <c r="J1104" i="6" s="1"/>
  <c r="D1104" i="6"/>
  <c r="H1103" i="6"/>
  <c r="M1103" i="6" s="1"/>
  <c r="G1103" i="6"/>
  <c r="L1103" i="6" s="1"/>
  <c r="F1103" i="6"/>
  <c r="K1103" i="6" s="1"/>
  <c r="E1103" i="6"/>
  <c r="J1103" i="6" s="1"/>
  <c r="D1103" i="6"/>
  <c r="H1087" i="6"/>
  <c r="M1087" i="6" s="1"/>
  <c r="G1087" i="6"/>
  <c r="L1087" i="6" s="1"/>
  <c r="F1087" i="6"/>
  <c r="K1087" i="6" s="1"/>
  <c r="E1087" i="6"/>
  <c r="J1087" i="6" s="1"/>
  <c r="D1087" i="6"/>
  <c r="H1086" i="6"/>
  <c r="M1086" i="6" s="1"/>
  <c r="G1086" i="6"/>
  <c r="L1086" i="6" s="1"/>
  <c r="F1086" i="6"/>
  <c r="K1086" i="6" s="1"/>
  <c r="E1086" i="6"/>
  <c r="J1086" i="6" s="1"/>
  <c r="D1086" i="6"/>
  <c r="H1085" i="6"/>
  <c r="M1085" i="6" s="1"/>
  <c r="G1085" i="6"/>
  <c r="L1085" i="6" s="1"/>
  <c r="F1085" i="6"/>
  <c r="K1085" i="6" s="1"/>
  <c r="E1085" i="6"/>
  <c r="J1085" i="6" s="1"/>
  <c r="D1085" i="6"/>
  <c r="H1084" i="6"/>
  <c r="M1084" i="6" s="1"/>
  <c r="G1084" i="6"/>
  <c r="L1084" i="6" s="1"/>
  <c r="F1084" i="6"/>
  <c r="K1084" i="6" s="1"/>
  <c r="E1084" i="6"/>
  <c r="J1084" i="6" s="1"/>
  <c r="D1084" i="6"/>
  <c r="H1083" i="6"/>
  <c r="M1083" i="6" s="1"/>
  <c r="G1083" i="6"/>
  <c r="L1083" i="6" s="1"/>
  <c r="F1083" i="6"/>
  <c r="K1083" i="6" s="1"/>
  <c r="E1083" i="6"/>
  <c r="J1083" i="6" s="1"/>
  <c r="D1083" i="6"/>
  <c r="H1082" i="6"/>
  <c r="M1082" i="6" s="1"/>
  <c r="G1082" i="6"/>
  <c r="L1082" i="6" s="1"/>
  <c r="F1082" i="6"/>
  <c r="K1082" i="6" s="1"/>
  <c r="E1082" i="6"/>
  <c r="J1082" i="6" s="1"/>
  <c r="D1082" i="6"/>
  <c r="H1081" i="6"/>
  <c r="M1081" i="6" s="1"/>
  <c r="G1081" i="6"/>
  <c r="L1081" i="6" s="1"/>
  <c r="F1081" i="6"/>
  <c r="K1081" i="6" s="1"/>
  <c r="E1081" i="6"/>
  <c r="J1081" i="6" s="1"/>
  <c r="D1081" i="6"/>
  <c r="H1080" i="6"/>
  <c r="M1080" i="6" s="1"/>
  <c r="G1080" i="6"/>
  <c r="L1080" i="6" s="1"/>
  <c r="F1080" i="6"/>
  <c r="K1080" i="6" s="1"/>
  <c r="E1080" i="6"/>
  <c r="J1080" i="6" s="1"/>
  <c r="D1080" i="6"/>
  <c r="H1079" i="6"/>
  <c r="M1079" i="6" s="1"/>
  <c r="G1079" i="6"/>
  <c r="L1079" i="6" s="1"/>
  <c r="F1079" i="6"/>
  <c r="K1079" i="6" s="1"/>
  <c r="E1079" i="6"/>
  <c r="J1079" i="6" s="1"/>
  <c r="D1079" i="6"/>
  <c r="H1143" i="6"/>
  <c r="M1143" i="6" s="1"/>
  <c r="G1143" i="6"/>
  <c r="L1143" i="6" s="1"/>
  <c r="E1143" i="6"/>
  <c r="J1143" i="6" s="1"/>
  <c r="D1143" i="6"/>
  <c r="H1142" i="6"/>
  <c r="M1142" i="6" s="1"/>
  <c r="G1142" i="6"/>
  <c r="L1142" i="6" s="1"/>
  <c r="E1142" i="6"/>
  <c r="J1142" i="6" s="1"/>
  <c r="D1142" i="6"/>
  <c r="H1141" i="6"/>
  <c r="M1141" i="6" s="1"/>
  <c r="G1141" i="6"/>
  <c r="L1141" i="6" s="1"/>
  <c r="E1141" i="6"/>
  <c r="J1141" i="6" s="1"/>
  <c r="D1141" i="6"/>
  <c r="H1140" i="6"/>
  <c r="M1140" i="6" s="1"/>
  <c r="G1140" i="6"/>
  <c r="L1140" i="6" s="1"/>
  <c r="E1140" i="6"/>
  <c r="J1140" i="6" s="1"/>
  <c r="D1140" i="6"/>
  <c r="H1139" i="6"/>
  <c r="M1139" i="6" s="1"/>
  <c r="G1139" i="6"/>
  <c r="L1139" i="6" s="1"/>
  <c r="E1139" i="6"/>
  <c r="J1139" i="6" s="1"/>
  <c r="D1139" i="6"/>
  <c r="H1063" i="6"/>
  <c r="M1063" i="6" s="1"/>
  <c r="G1063" i="6"/>
  <c r="L1063" i="6" s="1"/>
  <c r="F1063" i="6"/>
  <c r="K1063" i="6" s="1"/>
  <c r="E1063" i="6"/>
  <c r="J1063" i="6" s="1"/>
  <c r="D1063" i="6"/>
  <c r="H1062" i="6"/>
  <c r="M1062" i="6" s="1"/>
  <c r="G1062" i="6"/>
  <c r="L1062" i="6" s="1"/>
  <c r="F1062" i="6"/>
  <c r="K1062" i="6" s="1"/>
  <c r="E1062" i="6"/>
  <c r="J1062" i="6" s="1"/>
  <c r="D1062" i="6"/>
  <c r="H1061" i="6"/>
  <c r="M1061" i="6" s="1"/>
  <c r="G1061" i="6"/>
  <c r="L1061" i="6" s="1"/>
  <c r="F1061" i="6"/>
  <c r="K1061" i="6" s="1"/>
  <c r="E1061" i="6"/>
  <c r="J1061" i="6" s="1"/>
  <c r="D1061" i="6"/>
  <c r="H1060" i="6"/>
  <c r="M1060" i="6" s="1"/>
  <c r="G1060" i="6"/>
  <c r="L1060" i="6" s="1"/>
  <c r="F1060" i="6"/>
  <c r="K1060" i="6" s="1"/>
  <c r="E1060" i="6"/>
  <c r="J1060" i="6" s="1"/>
  <c r="D1060" i="6"/>
  <c r="H1059" i="6"/>
  <c r="M1059" i="6" s="1"/>
  <c r="G1059" i="6"/>
  <c r="L1059" i="6" s="1"/>
  <c r="F1059" i="6"/>
  <c r="K1059" i="6" s="1"/>
  <c r="E1059" i="6"/>
  <c r="J1059" i="6" s="1"/>
  <c r="D1059" i="6"/>
  <c r="H1058" i="6"/>
  <c r="M1058" i="6" s="1"/>
  <c r="G1058" i="6"/>
  <c r="L1058" i="6" s="1"/>
  <c r="F1058" i="6"/>
  <c r="K1058" i="6" s="1"/>
  <c r="E1058" i="6"/>
  <c r="J1058" i="6" s="1"/>
  <c r="D1058" i="6"/>
  <c r="H1057" i="6"/>
  <c r="M1057" i="6" s="1"/>
  <c r="G1057" i="6"/>
  <c r="L1057" i="6" s="1"/>
  <c r="F1057" i="6"/>
  <c r="K1057" i="6" s="1"/>
  <c r="E1057" i="6"/>
  <c r="J1057" i="6" s="1"/>
  <c r="D1057" i="6"/>
  <c r="H1056" i="6"/>
  <c r="M1056" i="6" s="1"/>
  <c r="G1056" i="6"/>
  <c r="L1056" i="6" s="1"/>
  <c r="F1056" i="6"/>
  <c r="K1056" i="6" s="1"/>
  <c r="E1056" i="6"/>
  <c r="J1056" i="6" s="1"/>
  <c r="D1056" i="6"/>
  <c r="H1055" i="6"/>
  <c r="M1055" i="6" s="1"/>
  <c r="G1055" i="6"/>
  <c r="L1055" i="6" s="1"/>
  <c r="F1055" i="6"/>
  <c r="K1055" i="6" s="1"/>
  <c r="E1055" i="6"/>
  <c r="J1055" i="6" s="1"/>
  <c r="D1055" i="6"/>
  <c r="H1039" i="6"/>
  <c r="M1039" i="6" s="1"/>
  <c r="G1039" i="6"/>
  <c r="L1039" i="6" s="1"/>
  <c r="F1039" i="6"/>
  <c r="K1039" i="6" s="1"/>
  <c r="E1039" i="6"/>
  <c r="J1039" i="6" s="1"/>
  <c r="D1039" i="6"/>
  <c r="H1038" i="6"/>
  <c r="M1038" i="6" s="1"/>
  <c r="G1038" i="6"/>
  <c r="L1038" i="6" s="1"/>
  <c r="F1038" i="6"/>
  <c r="K1038" i="6" s="1"/>
  <c r="E1038" i="6"/>
  <c r="J1038" i="6" s="1"/>
  <c r="D1038" i="6"/>
  <c r="H1037" i="6"/>
  <c r="M1037" i="6" s="1"/>
  <c r="G1037" i="6"/>
  <c r="L1037" i="6" s="1"/>
  <c r="F1037" i="6"/>
  <c r="K1037" i="6" s="1"/>
  <c r="E1037" i="6"/>
  <c r="J1037" i="6" s="1"/>
  <c r="D1037" i="6"/>
  <c r="H1036" i="6"/>
  <c r="M1036" i="6" s="1"/>
  <c r="G1036" i="6"/>
  <c r="L1036" i="6" s="1"/>
  <c r="F1036" i="6"/>
  <c r="K1036" i="6" s="1"/>
  <c r="E1036" i="6"/>
  <c r="J1036" i="6" s="1"/>
  <c r="D1036" i="6"/>
  <c r="H1035" i="6"/>
  <c r="M1035" i="6" s="1"/>
  <c r="G1035" i="6"/>
  <c r="L1035" i="6" s="1"/>
  <c r="F1035" i="6"/>
  <c r="K1035" i="6" s="1"/>
  <c r="E1035" i="6"/>
  <c r="J1035" i="6" s="1"/>
  <c r="D1035" i="6"/>
  <c r="H1034" i="6"/>
  <c r="M1034" i="6" s="1"/>
  <c r="G1034" i="6"/>
  <c r="L1034" i="6" s="1"/>
  <c r="F1034" i="6"/>
  <c r="K1034" i="6" s="1"/>
  <c r="E1034" i="6"/>
  <c r="J1034" i="6" s="1"/>
  <c r="D1034" i="6"/>
  <c r="H1033" i="6"/>
  <c r="M1033" i="6" s="1"/>
  <c r="G1033" i="6"/>
  <c r="L1033" i="6" s="1"/>
  <c r="F1033" i="6"/>
  <c r="K1033" i="6" s="1"/>
  <c r="E1033" i="6"/>
  <c r="J1033" i="6" s="1"/>
  <c r="D1033" i="6"/>
  <c r="H1032" i="6"/>
  <c r="M1032" i="6" s="1"/>
  <c r="G1032" i="6"/>
  <c r="L1032" i="6" s="1"/>
  <c r="F1032" i="6"/>
  <c r="K1032" i="6" s="1"/>
  <c r="E1032" i="6"/>
  <c r="J1032" i="6" s="1"/>
  <c r="D1032" i="6"/>
  <c r="H1031" i="6"/>
  <c r="M1031" i="6" s="1"/>
  <c r="G1031" i="6"/>
  <c r="L1031" i="6" s="1"/>
  <c r="F1031" i="6"/>
  <c r="K1031" i="6" s="1"/>
  <c r="E1031" i="6"/>
  <c r="J1031" i="6" s="1"/>
  <c r="D1031" i="6"/>
  <c r="H979" i="6"/>
  <c r="M979" i="6" s="1"/>
  <c r="G979" i="6"/>
  <c r="L979" i="6" s="1"/>
  <c r="F979" i="6"/>
  <c r="K979" i="6" s="1"/>
  <c r="E979" i="6"/>
  <c r="J979" i="6" s="1"/>
  <c r="D979" i="6"/>
  <c r="H978" i="6"/>
  <c r="M978" i="6" s="1"/>
  <c r="G978" i="6"/>
  <c r="L978" i="6" s="1"/>
  <c r="F978" i="6"/>
  <c r="K978" i="6" s="1"/>
  <c r="E978" i="6"/>
  <c r="J978" i="6" s="1"/>
  <c r="D978" i="6"/>
  <c r="H977" i="6"/>
  <c r="M977" i="6" s="1"/>
  <c r="G977" i="6"/>
  <c r="L977" i="6" s="1"/>
  <c r="F977" i="6"/>
  <c r="K977" i="6" s="1"/>
  <c r="E977" i="6"/>
  <c r="J977" i="6" s="1"/>
  <c r="D977" i="6"/>
  <c r="H976" i="6"/>
  <c r="M976" i="6" s="1"/>
  <c r="G976" i="6"/>
  <c r="L976" i="6" s="1"/>
  <c r="F976" i="6"/>
  <c r="K976" i="6" s="1"/>
  <c r="E976" i="6"/>
  <c r="J976" i="6" s="1"/>
  <c r="D976" i="6"/>
  <c r="H975" i="6"/>
  <c r="M975" i="6" s="1"/>
  <c r="G975" i="6"/>
  <c r="L975" i="6" s="1"/>
  <c r="F975" i="6"/>
  <c r="K975" i="6" s="1"/>
  <c r="E975" i="6"/>
  <c r="J975" i="6" s="1"/>
  <c r="D975" i="6"/>
  <c r="H974" i="6"/>
  <c r="M974" i="6" s="1"/>
  <c r="G974" i="6"/>
  <c r="L974" i="6" s="1"/>
  <c r="F974" i="6"/>
  <c r="K974" i="6" s="1"/>
  <c r="E974" i="6"/>
  <c r="J974" i="6" s="1"/>
  <c r="D974" i="6"/>
  <c r="H973" i="6"/>
  <c r="M973" i="6" s="1"/>
  <c r="G973" i="6"/>
  <c r="L973" i="6" s="1"/>
  <c r="F973" i="6"/>
  <c r="K973" i="6" s="1"/>
  <c r="E973" i="6"/>
  <c r="J973" i="6" s="1"/>
  <c r="D973" i="6"/>
  <c r="H972" i="6"/>
  <c r="M972" i="6" s="1"/>
  <c r="G972" i="6"/>
  <c r="L972" i="6" s="1"/>
  <c r="F972" i="6"/>
  <c r="K972" i="6" s="1"/>
  <c r="E972" i="6"/>
  <c r="J972" i="6" s="1"/>
  <c r="D972" i="6"/>
  <c r="H971" i="6"/>
  <c r="M971" i="6" s="1"/>
  <c r="G971" i="6"/>
  <c r="L971" i="6" s="1"/>
  <c r="F971" i="6"/>
  <c r="K971" i="6" s="1"/>
  <c r="E971" i="6"/>
  <c r="J971" i="6" s="1"/>
  <c r="D971" i="6"/>
  <c r="H919" i="6"/>
  <c r="M919" i="6" s="1"/>
  <c r="G919" i="6"/>
  <c r="L919" i="6" s="1"/>
  <c r="F919" i="6"/>
  <c r="K919" i="6" s="1"/>
  <c r="E919" i="6"/>
  <c r="J919" i="6" s="1"/>
  <c r="D919" i="6"/>
  <c r="H918" i="6"/>
  <c r="M918" i="6" s="1"/>
  <c r="G918" i="6"/>
  <c r="L918" i="6" s="1"/>
  <c r="F918" i="6"/>
  <c r="K918" i="6" s="1"/>
  <c r="E918" i="6"/>
  <c r="J918" i="6" s="1"/>
  <c r="D918" i="6"/>
  <c r="H917" i="6"/>
  <c r="M917" i="6" s="1"/>
  <c r="G917" i="6"/>
  <c r="L917" i="6" s="1"/>
  <c r="F917" i="6"/>
  <c r="K917" i="6" s="1"/>
  <c r="E917" i="6"/>
  <c r="J917" i="6" s="1"/>
  <c r="D917" i="6"/>
  <c r="H916" i="6"/>
  <c r="M916" i="6" s="1"/>
  <c r="G916" i="6"/>
  <c r="L916" i="6" s="1"/>
  <c r="F916" i="6"/>
  <c r="K916" i="6" s="1"/>
  <c r="E916" i="6"/>
  <c r="J916" i="6" s="1"/>
  <c r="D916" i="6"/>
  <c r="H915" i="6"/>
  <c r="M915" i="6" s="1"/>
  <c r="G915" i="6"/>
  <c r="L915" i="6" s="1"/>
  <c r="F915" i="6"/>
  <c r="K915" i="6" s="1"/>
  <c r="E915" i="6"/>
  <c r="J915" i="6" s="1"/>
  <c r="D915" i="6"/>
  <c r="H914" i="6"/>
  <c r="M914" i="6" s="1"/>
  <c r="G914" i="6"/>
  <c r="L914" i="6" s="1"/>
  <c r="F914" i="6"/>
  <c r="K914" i="6" s="1"/>
  <c r="E914" i="6"/>
  <c r="J914" i="6" s="1"/>
  <c r="D914" i="6"/>
  <c r="H913" i="6"/>
  <c r="M913" i="6" s="1"/>
  <c r="G913" i="6"/>
  <c r="L913" i="6" s="1"/>
  <c r="F913" i="6"/>
  <c r="K913" i="6" s="1"/>
  <c r="E913" i="6"/>
  <c r="J913" i="6" s="1"/>
  <c r="D913" i="6"/>
  <c r="H912" i="6"/>
  <c r="M912" i="6" s="1"/>
  <c r="G912" i="6"/>
  <c r="L912" i="6" s="1"/>
  <c r="F912" i="6"/>
  <c r="K912" i="6" s="1"/>
  <c r="E912" i="6"/>
  <c r="J912" i="6" s="1"/>
  <c r="D912" i="6"/>
  <c r="H911" i="6"/>
  <c r="M911" i="6" s="1"/>
  <c r="G911" i="6"/>
  <c r="L911" i="6" s="1"/>
  <c r="F911" i="6"/>
  <c r="K911" i="6" s="1"/>
  <c r="E911" i="6"/>
  <c r="J911" i="6" s="1"/>
  <c r="D911" i="6"/>
  <c r="H876" i="6"/>
  <c r="M876" i="6" s="1"/>
  <c r="G876" i="6"/>
  <c r="L876" i="6" s="1"/>
  <c r="E876" i="6"/>
  <c r="J876" i="6" s="1"/>
  <c r="D876" i="6"/>
  <c r="H875" i="6"/>
  <c r="M875" i="6" s="1"/>
  <c r="G875" i="6"/>
  <c r="L875" i="6" s="1"/>
  <c r="E875" i="6"/>
  <c r="J875" i="6" s="1"/>
  <c r="D875" i="6"/>
  <c r="H874" i="6"/>
  <c r="M874" i="6" s="1"/>
  <c r="G874" i="6"/>
  <c r="L874" i="6" s="1"/>
  <c r="E874" i="6"/>
  <c r="J874" i="6" s="1"/>
  <c r="D874" i="6"/>
  <c r="H873" i="6"/>
  <c r="M873" i="6" s="1"/>
  <c r="G873" i="6"/>
  <c r="L873" i="6" s="1"/>
  <c r="E873" i="6"/>
  <c r="J873" i="6" s="1"/>
  <c r="D873" i="6"/>
  <c r="H872" i="6"/>
  <c r="M872" i="6" s="1"/>
  <c r="G872" i="6"/>
  <c r="L872" i="6" s="1"/>
  <c r="E872" i="6"/>
  <c r="J872" i="6" s="1"/>
  <c r="D872" i="6"/>
  <c r="H760" i="6"/>
  <c r="M760" i="6" s="1"/>
  <c r="G760" i="6"/>
  <c r="L760" i="6" s="1"/>
  <c r="F760" i="6"/>
  <c r="K760" i="6" s="1"/>
  <c r="E760" i="6"/>
  <c r="J760" i="6" s="1"/>
  <c r="D760" i="6"/>
  <c r="H759" i="6"/>
  <c r="M759" i="6" s="1"/>
  <c r="G759" i="6"/>
  <c r="L759" i="6" s="1"/>
  <c r="F759" i="6"/>
  <c r="K759" i="6" s="1"/>
  <c r="E759" i="6"/>
  <c r="J759" i="6" s="1"/>
  <c r="D759" i="6"/>
  <c r="H758" i="6"/>
  <c r="M758" i="6" s="1"/>
  <c r="G758" i="6"/>
  <c r="L758" i="6" s="1"/>
  <c r="F758" i="6"/>
  <c r="K758" i="6" s="1"/>
  <c r="E758" i="6"/>
  <c r="J758" i="6" s="1"/>
  <c r="D758" i="6"/>
  <c r="H757" i="6"/>
  <c r="M757" i="6" s="1"/>
  <c r="G757" i="6"/>
  <c r="L757" i="6" s="1"/>
  <c r="F757" i="6"/>
  <c r="K757" i="6" s="1"/>
  <c r="E757" i="6"/>
  <c r="J757" i="6" s="1"/>
  <c r="D757" i="6"/>
  <c r="H756" i="6"/>
  <c r="M756" i="6" s="1"/>
  <c r="G756" i="6"/>
  <c r="L756" i="6" s="1"/>
  <c r="F756" i="6"/>
  <c r="K756" i="6" s="1"/>
  <c r="E756" i="6"/>
  <c r="J756" i="6" s="1"/>
  <c r="D756" i="6"/>
  <c r="H755" i="6"/>
  <c r="M755" i="6" s="1"/>
  <c r="G755" i="6"/>
  <c r="L755" i="6" s="1"/>
  <c r="F755" i="6"/>
  <c r="K755" i="6" s="1"/>
  <c r="E755" i="6"/>
  <c r="J755" i="6" s="1"/>
  <c r="D755" i="6"/>
  <c r="H754" i="6"/>
  <c r="M754" i="6" s="1"/>
  <c r="G754" i="6"/>
  <c r="L754" i="6" s="1"/>
  <c r="F754" i="6"/>
  <c r="K754" i="6" s="1"/>
  <c r="E754" i="6"/>
  <c r="J754" i="6" s="1"/>
  <c r="D754" i="6"/>
  <c r="H753" i="6"/>
  <c r="M753" i="6" s="1"/>
  <c r="G753" i="6"/>
  <c r="L753" i="6" s="1"/>
  <c r="F753" i="6"/>
  <c r="K753" i="6" s="1"/>
  <c r="E753" i="6"/>
  <c r="J753" i="6" s="1"/>
  <c r="D753" i="6"/>
  <c r="H752" i="6"/>
  <c r="M752" i="6" s="1"/>
  <c r="G752" i="6"/>
  <c r="L752" i="6" s="1"/>
  <c r="F752" i="6"/>
  <c r="K752" i="6" s="1"/>
  <c r="E752" i="6"/>
  <c r="J752" i="6" s="1"/>
  <c r="D752" i="6"/>
  <c r="H700" i="6"/>
  <c r="M700" i="6" s="1"/>
  <c r="G700" i="6"/>
  <c r="L700" i="6" s="1"/>
  <c r="F700" i="6"/>
  <c r="K700" i="6" s="1"/>
  <c r="E700" i="6"/>
  <c r="J700" i="6" s="1"/>
  <c r="D700" i="6"/>
  <c r="H699" i="6"/>
  <c r="M699" i="6" s="1"/>
  <c r="G699" i="6"/>
  <c r="L699" i="6" s="1"/>
  <c r="F699" i="6"/>
  <c r="K699" i="6" s="1"/>
  <c r="E699" i="6"/>
  <c r="J699" i="6" s="1"/>
  <c r="D699" i="6"/>
  <c r="H698" i="6"/>
  <c r="M698" i="6" s="1"/>
  <c r="G698" i="6"/>
  <c r="L698" i="6" s="1"/>
  <c r="F698" i="6"/>
  <c r="K698" i="6" s="1"/>
  <c r="E698" i="6"/>
  <c r="J698" i="6" s="1"/>
  <c r="D698" i="6"/>
  <c r="H697" i="6"/>
  <c r="M697" i="6" s="1"/>
  <c r="G697" i="6"/>
  <c r="L697" i="6" s="1"/>
  <c r="F697" i="6"/>
  <c r="K697" i="6" s="1"/>
  <c r="E697" i="6"/>
  <c r="J697" i="6" s="1"/>
  <c r="D697" i="6"/>
  <c r="H696" i="6"/>
  <c r="M696" i="6" s="1"/>
  <c r="G696" i="6"/>
  <c r="L696" i="6" s="1"/>
  <c r="F696" i="6"/>
  <c r="K696" i="6" s="1"/>
  <c r="E696" i="6"/>
  <c r="J696" i="6" s="1"/>
  <c r="D696" i="6"/>
  <c r="H695" i="6"/>
  <c r="M695" i="6" s="1"/>
  <c r="G695" i="6"/>
  <c r="L695" i="6" s="1"/>
  <c r="F695" i="6"/>
  <c r="K695" i="6" s="1"/>
  <c r="E695" i="6"/>
  <c r="J695" i="6" s="1"/>
  <c r="D695" i="6"/>
  <c r="H694" i="6"/>
  <c r="M694" i="6" s="1"/>
  <c r="G694" i="6"/>
  <c r="L694" i="6" s="1"/>
  <c r="F694" i="6"/>
  <c r="K694" i="6" s="1"/>
  <c r="E694" i="6"/>
  <c r="J694" i="6" s="1"/>
  <c r="D694" i="6"/>
  <c r="H693" i="6"/>
  <c r="M693" i="6" s="1"/>
  <c r="G693" i="6"/>
  <c r="L693" i="6" s="1"/>
  <c r="F693" i="6"/>
  <c r="K693" i="6" s="1"/>
  <c r="E693" i="6"/>
  <c r="J693" i="6" s="1"/>
  <c r="D693" i="6"/>
  <c r="H692" i="6"/>
  <c r="M692" i="6" s="1"/>
  <c r="G692" i="6"/>
  <c r="L692" i="6" s="1"/>
  <c r="F692" i="6"/>
  <c r="K692" i="6" s="1"/>
  <c r="E692" i="6"/>
  <c r="J692" i="6" s="1"/>
  <c r="D692" i="6"/>
  <c r="H661" i="6"/>
  <c r="M661" i="6" s="1"/>
  <c r="G661" i="6"/>
  <c r="L661" i="6" s="1"/>
  <c r="E661" i="6"/>
  <c r="J661" i="6" s="1"/>
  <c r="D661" i="6"/>
  <c r="H660" i="6"/>
  <c r="M660" i="6" s="1"/>
  <c r="G660" i="6"/>
  <c r="L660" i="6" s="1"/>
  <c r="E660" i="6"/>
  <c r="J660" i="6" s="1"/>
  <c r="D660" i="6"/>
  <c r="H659" i="6"/>
  <c r="M659" i="6" s="1"/>
  <c r="G659" i="6"/>
  <c r="L659" i="6" s="1"/>
  <c r="E659" i="6"/>
  <c r="J659" i="6" s="1"/>
  <c r="D659" i="6"/>
  <c r="H658" i="6"/>
  <c r="M658" i="6" s="1"/>
  <c r="G658" i="6"/>
  <c r="L658" i="6" s="1"/>
  <c r="E658" i="6"/>
  <c r="J658" i="6" s="1"/>
  <c r="D658" i="6"/>
  <c r="H657" i="6"/>
  <c r="M657" i="6" s="1"/>
  <c r="G657" i="6"/>
  <c r="L657" i="6" s="1"/>
  <c r="E657" i="6"/>
  <c r="J657" i="6" s="1"/>
  <c r="D657" i="6"/>
  <c r="H569" i="6"/>
  <c r="M569" i="6" s="1"/>
  <c r="G569" i="6"/>
  <c r="L569" i="6" s="1"/>
  <c r="F569" i="6"/>
  <c r="K569" i="6" s="1"/>
  <c r="E569" i="6"/>
  <c r="J569" i="6" s="1"/>
  <c r="D569" i="6"/>
  <c r="H568" i="6"/>
  <c r="M568" i="6" s="1"/>
  <c r="G568" i="6"/>
  <c r="L568" i="6" s="1"/>
  <c r="F568" i="6"/>
  <c r="K568" i="6" s="1"/>
  <c r="E568" i="6"/>
  <c r="J568" i="6" s="1"/>
  <c r="D568" i="6"/>
  <c r="H567" i="6"/>
  <c r="M567" i="6" s="1"/>
  <c r="G567" i="6"/>
  <c r="L567" i="6" s="1"/>
  <c r="F567" i="6"/>
  <c r="K567" i="6" s="1"/>
  <c r="E567" i="6"/>
  <c r="J567" i="6" s="1"/>
  <c r="D567" i="6"/>
  <c r="H566" i="6"/>
  <c r="M566" i="6" s="1"/>
  <c r="G566" i="6"/>
  <c r="L566" i="6" s="1"/>
  <c r="F566" i="6"/>
  <c r="K566" i="6" s="1"/>
  <c r="E566" i="6"/>
  <c r="J566" i="6" s="1"/>
  <c r="D566" i="6"/>
  <c r="H565" i="6"/>
  <c r="M565" i="6" s="1"/>
  <c r="G565" i="6"/>
  <c r="L565" i="6" s="1"/>
  <c r="F565" i="6"/>
  <c r="K565" i="6" s="1"/>
  <c r="E565" i="6"/>
  <c r="J565" i="6" s="1"/>
  <c r="D565" i="6"/>
  <c r="H564" i="6"/>
  <c r="M564" i="6" s="1"/>
  <c r="G564" i="6"/>
  <c r="L564" i="6" s="1"/>
  <c r="F564" i="6"/>
  <c r="K564" i="6" s="1"/>
  <c r="E564" i="6"/>
  <c r="J564" i="6" s="1"/>
  <c r="D564" i="6"/>
  <c r="H563" i="6"/>
  <c r="M563" i="6" s="1"/>
  <c r="G563" i="6"/>
  <c r="L563" i="6" s="1"/>
  <c r="F563" i="6"/>
  <c r="K563" i="6" s="1"/>
  <c r="E563" i="6"/>
  <c r="J563" i="6" s="1"/>
  <c r="D563" i="6"/>
  <c r="H562" i="6"/>
  <c r="M562" i="6" s="1"/>
  <c r="G562" i="6"/>
  <c r="L562" i="6" s="1"/>
  <c r="F562" i="6"/>
  <c r="K562" i="6" s="1"/>
  <c r="E562" i="6"/>
  <c r="J562" i="6" s="1"/>
  <c r="D562" i="6"/>
  <c r="H561" i="6"/>
  <c r="M561" i="6" s="1"/>
  <c r="G561" i="6"/>
  <c r="L561" i="6" s="1"/>
  <c r="F561" i="6"/>
  <c r="K561" i="6" s="1"/>
  <c r="E561" i="6"/>
  <c r="J561" i="6" s="1"/>
  <c r="D561" i="6"/>
  <c r="H557" i="6"/>
  <c r="M557" i="6" s="1"/>
  <c r="G557" i="6"/>
  <c r="L557" i="6" s="1"/>
  <c r="F557" i="6"/>
  <c r="K557" i="6" s="1"/>
  <c r="E557" i="6"/>
  <c r="J557" i="6" s="1"/>
  <c r="D557" i="6"/>
  <c r="H556" i="6"/>
  <c r="M556" i="6" s="1"/>
  <c r="G556" i="6"/>
  <c r="L556" i="6" s="1"/>
  <c r="F556" i="6"/>
  <c r="K556" i="6" s="1"/>
  <c r="E556" i="6"/>
  <c r="J556" i="6" s="1"/>
  <c r="D556" i="6"/>
  <c r="H555" i="6"/>
  <c r="M555" i="6" s="1"/>
  <c r="G555" i="6"/>
  <c r="L555" i="6" s="1"/>
  <c r="F555" i="6"/>
  <c r="K555" i="6" s="1"/>
  <c r="E555" i="6"/>
  <c r="J555" i="6" s="1"/>
  <c r="D555" i="6"/>
  <c r="H554" i="6"/>
  <c r="M554" i="6" s="1"/>
  <c r="G554" i="6"/>
  <c r="L554" i="6" s="1"/>
  <c r="F554" i="6"/>
  <c r="K554" i="6" s="1"/>
  <c r="E554" i="6"/>
  <c r="J554" i="6" s="1"/>
  <c r="D554" i="6"/>
  <c r="H553" i="6"/>
  <c r="M553" i="6" s="1"/>
  <c r="G553" i="6"/>
  <c r="L553" i="6" s="1"/>
  <c r="F553" i="6"/>
  <c r="K553" i="6" s="1"/>
  <c r="E553" i="6"/>
  <c r="J553" i="6" s="1"/>
  <c r="D553" i="6"/>
  <c r="H552" i="6"/>
  <c r="M552" i="6" s="1"/>
  <c r="G552" i="6"/>
  <c r="L552" i="6" s="1"/>
  <c r="F552" i="6"/>
  <c r="K552" i="6" s="1"/>
  <c r="E552" i="6"/>
  <c r="J552" i="6" s="1"/>
  <c r="D552" i="6"/>
  <c r="H551" i="6"/>
  <c r="M551" i="6" s="1"/>
  <c r="G551" i="6"/>
  <c r="L551" i="6" s="1"/>
  <c r="F551" i="6"/>
  <c r="K551" i="6" s="1"/>
  <c r="E551" i="6"/>
  <c r="J551" i="6" s="1"/>
  <c r="D551" i="6"/>
  <c r="H550" i="6"/>
  <c r="M550" i="6" s="1"/>
  <c r="G550" i="6"/>
  <c r="L550" i="6" s="1"/>
  <c r="F550" i="6"/>
  <c r="K550" i="6" s="1"/>
  <c r="E550" i="6"/>
  <c r="J550" i="6" s="1"/>
  <c r="D550" i="6"/>
  <c r="H549" i="6"/>
  <c r="M549" i="6" s="1"/>
  <c r="G549" i="6"/>
  <c r="L549" i="6" s="1"/>
  <c r="F549" i="6"/>
  <c r="K549" i="6" s="1"/>
  <c r="J549" i="6"/>
  <c r="D549" i="6"/>
  <c r="H524" i="6"/>
  <c r="M524" i="6" s="1"/>
  <c r="G524" i="6"/>
  <c r="L524" i="6" s="1"/>
  <c r="E524" i="6"/>
  <c r="J524" i="6" s="1"/>
  <c r="D524" i="6"/>
  <c r="H523" i="6"/>
  <c r="M523" i="6" s="1"/>
  <c r="G523" i="6"/>
  <c r="L523" i="6" s="1"/>
  <c r="E523" i="6"/>
  <c r="J523" i="6" s="1"/>
  <c r="D523" i="6"/>
  <c r="H522" i="6"/>
  <c r="M522" i="6" s="1"/>
  <c r="G522" i="6"/>
  <c r="L522" i="6" s="1"/>
  <c r="E522" i="6"/>
  <c r="J522" i="6" s="1"/>
  <c r="D522" i="6"/>
  <c r="H521" i="6"/>
  <c r="M521" i="6" s="1"/>
  <c r="G521" i="6"/>
  <c r="L521" i="6" s="1"/>
  <c r="E521" i="6"/>
  <c r="J521" i="6" s="1"/>
  <c r="D521" i="6"/>
  <c r="H520" i="6"/>
  <c r="M520" i="6" s="1"/>
  <c r="G520" i="6"/>
  <c r="L520" i="6" s="1"/>
  <c r="J520" i="6"/>
  <c r="D520" i="6"/>
  <c r="H516" i="6"/>
  <c r="M516" i="6" s="1"/>
  <c r="G516" i="6"/>
  <c r="L516" i="6" s="1"/>
  <c r="F516" i="6"/>
  <c r="K516" i="6" s="1"/>
  <c r="E516" i="6"/>
  <c r="J516" i="6" s="1"/>
  <c r="D516" i="6"/>
  <c r="H515" i="6"/>
  <c r="M515" i="6" s="1"/>
  <c r="G515" i="6"/>
  <c r="L515" i="6" s="1"/>
  <c r="F515" i="6"/>
  <c r="K515" i="6" s="1"/>
  <c r="E515" i="6"/>
  <c r="J515" i="6" s="1"/>
  <c r="D515" i="6"/>
  <c r="H514" i="6"/>
  <c r="M514" i="6" s="1"/>
  <c r="G514" i="6"/>
  <c r="L514" i="6" s="1"/>
  <c r="F514" i="6"/>
  <c r="K514" i="6" s="1"/>
  <c r="E514" i="6"/>
  <c r="J514" i="6" s="1"/>
  <c r="D514" i="6"/>
  <c r="H513" i="6"/>
  <c r="M513" i="6" s="1"/>
  <c r="G513" i="6"/>
  <c r="L513" i="6" s="1"/>
  <c r="F513" i="6"/>
  <c r="K513" i="6" s="1"/>
  <c r="E513" i="6"/>
  <c r="J513" i="6" s="1"/>
  <c r="D513" i="6"/>
  <c r="H512" i="6"/>
  <c r="M512" i="6" s="1"/>
  <c r="G512" i="6"/>
  <c r="L512" i="6" s="1"/>
  <c r="F512" i="6"/>
  <c r="K512" i="6" s="1"/>
  <c r="E512" i="6"/>
  <c r="J512" i="6" s="1"/>
  <c r="D512" i="6"/>
  <c r="H511" i="6"/>
  <c r="M511" i="6" s="1"/>
  <c r="G511" i="6"/>
  <c r="L511" i="6" s="1"/>
  <c r="F511" i="6"/>
  <c r="K511" i="6" s="1"/>
  <c r="E511" i="6"/>
  <c r="J511" i="6" s="1"/>
  <c r="D511" i="6"/>
  <c r="H510" i="6"/>
  <c r="M510" i="6" s="1"/>
  <c r="G510" i="6"/>
  <c r="L510" i="6" s="1"/>
  <c r="F510" i="6"/>
  <c r="K510" i="6" s="1"/>
  <c r="E510" i="6"/>
  <c r="J510" i="6" s="1"/>
  <c r="D510" i="6"/>
  <c r="H509" i="6"/>
  <c r="M509" i="6" s="1"/>
  <c r="G509" i="6"/>
  <c r="L509" i="6" s="1"/>
  <c r="F509" i="6"/>
  <c r="K509" i="6" s="1"/>
  <c r="E509" i="6"/>
  <c r="J509" i="6" s="1"/>
  <c r="D509" i="6"/>
  <c r="H508" i="6"/>
  <c r="M508" i="6" s="1"/>
  <c r="G508" i="6"/>
  <c r="L508" i="6" s="1"/>
  <c r="F508" i="6"/>
  <c r="K508" i="6" s="1"/>
  <c r="J508" i="6"/>
  <c r="D508" i="6"/>
  <c r="H468" i="6"/>
  <c r="M468" i="6" s="1"/>
  <c r="G468" i="6"/>
  <c r="L468" i="6" s="1"/>
  <c r="F468" i="6"/>
  <c r="K468" i="6" s="1"/>
  <c r="E468" i="6"/>
  <c r="J468" i="6" s="1"/>
  <c r="D468" i="6"/>
  <c r="H467" i="6"/>
  <c r="M467" i="6" s="1"/>
  <c r="G467" i="6"/>
  <c r="L467" i="6" s="1"/>
  <c r="F467" i="6"/>
  <c r="K467" i="6" s="1"/>
  <c r="E467" i="6"/>
  <c r="J467" i="6" s="1"/>
  <c r="D467" i="6"/>
  <c r="H466" i="6"/>
  <c r="M466" i="6" s="1"/>
  <c r="G466" i="6"/>
  <c r="L466" i="6" s="1"/>
  <c r="F466" i="6"/>
  <c r="K466" i="6" s="1"/>
  <c r="E466" i="6"/>
  <c r="J466" i="6" s="1"/>
  <c r="D466" i="6"/>
  <c r="H465" i="6"/>
  <c r="M465" i="6" s="1"/>
  <c r="G465" i="6"/>
  <c r="L465" i="6" s="1"/>
  <c r="F465" i="6"/>
  <c r="K465" i="6" s="1"/>
  <c r="E465" i="6"/>
  <c r="J465" i="6" s="1"/>
  <c r="D465" i="6"/>
  <c r="H464" i="6"/>
  <c r="M464" i="6" s="1"/>
  <c r="G464" i="6"/>
  <c r="L464" i="6" s="1"/>
  <c r="F464" i="6"/>
  <c r="K464" i="6" s="1"/>
  <c r="E464" i="6"/>
  <c r="J464" i="6" s="1"/>
  <c r="D464" i="6"/>
  <c r="H463" i="6"/>
  <c r="M463" i="6" s="1"/>
  <c r="G463" i="6"/>
  <c r="L463" i="6" s="1"/>
  <c r="F463" i="6"/>
  <c r="K463" i="6" s="1"/>
  <c r="E463" i="6"/>
  <c r="J463" i="6" s="1"/>
  <c r="D463" i="6"/>
  <c r="H462" i="6"/>
  <c r="M462" i="6" s="1"/>
  <c r="G462" i="6"/>
  <c r="L462" i="6" s="1"/>
  <c r="F462" i="6"/>
  <c r="K462" i="6" s="1"/>
  <c r="E462" i="6"/>
  <c r="J462" i="6" s="1"/>
  <c r="D462" i="6"/>
  <c r="H461" i="6"/>
  <c r="M461" i="6" s="1"/>
  <c r="G461" i="6"/>
  <c r="L461" i="6" s="1"/>
  <c r="F461" i="6"/>
  <c r="K461" i="6" s="1"/>
  <c r="E461" i="6"/>
  <c r="J461" i="6" s="1"/>
  <c r="D461" i="6"/>
  <c r="H460" i="6"/>
  <c r="M460" i="6" s="1"/>
  <c r="G460" i="6"/>
  <c r="L460" i="6" s="1"/>
  <c r="F460" i="6"/>
  <c r="K460" i="6" s="1"/>
  <c r="E460" i="6"/>
  <c r="J460" i="6" s="1"/>
  <c r="D460" i="6"/>
  <c r="H384" i="6"/>
  <c r="M384" i="6" s="1"/>
  <c r="G384" i="6"/>
  <c r="L384" i="6" s="1"/>
  <c r="F384" i="6"/>
  <c r="K384" i="6" s="1"/>
  <c r="E384" i="6"/>
  <c r="J384" i="6" s="1"/>
  <c r="D384" i="6"/>
  <c r="H383" i="6"/>
  <c r="M383" i="6" s="1"/>
  <c r="G383" i="6"/>
  <c r="L383" i="6" s="1"/>
  <c r="F383" i="6"/>
  <c r="K383" i="6" s="1"/>
  <c r="E383" i="6"/>
  <c r="J383" i="6" s="1"/>
  <c r="D383" i="6"/>
  <c r="H382" i="6"/>
  <c r="M382" i="6" s="1"/>
  <c r="G382" i="6"/>
  <c r="L382" i="6" s="1"/>
  <c r="F382" i="6"/>
  <c r="K382" i="6" s="1"/>
  <c r="E382" i="6"/>
  <c r="J382" i="6" s="1"/>
  <c r="D382" i="6"/>
  <c r="H381" i="6"/>
  <c r="M381" i="6" s="1"/>
  <c r="G381" i="6"/>
  <c r="L381" i="6" s="1"/>
  <c r="F381" i="6"/>
  <c r="K381" i="6" s="1"/>
  <c r="E381" i="6"/>
  <c r="J381" i="6" s="1"/>
  <c r="D381" i="6"/>
  <c r="H380" i="6"/>
  <c r="M380" i="6" s="1"/>
  <c r="G380" i="6"/>
  <c r="L380" i="6" s="1"/>
  <c r="F380" i="6"/>
  <c r="K380" i="6" s="1"/>
  <c r="E380" i="6"/>
  <c r="J380" i="6" s="1"/>
  <c r="D380" i="6"/>
  <c r="H379" i="6"/>
  <c r="M379" i="6" s="1"/>
  <c r="G379" i="6"/>
  <c r="L379" i="6" s="1"/>
  <c r="F379" i="6"/>
  <c r="K379" i="6" s="1"/>
  <c r="E379" i="6"/>
  <c r="J379" i="6" s="1"/>
  <c r="D379" i="6"/>
  <c r="H378" i="6"/>
  <c r="M378" i="6" s="1"/>
  <c r="G378" i="6"/>
  <c r="L378" i="6" s="1"/>
  <c r="F378" i="6"/>
  <c r="K378" i="6" s="1"/>
  <c r="E378" i="6"/>
  <c r="J378" i="6" s="1"/>
  <c r="D378" i="6"/>
  <c r="H377" i="6"/>
  <c r="M377" i="6" s="1"/>
  <c r="G377" i="6"/>
  <c r="L377" i="6" s="1"/>
  <c r="F377" i="6"/>
  <c r="K377" i="6" s="1"/>
  <c r="E377" i="6"/>
  <c r="J377" i="6" s="1"/>
  <c r="D377" i="6"/>
  <c r="H376" i="6"/>
  <c r="M376" i="6" s="1"/>
  <c r="G376" i="6"/>
  <c r="L376" i="6" s="1"/>
  <c r="F376" i="6"/>
  <c r="K376" i="6" s="1"/>
  <c r="E376" i="6"/>
  <c r="J376" i="6" s="1"/>
  <c r="D376" i="6"/>
  <c r="H324" i="6"/>
  <c r="M324" i="6" s="1"/>
  <c r="G324" i="6"/>
  <c r="L324" i="6" s="1"/>
  <c r="F324" i="6"/>
  <c r="K324" i="6" s="1"/>
  <c r="E324" i="6"/>
  <c r="J324" i="6" s="1"/>
  <c r="D324" i="6"/>
  <c r="H323" i="6"/>
  <c r="M323" i="6" s="1"/>
  <c r="G323" i="6"/>
  <c r="L323" i="6" s="1"/>
  <c r="F323" i="6"/>
  <c r="K323" i="6" s="1"/>
  <c r="E323" i="6"/>
  <c r="J323" i="6" s="1"/>
  <c r="D323" i="6"/>
  <c r="H322" i="6"/>
  <c r="M322" i="6" s="1"/>
  <c r="G322" i="6"/>
  <c r="L322" i="6" s="1"/>
  <c r="F322" i="6"/>
  <c r="K322" i="6" s="1"/>
  <c r="E322" i="6"/>
  <c r="J322" i="6" s="1"/>
  <c r="D322" i="6"/>
  <c r="H321" i="6"/>
  <c r="M321" i="6" s="1"/>
  <c r="G321" i="6"/>
  <c r="L321" i="6" s="1"/>
  <c r="F321" i="6"/>
  <c r="K321" i="6" s="1"/>
  <c r="E321" i="6"/>
  <c r="J321" i="6" s="1"/>
  <c r="D321" i="6"/>
  <c r="H320" i="6"/>
  <c r="M320" i="6" s="1"/>
  <c r="G320" i="6"/>
  <c r="L320" i="6" s="1"/>
  <c r="F320" i="6"/>
  <c r="K320" i="6" s="1"/>
  <c r="E320" i="6"/>
  <c r="J320" i="6" s="1"/>
  <c r="D320" i="6"/>
  <c r="H319" i="6"/>
  <c r="M319" i="6" s="1"/>
  <c r="G319" i="6"/>
  <c r="L319" i="6" s="1"/>
  <c r="F319" i="6"/>
  <c r="K319" i="6" s="1"/>
  <c r="E319" i="6"/>
  <c r="J319" i="6" s="1"/>
  <c r="D319" i="6"/>
  <c r="H318" i="6"/>
  <c r="M318" i="6" s="1"/>
  <c r="G318" i="6"/>
  <c r="L318" i="6" s="1"/>
  <c r="F318" i="6"/>
  <c r="K318" i="6" s="1"/>
  <c r="E318" i="6"/>
  <c r="J318" i="6" s="1"/>
  <c r="D318" i="6"/>
  <c r="H317" i="6"/>
  <c r="M317" i="6" s="1"/>
  <c r="G317" i="6"/>
  <c r="L317" i="6" s="1"/>
  <c r="F317" i="6"/>
  <c r="K317" i="6" s="1"/>
  <c r="E317" i="6"/>
  <c r="J317" i="6" s="1"/>
  <c r="D317" i="6"/>
  <c r="H316" i="6"/>
  <c r="M316" i="6" s="1"/>
  <c r="G316" i="6"/>
  <c r="L316" i="6" s="1"/>
  <c r="E316" i="6"/>
  <c r="J316" i="6" s="1"/>
  <c r="D316" i="6"/>
  <c r="H131" i="6"/>
  <c r="M131" i="6" s="1"/>
  <c r="G131" i="6"/>
  <c r="L131" i="6" s="1"/>
  <c r="F131" i="6"/>
  <c r="K131" i="6" s="1"/>
  <c r="E131" i="6"/>
  <c r="J131" i="6" s="1"/>
  <c r="D131" i="6"/>
  <c r="H130" i="6"/>
  <c r="M130" i="6" s="1"/>
  <c r="G130" i="6"/>
  <c r="L130" i="6" s="1"/>
  <c r="F130" i="6"/>
  <c r="K130" i="6" s="1"/>
  <c r="E130" i="6"/>
  <c r="J130" i="6" s="1"/>
  <c r="D130" i="6"/>
  <c r="H129" i="6"/>
  <c r="M129" i="6" s="1"/>
  <c r="G129" i="6"/>
  <c r="L129" i="6" s="1"/>
  <c r="F129" i="6"/>
  <c r="K129" i="6" s="1"/>
  <c r="E129" i="6"/>
  <c r="J129" i="6" s="1"/>
  <c r="D129" i="6"/>
  <c r="H128" i="6"/>
  <c r="M128" i="6" s="1"/>
  <c r="G128" i="6"/>
  <c r="L128" i="6" s="1"/>
  <c r="F128" i="6"/>
  <c r="K128" i="6" s="1"/>
  <c r="E128" i="6"/>
  <c r="J128" i="6" s="1"/>
  <c r="D128" i="6"/>
  <c r="H127" i="6"/>
  <c r="M127" i="6" s="1"/>
  <c r="G127" i="6"/>
  <c r="L127" i="6" s="1"/>
  <c r="F127" i="6"/>
  <c r="K127" i="6" s="1"/>
  <c r="E127" i="6"/>
  <c r="J127" i="6" s="1"/>
  <c r="D127" i="6"/>
  <c r="H126" i="6"/>
  <c r="M126" i="6" s="1"/>
  <c r="G126" i="6"/>
  <c r="L126" i="6" s="1"/>
  <c r="F126" i="6"/>
  <c r="K126" i="6" s="1"/>
  <c r="E126" i="6"/>
  <c r="J126" i="6" s="1"/>
  <c r="D126" i="6"/>
  <c r="H125" i="6"/>
  <c r="M125" i="6" s="1"/>
  <c r="G125" i="6"/>
  <c r="L125" i="6" s="1"/>
  <c r="F125" i="6"/>
  <c r="K125" i="6" s="1"/>
  <c r="E125" i="6"/>
  <c r="J125" i="6" s="1"/>
  <c r="D125" i="6"/>
  <c r="H124" i="6"/>
  <c r="M124" i="6" s="1"/>
  <c r="G124" i="6"/>
  <c r="L124" i="6" s="1"/>
  <c r="F124" i="6"/>
  <c r="K124" i="6" s="1"/>
  <c r="E124" i="6"/>
  <c r="J124" i="6" s="1"/>
  <c r="D124" i="6"/>
  <c r="H123" i="6"/>
  <c r="M123" i="6" s="1"/>
  <c r="G123" i="6"/>
  <c r="L123" i="6" s="1"/>
  <c r="F123" i="6"/>
  <c r="K123" i="6" s="1"/>
  <c r="E123" i="6"/>
  <c r="J123" i="6" s="1"/>
  <c r="D123" i="6"/>
  <c r="H107" i="6"/>
  <c r="M107" i="6" s="1"/>
  <c r="G107" i="6"/>
  <c r="L107" i="6" s="1"/>
  <c r="F107" i="6"/>
  <c r="K107" i="6" s="1"/>
  <c r="E107" i="6"/>
  <c r="J107" i="6" s="1"/>
  <c r="D107" i="6"/>
  <c r="H106" i="6"/>
  <c r="M106" i="6" s="1"/>
  <c r="G106" i="6"/>
  <c r="L106" i="6" s="1"/>
  <c r="F106" i="6"/>
  <c r="K106" i="6" s="1"/>
  <c r="E106" i="6"/>
  <c r="J106" i="6" s="1"/>
  <c r="D106" i="6"/>
  <c r="H105" i="6"/>
  <c r="M105" i="6" s="1"/>
  <c r="G105" i="6"/>
  <c r="L105" i="6" s="1"/>
  <c r="F105" i="6"/>
  <c r="K105" i="6" s="1"/>
  <c r="E105" i="6"/>
  <c r="J105" i="6" s="1"/>
  <c r="D105" i="6"/>
  <c r="H104" i="6"/>
  <c r="M104" i="6" s="1"/>
  <c r="G104" i="6"/>
  <c r="L104" i="6" s="1"/>
  <c r="F104" i="6"/>
  <c r="K104" i="6" s="1"/>
  <c r="E104" i="6"/>
  <c r="J104" i="6" s="1"/>
  <c r="D104" i="6"/>
  <c r="H103" i="6"/>
  <c r="M103" i="6" s="1"/>
  <c r="G103" i="6"/>
  <c r="L103" i="6" s="1"/>
  <c r="F103" i="6"/>
  <c r="K103" i="6" s="1"/>
  <c r="E103" i="6"/>
  <c r="J103" i="6" s="1"/>
  <c r="D103" i="6"/>
  <c r="H102" i="6"/>
  <c r="M102" i="6" s="1"/>
  <c r="G102" i="6"/>
  <c r="L102" i="6" s="1"/>
  <c r="F102" i="6"/>
  <c r="K102" i="6" s="1"/>
  <c r="E102" i="6"/>
  <c r="J102" i="6" s="1"/>
  <c r="D102" i="6"/>
  <c r="H101" i="6"/>
  <c r="M101" i="6" s="1"/>
  <c r="G101" i="6"/>
  <c r="L101" i="6" s="1"/>
  <c r="F101" i="6"/>
  <c r="K101" i="6" s="1"/>
  <c r="E101" i="6"/>
  <c r="J101" i="6" s="1"/>
  <c r="D101" i="6"/>
  <c r="H100" i="6"/>
  <c r="M100" i="6" s="1"/>
  <c r="G100" i="6"/>
  <c r="L100" i="6" s="1"/>
  <c r="F100" i="6"/>
  <c r="K100" i="6" s="1"/>
  <c r="E100" i="6"/>
  <c r="J100" i="6" s="1"/>
  <c r="D100" i="6"/>
  <c r="H99" i="6"/>
  <c r="M99" i="6" s="1"/>
  <c r="G99" i="6"/>
  <c r="L99" i="6" s="1"/>
  <c r="F99" i="6"/>
  <c r="K99" i="6" s="1"/>
  <c r="E99" i="6"/>
  <c r="J99" i="6" s="1"/>
  <c r="D99" i="6"/>
  <c r="H71" i="6"/>
  <c r="M71" i="6" s="1"/>
  <c r="G71" i="6"/>
  <c r="L71" i="6" s="1"/>
  <c r="F71" i="6"/>
  <c r="K71" i="6" s="1"/>
  <c r="E71" i="6"/>
  <c r="J71" i="6" s="1"/>
  <c r="D71" i="6"/>
  <c r="H70" i="6"/>
  <c r="M70" i="6" s="1"/>
  <c r="G70" i="6"/>
  <c r="L70" i="6" s="1"/>
  <c r="F70" i="6"/>
  <c r="K70" i="6" s="1"/>
  <c r="E70" i="6"/>
  <c r="J70" i="6" s="1"/>
  <c r="D70" i="6"/>
  <c r="H69" i="6"/>
  <c r="M69" i="6" s="1"/>
  <c r="G69" i="6"/>
  <c r="L69" i="6" s="1"/>
  <c r="F69" i="6"/>
  <c r="K69" i="6" s="1"/>
  <c r="E69" i="6"/>
  <c r="J69" i="6" s="1"/>
  <c r="D69" i="6"/>
  <c r="H68" i="6"/>
  <c r="M68" i="6" s="1"/>
  <c r="G68" i="6"/>
  <c r="L68" i="6" s="1"/>
  <c r="F68" i="6"/>
  <c r="K68" i="6" s="1"/>
  <c r="E68" i="6"/>
  <c r="J68" i="6" s="1"/>
  <c r="D68" i="6"/>
  <c r="H67" i="6"/>
  <c r="M67" i="6" s="1"/>
  <c r="G67" i="6"/>
  <c r="L67" i="6" s="1"/>
  <c r="F67" i="6"/>
  <c r="K67" i="6" s="1"/>
  <c r="E67" i="6"/>
  <c r="J67" i="6" s="1"/>
  <c r="D67" i="6"/>
  <c r="H66" i="6"/>
  <c r="M66" i="6" s="1"/>
  <c r="G66" i="6"/>
  <c r="L66" i="6" s="1"/>
  <c r="F66" i="6"/>
  <c r="K66" i="6" s="1"/>
  <c r="E66" i="6"/>
  <c r="J66" i="6" s="1"/>
  <c r="D66" i="6"/>
  <c r="H65" i="6"/>
  <c r="M65" i="6" s="1"/>
  <c r="G65" i="6"/>
  <c r="L65" i="6" s="1"/>
  <c r="F65" i="6"/>
  <c r="K65" i="6" s="1"/>
  <c r="E65" i="6"/>
  <c r="J65" i="6" s="1"/>
  <c r="D65" i="6"/>
  <c r="H64" i="6"/>
  <c r="M64" i="6" s="1"/>
  <c r="G64" i="6"/>
  <c r="L64" i="6" s="1"/>
  <c r="F64" i="6"/>
  <c r="K64" i="6" s="1"/>
  <c r="E64" i="6"/>
  <c r="J64" i="6" s="1"/>
  <c r="D64" i="6"/>
  <c r="H63" i="6"/>
  <c r="M63" i="6" s="1"/>
  <c r="G63" i="6"/>
  <c r="L63" i="6" s="1"/>
  <c r="F63" i="6"/>
  <c r="K63" i="6" s="1"/>
  <c r="E63" i="6"/>
  <c r="J63" i="6" s="1"/>
  <c r="D63" i="6"/>
  <c r="H283" i="6"/>
  <c r="M283" i="6" s="1"/>
  <c r="G283" i="6"/>
  <c r="L283" i="6" s="1"/>
  <c r="E283" i="6"/>
  <c r="J283" i="6" s="1"/>
  <c r="D283" i="6"/>
  <c r="H282" i="6"/>
  <c r="M282" i="6" s="1"/>
  <c r="G282" i="6"/>
  <c r="L282" i="6" s="1"/>
  <c r="E282" i="6"/>
  <c r="J282" i="6" s="1"/>
  <c r="D282" i="6"/>
  <c r="H281" i="6"/>
  <c r="M281" i="6" s="1"/>
  <c r="G281" i="6"/>
  <c r="L281" i="6" s="1"/>
  <c r="E281" i="6"/>
  <c r="J281" i="6" s="1"/>
  <c r="D281" i="6"/>
  <c r="H280" i="6"/>
  <c r="M280" i="6" s="1"/>
  <c r="G280" i="6"/>
  <c r="L280" i="6" s="1"/>
  <c r="E280" i="6"/>
  <c r="J280" i="6" s="1"/>
  <c r="D280" i="6"/>
  <c r="H279" i="6"/>
  <c r="M279" i="6" s="1"/>
  <c r="G279" i="6"/>
  <c r="L279" i="6" s="1"/>
  <c r="E279" i="6"/>
  <c r="J279" i="6" s="1"/>
  <c r="D279" i="6"/>
  <c r="H47" i="6"/>
  <c r="M47" i="6" s="1"/>
  <c r="G47" i="6"/>
  <c r="L47" i="6" s="1"/>
  <c r="F47" i="6"/>
  <c r="K47" i="6" s="1"/>
  <c r="E47" i="6"/>
  <c r="J47" i="6" s="1"/>
  <c r="D47" i="6"/>
  <c r="H46" i="6"/>
  <c r="M46" i="6" s="1"/>
  <c r="G46" i="6"/>
  <c r="L46" i="6" s="1"/>
  <c r="F46" i="6"/>
  <c r="K46" i="6" s="1"/>
  <c r="E46" i="6"/>
  <c r="J46" i="6" s="1"/>
  <c r="D46" i="6"/>
  <c r="H45" i="6"/>
  <c r="M45" i="6" s="1"/>
  <c r="G45" i="6"/>
  <c r="L45" i="6" s="1"/>
  <c r="F45" i="6"/>
  <c r="K45" i="6" s="1"/>
  <c r="E45" i="6"/>
  <c r="J45" i="6" s="1"/>
  <c r="H44" i="6"/>
  <c r="M44" i="6" s="1"/>
  <c r="G44" i="6"/>
  <c r="L44" i="6" s="1"/>
  <c r="F44" i="6"/>
  <c r="K44" i="6" s="1"/>
  <c r="E44" i="6"/>
  <c r="J44" i="6" s="1"/>
  <c r="D44" i="6"/>
  <c r="H43" i="6"/>
  <c r="M43" i="6" s="1"/>
  <c r="G43" i="6"/>
  <c r="L43" i="6" s="1"/>
  <c r="F43" i="6"/>
  <c r="K43" i="6" s="1"/>
  <c r="E43" i="6"/>
  <c r="J43" i="6" s="1"/>
  <c r="D43" i="6"/>
  <c r="H42" i="6"/>
  <c r="M42" i="6" s="1"/>
  <c r="G42" i="6"/>
  <c r="L42" i="6" s="1"/>
  <c r="F42" i="6"/>
  <c r="K42" i="6" s="1"/>
  <c r="E42" i="6"/>
  <c r="J42" i="6" s="1"/>
  <c r="D42" i="6"/>
  <c r="H41" i="6"/>
  <c r="M41" i="6" s="1"/>
  <c r="G41" i="6"/>
  <c r="L41" i="6" s="1"/>
  <c r="F41" i="6"/>
  <c r="K41" i="6" s="1"/>
  <c r="E41" i="6"/>
  <c r="J41" i="6" s="1"/>
  <c r="D41" i="6"/>
  <c r="H40" i="6"/>
  <c r="M40" i="6" s="1"/>
  <c r="G40" i="6"/>
  <c r="L40" i="6" s="1"/>
  <c r="F40" i="6"/>
  <c r="K40" i="6" s="1"/>
  <c r="E40" i="6"/>
  <c r="J40" i="6" s="1"/>
  <c r="D40" i="6"/>
  <c r="D39" i="6"/>
  <c r="I9" i="1"/>
  <c r="F39" i="6"/>
  <c r="K39" i="6" s="1"/>
  <c r="E19" i="2"/>
  <c r="E18" i="2"/>
  <c r="E17" i="2"/>
  <c r="E16" i="2"/>
  <c r="E15" i="2"/>
  <c r="E14" i="2"/>
  <c r="E13" i="2"/>
  <c r="E12" i="2"/>
  <c r="E11" i="2"/>
  <c r="E10" i="2"/>
  <c r="E9" i="2"/>
  <c r="E21" i="2" l="1"/>
  <c r="E8" i="3" s="1"/>
  <c r="M1692" i="6"/>
  <c r="J1765" i="6"/>
  <c r="J1144" i="6"/>
  <c r="M1502" i="6"/>
  <c r="L1692" i="6"/>
  <c r="J877" i="6"/>
  <c r="L1144" i="6"/>
  <c r="L1765" i="6"/>
  <c r="M1765" i="6"/>
  <c r="L1502" i="6"/>
  <c r="J1502" i="6"/>
  <c r="J1692" i="6"/>
  <c r="I1702" i="6"/>
  <c r="L1721" i="6"/>
  <c r="K1721" i="6"/>
  <c r="M1721" i="6"/>
  <c r="K1540" i="6"/>
  <c r="L1540" i="6"/>
  <c r="M1540" i="6"/>
  <c r="I1512" i="6"/>
  <c r="M1144" i="6"/>
  <c r="M1194" i="6"/>
  <c r="I1153" i="6"/>
  <c r="K1194" i="6"/>
  <c r="L1194" i="6"/>
  <c r="L877" i="6"/>
  <c r="M1064" i="6"/>
  <c r="L1088" i="6"/>
  <c r="K1112" i="6"/>
  <c r="L920" i="6"/>
  <c r="K980" i="6"/>
  <c r="I896" i="6"/>
  <c r="M284" i="6"/>
  <c r="M920" i="6"/>
  <c r="L980" i="6"/>
  <c r="K1040" i="6"/>
  <c r="I898" i="6"/>
  <c r="M1088" i="6"/>
  <c r="L1112" i="6"/>
  <c r="I886" i="6"/>
  <c r="M980" i="6"/>
  <c r="L1040" i="6"/>
  <c r="K1064" i="6"/>
  <c r="I900" i="6"/>
  <c r="M1112" i="6"/>
  <c r="K920" i="6"/>
  <c r="I891" i="6"/>
  <c r="M1040" i="6"/>
  <c r="L1064" i="6"/>
  <c r="K1088" i="6"/>
  <c r="I902" i="6"/>
  <c r="J284" i="6"/>
  <c r="J662" i="6"/>
  <c r="M525" i="6"/>
  <c r="K701" i="6"/>
  <c r="I676" i="6"/>
  <c r="M877" i="6"/>
  <c r="L701" i="6"/>
  <c r="K761" i="6"/>
  <c r="M701" i="6"/>
  <c r="L761" i="6"/>
  <c r="I671" i="6"/>
  <c r="M761" i="6"/>
  <c r="M662" i="6"/>
  <c r="L662" i="6"/>
  <c r="L525" i="6"/>
  <c r="K558" i="6"/>
  <c r="L558" i="6"/>
  <c r="K570" i="6"/>
  <c r="M558" i="6"/>
  <c r="L570" i="6"/>
  <c r="M570" i="6"/>
  <c r="I535" i="6"/>
  <c r="I534" i="6"/>
  <c r="J525" i="6"/>
  <c r="K325" i="6"/>
  <c r="M385" i="6"/>
  <c r="L469" i="6"/>
  <c r="K517" i="6"/>
  <c r="M469" i="6"/>
  <c r="L517" i="6"/>
  <c r="M325" i="6"/>
  <c r="L385" i="6"/>
  <c r="K469" i="6"/>
  <c r="I309" i="6"/>
  <c r="I297" i="6"/>
  <c r="I298" i="6"/>
  <c r="L325" i="6"/>
  <c r="K385" i="6"/>
  <c r="I305" i="6"/>
  <c r="M517" i="6"/>
  <c r="I293" i="6"/>
  <c r="L284" i="6"/>
  <c r="L48" i="6"/>
  <c r="M72" i="6"/>
  <c r="L108" i="6"/>
  <c r="K132" i="6"/>
  <c r="M48" i="6"/>
  <c r="K48" i="6"/>
  <c r="M108" i="6"/>
  <c r="L132" i="6"/>
  <c r="K72" i="6"/>
  <c r="I18" i="6"/>
  <c r="M132" i="6"/>
  <c r="L72" i="6"/>
  <c r="K108" i="6"/>
  <c r="I20" i="6"/>
  <c r="I13" i="6"/>
  <c r="I15" i="6"/>
  <c r="K534" i="6" l="1"/>
  <c r="C14" i="3" s="1"/>
  <c r="M13" i="6"/>
  <c r="K13" i="6"/>
  <c r="C12" i="3" s="1"/>
  <c r="L13" i="6"/>
  <c r="D12" i="3" s="1"/>
  <c r="K1702" i="6"/>
  <c r="C19" i="3" s="1"/>
  <c r="M1512" i="6"/>
  <c r="E18" i="3" s="1"/>
  <c r="F18" i="3" s="1"/>
  <c r="M1153" i="6"/>
  <c r="E17" i="3" s="1"/>
  <c r="F17" i="3" s="1"/>
  <c r="L1512" i="6"/>
  <c r="D18" i="3" s="1"/>
  <c r="K671" i="6"/>
  <c r="C15" i="3" s="1"/>
  <c r="L1702" i="6"/>
  <c r="D19" i="3" s="1"/>
  <c r="L1153" i="6"/>
  <c r="D17" i="3" s="1"/>
  <c r="K1153" i="6"/>
  <c r="C17" i="3" s="1"/>
  <c r="M1702" i="6"/>
  <c r="E19" i="3" s="1"/>
  <c r="F19" i="3" s="1"/>
  <c r="K1512" i="6"/>
  <c r="C18" i="3" s="1"/>
  <c r="L886" i="6"/>
  <c r="D16" i="3" s="1"/>
  <c r="K886" i="6"/>
  <c r="C16" i="3" s="1"/>
  <c r="M886" i="6"/>
  <c r="E16" i="3" s="1"/>
  <c r="F16" i="3" s="1"/>
  <c r="M671" i="6"/>
  <c r="E15" i="3" s="1"/>
  <c r="F15" i="3" s="1"/>
  <c r="L671" i="6"/>
  <c r="D15" i="3" s="1"/>
  <c r="L534" i="6"/>
  <c r="D14" i="3" s="1"/>
  <c r="M534" i="6"/>
  <c r="E14" i="3" s="1"/>
  <c r="F14" i="3" s="1"/>
  <c r="L293" i="6"/>
  <c r="D13" i="3" s="1"/>
  <c r="K293" i="6"/>
  <c r="C13" i="3" s="1"/>
  <c r="M293" i="6"/>
  <c r="E13" i="3" s="1"/>
  <c r="F13" i="3" s="1"/>
  <c r="G14" i="3" l="1"/>
  <c r="G19" i="3"/>
  <c r="G17" i="3"/>
  <c r="G15" i="3"/>
  <c r="G16" i="3"/>
  <c r="G18" i="3"/>
  <c r="G13" i="3"/>
  <c r="E12" i="3"/>
  <c r="F12" i="3" s="1"/>
  <c r="G12" i="3" s="1"/>
  <c r="E20" i="3" l="1"/>
</calcChain>
</file>

<file path=xl/sharedStrings.xml><?xml version="1.0" encoding="utf-8"?>
<sst xmlns="http://schemas.openxmlformats.org/spreadsheetml/2006/main" count="2730" uniqueCount="204">
  <si>
    <t>Fabrikant:</t>
  </si>
  <si>
    <t>Type</t>
  </si>
  <si>
    <t>Aantal poorten:</t>
  </si>
  <si>
    <t>Uurtarief:</t>
  </si>
  <si>
    <t>Functionaris:</t>
  </si>
  <si>
    <t>Kosten:</t>
  </si>
  <si>
    <r>
      <t xml:space="preserve">Implementatiekosten per component:
</t>
    </r>
    <r>
      <rPr>
        <b/>
        <i/>
        <sz val="11"/>
        <color theme="0"/>
        <rFont val="Arial"/>
        <family val="2"/>
      </rPr>
      <t>Indien van toepassing</t>
    </r>
  </si>
  <si>
    <t>Netto prijs 
per stuk</t>
  </si>
  <si>
    <t xml:space="preserve">Totale kosten (fixed) voor ontwerp: </t>
  </si>
  <si>
    <t>Aantal uur inzet:</t>
  </si>
  <si>
    <t>Naam locatie:</t>
  </si>
  <si>
    <t>Aantal poorten aanbieder:</t>
  </si>
  <si>
    <t>Type:</t>
  </si>
  <si>
    <t>Uitgangspunten aanbieding:</t>
  </si>
  <si>
    <t>Locatie</t>
  </si>
  <si>
    <t>Uplink</t>
  </si>
  <si>
    <t>Inrichting per MER / SER</t>
  </si>
  <si>
    <t>Vaste implementatiekosten locatie, ongeacht aantal componenten:</t>
  </si>
  <si>
    <r>
      <t xml:space="preserve">Aantal (operationele) poorten:
</t>
    </r>
    <r>
      <rPr>
        <b/>
        <i/>
        <sz val="11"/>
        <color theme="0"/>
        <rFont val="Arial"/>
        <family val="2"/>
      </rPr>
      <t>Indien van toepassing</t>
    </r>
  </si>
  <si>
    <t>Per eenheid</t>
  </si>
  <si>
    <t>Aantal eenheden:</t>
  </si>
  <si>
    <t>Implementatiekosten
per component:</t>
  </si>
  <si>
    <t>Beheerskosten jaarlijks per component:</t>
  </si>
  <si>
    <t>Totaal aantal poorten:</t>
  </si>
  <si>
    <t>Prijs per stuk:</t>
  </si>
  <si>
    <t>Totaal prijs:</t>
  </si>
  <si>
    <t>Totaal implementatiekosten:</t>
  </si>
  <si>
    <t>Totaal beheerskosten per jaar:</t>
  </si>
  <si>
    <t>Bruto prijs 
per stuk / eenheid</t>
  </si>
  <si>
    <t>Subtotalen</t>
  </si>
  <si>
    <t>Totaal aanschaf hardware:</t>
  </si>
  <si>
    <t>Totaal 
implementatie:</t>
  </si>
  <si>
    <t>Totaal 
beheer per jaar:</t>
  </si>
  <si>
    <t>Locatie subtotalen</t>
  </si>
  <si>
    <t>Overige (niet MER / SER gebonden)</t>
  </si>
  <si>
    <t>Totalen (alle eenheden)</t>
  </si>
  <si>
    <t>Component / Element</t>
  </si>
  <si>
    <t>Naam component / elementen:</t>
  </si>
  <si>
    <t>Componentenlijst</t>
  </si>
  <si>
    <t>Specificatie / Toelichting:</t>
  </si>
  <si>
    <t>Onderdeel 2 - Het inrichten van het nieuwe netwerk (per locatie)</t>
  </si>
  <si>
    <t>Totalisatie</t>
  </si>
  <si>
    <t>Onderdeel 1 - Ontwerp</t>
  </si>
  <si>
    <t>Onderdeel 2 - Inrichting, implementatie en beheer:</t>
  </si>
  <si>
    <t>Implementatie:</t>
  </si>
  <si>
    <t>Totaal:</t>
  </si>
  <si>
    <t>Beheerskosten initiële contractduur:</t>
  </si>
  <si>
    <t>Beheerskosten per jaar:</t>
  </si>
  <si>
    <t>Onderdeel</t>
  </si>
  <si>
    <t>Toelichting</t>
  </si>
  <si>
    <t>Kosten per eenheid</t>
  </si>
  <si>
    <t>Aantal eenheden</t>
  </si>
  <si>
    <t>Totale kosten</t>
  </si>
  <si>
    <t>Inschrijfprijs:</t>
  </si>
  <si>
    <t>Ondertekening</t>
  </si>
  <si>
    <t>Inschrijver:</t>
  </si>
  <si>
    <t>Naam:</t>
  </si>
  <si>
    <t>Functie:</t>
  </si>
  <si>
    <t>Datum:</t>
  </si>
  <si>
    <t>Handtekening:</t>
  </si>
  <si>
    <t>Door inschrijver in te vullen</t>
  </si>
  <si>
    <t>Totale kosten inrichting, implementatie en beheer (5 jaar):</t>
  </si>
  <si>
    <t>Kortingspercentage 
Scholengroep Spinoza</t>
  </si>
  <si>
    <t>Dalton Voorburg</t>
  </si>
  <si>
    <t>MER-Kast 1</t>
  </si>
  <si>
    <t>MER-Kast 2</t>
  </si>
  <si>
    <t>SER1-Kast 1</t>
  </si>
  <si>
    <t>SER2-Kast 1</t>
  </si>
  <si>
    <t>SER3-Kast 1</t>
  </si>
  <si>
    <t>SER4-Kast 1</t>
  </si>
  <si>
    <t>SER5-Kast 1</t>
  </si>
  <si>
    <t>SER6-Kast 1</t>
  </si>
  <si>
    <t>SER8-Kast 1</t>
  </si>
  <si>
    <t>Copper 1x RJ45 1 Gbps</t>
  </si>
  <si>
    <t>Copper 2x RJ45 1 Gbps</t>
  </si>
  <si>
    <t>Fiber 2x 1 Gbps (LC-SC)</t>
  </si>
  <si>
    <t>s Gravendreefcollege Leidschendam</t>
  </si>
  <si>
    <t>s Gravendreefcollege Leidschenveen</t>
  </si>
  <si>
    <t>Gymnasium Novum</t>
  </si>
  <si>
    <t>Fiber 2x 1 Gbps (LC-LC)</t>
  </si>
  <si>
    <t>Fiber 1x 1 Gbps (LC-SC)</t>
  </si>
  <si>
    <t>Sint-Maartenscollege</t>
  </si>
  <si>
    <t>Veurs Lyceum</t>
  </si>
  <si>
    <t>SER9-Kast 1</t>
  </si>
  <si>
    <t>Copper 1x RJ45 1 Gbps (via SER3)</t>
  </si>
  <si>
    <t>Copper 1x RJ45 1 Gbps (via SER1)</t>
  </si>
  <si>
    <t>SER2-Kast 2</t>
  </si>
  <si>
    <t>Veurs Voorburg</t>
  </si>
  <si>
    <t>Bestuursbureau</t>
  </si>
  <si>
    <t>Bijlage 5 - Calculatieblad Beheer LAN</t>
  </si>
  <si>
    <t>Hostname</t>
  </si>
  <si>
    <t>sw-dlt-mk1-c01</t>
  </si>
  <si>
    <t>sw-dlt-mk1-a01</t>
  </si>
  <si>
    <t>sw-dlt-mk2-a01</t>
  </si>
  <si>
    <t>sw-dlt-s1k1-a01</t>
  </si>
  <si>
    <t>sw-dlt-s2k1-a01</t>
  </si>
  <si>
    <t>sw-dlt-s3k1-a01</t>
  </si>
  <si>
    <t>sw-dlt-s4k1-a01</t>
  </si>
  <si>
    <t>sw-dlt-s5k1-a01</t>
  </si>
  <si>
    <t>sw-dlt-s6k1-a01</t>
  </si>
  <si>
    <t>sw-dlt-s7k1-a01</t>
  </si>
  <si>
    <t>sw-dlt-s8k1-a01</t>
  </si>
  <si>
    <t>S5720-32C-HI-24S-AC</t>
  </si>
  <si>
    <t>S5720-28X-SI-AC</t>
  </si>
  <si>
    <t>S5720-28X-PWR-SI-AC</t>
  </si>
  <si>
    <t>S5720-52X-SI-AC</t>
  </si>
  <si>
    <t>S5700-10P-LI-AC</t>
  </si>
  <si>
    <t>Aantal porten PoE</t>
  </si>
  <si>
    <t>Aantal porten Non-PoE</t>
  </si>
  <si>
    <t>Type: S5720-32C-HI-24S-AC</t>
  </si>
  <si>
    <t>Type: S5720-28X-SI-AC</t>
  </si>
  <si>
    <t>Type: S5720-28X-PWR-SI-AC</t>
  </si>
  <si>
    <t>Type: S5720-52X-SI-AC</t>
  </si>
  <si>
    <t>Type: S5700-10P-LI-AC</t>
  </si>
  <si>
    <r>
      <t xml:space="preserve">Beheerkosten per component / per jaar:
</t>
    </r>
    <r>
      <rPr>
        <b/>
        <i/>
        <sz val="11"/>
        <color theme="0"/>
        <rFont val="Arial"/>
        <family val="2"/>
      </rPr>
      <t>Indien van toepassing</t>
    </r>
  </si>
  <si>
    <t>Totale kosten (fixed) voor herinrichting:</t>
  </si>
  <si>
    <t>Onderdeel 3 - Acces points</t>
  </si>
  <si>
    <t>Totale kosten Acces points:</t>
  </si>
  <si>
    <t>sw-gdc-mk1-c01</t>
  </si>
  <si>
    <t>sw-gdc-mk1-a01</t>
  </si>
  <si>
    <t>sw-gdc-mk2-a01</t>
  </si>
  <si>
    <t>sw-gdc-mk2-a02</t>
  </si>
  <si>
    <t>sw-gdc-s1k1-a01</t>
  </si>
  <si>
    <t>sw-gdc-s2k1-a01</t>
  </si>
  <si>
    <t>S5700-10P-PWR-LI-AC</t>
  </si>
  <si>
    <t>Type: S5700-10P-PWR-LI-AC</t>
  </si>
  <si>
    <t>sw-gcl-mk1-c01</t>
  </si>
  <si>
    <t>sw-gcl-s1k1-a01</t>
  </si>
  <si>
    <t>sw-gcl-s2k1-a01</t>
  </si>
  <si>
    <t>sw-gcl-s3k1-a01</t>
  </si>
  <si>
    <t>sw-gn-mk1-c01</t>
  </si>
  <si>
    <t>sw-gn-mk1-a01</t>
  </si>
  <si>
    <t>sw-gn-mk2-a01</t>
  </si>
  <si>
    <t>sw-gn-s1k1-a01</t>
  </si>
  <si>
    <t>sw-gn-s2k1-a01</t>
  </si>
  <si>
    <t>sw-gn-s3k1-a01</t>
  </si>
  <si>
    <t>sw-smc-mk1-c01</t>
  </si>
  <si>
    <t>sw-smc-mk1-a01</t>
  </si>
  <si>
    <t>sw-smc-s1k1-a01</t>
  </si>
  <si>
    <t>sw-smc-s2k1-a01</t>
  </si>
  <si>
    <t>sw-smc-s3k1-a01</t>
  </si>
  <si>
    <t>sw-smc-s4k1-a01</t>
  </si>
  <si>
    <t>sw-smc-s5k1-a01</t>
  </si>
  <si>
    <t>sw-smc-s6k1-a01</t>
  </si>
  <si>
    <t>sw-smc-s9k1-a01</t>
  </si>
  <si>
    <t>sw-vl-mk1-c01</t>
  </si>
  <si>
    <t>sw-vl-mk1-a01</t>
  </si>
  <si>
    <t>sw-vl-mk1-a02</t>
  </si>
  <si>
    <t>sw-vl-s1k1-a01</t>
  </si>
  <si>
    <t>sw-vl-s2k1-a01</t>
  </si>
  <si>
    <t>sw-vat-mk1-c01</t>
  </si>
  <si>
    <t>sw-vat-mk1-a01</t>
  </si>
  <si>
    <t>sw-vat-mk2-a01</t>
  </si>
  <si>
    <t>sw-vat-mk2-a02</t>
  </si>
  <si>
    <t>sw-vv-mk1-c01</t>
  </si>
  <si>
    <t>sw-vv-mk1-a01</t>
  </si>
  <si>
    <t>sw-vv-mk1-a02</t>
  </si>
  <si>
    <t>sw-vv-s1k1-a01</t>
  </si>
  <si>
    <t>sw-vv-s2k1-a01</t>
  </si>
  <si>
    <t>sw-vv-s3k1-a01</t>
  </si>
  <si>
    <t>sw-vv-s4k1-a01</t>
  </si>
  <si>
    <t>sw-bboa-mk1-c01</t>
  </si>
  <si>
    <t>sw-bboa-mk1-a01</t>
  </si>
  <si>
    <t>Aanschaf hardware:</t>
  </si>
  <si>
    <t>Locaties Scholengroep Spinoza</t>
  </si>
  <si>
    <t>Intern antenne</t>
  </si>
  <si>
    <t>AP832i/AP832e</t>
  </si>
  <si>
    <t>Francois Vatelschool</t>
  </si>
  <si>
    <t>AP832i</t>
  </si>
  <si>
    <t>AP822i/AP822e</t>
  </si>
  <si>
    <t>st-Maartenscollege</t>
  </si>
  <si>
    <t xml:space="preserve">Externe Antenne </t>
  </si>
  <si>
    <t>Prijs per stuk Intern</t>
  </si>
  <si>
    <t>Prijs per stuk Extern</t>
  </si>
  <si>
    <t>Aantal Accesspoints</t>
  </si>
  <si>
    <t>s Gravendreef College Leidschenveen</t>
  </si>
  <si>
    <t>s Gravendreef College Leidschendam</t>
  </si>
  <si>
    <t>n.v.t.</t>
  </si>
  <si>
    <t>Aantal eenheden Intern:</t>
  </si>
  <si>
    <t>Totaal prijs Intern:</t>
  </si>
  <si>
    <t>Totaal prijs Extern:</t>
  </si>
  <si>
    <t>Type Intern</t>
  </si>
  <si>
    <t>Type Extern</t>
  </si>
  <si>
    <t>Aantal eenheden Extern</t>
  </si>
  <si>
    <t>Ruimte</t>
  </si>
  <si>
    <t>Bijlage 5 - Calculatieblad Herinrichting</t>
  </si>
  <si>
    <t>Bijlage 5 - Calculatieblad Totalisatie</t>
  </si>
  <si>
    <t>Bijlage 5 - Calculatieblad vervanging Acces points</t>
  </si>
  <si>
    <t>Totale kosten vervanging Acces points:</t>
  </si>
  <si>
    <t>Bijlage 5 - Overzicht componenten en kosten</t>
  </si>
  <si>
    <t>Beheerkosten</t>
  </si>
  <si>
    <t>Implementatiekosten</t>
  </si>
  <si>
    <r>
      <t xml:space="preserve">Instructie: 
</t>
    </r>
    <r>
      <rPr>
        <sz val="11"/>
        <color rgb="FFFF0000"/>
        <rFont val="Arial"/>
        <family val="2"/>
      </rPr>
      <t xml:space="preserve">In dit tabblad dient u per locatie van Scholengroep Spinoza aan te geven op welke wijze u de herinrichting van het netwerk (hardware) gaat vormgeven. Uw aanbieding dient te voldoen aan de gestelde uitgangspunten (minimaal aantal poorten). Indien uw aanbieding daar niet aan voldoet, zal deze als ongeldig verklaard worden. Inschrijver dient een volledig functioneel netwerk aan te bieden, conform de oplossing die u heeft aangeboden binnen de beantwoording van de 'open vragen'. Er mogen dan ook geen andere kosten in rekening gebracht worden door Opdrachtnemer, tenzij er sprake is van een wijziging van de uitgangspunten van Scholengroep Spinoza (aantal te realiseren poorten per MER / SER).
U dient per locatie het volgende in te vullen:
1. Indien gewenst kunt u uw standaard implementatiekosten voor een locatie opnemen (ongeacht het aantal aan te bieden componenten).
2. Vervolgens geeft u per ruimte aan welke componenten/elementen u wenst in te zetten om te voldoen aan de gestelde uitgangspunten. Denk hierbij aan routers, switches, SFP(+) modules en bekabeling. U dient daarbij de eisen zoals opgenomen in het Programma van Eisen in acht te nemen. Uw aanbieding van componenten dient compleet en zonder nadere voorwaarden te zijn. 
3. Bij ieder component / element kunt u aangeven hoeveel stuks / eenheden u wenst in te zetten. 
</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</si>
  <si>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r>
      <t xml:space="preserve">Instructie: 
</t>
    </r>
    <r>
      <rPr>
        <sz val="11"/>
        <color rgb="FFFF0000"/>
        <rFont val="Arial"/>
        <family val="2"/>
      </rPr>
      <t xml:space="preserve">In dit tabblad kunt u de kosten opgeven voor het vervangen van de Access points. De inzet van de Access points is opgesplits in Interne en Externe Access points. De Acces points voor de locaties van het Grotius College dienen net als bij de locaties van Scholengroep Spinoza vervangen te worden voor Interne en Externe Access points.
U dient per Interne of Externe Access point aan te geven wat de prijs per stuk is, welk type en welke eenheden u wilt inzetten. 
Het bedrag in cel O28 betreft het totaal van de kosten voor Access points die u aanbied.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11"/>
        <color rgb="FFFF0000"/>
        <rFont val="Arial"/>
        <family val="2"/>
      </rPr>
      <t xml:space="preserve">
</t>
    </r>
    <r>
      <rPr>
        <b/>
        <sz val="11"/>
        <color rgb="FFFF0000"/>
        <rFont val="Arial"/>
        <family val="2"/>
      </rPr>
      <t xml:space="preserve">
</t>
    </r>
  </si>
  <si>
    <r>
      <t xml:space="preserve">Instructie: 
</t>
    </r>
    <r>
      <rPr>
        <sz val="9"/>
        <color rgb="FFFF0000"/>
        <rFont val="Arial"/>
        <family val="2"/>
      </rPr>
      <t xml:space="preserve">Binnen dit tabblad kunt u alle componenten / elementen opnemen die u wenst in te zetten op locaties van Scholengroep Spinoza. Componenten / Elementen die hier invult, komen beschikbaar (middels 'drop down') binnen tabblad 3 - Inrichting locaties. </t>
    </r>
    <r>
      <rPr>
        <b/>
        <sz val="9"/>
        <color rgb="FFFF0000"/>
        <rFont val="Arial"/>
        <family val="2"/>
      </rPr>
      <t xml:space="preserve">
</t>
    </r>
    <r>
      <rPr>
        <sz val="9"/>
        <color rgb="FFFF0000"/>
        <rFont val="Arial"/>
        <family val="2"/>
      </rPr>
      <t xml:space="preserve">
Inschrijver dient de kolommen als volgt in te vullen: 
Kolom B (Naam component / element): Hier vult u uw benaming in voor het product.
Kolom C (Fabrikant): Hier vult u de naam van de fabrikant van het product in.
Kolom D (Type): Hier vult u het type(nummer) in van het product dat u aanbiedt. 
Kolom E (Specificatie): Hier kunt u aan nadere omschrijving opnemen van het product dat u aanbiedt. 
Kolom F (Poorten): Hier kunt u aangeven over hoeveel bruikbare poorten het product beschikt. Alleen van toepassing voor aan te bieden switches.
Kolom G (Bruto prijs): Hier vult u uw bruto prijs in.
Kolom H (Korting): Hier vult u het kortingspercentage dat u Scholengroep Spinoza wilt aanbieden ten opzichte van uw brutoprijs. 
Kolom J (Implementatie): Hier kunt u, indien van toepassing, de implementatiekosten invullen die u wilt rekenen voor het desbetreffende product.
Kolom K (Beheer); Hier kunt u, indien van toepassing, de jaarlijkse beheerkosten invullen die u wilt rekenen voor het desbetreffende product. 
Alle tarieven dienen exclusief BTW aangeboden te worden.
</t>
    </r>
    <r>
      <rPr>
        <b/>
        <sz val="9"/>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r>
      <rPr>
        <sz val="9"/>
        <color rgb="FFFF0000"/>
        <rFont val="Arial"/>
        <family val="2"/>
      </rPr>
      <t xml:space="preserve">
</t>
    </r>
    <r>
      <rPr>
        <b/>
        <sz val="9"/>
        <color rgb="FFFF0000"/>
        <rFont val="Arial"/>
        <family val="2"/>
      </rPr>
      <t xml:space="preserve">
</t>
    </r>
  </si>
  <si>
    <t>Onderdeel 1 - Survey en herinrichting</t>
  </si>
  <si>
    <r>
      <t xml:space="preserve">Instructie:
</t>
    </r>
    <r>
      <rPr>
        <sz val="11"/>
        <color rgb="FFFF0000"/>
        <rFont val="Arial"/>
        <family val="2"/>
      </rPr>
      <t xml:space="preserve">In dit tabblad kunt u uw kosten specificeren voor de survey en herinrichting (tot en met 'Proof of Concept') van het nieuwe netwerk, voor zowel de locaties van Spinoza als voor Grotius. U specificeert uw kosten per functionaris en daarbij dient u aan te geven hoeveel uur u een functionaris beoogd in te zetten. Het bedrag in cel E21 betreft het totaal van de kosten die u aanbied (fixed price). 
Alle tarieven dienen exclusief BTW aangeboden te worden.
</t>
    </r>
    <r>
      <rPr>
        <b/>
        <sz val="11"/>
        <color rgb="FFFF0000"/>
        <rFont val="Arial"/>
        <family val="2"/>
      </rPr>
      <t xml:space="preserve">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</si>
  <si>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t>Totaal overige jaarlijkse kosten</t>
  </si>
  <si>
    <t>Overige aanvullende eenmalige kosten (niet per school)</t>
  </si>
  <si>
    <t>aanvullende kosten per eenheid/stuk</t>
  </si>
  <si>
    <t>Totaal overige eenmalige kosten</t>
  </si>
  <si>
    <r>
      <t xml:space="preserve">Instructie: 
</t>
    </r>
    <r>
      <rPr>
        <sz val="11"/>
        <color rgb="FFFF0000"/>
        <rFont val="Arial"/>
        <family val="2"/>
      </rPr>
      <t>Binnen dit tabblad wordt uw inschrijfprijs berekend. Eventuele kosten die u niet binnen tabblad 'Herinrichting',  'Inrichting Locaties' of 'Acces points' heeft kunnen opnemen, maar u wel aan Scholengroep Spinoza wenst door te beslasten, kunt u opnemen bij overige kosten. 
De inschrijfprijs wordt berekend middels de volgende componenten:
1. Kosten voor de herinrichting van het netwerk;
2. Kosten voor aanschaf van hardware (inrichting per locatie);
3. Kosten voor implementatie (per locatie + per component);
4. Kosten voor beheer van het netwerk, voor de duur van 4 jaar (initiële contractduur);
5. Kosten voor de vervanging van de Acces points;
6. Overige jaarlijkse kosten.
7. Overige eenmalige kosten</t>
    </r>
    <r>
      <rPr>
        <b/>
        <sz val="11"/>
        <color rgb="FFFF0000"/>
        <rFont val="Arial"/>
        <family val="2"/>
      </rPr>
      <t xml:space="preserve">
nb. Voor de locaties van scholengroep Grotius zal na de survey een definitief plan opgesteld moeten worden door Opdrachtnemer. De aantallen benodigde componenten en acces points zullen na deze survey worden vastgesteld. De prijzen voor de componenten en de acces points zijn gelijk aan die van de locaties van Scholengroep Spinoza.
</t>
    </r>
  </si>
  <si>
    <t>(Beheers) kosten per jaar:</t>
  </si>
  <si>
    <t>Overige aanvullende jaarlijkse kosten (niet per school) bv 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</si>
</sst>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4" x14ac:knownFonts="1">
    <font>
      <sz val="11"/>
      <color theme="1"/>
      <name val="Calibri"/>
      <family val="2"/>
      <scheme val="minor"/>
    </font>
    <font>
      <sz val="11"/>
      <color theme="1"/>
      <name val="Calibri"/>
      <family val="2"/>
      <scheme val="minor"/>
    </font>
    <font>
      <b/>
      <sz val="22"/>
      <color theme="1"/>
      <name val="Arial"/>
      <family val="2"/>
    </font>
    <font>
      <sz val="11"/>
      <color theme="1"/>
      <name val="Arial"/>
      <family val="2"/>
    </font>
    <font>
      <sz val="11"/>
      <color theme="0"/>
      <name val="Arial"/>
      <family val="2"/>
    </font>
    <font>
      <b/>
      <sz val="11"/>
      <color theme="0"/>
      <name val="Arial"/>
      <family val="2"/>
    </font>
    <font>
      <b/>
      <i/>
      <sz val="11"/>
      <color theme="0"/>
      <name val="Arial"/>
      <family val="2"/>
    </font>
    <font>
      <b/>
      <sz val="11"/>
      <color theme="1"/>
      <name val="Arial"/>
      <family val="2"/>
    </font>
    <font>
      <b/>
      <sz val="11"/>
      <color rgb="FFFF0000"/>
      <name val="Arial"/>
      <family val="2"/>
    </font>
    <font>
      <sz val="11"/>
      <color rgb="FFFF0000"/>
      <name val="Arial"/>
      <family val="2"/>
    </font>
    <font>
      <b/>
      <sz val="14"/>
      <color theme="1"/>
      <name val="Arial"/>
      <family val="2"/>
    </font>
    <font>
      <b/>
      <sz val="16"/>
      <color theme="1"/>
      <name val="Arial"/>
      <family val="2"/>
    </font>
    <font>
      <sz val="16"/>
      <color theme="1"/>
      <name val="Arial"/>
      <family val="2"/>
    </font>
    <font>
      <sz val="18"/>
      <color theme="1"/>
      <name val="Arial"/>
      <family val="2"/>
    </font>
    <font>
      <b/>
      <sz val="12"/>
      <name val="Arial"/>
      <family val="2"/>
    </font>
    <font>
      <b/>
      <sz val="16"/>
      <color rgb="FF002060"/>
      <name val="Arial"/>
      <family val="2"/>
    </font>
    <font>
      <b/>
      <i/>
      <sz val="14"/>
      <name val="Arial"/>
      <family val="2"/>
    </font>
    <font>
      <b/>
      <sz val="14"/>
      <color theme="0"/>
      <name val="Arial"/>
      <family val="2"/>
    </font>
    <font>
      <b/>
      <sz val="16"/>
      <color theme="0"/>
      <name val="Arial"/>
      <family val="2"/>
    </font>
    <font>
      <i/>
      <sz val="8"/>
      <color theme="0" tint="-0.499984740745262"/>
      <name val="Arial"/>
      <family val="2"/>
    </font>
    <font>
      <sz val="10"/>
      <color theme="0" tint="-0.499984740745262"/>
      <name val="Arial"/>
      <family val="2"/>
    </font>
    <font>
      <b/>
      <sz val="12"/>
      <color theme="0"/>
      <name val="Arial"/>
      <family val="2"/>
    </font>
    <font>
      <sz val="8"/>
      <name val="Calibri"/>
      <family val="2"/>
      <scheme val="minor"/>
    </font>
    <font>
      <sz val="20"/>
      <color theme="1"/>
      <name val="Arial"/>
      <family val="2"/>
    </font>
    <font>
      <i/>
      <sz val="24"/>
      <color theme="1"/>
      <name val="Arial"/>
      <family val="2"/>
    </font>
    <font>
      <b/>
      <sz val="14"/>
      <color rgb="FFFF0000"/>
      <name val="Arial"/>
      <family val="2"/>
    </font>
    <font>
      <i/>
      <sz val="14"/>
      <name val="Arial"/>
      <family val="2"/>
    </font>
    <font>
      <i/>
      <sz val="14"/>
      <color theme="1"/>
      <name val="Calibri"/>
      <family val="2"/>
      <scheme val="minor"/>
    </font>
    <font>
      <b/>
      <sz val="12"/>
      <color rgb="FFFF0000"/>
      <name val="Arial"/>
      <family val="2"/>
    </font>
    <font>
      <b/>
      <sz val="24"/>
      <color theme="0"/>
      <name val="Arial"/>
      <family val="2"/>
    </font>
    <font>
      <b/>
      <sz val="24"/>
      <color theme="1"/>
      <name val="Arial"/>
      <family val="2"/>
    </font>
    <font>
      <b/>
      <sz val="20"/>
      <color theme="0"/>
      <name val="Calibri"/>
      <family val="2"/>
      <scheme val="minor"/>
    </font>
    <font>
      <b/>
      <sz val="9"/>
      <color rgb="FFFF0000"/>
      <name val="Arial"/>
      <family val="2"/>
    </font>
    <font>
      <sz val="9"/>
      <color rgb="FFFF0000"/>
      <name val="Arial"/>
      <family val="2"/>
    </font>
  </fonts>
  <fills count="1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8"/>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 fillId="0" borderId="0" xfId="0" applyFont="1"/>
    <xf numFmtId="0" fontId="3" fillId="0" borderId="0" xfId="0" applyFont="1"/>
    <xf numFmtId="0" fontId="3" fillId="2" borderId="1" xfId="0" applyFont="1" applyFill="1" applyBorder="1"/>
    <xf numFmtId="0" fontId="3" fillId="4" borderId="1" xfId="0" applyFont="1" applyFill="1" applyBorder="1"/>
    <xf numFmtId="0" fontId="5" fillId="5" borderId="1" xfId="0" applyFont="1" applyFill="1" applyBorder="1"/>
    <xf numFmtId="0" fontId="5" fillId="5" borderId="1" xfId="0" applyFont="1" applyFill="1" applyBorder="1" applyAlignment="1">
      <alignment wrapText="1"/>
    </xf>
    <xf numFmtId="0" fontId="3" fillId="0" borderId="0" xfId="0" applyFont="1" applyAlignment="1">
      <alignment horizontal="center"/>
    </xf>
    <xf numFmtId="44" fontId="3" fillId="0" borderId="0" xfId="1" applyFont="1"/>
    <xf numFmtId="0" fontId="4" fillId="0" borderId="0" xfId="0" applyFont="1" applyFill="1"/>
    <xf numFmtId="44" fontId="12" fillId="7" borderId="2" xfId="1" applyFont="1" applyFill="1" applyBorder="1"/>
    <xf numFmtId="44" fontId="3" fillId="2" borderId="1" xfId="1" applyFont="1" applyFill="1" applyBorder="1"/>
    <xf numFmtId="0" fontId="5" fillId="5" borderId="1" xfId="0" applyFont="1" applyFill="1" applyBorder="1" applyAlignment="1">
      <alignment horizontal="center"/>
    </xf>
    <xf numFmtId="0" fontId="3" fillId="2" borderId="1" xfId="0" applyFont="1" applyFill="1" applyBorder="1" applyAlignment="1">
      <alignment horizontal="center"/>
    </xf>
    <xf numFmtId="44" fontId="3" fillId="4" borderId="1" xfId="0" applyNumberFormat="1" applyFont="1" applyFill="1" applyBorder="1"/>
    <xf numFmtId="0" fontId="15" fillId="0" borderId="0" xfId="0" applyFont="1" applyFill="1"/>
    <xf numFmtId="0" fontId="7" fillId="0" borderId="0" xfId="0" applyFont="1" applyBorder="1"/>
    <xf numFmtId="0" fontId="3" fillId="0" borderId="0" xfId="0" applyFont="1" applyBorder="1" applyAlignment="1">
      <alignment horizontal="center"/>
    </xf>
    <xf numFmtId="0" fontId="3" fillId="4" borderId="1" xfId="0" applyFont="1" applyFill="1" applyBorder="1" applyAlignment="1">
      <alignment horizontal="center"/>
    </xf>
    <xf numFmtId="0" fontId="5" fillId="5" borderId="1" xfId="0" applyFont="1" applyFill="1" applyBorder="1" applyAlignment="1">
      <alignment horizontal="left"/>
    </xf>
    <xf numFmtId="0" fontId="3" fillId="4" borderId="1" xfId="0" applyFont="1" applyFill="1" applyBorder="1" applyAlignment="1">
      <alignment horizontal="left"/>
    </xf>
    <xf numFmtId="0" fontId="5" fillId="6"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0" fontId="18" fillId="5" borderId="1" xfId="0" applyFont="1" applyFill="1" applyBorder="1"/>
    <xf numFmtId="0" fontId="12" fillId="4" borderId="1" xfId="0" applyFont="1" applyFill="1" applyBorder="1"/>
    <xf numFmtId="44" fontId="3" fillId="4" borderId="1" xfId="1" applyFont="1" applyFill="1" applyBorder="1"/>
    <xf numFmtId="0" fontId="7" fillId="4" borderId="1" xfId="0" applyFont="1" applyFill="1" applyBorder="1" applyAlignment="1">
      <alignment horizontal="center"/>
    </xf>
    <xf numFmtId="44" fontId="5" fillId="5" borderId="1" xfId="1" applyFont="1" applyFill="1" applyBorder="1" applyAlignment="1">
      <alignment wrapText="1"/>
    </xf>
    <xf numFmtId="9" fontId="3" fillId="0" borderId="0" xfId="2" applyFont="1" applyAlignment="1">
      <alignment horizontal="center"/>
    </xf>
    <xf numFmtId="9" fontId="5" fillId="5" borderId="1" xfId="2" applyFont="1" applyFill="1" applyBorder="1" applyAlignment="1">
      <alignment horizontal="center" wrapText="1"/>
    </xf>
    <xf numFmtId="9" fontId="3" fillId="2" borderId="1" xfId="2" applyFont="1" applyFill="1" applyBorder="1" applyAlignment="1">
      <alignment horizontal="center"/>
    </xf>
    <xf numFmtId="0" fontId="3" fillId="0" borderId="0" xfId="0" applyFont="1" applyBorder="1"/>
    <xf numFmtId="0" fontId="3" fillId="0" borderId="0" xfId="0" applyFont="1" applyFill="1" applyBorder="1"/>
    <xf numFmtId="0" fontId="3" fillId="0" borderId="0" xfId="0" applyFont="1" applyFill="1" applyBorder="1" applyAlignment="1">
      <alignment horizontal="center"/>
    </xf>
    <xf numFmtId="44" fontId="19" fillId="0" borderId="0" xfId="1" applyFont="1" applyFill="1" applyBorder="1"/>
    <xf numFmtId="0" fontId="0" fillId="0" borderId="14" xfId="0" applyBorder="1"/>
    <xf numFmtId="0" fontId="3" fillId="0" borderId="15" xfId="0" applyFont="1" applyBorder="1"/>
    <xf numFmtId="0" fontId="0" fillId="0" borderId="15" xfId="0" applyBorder="1"/>
    <xf numFmtId="0" fontId="0" fillId="0" borderId="17" xfId="0" applyBorder="1"/>
    <xf numFmtId="0" fontId="0" fillId="0" borderId="0" xfId="0" applyBorder="1"/>
    <xf numFmtId="0" fontId="10" fillId="0" borderId="0" xfId="0" applyFont="1" applyBorder="1"/>
    <xf numFmtId="0" fontId="3" fillId="0" borderId="18" xfId="0" applyFont="1" applyBorder="1"/>
    <xf numFmtId="0" fontId="17" fillId="3" borderId="0" xfId="0" applyFont="1" applyFill="1" applyBorder="1"/>
    <xf numFmtId="0" fontId="4" fillId="3" borderId="0" xfId="0" applyFont="1" applyFill="1" applyBorder="1"/>
    <xf numFmtId="0" fontId="0" fillId="0" borderId="11" xfId="0" applyBorder="1"/>
    <xf numFmtId="0" fontId="3" fillId="0" borderId="12" xfId="0" applyFont="1" applyBorder="1"/>
    <xf numFmtId="0" fontId="3" fillId="0" borderId="13" xfId="0" applyFont="1" applyBorder="1"/>
    <xf numFmtId="0" fontId="16" fillId="10" borderId="8" xfId="0" applyFont="1" applyFill="1" applyBorder="1"/>
    <xf numFmtId="0" fontId="5" fillId="6" borderId="1" xfId="0" applyFont="1" applyFill="1" applyBorder="1" applyAlignment="1">
      <alignment horizontal="center" wrapText="1"/>
    </xf>
    <xf numFmtId="0" fontId="5" fillId="6" borderId="1" xfId="0" applyFont="1" applyFill="1" applyBorder="1"/>
    <xf numFmtId="0" fontId="5" fillId="6" borderId="1" xfId="0" applyFont="1" applyFill="1" applyBorder="1" applyAlignment="1">
      <alignment horizontal="center" vertical="center" wrapText="1"/>
    </xf>
    <xf numFmtId="0" fontId="3" fillId="9" borderId="1" xfId="0" applyFont="1" applyFill="1" applyBorder="1" applyAlignment="1">
      <alignment horizontal="center"/>
    </xf>
    <xf numFmtId="44" fontId="3" fillId="9" borderId="1" xfId="1" applyFont="1" applyFill="1" applyBorder="1"/>
    <xf numFmtId="0" fontId="20" fillId="0" borderId="0" xfId="0" applyFont="1" applyBorder="1" applyAlignment="1">
      <alignment horizontal="right"/>
    </xf>
    <xf numFmtId="44" fontId="20" fillId="0" borderId="0" xfId="1" applyFont="1" applyFill="1" applyBorder="1"/>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44" fontId="3" fillId="4" borderId="25" xfId="0" applyNumberFormat="1" applyFont="1" applyFill="1" applyBorder="1"/>
    <xf numFmtId="0" fontId="3" fillId="0" borderId="16" xfId="0" applyFont="1" applyBorder="1"/>
    <xf numFmtId="0" fontId="16" fillId="11" borderId="8" xfId="0" applyFont="1" applyFill="1" applyBorder="1"/>
    <xf numFmtId="0" fontId="4" fillId="11" borderId="9" xfId="0" applyFont="1" applyFill="1" applyBorder="1"/>
    <xf numFmtId="0" fontId="0" fillId="13" borderId="0" xfId="0" applyFill="1"/>
    <xf numFmtId="0" fontId="3" fillId="13" borderId="0" xfId="0" applyFont="1" applyFill="1"/>
    <xf numFmtId="0" fontId="24" fillId="0" borderId="0" xfId="0" applyFont="1" applyAlignment="1">
      <alignment vertical="top"/>
    </xf>
    <xf numFmtId="0" fontId="26" fillId="0" borderId="0" xfId="0" applyFont="1" applyFill="1"/>
    <xf numFmtId="0" fontId="27" fillId="0" borderId="0" xfId="0" applyFont="1"/>
    <xf numFmtId="44" fontId="3" fillId="4" borderId="1" xfId="1" applyFont="1" applyFill="1" applyBorder="1" applyAlignment="1">
      <alignment horizontal="center"/>
    </xf>
    <xf numFmtId="44" fontId="3" fillId="4" borderId="1" xfId="0" applyNumberFormat="1" applyFont="1" applyFill="1" applyBorder="1" applyAlignment="1">
      <alignment horizontal="center"/>
    </xf>
    <xf numFmtId="0" fontId="28" fillId="2" borderId="2" xfId="0" applyFont="1" applyFill="1" applyBorder="1" applyAlignment="1">
      <alignment horizontal="center" vertical="center"/>
    </xf>
    <xf numFmtId="0" fontId="0" fillId="2" borderId="1" xfId="0" applyFill="1" applyBorder="1"/>
    <xf numFmtId="44" fontId="0" fillId="2" borderId="1" xfId="1" applyFont="1" applyFill="1" applyBorder="1"/>
    <xf numFmtId="0" fontId="0" fillId="2" borderId="1" xfId="0" applyFill="1" applyBorder="1" applyAlignment="1">
      <alignment horizontal="center"/>
    </xf>
    <xf numFmtId="0" fontId="0" fillId="4" borderId="1" xfId="0" applyFill="1" applyBorder="1"/>
    <xf numFmtId="0" fontId="0" fillId="4" borderId="1" xfId="0" applyFill="1" applyBorder="1" applyAlignment="1">
      <alignment vertical="top"/>
    </xf>
    <xf numFmtId="0" fontId="12" fillId="4" borderId="1" xfId="0" quotePrefix="1" applyFont="1" applyFill="1" applyBorder="1"/>
    <xf numFmtId="44" fontId="3" fillId="16" borderId="0" xfId="0" applyNumberFormat="1" applyFont="1" applyFill="1" applyBorder="1"/>
    <xf numFmtId="0" fontId="3" fillId="16" borderId="0" xfId="0" applyFont="1" applyFill="1" applyBorder="1"/>
    <xf numFmtId="0" fontId="3" fillId="4" borderId="1" xfId="0" quotePrefix="1" applyFont="1" applyFill="1" applyBorder="1" applyAlignment="1">
      <alignment horizontal="center"/>
    </xf>
    <xf numFmtId="0" fontId="16" fillId="10" borderId="9" xfId="0" applyFont="1" applyFill="1" applyBorder="1"/>
    <xf numFmtId="0" fontId="0" fillId="16" borderId="17" xfId="0" applyFill="1" applyBorder="1"/>
    <xf numFmtId="0" fontId="0" fillId="0" borderId="0" xfId="0"/>
    <xf numFmtId="44" fontId="9" fillId="2" borderId="1" xfId="1" applyFont="1" applyFill="1" applyBorder="1"/>
    <xf numFmtId="0" fontId="3" fillId="4" borderId="1" xfId="0" quotePrefix="1" applyFont="1" applyFill="1" applyBorder="1"/>
    <xf numFmtId="0" fontId="18" fillId="5" borderId="8" xfId="0" applyFont="1" applyFill="1" applyBorder="1" applyAlignment="1"/>
    <xf numFmtId="0" fontId="18" fillId="5" borderId="9" xfId="0" applyFont="1" applyFill="1" applyBorder="1" applyAlignment="1">
      <alignment horizontal="center"/>
    </xf>
    <xf numFmtId="0" fontId="18" fillId="5" borderId="9" xfId="0" applyFont="1" applyFill="1" applyBorder="1" applyAlignment="1"/>
    <xf numFmtId="44" fontId="11" fillId="9" borderId="1" xfId="1" applyFont="1" applyFill="1" applyBorder="1"/>
    <xf numFmtId="0" fontId="0" fillId="13" borderId="17" xfId="0" applyFill="1" applyBorder="1"/>
    <xf numFmtId="0" fontId="3" fillId="13" borderId="0" xfId="0" applyFont="1" applyFill="1" applyBorder="1"/>
    <xf numFmtId="0" fontId="3" fillId="13" borderId="18" xfId="0" applyFont="1" applyFill="1" applyBorder="1"/>
    <xf numFmtId="44" fontId="3" fillId="16" borderId="18" xfId="0" applyNumberFormat="1" applyFont="1" applyFill="1" applyBorder="1"/>
    <xf numFmtId="44" fontId="0" fillId="4" borderId="1" xfId="1" applyFont="1" applyFill="1" applyBorder="1"/>
    <xf numFmtId="44" fontId="3" fillId="0" borderId="0" xfId="0" applyNumberFormat="1" applyFont="1"/>
    <xf numFmtId="44" fontId="3" fillId="2" borderId="1" xfId="1" applyNumberFormat="1" applyFont="1" applyFill="1" applyBorder="1"/>
    <xf numFmtId="0" fontId="5" fillId="5" borderId="1" xfId="0" applyNumberFormat="1" applyFont="1" applyFill="1" applyBorder="1" applyAlignment="1">
      <alignment wrapText="1"/>
    </xf>
    <xf numFmtId="44" fontId="3" fillId="2" borderId="1" xfId="0" applyNumberFormat="1" applyFont="1" applyFill="1" applyBorder="1" applyAlignment="1">
      <alignment horizontal="center"/>
    </xf>
    <xf numFmtId="0" fontId="32" fillId="4" borderId="3" xfId="0" applyFont="1" applyFill="1" applyBorder="1" applyAlignment="1">
      <alignment horizontal="left" vertical="top" wrapText="1"/>
    </xf>
    <xf numFmtId="0" fontId="33" fillId="4" borderId="4" xfId="0" applyFont="1" applyFill="1" applyBorder="1" applyAlignment="1">
      <alignment horizontal="left" vertical="top"/>
    </xf>
    <xf numFmtId="0" fontId="33" fillId="4" borderId="5" xfId="0" applyFont="1" applyFill="1" applyBorder="1" applyAlignment="1">
      <alignment horizontal="left" vertical="top"/>
    </xf>
    <xf numFmtId="0" fontId="25" fillId="2" borderId="19"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11" fillId="0" borderId="0" xfId="0" applyFont="1" applyAlignment="1">
      <alignment horizontal="right"/>
    </xf>
    <xf numFmtId="0" fontId="8" fillId="4" borderId="19"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14" fillId="8" borderId="1" xfId="0" applyFont="1" applyFill="1" applyBorder="1" applyAlignment="1">
      <alignment horizontal="left" vertical="center"/>
    </xf>
    <xf numFmtId="0" fontId="21" fillId="12" borderId="1" xfId="0" applyFont="1" applyFill="1" applyBorder="1" applyAlignment="1">
      <alignment horizontal="left" vertical="center"/>
    </xf>
    <xf numFmtId="44" fontId="3" fillId="4" borderId="8" xfId="1" applyFont="1" applyFill="1" applyBorder="1" applyAlignment="1">
      <alignment horizontal="center"/>
    </xf>
    <xf numFmtId="44" fontId="3" fillId="4" borderId="10" xfId="1" applyFont="1" applyFill="1" applyBorder="1" applyAlignment="1">
      <alignment horizontal="center"/>
    </xf>
    <xf numFmtId="44" fontId="3" fillId="9" borderId="8" xfId="1" applyFont="1" applyFill="1" applyBorder="1" applyAlignment="1">
      <alignment horizontal="center"/>
    </xf>
    <xf numFmtId="44" fontId="3" fillId="9" borderId="10" xfId="1" applyFont="1" applyFill="1" applyBorder="1" applyAlignment="1">
      <alignment horizontal="center"/>
    </xf>
    <xf numFmtId="0" fontId="5" fillId="5" borderId="8" xfId="0" applyFont="1" applyFill="1" applyBorder="1" applyAlignment="1">
      <alignment horizontal="left"/>
    </xf>
    <xf numFmtId="0" fontId="5" fillId="5" borderId="10" xfId="0" applyFont="1" applyFill="1" applyBorder="1" applyAlignment="1">
      <alignment horizontal="left"/>
    </xf>
    <xf numFmtId="0" fontId="5" fillId="6" borderId="8" xfId="0" applyFont="1" applyFill="1" applyBorder="1" applyAlignment="1">
      <alignment horizontal="left"/>
    </xf>
    <xf numFmtId="0" fontId="5" fillId="6" borderId="10" xfId="0" applyFont="1" applyFill="1" applyBorder="1" applyAlignment="1">
      <alignment horizontal="left"/>
    </xf>
    <xf numFmtId="0" fontId="10" fillId="4" borderId="1" xfId="0" applyFont="1" applyFill="1" applyBorder="1" applyAlignment="1">
      <alignment horizontal="left"/>
    </xf>
    <xf numFmtId="0" fontId="10" fillId="4" borderId="8" xfId="0" applyFont="1" applyFill="1" applyBorder="1" applyAlignment="1">
      <alignment horizontal="left"/>
    </xf>
    <xf numFmtId="44" fontId="13" fillId="2" borderId="19" xfId="1" applyFont="1" applyFill="1" applyBorder="1" applyAlignment="1">
      <alignment horizontal="center"/>
    </xf>
    <xf numFmtId="44" fontId="13" fillId="2" borderId="6" xfId="1" applyFont="1" applyFill="1" applyBorder="1" applyAlignment="1">
      <alignment horizontal="center"/>
    </xf>
    <xf numFmtId="44" fontId="13" fillId="2" borderId="7" xfId="1" applyFont="1" applyFill="1" applyBorder="1" applyAlignment="1">
      <alignment horizontal="center"/>
    </xf>
    <xf numFmtId="44" fontId="20" fillId="0" borderId="15" xfId="1" applyFont="1" applyFill="1" applyBorder="1" applyAlignment="1">
      <alignment horizontal="center"/>
    </xf>
    <xf numFmtId="0" fontId="18" fillId="3" borderId="20" xfId="0" applyFont="1" applyFill="1" applyBorder="1" applyAlignment="1">
      <alignment horizontal="left"/>
    </xf>
    <xf numFmtId="0" fontId="18" fillId="3" borderId="21" xfId="0" applyFont="1" applyFill="1" applyBorder="1" applyAlignment="1">
      <alignment horizontal="left"/>
    </xf>
    <xf numFmtId="0" fontId="18" fillId="3" borderId="22" xfId="0" applyFont="1" applyFill="1" applyBorder="1" applyAlignment="1">
      <alignment horizontal="left"/>
    </xf>
    <xf numFmtId="0" fontId="8" fillId="4" borderId="3" xfId="0" applyFont="1" applyFill="1" applyBorder="1" applyAlignment="1">
      <alignment horizontal="left" vertical="top" wrapText="1"/>
    </xf>
    <xf numFmtId="0" fontId="9" fillId="4" borderId="4" xfId="0" applyFont="1" applyFill="1" applyBorder="1" applyAlignment="1">
      <alignment horizontal="left" vertical="top"/>
    </xf>
    <xf numFmtId="0" fontId="9" fillId="4" borderId="5" xfId="0" applyFont="1" applyFill="1" applyBorder="1" applyAlignment="1">
      <alignment horizontal="left" vertical="top"/>
    </xf>
    <xf numFmtId="0" fontId="18" fillId="3" borderId="26" xfId="0" applyFont="1" applyFill="1" applyBorder="1" applyAlignment="1">
      <alignment horizontal="left"/>
    </xf>
    <xf numFmtId="0" fontId="18" fillId="5" borderId="8" xfId="0" applyFont="1" applyFill="1" applyBorder="1" applyAlignment="1">
      <alignment horizontal="left"/>
    </xf>
    <xf numFmtId="0" fontId="18" fillId="5" borderId="10" xfId="0" applyFont="1" applyFill="1" applyBorder="1" applyAlignment="1">
      <alignment horizontal="left"/>
    </xf>
    <xf numFmtId="0" fontId="29" fillId="15" borderId="1" xfId="0" applyFont="1" applyFill="1" applyBorder="1" applyAlignment="1">
      <alignment horizontal="center"/>
    </xf>
    <xf numFmtId="44" fontId="30" fillId="4" borderId="1" xfId="0" applyNumberFormat="1" applyFont="1" applyFill="1" applyBorder="1" applyAlignment="1">
      <alignment horizontal="center"/>
    </xf>
    <xf numFmtId="0" fontId="31" fillId="12" borderId="0" xfId="0" applyFont="1" applyFill="1" applyAlignment="1">
      <alignment horizontal="left"/>
    </xf>
    <xf numFmtId="0" fontId="31" fillId="12" borderId="12" xfId="0" applyFont="1" applyFill="1" applyBorder="1" applyAlignment="1">
      <alignment horizontal="left"/>
    </xf>
    <xf numFmtId="0" fontId="0" fillId="2" borderId="1" xfId="0" applyFill="1" applyBorder="1" applyAlignment="1">
      <alignment horizontal="center"/>
    </xf>
    <xf numFmtId="44" fontId="23" fillId="4" borderId="1" xfId="0" applyNumberFormat="1" applyFont="1" applyFill="1" applyBorder="1" applyAlignment="1">
      <alignment horizontal="center"/>
    </xf>
    <xf numFmtId="0" fontId="18" fillId="14" borderId="1" xfId="0" applyFont="1" applyFill="1" applyBorder="1" applyAlignment="1">
      <alignment horizontal="center"/>
    </xf>
    <xf numFmtId="44" fontId="23" fillId="4" borderId="14" xfId="0" applyNumberFormat="1" applyFont="1" applyFill="1" applyBorder="1" applyAlignment="1">
      <alignment horizontal="center"/>
    </xf>
    <xf numFmtId="44" fontId="23" fillId="4" borderId="15" xfId="0" applyNumberFormat="1" applyFont="1" applyFill="1" applyBorder="1" applyAlignment="1">
      <alignment horizontal="center"/>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455084</xdr:colOff>
      <xdr:row>1</xdr:row>
      <xdr:rowOff>169333</xdr:rowOff>
    </xdr:from>
    <xdr:to>
      <xdr:col>11</xdr:col>
      <xdr:colOff>116311</xdr:colOff>
      <xdr:row>3</xdr:row>
      <xdr:rowOff>293899</xdr:rowOff>
    </xdr:to>
    <xdr:pic>
      <xdr:nvPicPr>
        <xdr:cNvPr id="3" name="Afbeelding 2" descr="Scholengroep Spinoza">
          <a:extLst>
            <a:ext uri="{FF2B5EF4-FFF2-40B4-BE49-F238E27FC236}">
              <a16:creationId xmlns:a16="http://schemas.microsoft.com/office/drawing/2014/main" id="{81230F04-B0C6-4DBC-9394-E94EC4F39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28417" y="349250"/>
          <a:ext cx="3434715" cy="16014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253241</xdr:colOff>
      <xdr:row>0</xdr:row>
      <xdr:rowOff>173935</xdr:rowOff>
    </xdr:from>
    <xdr:to>
      <xdr:col>10</xdr:col>
      <xdr:colOff>439412</xdr:colOff>
      <xdr:row>2</xdr:row>
      <xdr:rowOff>161718</xdr:rowOff>
    </xdr:to>
    <xdr:pic>
      <xdr:nvPicPr>
        <xdr:cNvPr id="4" name="Afbeelding 3" descr="Scholengroep Spinoza">
          <a:extLst>
            <a:ext uri="{FF2B5EF4-FFF2-40B4-BE49-F238E27FC236}">
              <a16:creationId xmlns:a16="http://schemas.microsoft.com/office/drawing/2014/main" id="{E4AB0158-73A4-4757-B7BA-C88F54062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4980" y="173935"/>
          <a:ext cx="2094692" cy="97734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1277471</xdr:colOff>
      <xdr:row>1</xdr:row>
      <xdr:rowOff>33617</xdr:rowOff>
    </xdr:from>
    <xdr:to>
      <xdr:col>11</xdr:col>
      <xdr:colOff>808112</xdr:colOff>
      <xdr:row>4</xdr:row>
      <xdr:rowOff>240085</xdr:rowOff>
    </xdr:to>
    <xdr:pic>
      <xdr:nvPicPr>
        <xdr:cNvPr id="2" name="Afbeelding 1" descr="Scholengroep Spinoza">
          <a:extLst>
            <a:ext uri="{FF2B5EF4-FFF2-40B4-BE49-F238E27FC236}">
              <a16:creationId xmlns:a16="http://schemas.microsoft.com/office/drawing/2014/main" id="{FD92C6EC-3E46-4407-9799-282A80F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34883" y="235323"/>
          <a:ext cx="2741966" cy="14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847725</xdr:colOff>
      <xdr:row>1</xdr:row>
      <xdr:rowOff>16668</xdr:rowOff>
    </xdr:from>
    <xdr:to>
      <xdr:col>11</xdr:col>
      <xdr:colOff>390273</xdr:colOff>
      <xdr:row>4</xdr:row>
      <xdr:rowOff>220755</xdr:rowOff>
    </xdr:to>
    <xdr:pic>
      <xdr:nvPicPr>
        <xdr:cNvPr id="5" name="Afbeelding 4" descr="Scholengroep Spinoza">
          <a:extLst>
            <a:ext uri="{FF2B5EF4-FFF2-40B4-BE49-F238E27FC236}">
              <a16:creationId xmlns:a16="http://schemas.microsoft.com/office/drawing/2014/main" id="{18E5644D-7E43-40B8-B514-150F06D68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3225" y="207168"/>
          <a:ext cx="2971548" cy="136613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268942</xdr:colOff>
      <xdr:row>0</xdr:row>
      <xdr:rowOff>78441</xdr:rowOff>
    </xdr:from>
    <xdr:to>
      <xdr:col>6</xdr:col>
      <xdr:colOff>2351554</xdr:colOff>
      <xdr:row>3</xdr:row>
      <xdr:rowOff>39934</xdr:rowOff>
    </xdr:to>
    <xdr:pic>
      <xdr:nvPicPr>
        <xdr:cNvPr id="3" name="Afbeelding 2" descr="Scholengroep Spinoza">
          <a:extLst>
            <a:ext uri="{FF2B5EF4-FFF2-40B4-BE49-F238E27FC236}">
              <a16:creationId xmlns:a16="http://schemas.microsoft.com/office/drawing/2014/main" id="{68041AF1-C241-4B12-A6E6-CA54BF267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47913" y="78441"/>
          <a:ext cx="2073088" cy="970022"/>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B9E3-397C-4D87-BC49-B657880BF939}">
  <sheetPr>
    <pageSetUpPr fitToPage="1"/>
  </sheetPr>
  <dimension ref="B1:K60"/>
  <sheetViews>
    <sheetView showGridLines="0" tabSelected="1" zoomScale="80" zoomScaleNormal="80" workbookViewId="0">
      <selection activeCell="F8" sqref="F8"/>
    </sheetView>
  </sheetViews>
  <sheetFormatPr defaultColWidth="8.85546875" defaultRowHeight="14.25" x14ac:dyDescent="0.2"/>
  <cols>
    <col min="1" max="1" width="5.140625" style="2" customWidth="1"/>
    <col min="2" max="2" width="49" style="2" customWidth="1"/>
    <col min="3" max="3" width="23.42578125" style="2" customWidth="1"/>
    <col min="4" max="4" width="42.42578125" style="2" customWidth="1"/>
    <col min="5" max="5" width="59.7109375" style="2" customWidth="1"/>
    <col min="6" max="6" width="29.42578125" style="7" customWidth="1"/>
    <col min="7" max="7" width="17.42578125" style="8" customWidth="1"/>
    <col min="8" max="8" width="23.7109375" style="29" customWidth="1"/>
    <col min="9" max="9" width="22.28515625" style="2" customWidth="1"/>
    <col min="10" max="10" width="27" style="93" customWidth="1"/>
    <col min="11" max="11" width="25.7109375" style="93" customWidth="1"/>
    <col min="12" max="16384" width="8.85546875" style="2"/>
  </cols>
  <sheetData>
    <row r="1" spans="2:11" ht="15" thickBot="1" x14ac:dyDescent="0.25"/>
    <row r="2" spans="2:11" ht="63" customHeight="1" thickBot="1" x14ac:dyDescent="0.45">
      <c r="B2" s="1" t="s">
        <v>189</v>
      </c>
      <c r="F2" s="100" t="s">
        <v>60</v>
      </c>
      <c r="G2" s="101"/>
      <c r="H2" s="102"/>
    </row>
    <row r="3" spans="2:11" ht="53.45" customHeight="1" thickBot="1" x14ac:dyDescent="0.25">
      <c r="B3" s="64" t="s">
        <v>38</v>
      </c>
    </row>
    <row r="4" spans="2:11" ht="255.75" customHeight="1" thickBot="1" x14ac:dyDescent="0.25">
      <c r="B4" s="97" t="s">
        <v>194</v>
      </c>
      <c r="C4" s="98"/>
      <c r="D4" s="98"/>
      <c r="E4" s="98"/>
      <c r="F4" s="98"/>
      <c r="G4" s="98"/>
      <c r="H4" s="98"/>
      <c r="I4" s="99"/>
    </row>
    <row r="6" spans="2:11" ht="45.75" customHeight="1" x14ac:dyDescent="0.25">
      <c r="B6" s="5" t="s">
        <v>37</v>
      </c>
      <c r="C6" s="5" t="s">
        <v>0</v>
      </c>
      <c r="D6" s="5" t="s">
        <v>1</v>
      </c>
      <c r="E6" s="5" t="s">
        <v>39</v>
      </c>
      <c r="F6" s="22" t="s">
        <v>18</v>
      </c>
      <c r="G6" s="28" t="s">
        <v>28</v>
      </c>
      <c r="H6" s="30" t="s">
        <v>62</v>
      </c>
      <c r="I6" s="6" t="s">
        <v>7</v>
      </c>
      <c r="J6" s="95" t="s">
        <v>6</v>
      </c>
      <c r="K6" s="95" t="s">
        <v>114</v>
      </c>
    </row>
    <row r="7" spans="2:11" x14ac:dyDescent="0.2">
      <c r="B7" s="3"/>
      <c r="C7" s="3"/>
      <c r="D7" s="3"/>
      <c r="E7" s="3"/>
      <c r="F7" s="13"/>
      <c r="G7" s="11">
        <v>0</v>
      </c>
      <c r="H7" s="31"/>
      <c r="I7" s="14">
        <f>G7*(1-H7)</f>
        <v>0</v>
      </c>
      <c r="J7" s="94">
        <v>0</v>
      </c>
      <c r="K7" s="94">
        <v>0</v>
      </c>
    </row>
    <row r="8" spans="2:11" x14ac:dyDescent="0.2">
      <c r="B8" s="3"/>
      <c r="C8" s="3"/>
      <c r="D8" s="3"/>
      <c r="E8" s="3"/>
      <c r="F8" s="13"/>
      <c r="G8" s="11">
        <v>0</v>
      </c>
      <c r="H8" s="31"/>
      <c r="I8" s="14">
        <f>G8*(1-H8)</f>
        <v>0</v>
      </c>
      <c r="J8" s="94">
        <v>0</v>
      </c>
      <c r="K8" s="94">
        <v>0</v>
      </c>
    </row>
    <row r="9" spans="2:11" x14ac:dyDescent="0.2">
      <c r="B9" s="3"/>
      <c r="C9" s="3"/>
      <c r="D9" s="3"/>
      <c r="E9" s="3"/>
      <c r="F9" s="13"/>
      <c r="G9" s="11">
        <v>0</v>
      </c>
      <c r="H9" s="31"/>
      <c r="I9" s="14">
        <f>G9*(1-H9)</f>
        <v>0</v>
      </c>
      <c r="J9" s="94">
        <v>0</v>
      </c>
      <c r="K9" s="94">
        <v>0</v>
      </c>
    </row>
    <row r="10" spans="2:11" x14ac:dyDescent="0.2">
      <c r="B10" s="3"/>
      <c r="C10" s="3"/>
      <c r="D10" s="3"/>
      <c r="E10" s="3"/>
      <c r="F10" s="13"/>
      <c r="G10" s="11">
        <v>0</v>
      </c>
      <c r="H10" s="31"/>
      <c r="I10" s="14">
        <f t="shared" ref="I10:I60" si="0">G10*(1-H10)</f>
        <v>0</v>
      </c>
      <c r="J10" s="94">
        <v>0</v>
      </c>
      <c r="K10" s="94">
        <v>0</v>
      </c>
    </row>
    <row r="11" spans="2:11" x14ac:dyDescent="0.2">
      <c r="B11" s="3"/>
      <c r="C11" s="3"/>
      <c r="D11" s="3"/>
      <c r="E11" s="3"/>
      <c r="F11" s="13"/>
      <c r="G11" s="11">
        <v>0</v>
      </c>
      <c r="H11" s="31"/>
      <c r="I11" s="14">
        <f t="shared" si="0"/>
        <v>0</v>
      </c>
      <c r="J11" s="94">
        <v>0</v>
      </c>
      <c r="K11" s="94">
        <v>0</v>
      </c>
    </row>
    <row r="12" spans="2:11" x14ac:dyDescent="0.2">
      <c r="B12" s="3"/>
      <c r="C12" s="3"/>
      <c r="D12" s="3"/>
      <c r="E12" s="3"/>
      <c r="F12" s="13"/>
      <c r="G12" s="11">
        <v>0</v>
      </c>
      <c r="H12" s="31"/>
      <c r="I12" s="14">
        <f t="shared" si="0"/>
        <v>0</v>
      </c>
      <c r="J12" s="94">
        <v>0</v>
      </c>
      <c r="K12" s="94">
        <v>0</v>
      </c>
    </row>
    <row r="13" spans="2:11" x14ac:dyDescent="0.2">
      <c r="B13" s="3"/>
      <c r="C13" s="3"/>
      <c r="D13" s="3"/>
      <c r="E13" s="3"/>
      <c r="F13" s="13"/>
      <c r="G13" s="11">
        <v>0</v>
      </c>
      <c r="H13" s="31"/>
      <c r="I13" s="14">
        <f>G13*(1-H13)</f>
        <v>0</v>
      </c>
      <c r="J13" s="94">
        <v>0</v>
      </c>
      <c r="K13" s="94">
        <v>0</v>
      </c>
    </row>
    <row r="14" spans="2:11" x14ac:dyDescent="0.2">
      <c r="B14" s="3"/>
      <c r="C14" s="3"/>
      <c r="D14" s="3"/>
      <c r="E14" s="3"/>
      <c r="F14" s="13"/>
      <c r="G14" s="11">
        <v>0</v>
      </c>
      <c r="H14" s="31"/>
      <c r="I14" s="14">
        <f t="shared" si="0"/>
        <v>0</v>
      </c>
      <c r="J14" s="94">
        <v>0</v>
      </c>
      <c r="K14" s="94">
        <v>0</v>
      </c>
    </row>
    <row r="15" spans="2:11" x14ac:dyDescent="0.2">
      <c r="B15" s="3"/>
      <c r="C15" s="3"/>
      <c r="D15" s="3"/>
      <c r="E15" s="3"/>
      <c r="F15" s="13"/>
      <c r="G15" s="11">
        <v>0</v>
      </c>
      <c r="H15" s="31"/>
      <c r="I15" s="14">
        <f t="shared" si="0"/>
        <v>0</v>
      </c>
      <c r="J15" s="94">
        <v>0</v>
      </c>
      <c r="K15" s="94">
        <v>0</v>
      </c>
    </row>
    <row r="16" spans="2:11" x14ac:dyDescent="0.2">
      <c r="B16" s="3"/>
      <c r="C16" s="3"/>
      <c r="D16" s="3"/>
      <c r="E16" s="3"/>
      <c r="F16" s="13"/>
      <c r="G16" s="11">
        <v>0</v>
      </c>
      <c r="H16" s="31"/>
      <c r="I16" s="14">
        <f t="shared" si="0"/>
        <v>0</v>
      </c>
      <c r="J16" s="94">
        <v>0</v>
      </c>
      <c r="K16" s="94">
        <v>0</v>
      </c>
    </row>
    <row r="17" spans="2:11" x14ac:dyDescent="0.2">
      <c r="B17" s="3"/>
      <c r="C17" s="3"/>
      <c r="D17" s="3"/>
      <c r="E17" s="3"/>
      <c r="F17" s="13"/>
      <c r="G17" s="11">
        <v>0</v>
      </c>
      <c r="H17" s="31"/>
      <c r="I17" s="14">
        <f t="shared" si="0"/>
        <v>0</v>
      </c>
      <c r="J17" s="94">
        <v>0</v>
      </c>
      <c r="K17" s="94">
        <v>0</v>
      </c>
    </row>
    <row r="18" spans="2:11" x14ac:dyDescent="0.2">
      <c r="B18" s="3"/>
      <c r="C18" s="3"/>
      <c r="D18" s="3"/>
      <c r="E18" s="3"/>
      <c r="F18" s="13"/>
      <c r="G18" s="11">
        <v>0</v>
      </c>
      <c r="H18" s="31"/>
      <c r="I18" s="14">
        <f t="shared" si="0"/>
        <v>0</v>
      </c>
      <c r="J18" s="94">
        <v>0</v>
      </c>
      <c r="K18" s="94">
        <v>0</v>
      </c>
    </row>
    <row r="19" spans="2:11" x14ac:dyDescent="0.2">
      <c r="B19" s="3"/>
      <c r="C19" s="3"/>
      <c r="D19" s="3"/>
      <c r="E19" s="3"/>
      <c r="F19" s="13"/>
      <c r="G19" s="11">
        <v>0</v>
      </c>
      <c r="H19" s="31"/>
      <c r="I19" s="14">
        <f t="shared" si="0"/>
        <v>0</v>
      </c>
      <c r="J19" s="94">
        <v>0</v>
      </c>
      <c r="K19" s="94">
        <v>0</v>
      </c>
    </row>
    <row r="20" spans="2:11" x14ac:dyDescent="0.2">
      <c r="B20" s="3"/>
      <c r="C20" s="3"/>
      <c r="D20" s="3"/>
      <c r="E20" s="3"/>
      <c r="F20" s="13"/>
      <c r="G20" s="11">
        <v>0</v>
      </c>
      <c r="H20" s="31"/>
      <c r="I20" s="14">
        <f t="shared" si="0"/>
        <v>0</v>
      </c>
      <c r="J20" s="94">
        <v>0</v>
      </c>
      <c r="K20" s="94">
        <v>0</v>
      </c>
    </row>
    <row r="21" spans="2:11" x14ac:dyDescent="0.2">
      <c r="B21" s="3"/>
      <c r="C21" s="3"/>
      <c r="D21" s="3"/>
      <c r="E21" s="3"/>
      <c r="F21" s="13"/>
      <c r="G21" s="11">
        <v>0</v>
      </c>
      <c r="H21" s="31"/>
      <c r="I21" s="14">
        <f t="shared" si="0"/>
        <v>0</v>
      </c>
      <c r="J21" s="94">
        <v>0</v>
      </c>
      <c r="K21" s="94">
        <v>0</v>
      </c>
    </row>
    <row r="22" spans="2:11" x14ac:dyDescent="0.2">
      <c r="B22" s="3"/>
      <c r="C22" s="3"/>
      <c r="D22" s="3"/>
      <c r="E22" s="3"/>
      <c r="F22" s="13"/>
      <c r="G22" s="11">
        <v>0</v>
      </c>
      <c r="H22" s="31"/>
      <c r="I22" s="14">
        <f t="shared" si="0"/>
        <v>0</v>
      </c>
      <c r="J22" s="94">
        <v>0</v>
      </c>
      <c r="K22" s="94">
        <v>0</v>
      </c>
    </row>
    <row r="23" spans="2:11" x14ac:dyDescent="0.2">
      <c r="B23" s="3"/>
      <c r="C23" s="3"/>
      <c r="D23" s="3"/>
      <c r="E23" s="3"/>
      <c r="F23" s="13"/>
      <c r="G23" s="11">
        <v>0</v>
      </c>
      <c r="H23" s="31"/>
      <c r="I23" s="14">
        <f t="shared" si="0"/>
        <v>0</v>
      </c>
      <c r="J23" s="94">
        <v>0</v>
      </c>
      <c r="K23" s="94">
        <v>0</v>
      </c>
    </row>
    <row r="24" spans="2:11" x14ac:dyDescent="0.2">
      <c r="B24" s="3"/>
      <c r="C24" s="3"/>
      <c r="D24" s="3"/>
      <c r="E24" s="3"/>
      <c r="F24" s="13"/>
      <c r="G24" s="11">
        <v>0</v>
      </c>
      <c r="H24" s="31"/>
      <c r="I24" s="14">
        <f t="shared" si="0"/>
        <v>0</v>
      </c>
      <c r="J24" s="94">
        <v>0</v>
      </c>
      <c r="K24" s="94">
        <v>0</v>
      </c>
    </row>
    <row r="25" spans="2:11" x14ac:dyDescent="0.2">
      <c r="B25" s="3"/>
      <c r="C25" s="3"/>
      <c r="D25" s="3"/>
      <c r="E25" s="3"/>
      <c r="F25" s="13"/>
      <c r="G25" s="11">
        <v>0</v>
      </c>
      <c r="H25" s="31"/>
      <c r="I25" s="14">
        <f t="shared" si="0"/>
        <v>0</v>
      </c>
      <c r="J25" s="94">
        <v>0</v>
      </c>
      <c r="K25" s="94">
        <v>0</v>
      </c>
    </row>
    <row r="26" spans="2:11" x14ac:dyDescent="0.2">
      <c r="B26" s="3"/>
      <c r="C26" s="3"/>
      <c r="D26" s="3"/>
      <c r="E26" s="3"/>
      <c r="F26" s="13"/>
      <c r="G26" s="11">
        <v>0</v>
      </c>
      <c r="H26" s="31"/>
      <c r="I26" s="14">
        <f t="shared" si="0"/>
        <v>0</v>
      </c>
      <c r="J26" s="94">
        <v>0</v>
      </c>
      <c r="K26" s="94">
        <v>0</v>
      </c>
    </row>
    <row r="27" spans="2:11" x14ac:dyDescent="0.2">
      <c r="B27" s="3"/>
      <c r="C27" s="3"/>
      <c r="D27" s="3"/>
      <c r="E27" s="3"/>
      <c r="F27" s="13"/>
      <c r="G27" s="11">
        <v>0</v>
      </c>
      <c r="H27" s="31"/>
      <c r="I27" s="14">
        <f t="shared" si="0"/>
        <v>0</v>
      </c>
      <c r="J27" s="94">
        <v>0</v>
      </c>
      <c r="K27" s="94">
        <v>0</v>
      </c>
    </row>
    <row r="28" spans="2:11" x14ac:dyDescent="0.2">
      <c r="B28" s="3"/>
      <c r="C28" s="3"/>
      <c r="D28" s="3"/>
      <c r="E28" s="3"/>
      <c r="F28" s="13"/>
      <c r="G28" s="11">
        <v>0</v>
      </c>
      <c r="H28" s="31"/>
      <c r="I28" s="14">
        <f t="shared" si="0"/>
        <v>0</v>
      </c>
      <c r="J28" s="94">
        <v>0</v>
      </c>
      <c r="K28" s="94">
        <v>0</v>
      </c>
    </row>
    <row r="29" spans="2:11" x14ac:dyDescent="0.2">
      <c r="B29" s="3"/>
      <c r="C29" s="3"/>
      <c r="D29" s="3"/>
      <c r="E29" s="3"/>
      <c r="F29" s="13"/>
      <c r="G29" s="11">
        <v>0</v>
      </c>
      <c r="H29" s="31"/>
      <c r="I29" s="14">
        <f t="shared" si="0"/>
        <v>0</v>
      </c>
      <c r="J29" s="94">
        <v>0</v>
      </c>
      <c r="K29" s="94">
        <v>0</v>
      </c>
    </row>
    <row r="30" spans="2:11" x14ac:dyDescent="0.2">
      <c r="B30" s="3"/>
      <c r="C30" s="3"/>
      <c r="D30" s="3"/>
      <c r="E30" s="3"/>
      <c r="F30" s="13"/>
      <c r="G30" s="11">
        <v>0</v>
      </c>
      <c r="H30" s="31"/>
      <c r="I30" s="14">
        <f t="shared" si="0"/>
        <v>0</v>
      </c>
      <c r="J30" s="94">
        <v>0</v>
      </c>
      <c r="K30" s="94">
        <v>0</v>
      </c>
    </row>
    <row r="31" spans="2:11" x14ac:dyDescent="0.2">
      <c r="B31" s="3"/>
      <c r="C31" s="3"/>
      <c r="D31" s="3"/>
      <c r="E31" s="3"/>
      <c r="F31" s="13"/>
      <c r="G31" s="11">
        <v>0</v>
      </c>
      <c r="H31" s="31"/>
      <c r="I31" s="14">
        <f t="shared" si="0"/>
        <v>0</v>
      </c>
      <c r="J31" s="94">
        <v>0</v>
      </c>
      <c r="K31" s="94">
        <v>0</v>
      </c>
    </row>
    <row r="32" spans="2:11" x14ac:dyDescent="0.2">
      <c r="B32" s="3"/>
      <c r="C32" s="3"/>
      <c r="D32" s="3"/>
      <c r="E32" s="3"/>
      <c r="F32" s="13"/>
      <c r="G32" s="11">
        <v>0</v>
      </c>
      <c r="H32" s="31"/>
      <c r="I32" s="14">
        <f t="shared" si="0"/>
        <v>0</v>
      </c>
      <c r="J32" s="94">
        <v>0</v>
      </c>
      <c r="K32" s="94">
        <v>0</v>
      </c>
    </row>
    <row r="33" spans="2:11" x14ac:dyDescent="0.2">
      <c r="B33" s="3"/>
      <c r="C33" s="3"/>
      <c r="D33" s="3"/>
      <c r="E33" s="3"/>
      <c r="F33" s="13"/>
      <c r="G33" s="11">
        <v>0</v>
      </c>
      <c r="H33" s="31"/>
      <c r="I33" s="14">
        <f t="shared" si="0"/>
        <v>0</v>
      </c>
      <c r="J33" s="94">
        <v>0</v>
      </c>
      <c r="K33" s="94">
        <v>0</v>
      </c>
    </row>
    <row r="34" spans="2:11" x14ac:dyDescent="0.2">
      <c r="B34" s="3"/>
      <c r="C34" s="3"/>
      <c r="D34" s="3"/>
      <c r="E34" s="3"/>
      <c r="F34" s="13"/>
      <c r="G34" s="11">
        <v>0</v>
      </c>
      <c r="H34" s="31"/>
      <c r="I34" s="14">
        <f t="shared" si="0"/>
        <v>0</v>
      </c>
      <c r="J34" s="94">
        <v>0</v>
      </c>
      <c r="K34" s="94">
        <v>0</v>
      </c>
    </row>
    <row r="35" spans="2:11" x14ac:dyDescent="0.2">
      <c r="B35" s="3"/>
      <c r="C35" s="3"/>
      <c r="D35" s="3"/>
      <c r="E35" s="3"/>
      <c r="F35" s="13"/>
      <c r="G35" s="11">
        <v>0</v>
      </c>
      <c r="H35" s="31"/>
      <c r="I35" s="14">
        <f t="shared" si="0"/>
        <v>0</v>
      </c>
      <c r="J35" s="94">
        <v>0</v>
      </c>
      <c r="K35" s="94">
        <v>0</v>
      </c>
    </row>
    <row r="36" spans="2:11" x14ac:dyDescent="0.2">
      <c r="B36" s="3"/>
      <c r="C36" s="3"/>
      <c r="D36" s="3"/>
      <c r="E36" s="3"/>
      <c r="F36" s="13"/>
      <c r="G36" s="11">
        <v>0</v>
      </c>
      <c r="H36" s="31"/>
      <c r="I36" s="14">
        <f t="shared" si="0"/>
        <v>0</v>
      </c>
      <c r="J36" s="94">
        <v>0</v>
      </c>
      <c r="K36" s="94">
        <v>0</v>
      </c>
    </row>
    <row r="37" spans="2:11" x14ac:dyDescent="0.2">
      <c r="B37" s="3"/>
      <c r="C37" s="3"/>
      <c r="D37" s="3"/>
      <c r="E37" s="3"/>
      <c r="F37" s="13"/>
      <c r="G37" s="11">
        <v>0</v>
      </c>
      <c r="H37" s="31"/>
      <c r="I37" s="14">
        <f t="shared" si="0"/>
        <v>0</v>
      </c>
      <c r="J37" s="94">
        <v>0</v>
      </c>
      <c r="K37" s="94">
        <v>0</v>
      </c>
    </row>
    <row r="38" spans="2:11" x14ac:dyDescent="0.2">
      <c r="B38" s="3"/>
      <c r="C38" s="3"/>
      <c r="D38" s="3"/>
      <c r="E38" s="3"/>
      <c r="F38" s="13"/>
      <c r="G38" s="11">
        <v>0</v>
      </c>
      <c r="H38" s="31"/>
      <c r="I38" s="14">
        <f t="shared" si="0"/>
        <v>0</v>
      </c>
      <c r="J38" s="94">
        <v>0</v>
      </c>
      <c r="K38" s="94">
        <v>0</v>
      </c>
    </row>
    <row r="39" spans="2:11" x14ac:dyDescent="0.2">
      <c r="B39" s="3"/>
      <c r="C39" s="3"/>
      <c r="D39" s="3"/>
      <c r="E39" s="3"/>
      <c r="F39" s="13"/>
      <c r="G39" s="11">
        <v>0</v>
      </c>
      <c r="H39" s="31"/>
      <c r="I39" s="14">
        <f t="shared" si="0"/>
        <v>0</v>
      </c>
      <c r="J39" s="94">
        <v>0</v>
      </c>
      <c r="K39" s="94">
        <v>0</v>
      </c>
    </row>
    <row r="40" spans="2:11" x14ac:dyDescent="0.2">
      <c r="B40" s="3"/>
      <c r="C40" s="3"/>
      <c r="D40" s="3"/>
      <c r="E40" s="3"/>
      <c r="F40" s="13"/>
      <c r="G40" s="11">
        <v>0</v>
      </c>
      <c r="H40" s="31"/>
      <c r="I40" s="14">
        <f t="shared" si="0"/>
        <v>0</v>
      </c>
      <c r="J40" s="94">
        <v>0</v>
      </c>
      <c r="K40" s="94">
        <v>0</v>
      </c>
    </row>
    <row r="41" spans="2:11" x14ac:dyDescent="0.2">
      <c r="B41" s="3"/>
      <c r="C41" s="3"/>
      <c r="D41" s="3"/>
      <c r="E41" s="3"/>
      <c r="F41" s="13"/>
      <c r="G41" s="11">
        <v>0</v>
      </c>
      <c r="H41" s="31"/>
      <c r="I41" s="14">
        <f t="shared" si="0"/>
        <v>0</v>
      </c>
      <c r="J41" s="94">
        <v>0</v>
      </c>
      <c r="K41" s="94">
        <v>0</v>
      </c>
    </row>
    <row r="42" spans="2:11" x14ac:dyDescent="0.2">
      <c r="B42" s="3"/>
      <c r="C42" s="3"/>
      <c r="D42" s="3"/>
      <c r="E42" s="3"/>
      <c r="F42" s="13"/>
      <c r="G42" s="11">
        <v>0</v>
      </c>
      <c r="H42" s="31"/>
      <c r="I42" s="14">
        <f t="shared" si="0"/>
        <v>0</v>
      </c>
      <c r="J42" s="94">
        <v>0</v>
      </c>
      <c r="K42" s="94">
        <v>0</v>
      </c>
    </row>
    <row r="43" spans="2:11" x14ac:dyDescent="0.2">
      <c r="B43" s="3"/>
      <c r="C43" s="3"/>
      <c r="D43" s="3"/>
      <c r="E43" s="3"/>
      <c r="F43" s="13"/>
      <c r="G43" s="11">
        <v>0</v>
      </c>
      <c r="H43" s="31"/>
      <c r="I43" s="14">
        <f t="shared" si="0"/>
        <v>0</v>
      </c>
      <c r="J43" s="94">
        <v>0</v>
      </c>
      <c r="K43" s="94">
        <v>0</v>
      </c>
    </row>
    <row r="44" spans="2:11" x14ac:dyDescent="0.2">
      <c r="B44" s="3"/>
      <c r="C44" s="3"/>
      <c r="D44" s="3"/>
      <c r="E44" s="3"/>
      <c r="F44" s="13"/>
      <c r="G44" s="11">
        <v>0</v>
      </c>
      <c r="H44" s="31"/>
      <c r="I44" s="14">
        <f t="shared" si="0"/>
        <v>0</v>
      </c>
      <c r="J44" s="94">
        <v>0</v>
      </c>
      <c r="K44" s="94">
        <v>0</v>
      </c>
    </row>
    <row r="45" spans="2:11" x14ac:dyDescent="0.2">
      <c r="B45" s="3"/>
      <c r="C45" s="3"/>
      <c r="D45" s="3"/>
      <c r="E45" s="3"/>
      <c r="F45" s="13"/>
      <c r="G45" s="11">
        <v>0</v>
      </c>
      <c r="H45" s="31"/>
      <c r="I45" s="14">
        <f t="shared" si="0"/>
        <v>0</v>
      </c>
      <c r="J45" s="94">
        <v>0</v>
      </c>
      <c r="K45" s="94">
        <v>0</v>
      </c>
    </row>
    <row r="46" spans="2:11" x14ac:dyDescent="0.2">
      <c r="B46" s="3"/>
      <c r="C46" s="3"/>
      <c r="D46" s="3"/>
      <c r="E46" s="3"/>
      <c r="F46" s="13"/>
      <c r="G46" s="11">
        <v>0</v>
      </c>
      <c r="H46" s="31"/>
      <c r="I46" s="14">
        <f t="shared" si="0"/>
        <v>0</v>
      </c>
      <c r="J46" s="94">
        <v>0</v>
      </c>
      <c r="K46" s="94">
        <v>0</v>
      </c>
    </row>
    <row r="47" spans="2:11" x14ac:dyDescent="0.2">
      <c r="B47" s="3"/>
      <c r="C47" s="3"/>
      <c r="D47" s="3"/>
      <c r="E47" s="3"/>
      <c r="F47" s="13"/>
      <c r="G47" s="11">
        <v>0</v>
      </c>
      <c r="H47" s="31"/>
      <c r="I47" s="14">
        <f t="shared" si="0"/>
        <v>0</v>
      </c>
      <c r="J47" s="94">
        <v>0</v>
      </c>
      <c r="K47" s="94">
        <v>0</v>
      </c>
    </row>
    <row r="48" spans="2:11" x14ac:dyDescent="0.2">
      <c r="B48" s="3"/>
      <c r="C48" s="3"/>
      <c r="D48" s="3"/>
      <c r="E48" s="3"/>
      <c r="F48" s="13"/>
      <c r="G48" s="11">
        <v>0</v>
      </c>
      <c r="H48" s="31"/>
      <c r="I48" s="14">
        <f t="shared" si="0"/>
        <v>0</v>
      </c>
      <c r="J48" s="94">
        <v>0</v>
      </c>
      <c r="K48" s="94">
        <v>0</v>
      </c>
    </row>
    <row r="49" spans="2:11" x14ac:dyDescent="0.2">
      <c r="B49" s="3"/>
      <c r="C49" s="3"/>
      <c r="D49" s="3"/>
      <c r="E49" s="3"/>
      <c r="F49" s="13"/>
      <c r="G49" s="11">
        <v>0</v>
      </c>
      <c r="H49" s="31"/>
      <c r="I49" s="14">
        <f t="shared" si="0"/>
        <v>0</v>
      </c>
      <c r="J49" s="94">
        <v>0</v>
      </c>
      <c r="K49" s="94">
        <v>0</v>
      </c>
    </row>
    <row r="50" spans="2:11" x14ac:dyDescent="0.2">
      <c r="B50" s="3"/>
      <c r="C50" s="3"/>
      <c r="D50" s="3"/>
      <c r="E50" s="3"/>
      <c r="F50" s="13"/>
      <c r="G50" s="11">
        <v>0</v>
      </c>
      <c r="H50" s="31"/>
      <c r="I50" s="14">
        <f t="shared" si="0"/>
        <v>0</v>
      </c>
      <c r="J50" s="94">
        <v>0</v>
      </c>
      <c r="K50" s="94">
        <v>0</v>
      </c>
    </row>
    <row r="51" spans="2:11" x14ac:dyDescent="0.2">
      <c r="B51" s="3"/>
      <c r="C51" s="3"/>
      <c r="D51" s="3"/>
      <c r="E51" s="3"/>
      <c r="F51" s="13"/>
      <c r="G51" s="11">
        <v>0</v>
      </c>
      <c r="H51" s="31"/>
      <c r="I51" s="14">
        <f t="shared" si="0"/>
        <v>0</v>
      </c>
      <c r="J51" s="94">
        <v>0</v>
      </c>
      <c r="K51" s="94">
        <v>0</v>
      </c>
    </row>
    <row r="52" spans="2:11" x14ac:dyDescent="0.2">
      <c r="B52" s="3"/>
      <c r="C52" s="3"/>
      <c r="D52" s="3"/>
      <c r="E52" s="3"/>
      <c r="F52" s="13"/>
      <c r="G52" s="11">
        <v>0</v>
      </c>
      <c r="H52" s="31"/>
      <c r="I52" s="14">
        <f t="shared" si="0"/>
        <v>0</v>
      </c>
      <c r="J52" s="94">
        <v>0</v>
      </c>
      <c r="K52" s="94">
        <v>0</v>
      </c>
    </row>
    <row r="53" spans="2:11" x14ac:dyDescent="0.2">
      <c r="B53" s="3"/>
      <c r="C53" s="3"/>
      <c r="D53" s="3"/>
      <c r="E53" s="3"/>
      <c r="F53" s="13"/>
      <c r="G53" s="11">
        <v>0</v>
      </c>
      <c r="H53" s="31"/>
      <c r="I53" s="14">
        <f t="shared" si="0"/>
        <v>0</v>
      </c>
      <c r="J53" s="94">
        <v>0</v>
      </c>
      <c r="K53" s="94">
        <v>0</v>
      </c>
    </row>
    <row r="54" spans="2:11" x14ac:dyDescent="0.2">
      <c r="B54" s="3"/>
      <c r="C54" s="3"/>
      <c r="D54" s="3"/>
      <c r="E54" s="3"/>
      <c r="F54" s="13"/>
      <c r="G54" s="11">
        <v>0</v>
      </c>
      <c r="H54" s="31"/>
      <c r="I54" s="14">
        <f t="shared" si="0"/>
        <v>0</v>
      </c>
      <c r="J54" s="94">
        <v>0</v>
      </c>
      <c r="K54" s="94">
        <v>0</v>
      </c>
    </row>
    <row r="55" spans="2:11" x14ac:dyDescent="0.2">
      <c r="B55" s="3"/>
      <c r="C55" s="3"/>
      <c r="D55" s="3"/>
      <c r="E55" s="3"/>
      <c r="F55" s="13"/>
      <c r="G55" s="11">
        <v>0</v>
      </c>
      <c r="H55" s="31"/>
      <c r="I55" s="14">
        <f t="shared" si="0"/>
        <v>0</v>
      </c>
      <c r="J55" s="94">
        <v>0</v>
      </c>
      <c r="K55" s="94">
        <v>0</v>
      </c>
    </row>
    <row r="56" spans="2:11" x14ac:dyDescent="0.2">
      <c r="B56" s="3"/>
      <c r="C56" s="3"/>
      <c r="D56" s="3"/>
      <c r="E56" s="3"/>
      <c r="F56" s="13"/>
      <c r="G56" s="11">
        <v>0</v>
      </c>
      <c r="H56" s="31"/>
      <c r="I56" s="14">
        <f t="shared" si="0"/>
        <v>0</v>
      </c>
      <c r="J56" s="94">
        <v>0</v>
      </c>
      <c r="K56" s="94">
        <v>0</v>
      </c>
    </row>
    <row r="57" spans="2:11" x14ac:dyDescent="0.2">
      <c r="B57" s="3"/>
      <c r="C57" s="3"/>
      <c r="D57" s="3"/>
      <c r="E57" s="3"/>
      <c r="F57" s="13"/>
      <c r="G57" s="11">
        <v>0</v>
      </c>
      <c r="H57" s="31"/>
      <c r="I57" s="14">
        <f t="shared" si="0"/>
        <v>0</v>
      </c>
      <c r="J57" s="94">
        <v>0</v>
      </c>
      <c r="K57" s="94">
        <v>0</v>
      </c>
    </row>
    <row r="58" spans="2:11" x14ac:dyDescent="0.2">
      <c r="B58" s="3"/>
      <c r="C58" s="3"/>
      <c r="D58" s="3"/>
      <c r="E58" s="3"/>
      <c r="F58" s="13"/>
      <c r="G58" s="11">
        <v>0</v>
      </c>
      <c r="H58" s="31"/>
      <c r="I58" s="14">
        <f t="shared" si="0"/>
        <v>0</v>
      </c>
      <c r="J58" s="94">
        <v>0</v>
      </c>
      <c r="K58" s="94">
        <v>0</v>
      </c>
    </row>
    <row r="59" spans="2:11" x14ac:dyDescent="0.2">
      <c r="B59" s="3"/>
      <c r="C59" s="3"/>
      <c r="D59" s="3"/>
      <c r="E59" s="3"/>
      <c r="F59" s="13"/>
      <c r="G59" s="11">
        <v>0</v>
      </c>
      <c r="H59" s="31"/>
      <c r="I59" s="14">
        <f t="shared" si="0"/>
        <v>0</v>
      </c>
      <c r="J59" s="94">
        <v>0</v>
      </c>
      <c r="K59" s="94">
        <v>0</v>
      </c>
    </row>
    <row r="60" spans="2:11" x14ac:dyDescent="0.2">
      <c r="B60" s="3"/>
      <c r="C60" s="3"/>
      <c r="D60" s="3"/>
      <c r="E60" s="3"/>
      <c r="F60" s="13"/>
      <c r="G60" s="11">
        <v>0</v>
      </c>
      <c r="H60" s="31"/>
      <c r="I60" s="14">
        <f t="shared" si="0"/>
        <v>0</v>
      </c>
      <c r="J60" s="94">
        <v>0</v>
      </c>
      <c r="K60" s="94">
        <v>0</v>
      </c>
    </row>
  </sheetData>
  <mergeCells count="2">
    <mergeCell ref="B4:I4"/>
    <mergeCell ref="F2:H2"/>
  </mergeCells>
  <phoneticPr fontId="22" type="noConversion"/>
  <pageMargins left="0.7" right="0.7" top="0.75" bottom="0.75" header="0.3" footer="0.3"/>
  <pageSetup paperSize="9" scale="4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10B-AF44-4AEF-8F46-58CF3579E069}">
  <dimension ref="B1:J21"/>
  <sheetViews>
    <sheetView showGridLines="0" zoomScale="80" zoomScaleNormal="80" workbookViewId="0">
      <selection activeCell="B8" sqref="B8"/>
    </sheetView>
  </sheetViews>
  <sheetFormatPr defaultColWidth="8.85546875" defaultRowHeight="14.25" x14ac:dyDescent="0.2"/>
  <cols>
    <col min="1" max="1" width="4.28515625" style="2" customWidth="1"/>
    <col min="2" max="2" width="32" style="2" customWidth="1"/>
    <col min="3" max="3" width="30.5703125" style="2" customWidth="1"/>
    <col min="4" max="4" width="30.7109375" style="2" customWidth="1"/>
    <col min="5" max="5" width="34.28515625" style="2" customWidth="1"/>
    <col min="6" max="6" width="7.28515625" style="2" customWidth="1"/>
    <col min="7" max="16384" width="8.85546875" style="2"/>
  </cols>
  <sheetData>
    <row r="1" spans="2:10" ht="18.75" thickBot="1" x14ac:dyDescent="0.25">
      <c r="E1" s="100" t="s">
        <v>60</v>
      </c>
      <c r="F1" s="101"/>
      <c r="G1" s="102"/>
    </row>
    <row r="2" spans="2:10" ht="60" customHeight="1" x14ac:dyDescent="0.4">
      <c r="B2" s="1" t="s">
        <v>185</v>
      </c>
    </row>
    <row r="4" spans="2:10" ht="19.5" thickBot="1" x14ac:dyDescent="0.35">
      <c r="B4" s="65" t="s">
        <v>195</v>
      </c>
      <c r="C4" s="9"/>
      <c r="D4" s="9"/>
      <c r="E4" s="9"/>
    </row>
    <row r="5" spans="2:10" ht="146.65" customHeight="1" thickBot="1" x14ac:dyDescent="0.25">
      <c r="B5" s="104" t="s">
        <v>196</v>
      </c>
      <c r="C5" s="105"/>
      <c r="D5" s="105"/>
      <c r="E5" s="105"/>
      <c r="F5" s="105"/>
      <c r="G5" s="105"/>
      <c r="H5" s="105"/>
      <c r="I5" s="105"/>
      <c r="J5" s="106"/>
    </row>
    <row r="6" spans="2:10" ht="12" customHeight="1" x14ac:dyDescent="0.2">
      <c r="B6" s="9"/>
      <c r="C6" s="9"/>
      <c r="D6" s="9"/>
      <c r="E6" s="9"/>
    </row>
    <row r="7" spans="2:10" ht="15" x14ac:dyDescent="0.25">
      <c r="B7" s="5" t="s">
        <v>4</v>
      </c>
      <c r="C7" s="5" t="s">
        <v>3</v>
      </c>
      <c r="D7" s="12" t="s">
        <v>9</v>
      </c>
      <c r="E7" s="5" t="s">
        <v>5</v>
      </c>
    </row>
    <row r="8" spans="2:10" x14ac:dyDescent="0.2">
      <c r="B8" s="3"/>
      <c r="C8" s="11">
        <v>0</v>
      </c>
      <c r="D8" s="13">
        <v>0</v>
      </c>
      <c r="E8" s="14">
        <f>C8*D8</f>
        <v>0</v>
      </c>
    </row>
    <row r="9" spans="2:10" x14ac:dyDescent="0.2">
      <c r="B9" s="3"/>
      <c r="C9" s="11">
        <v>0</v>
      </c>
      <c r="D9" s="13">
        <v>0</v>
      </c>
      <c r="E9" s="14">
        <f t="shared" ref="E9:E19" si="0">C9*D9</f>
        <v>0</v>
      </c>
    </row>
    <row r="10" spans="2:10" x14ac:dyDescent="0.2">
      <c r="B10" s="3"/>
      <c r="C10" s="11">
        <v>0</v>
      </c>
      <c r="D10" s="13">
        <v>0</v>
      </c>
      <c r="E10" s="14">
        <f t="shared" si="0"/>
        <v>0</v>
      </c>
    </row>
    <row r="11" spans="2:10" x14ac:dyDescent="0.2">
      <c r="B11" s="3"/>
      <c r="C11" s="11">
        <v>0</v>
      </c>
      <c r="D11" s="13">
        <v>0</v>
      </c>
      <c r="E11" s="14">
        <f t="shared" si="0"/>
        <v>0</v>
      </c>
    </row>
    <row r="12" spans="2:10" x14ac:dyDescent="0.2">
      <c r="B12" s="3"/>
      <c r="C12" s="11">
        <v>0</v>
      </c>
      <c r="D12" s="13">
        <v>0</v>
      </c>
      <c r="E12" s="14">
        <f t="shared" si="0"/>
        <v>0</v>
      </c>
    </row>
    <row r="13" spans="2:10" x14ac:dyDescent="0.2">
      <c r="B13" s="3"/>
      <c r="C13" s="11">
        <v>0</v>
      </c>
      <c r="D13" s="13">
        <v>0</v>
      </c>
      <c r="E13" s="14">
        <f t="shared" si="0"/>
        <v>0</v>
      </c>
    </row>
    <row r="14" spans="2:10" x14ac:dyDescent="0.2">
      <c r="B14" s="3"/>
      <c r="C14" s="11">
        <v>0</v>
      </c>
      <c r="D14" s="13">
        <v>0</v>
      </c>
      <c r="E14" s="14">
        <f t="shared" si="0"/>
        <v>0</v>
      </c>
    </row>
    <row r="15" spans="2:10" x14ac:dyDescent="0.2">
      <c r="B15" s="3"/>
      <c r="C15" s="11">
        <v>0</v>
      </c>
      <c r="D15" s="13">
        <v>0</v>
      </c>
      <c r="E15" s="14">
        <f t="shared" si="0"/>
        <v>0</v>
      </c>
    </row>
    <row r="16" spans="2:10" x14ac:dyDescent="0.2">
      <c r="B16" s="3"/>
      <c r="C16" s="11">
        <v>0</v>
      </c>
      <c r="D16" s="13">
        <v>0</v>
      </c>
      <c r="E16" s="14">
        <f t="shared" si="0"/>
        <v>0</v>
      </c>
    </row>
    <row r="17" spans="2:5" x14ac:dyDescent="0.2">
      <c r="B17" s="3"/>
      <c r="C17" s="11">
        <v>0</v>
      </c>
      <c r="D17" s="13">
        <v>0</v>
      </c>
      <c r="E17" s="14">
        <f t="shared" si="0"/>
        <v>0</v>
      </c>
    </row>
    <row r="18" spans="2:5" x14ac:dyDescent="0.2">
      <c r="B18" s="3"/>
      <c r="C18" s="11">
        <v>0</v>
      </c>
      <c r="D18" s="13">
        <v>0</v>
      </c>
      <c r="E18" s="14">
        <f t="shared" si="0"/>
        <v>0</v>
      </c>
    </row>
    <row r="19" spans="2:5" x14ac:dyDescent="0.2">
      <c r="B19" s="3"/>
      <c r="C19" s="11">
        <v>0</v>
      </c>
      <c r="D19" s="13">
        <v>0</v>
      </c>
      <c r="E19" s="14">
        <f t="shared" si="0"/>
        <v>0</v>
      </c>
    </row>
    <row r="20" spans="2:5" ht="15" thickBot="1" x14ac:dyDescent="0.25"/>
    <row r="21" spans="2:5" ht="20.100000000000001" customHeight="1" thickBot="1" x14ac:dyDescent="0.35">
      <c r="C21" s="103" t="s">
        <v>8</v>
      </c>
      <c r="D21" s="103"/>
      <c r="E21" s="10">
        <f>SUM(E8:E19)</f>
        <v>0</v>
      </c>
    </row>
  </sheetData>
  <mergeCells count="3">
    <mergeCell ref="C21:D21"/>
    <mergeCell ref="E1:G1"/>
    <mergeCell ref="B5:J5"/>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995E-B0BF-438E-A015-369060D43607}">
  <dimension ref="B1:S1768"/>
  <sheetViews>
    <sheetView showGridLines="0" zoomScale="80" zoomScaleNormal="80" workbookViewId="0">
      <selection activeCell="C330" sqref="C330"/>
    </sheetView>
  </sheetViews>
  <sheetFormatPr defaultRowHeight="15" x14ac:dyDescent="0.25"/>
  <cols>
    <col min="1" max="2" width="3.7109375" customWidth="1"/>
    <col min="3" max="3" width="33.85546875" style="2" customWidth="1"/>
    <col min="4" max="4" width="49.42578125" style="2" customWidth="1"/>
    <col min="5" max="5" width="22" style="2" customWidth="1"/>
    <col min="6" max="6" width="29.140625" style="2" customWidth="1"/>
    <col min="7" max="7" width="23.42578125" style="2" customWidth="1"/>
    <col min="8" max="8" width="26.85546875" style="2" customWidth="1"/>
    <col min="9" max="9" width="22.28515625" style="2" customWidth="1"/>
    <col min="10" max="10" width="25.5703125" style="2" customWidth="1"/>
    <col min="11" max="11" width="22.7109375" style="2" customWidth="1"/>
    <col min="12" max="12" width="24.7109375" style="2" customWidth="1"/>
    <col min="13" max="14" width="23.140625" style="2" customWidth="1"/>
    <col min="15" max="16" width="8.85546875" style="2"/>
  </cols>
  <sheetData>
    <row r="1" spans="2:19" ht="15.75" thickBot="1" x14ac:dyDescent="0.3"/>
    <row r="2" spans="2:19" s="2" customFormat="1" ht="60" customHeight="1" thickBot="1" x14ac:dyDescent="0.45">
      <c r="B2" s="1" t="s">
        <v>89</v>
      </c>
      <c r="H2" s="100" t="s">
        <v>60</v>
      </c>
      <c r="I2" s="102"/>
    </row>
    <row r="4" spans="2:19" s="2" customFormat="1" ht="19.5" thickBot="1" x14ac:dyDescent="0.35">
      <c r="B4" s="65" t="s">
        <v>40</v>
      </c>
      <c r="C4" s="9"/>
      <c r="D4" s="9"/>
      <c r="E4" s="9"/>
    </row>
    <row r="5" spans="2:19" s="2" customFormat="1" ht="214.5" customHeight="1" thickBot="1" x14ac:dyDescent="0.25">
      <c r="B5" s="126" t="s">
        <v>192</v>
      </c>
      <c r="C5" s="127"/>
      <c r="D5" s="127"/>
      <c r="E5" s="127"/>
      <c r="F5" s="127"/>
      <c r="G5" s="127"/>
      <c r="H5" s="127"/>
      <c r="I5" s="128"/>
    </row>
    <row r="6" spans="2:19" ht="20.25" x14ac:dyDescent="0.3">
      <c r="C6" s="15"/>
    </row>
    <row r="7" spans="2:19" s="2" customFormat="1" x14ac:dyDescent="0.25">
      <c r="B7" s="36"/>
      <c r="C7" s="37"/>
      <c r="D7" s="37"/>
      <c r="E7" s="37"/>
      <c r="F7" s="38"/>
      <c r="G7" s="38"/>
      <c r="H7" s="38"/>
      <c r="I7" s="38"/>
      <c r="J7" s="38"/>
      <c r="K7" s="38"/>
      <c r="L7" s="37"/>
      <c r="M7" s="37"/>
      <c r="N7" s="59"/>
    </row>
    <row r="8" spans="2:19" s="2" customFormat="1" ht="20.65" customHeight="1" x14ac:dyDescent="0.3">
      <c r="B8" s="39"/>
      <c r="C8" s="24" t="s">
        <v>10</v>
      </c>
      <c r="D8" s="25" t="s">
        <v>63</v>
      </c>
      <c r="E8" s="32"/>
      <c r="F8" s="40"/>
      <c r="G8" s="40"/>
      <c r="H8" s="40"/>
      <c r="I8" s="40"/>
      <c r="J8" s="40"/>
      <c r="K8" s="40"/>
      <c r="L8" s="32"/>
      <c r="M8" s="32"/>
      <c r="N8" s="42"/>
    </row>
    <row r="9" spans="2:19" s="2" customFormat="1" x14ac:dyDescent="0.25">
      <c r="B9" s="39"/>
      <c r="C9" s="32"/>
      <c r="D9" s="32"/>
      <c r="E9" s="32"/>
      <c r="F9" s="40"/>
      <c r="G9" s="40"/>
      <c r="H9" s="40"/>
      <c r="I9" s="40"/>
      <c r="J9" s="40"/>
      <c r="K9" s="40"/>
      <c r="L9" s="32"/>
      <c r="M9" s="32"/>
      <c r="N9" s="42"/>
    </row>
    <row r="10" spans="2:19" s="2" customFormat="1" ht="8.4499999999999993" customHeight="1" thickBot="1" x14ac:dyDescent="0.3">
      <c r="B10" s="39"/>
      <c r="C10" s="32"/>
      <c r="D10" s="32"/>
      <c r="E10" s="32"/>
      <c r="F10" s="40"/>
      <c r="G10" s="40"/>
      <c r="H10" s="40"/>
      <c r="I10" s="40"/>
      <c r="J10" s="40"/>
      <c r="K10" s="41"/>
      <c r="L10" s="32"/>
      <c r="M10" s="32"/>
      <c r="N10" s="42"/>
    </row>
    <row r="11" spans="2:19" s="2" customFormat="1" ht="20.25" x14ac:dyDescent="0.3">
      <c r="B11" s="39"/>
      <c r="C11" s="41" t="s">
        <v>13</v>
      </c>
      <c r="D11" s="32"/>
      <c r="E11" s="32"/>
      <c r="F11" s="16"/>
      <c r="G11" s="17"/>
      <c r="H11" s="17"/>
      <c r="I11" s="41"/>
      <c r="J11" s="40"/>
      <c r="K11" s="123" t="s">
        <v>33</v>
      </c>
      <c r="L11" s="124"/>
      <c r="M11" s="129"/>
      <c r="N11" s="42"/>
    </row>
    <row r="12" spans="2:19" s="2" customFormat="1" ht="30" x14ac:dyDescent="0.25">
      <c r="B12" s="39"/>
      <c r="C12" s="19" t="s">
        <v>184</v>
      </c>
      <c r="D12" s="19" t="s">
        <v>15</v>
      </c>
      <c r="E12" s="12" t="s">
        <v>90</v>
      </c>
      <c r="F12" s="12" t="s">
        <v>1</v>
      </c>
      <c r="G12" s="12" t="s">
        <v>107</v>
      </c>
      <c r="H12" s="22" t="s">
        <v>108</v>
      </c>
      <c r="I12" s="49" t="s">
        <v>11</v>
      </c>
      <c r="J12" s="40"/>
      <c r="K12" s="56" t="s">
        <v>30</v>
      </c>
      <c r="L12" s="49" t="s">
        <v>31</v>
      </c>
      <c r="M12" s="49" t="s">
        <v>32</v>
      </c>
      <c r="N12" s="42"/>
    </row>
    <row r="13" spans="2:19" s="2" customFormat="1" ht="15.75" thickBot="1" x14ac:dyDescent="0.3">
      <c r="B13" s="39"/>
      <c r="C13" s="20" t="s">
        <v>64</v>
      </c>
      <c r="D13" s="18"/>
      <c r="E13" s="18" t="s">
        <v>91</v>
      </c>
      <c r="F13" s="18" t="s">
        <v>102</v>
      </c>
      <c r="G13" s="18"/>
      <c r="H13" s="18">
        <v>24</v>
      </c>
      <c r="I13" s="27">
        <f>SUM(J39:J47)</f>
        <v>0</v>
      </c>
      <c r="J13" s="40"/>
      <c r="K13" s="58">
        <f>SUM(K48,K60,K72,K84,K96,K108,K120,K132,K144,K156,K168,K180,K192,K204,K216,K228,K240,K252,K264,K276,K284)</f>
        <v>0</v>
      </c>
      <c r="L13" s="58">
        <f>SUM(L48,L60,L72,L84,L96,L108,L120,L132,L144,L156,L168,L180,L192,L204,L216,L228,L240,L252,L264,L276,L284)</f>
        <v>0</v>
      </c>
      <c r="M13" s="58">
        <f>SUM(M48,M60,M72,M84,M96,M108,M120,M132,M144,M156,M168,M180,M192,M204,M216,M228,M240,M252,M264,M276,M284)</f>
        <v>0</v>
      </c>
      <c r="N13" s="42"/>
    </row>
    <row r="14" spans="2:19" s="2" customFormat="1" x14ac:dyDescent="0.25">
      <c r="B14" s="39"/>
      <c r="C14" s="20" t="s">
        <v>64</v>
      </c>
      <c r="D14" s="18" t="s">
        <v>73</v>
      </c>
      <c r="E14" s="18" t="s">
        <v>92</v>
      </c>
      <c r="F14" s="18" t="s">
        <v>103</v>
      </c>
      <c r="G14" s="18"/>
      <c r="H14" s="18">
        <v>24</v>
      </c>
      <c r="I14" s="27">
        <f>SUM(J51:J59)</f>
        <v>0</v>
      </c>
      <c r="J14" s="40"/>
      <c r="K14" s="17"/>
      <c r="L14" s="17"/>
      <c r="M14" s="32"/>
      <c r="N14" s="42"/>
    </row>
    <row r="15" spans="2:19" x14ac:dyDescent="0.25">
      <c r="B15" s="39"/>
      <c r="C15" s="20" t="s">
        <v>65</v>
      </c>
      <c r="D15" s="18" t="s">
        <v>74</v>
      </c>
      <c r="E15" s="18" t="s">
        <v>93</v>
      </c>
      <c r="F15" s="18" t="s">
        <v>104</v>
      </c>
      <c r="G15" s="18">
        <v>24</v>
      </c>
      <c r="H15" s="18"/>
      <c r="I15" s="27">
        <f>SUM(J63:J71)</f>
        <v>0</v>
      </c>
      <c r="J15" s="40"/>
      <c r="K15" s="17"/>
      <c r="L15" s="17"/>
      <c r="M15" s="32"/>
      <c r="N15" s="42"/>
      <c r="O15" s="32"/>
      <c r="Q15" s="2"/>
      <c r="R15" s="2"/>
      <c r="S15" s="2"/>
    </row>
    <row r="16" spans="2:19" x14ac:dyDescent="0.25">
      <c r="B16" s="39"/>
      <c r="C16" s="20" t="s">
        <v>65</v>
      </c>
      <c r="D16" s="18"/>
      <c r="E16" s="18" t="s">
        <v>93</v>
      </c>
      <c r="F16" s="18" t="s">
        <v>104</v>
      </c>
      <c r="G16" s="18">
        <v>24</v>
      </c>
      <c r="H16" s="18"/>
      <c r="I16" s="27">
        <f>SUM(J75:J83)</f>
        <v>0</v>
      </c>
      <c r="J16" s="40"/>
      <c r="K16" s="17"/>
      <c r="L16" s="17"/>
      <c r="M16" s="32"/>
      <c r="N16" s="42"/>
      <c r="O16" s="32"/>
      <c r="Q16" s="2"/>
      <c r="R16" s="2"/>
      <c r="S16" s="2"/>
    </row>
    <row r="17" spans="2:19" x14ac:dyDescent="0.25">
      <c r="B17" s="39"/>
      <c r="C17" s="20" t="s">
        <v>65</v>
      </c>
      <c r="D17" s="18"/>
      <c r="E17" s="18" t="s">
        <v>93</v>
      </c>
      <c r="F17" s="18" t="s">
        <v>105</v>
      </c>
      <c r="G17" s="18"/>
      <c r="H17" s="18">
        <v>48</v>
      </c>
      <c r="I17" s="27">
        <f>SUM(J87:J95)</f>
        <v>0</v>
      </c>
      <c r="J17" s="40"/>
      <c r="K17" s="17"/>
      <c r="L17" s="17"/>
      <c r="M17" s="32"/>
      <c r="N17" s="42"/>
      <c r="O17" s="32"/>
      <c r="Q17" s="2"/>
      <c r="R17" s="2"/>
      <c r="S17" s="2"/>
    </row>
    <row r="18" spans="2:19" x14ac:dyDescent="0.25">
      <c r="B18" s="39"/>
      <c r="C18" s="20" t="s">
        <v>66</v>
      </c>
      <c r="D18" s="18" t="s">
        <v>75</v>
      </c>
      <c r="E18" s="18" t="s">
        <v>94</v>
      </c>
      <c r="F18" s="18" t="s">
        <v>104</v>
      </c>
      <c r="G18" s="18">
        <v>24</v>
      </c>
      <c r="H18" s="18"/>
      <c r="I18" s="27">
        <f>SUM(J99:J107)</f>
        <v>0</v>
      </c>
      <c r="J18" s="40"/>
      <c r="K18" s="17"/>
      <c r="L18" s="17"/>
      <c r="M18" s="32"/>
      <c r="N18" s="42"/>
      <c r="O18" s="32"/>
      <c r="Q18" s="2"/>
      <c r="R18" s="2"/>
      <c r="S18" s="2"/>
    </row>
    <row r="19" spans="2:19" x14ac:dyDescent="0.25">
      <c r="B19" s="39"/>
      <c r="C19" s="20" t="s">
        <v>66</v>
      </c>
      <c r="D19" s="18"/>
      <c r="E19" s="18" t="s">
        <v>94</v>
      </c>
      <c r="F19" s="18" t="s">
        <v>105</v>
      </c>
      <c r="G19" s="18"/>
      <c r="H19" s="18">
        <v>48</v>
      </c>
      <c r="I19" s="27">
        <f>SUM(J111:J119)</f>
        <v>0</v>
      </c>
      <c r="J19" s="40"/>
      <c r="K19" s="17"/>
      <c r="L19" s="32"/>
      <c r="M19" s="32"/>
      <c r="N19" s="42"/>
      <c r="O19" s="32"/>
      <c r="Q19" s="2"/>
      <c r="R19" s="2"/>
      <c r="S19" s="2"/>
    </row>
    <row r="20" spans="2:19" x14ac:dyDescent="0.25">
      <c r="B20" s="39"/>
      <c r="C20" s="20" t="s">
        <v>67</v>
      </c>
      <c r="D20" s="18" t="s">
        <v>75</v>
      </c>
      <c r="E20" s="18" t="s">
        <v>95</v>
      </c>
      <c r="F20" s="18" t="s">
        <v>104</v>
      </c>
      <c r="G20" s="18">
        <v>24</v>
      </c>
      <c r="H20" s="18"/>
      <c r="I20" s="27">
        <f>SUM(J123:J131)</f>
        <v>0</v>
      </c>
      <c r="J20" s="40"/>
      <c r="K20" s="17"/>
      <c r="L20" s="32"/>
      <c r="M20" s="32"/>
      <c r="N20" s="42"/>
      <c r="O20" s="32"/>
      <c r="Q20" s="2"/>
      <c r="R20" s="2"/>
      <c r="S20" s="2"/>
    </row>
    <row r="21" spans="2:19" x14ac:dyDescent="0.25">
      <c r="B21" s="39"/>
      <c r="C21" s="20" t="s">
        <v>67</v>
      </c>
      <c r="D21" s="18"/>
      <c r="E21" s="18" t="s">
        <v>95</v>
      </c>
      <c r="F21" s="18" t="s">
        <v>105</v>
      </c>
      <c r="G21" s="18"/>
      <c r="H21" s="18">
        <v>48</v>
      </c>
      <c r="I21" s="27">
        <f>SUM(J135:J143)</f>
        <v>0</v>
      </c>
      <c r="J21" s="40"/>
      <c r="K21" s="17"/>
      <c r="L21" s="32"/>
      <c r="M21" s="32"/>
      <c r="N21" s="42"/>
      <c r="O21" s="32"/>
      <c r="Q21" s="2"/>
      <c r="R21" s="2"/>
      <c r="S21" s="2"/>
    </row>
    <row r="22" spans="2:19" x14ac:dyDescent="0.25">
      <c r="B22" s="39"/>
      <c r="C22" s="20" t="s">
        <v>68</v>
      </c>
      <c r="D22" s="18" t="s">
        <v>75</v>
      </c>
      <c r="E22" s="18" t="s">
        <v>96</v>
      </c>
      <c r="F22" s="18" t="s">
        <v>104</v>
      </c>
      <c r="G22" s="18">
        <v>24</v>
      </c>
      <c r="H22" s="18"/>
      <c r="I22" s="27">
        <f>SUM(J147:J155)</f>
        <v>0</v>
      </c>
      <c r="J22" s="40"/>
      <c r="K22" s="17"/>
      <c r="L22" s="17"/>
      <c r="M22" s="32"/>
      <c r="N22" s="42"/>
      <c r="O22" s="32"/>
      <c r="Q22" s="2"/>
      <c r="R22" s="2"/>
      <c r="S22" s="2"/>
    </row>
    <row r="23" spans="2:19" x14ac:dyDescent="0.25">
      <c r="B23" s="39"/>
      <c r="C23" s="20" t="s">
        <v>68</v>
      </c>
      <c r="D23" s="18"/>
      <c r="E23" s="18" t="s">
        <v>96</v>
      </c>
      <c r="F23" s="18" t="s">
        <v>105</v>
      </c>
      <c r="G23" s="18"/>
      <c r="H23" s="18">
        <v>48</v>
      </c>
      <c r="I23" s="27">
        <f>SUM(J159:J167)</f>
        <v>0</v>
      </c>
      <c r="J23" s="40"/>
      <c r="K23" s="17"/>
      <c r="L23" s="17"/>
      <c r="M23" s="32"/>
      <c r="N23" s="42"/>
      <c r="O23" s="32"/>
      <c r="Q23" s="2"/>
      <c r="R23" s="2"/>
      <c r="S23" s="2"/>
    </row>
    <row r="24" spans="2:19" x14ac:dyDescent="0.25">
      <c r="B24" s="39"/>
      <c r="C24" s="20" t="s">
        <v>69</v>
      </c>
      <c r="D24" s="18" t="s">
        <v>75</v>
      </c>
      <c r="E24" s="18" t="s">
        <v>97</v>
      </c>
      <c r="F24" s="18" t="s">
        <v>104</v>
      </c>
      <c r="G24" s="18">
        <v>24</v>
      </c>
      <c r="H24" s="18"/>
      <c r="I24" s="27">
        <f>SUM(J171:J179)</f>
        <v>0</v>
      </c>
      <c r="J24" s="40"/>
      <c r="K24" s="17"/>
      <c r="L24" s="32"/>
      <c r="M24" s="32"/>
      <c r="N24" s="42"/>
      <c r="O24" s="32"/>
      <c r="Q24" s="2"/>
      <c r="R24" s="2"/>
      <c r="S24" s="2"/>
    </row>
    <row r="25" spans="2:19" x14ac:dyDescent="0.25">
      <c r="B25" s="39"/>
      <c r="C25" s="20" t="s">
        <v>69</v>
      </c>
      <c r="D25" s="18"/>
      <c r="E25" s="18" t="s">
        <v>97</v>
      </c>
      <c r="F25" s="18" t="s">
        <v>105</v>
      </c>
      <c r="G25" s="18"/>
      <c r="H25" s="18">
        <v>48</v>
      </c>
      <c r="I25" s="27">
        <f>SUM(J183:J191)</f>
        <v>0</v>
      </c>
      <c r="J25" s="40"/>
      <c r="K25" s="17"/>
      <c r="L25" s="32"/>
      <c r="M25" s="32"/>
      <c r="N25" s="42"/>
      <c r="O25" s="32"/>
      <c r="Q25" s="2"/>
      <c r="R25" s="2"/>
      <c r="S25" s="2"/>
    </row>
    <row r="26" spans="2:19" x14ac:dyDescent="0.25">
      <c r="B26" s="39"/>
      <c r="C26" s="20" t="s">
        <v>69</v>
      </c>
      <c r="D26" s="18"/>
      <c r="E26" s="18" t="s">
        <v>97</v>
      </c>
      <c r="F26" s="18" t="s">
        <v>103</v>
      </c>
      <c r="G26" s="18"/>
      <c r="H26" s="18">
        <v>24</v>
      </c>
      <c r="I26" s="27">
        <f>SUM(J195:J203)</f>
        <v>0</v>
      </c>
      <c r="J26" s="40"/>
      <c r="K26" s="17"/>
      <c r="L26" s="32"/>
      <c r="M26" s="32"/>
      <c r="N26" s="42"/>
      <c r="O26" s="32"/>
      <c r="Q26" s="2"/>
      <c r="R26" s="2"/>
      <c r="S26" s="2"/>
    </row>
    <row r="27" spans="2:19" x14ac:dyDescent="0.25">
      <c r="B27" s="39"/>
      <c r="C27" s="20" t="s">
        <v>70</v>
      </c>
      <c r="D27" s="18" t="s">
        <v>74</v>
      </c>
      <c r="E27" s="18" t="s">
        <v>98</v>
      </c>
      <c r="F27" s="18" t="s">
        <v>104</v>
      </c>
      <c r="G27" s="18">
        <v>24</v>
      </c>
      <c r="H27" s="18"/>
      <c r="I27" s="27">
        <f>SUM(J207:J215)</f>
        <v>0</v>
      </c>
      <c r="J27" s="40"/>
      <c r="K27" s="17"/>
      <c r="L27" s="17"/>
      <c r="M27" s="32"/>
      <c r="N27" s="42"/>
      <c r="O27" s="32"/>
      <c r="Q27" s="2"/>
      <c r="R27" s="2"/>
      <c r="S27" s="2"/>
    </row>
    <row r="28" spans="2:19" x14ac:dyDescent="0.25">
      <c r="B28" s="39"/>
      <c r="C28" s="20" t="s">
        <v>70</v>
      </c>
      <c r="D28" s="18"/>
      <c r="E28" s="18" t="s">
        <v>98</v>
      </c>
      <c r="F28" s="18" t="s">
        <v>105</v>
      </c>
      <c r="G28" s="18"/>
      <c r="H28" s="18">
        <v>48</v>
      </c>
      <c r="I28" s="27">
        <f>SUM(J219:J227)</f>
        <v>0</v>
      </c>
      <c r="J28" s="40"/>
      <c r="K28" s="17"/>
      <c r="L28" s="17"/>
      <c r="M28" s="32"/>
      <c r="N28" s="42"/>
      <c r="O28" s="32"/>
      <c r="Q28" s="2"/>
      <c r="R28" s="2"/>
      <c r="S28" s="2"/>
    </row>
    <row r="29" spans="2:19" x14ac:dyDescent="0.25">
      <c r="B29" s="39"/>
      <c r="C29" s="20" t="s">
        <v>71</v>
      </c>
      <c r="D29" s="18" t="s">
        <v>73</v>
      </c>
      <c r="E29" s="18" t="s">
        <v>99</v>
      </c>
      <c r="F29" s="18" t="s">
        <v>104</v>
      </c>
      <c r="G29" s="18">
        <v>24</v>
      </c>
      <c r="H29" s="18"/>
      <c r="I29" s="27">
        <f>SUM(J243:J251)</f>
        <v>0</v>
      </c>
      <c r="J29" s="40"/>
      <c r="K29" s="17"/>
      <c r="L29" s="17"/>
      <c r="M29" s="32"/>
      <c r="N29" s="42"/>
      <c r="O29" s="32"/>
      <c r="Q29" s="2"/>
      <c r="R29" s="2"/>
      <c r="S29" s="2"/>
    </row>
    <row r="30" spans="2:19" x14ac:dyDescent="0.25">
      <c r="B30" s="39"/>
      <c r="C30" s="20" t="s">
        <v>71</v>
      </c>
      <c r="D30" s="18" t="s">
        <v>73</v>
      </c>
      <c r="E30" s="18" t="s">
        <v>100</v>
      </c>
      <c r="F30" s="18" t="s">
        <v>106</v>
      </c>
      <c r="G30" s="18"/>
      <c r="H30" s="18">
        <v>8</v>
      </c>
      <c r="I30" s="27">
        <f>SUM(J243:J251)</f>
        <v>0</v>
      </c>
      <c r="J30" s="40"/>
      <c r="K30" s="17"/>
      <c r="L30" s="17"/>
      <c r="M30" s="32"/>
      <c r="N30" s="42"/>
      <c r="O30" s="32"/>
      <c r="Q30" s="2"/>
      <c r="R30" s="2"/>
      <c r="S30" s="2"/>
    </row>
    <row r="31" spans="2:19" x14ac:dyDescent="0.25">
      <c r="B31" s="39"/>
      <c r="C31" s="20" t="s">
        <v>72</v>
      </c>
      <c r="D31" s="18" t="s">
        <v>75</v>
      </c>
      <c r="E31" s="18" t="s">
        <v>101</v>
      </c>
      <c r="F31" s="18" t="s">
        <v>104</v>
      </c>
      <c r="G31" s="18">
        <v>24</v>
      </c>
      <c r="H31" s="18"/>
      <c r="I31" s="27">
        <f>SUM(J255:J263)</f>
        <v>0</v>
      </c>
      <c r="J31" s="40"/>
      <c r="K31" s="17"/>
      <c r="L31" s="17"/>
      <c r="M31" s="32"/>
      <c r="N31" s="42"/>
      <c r="O31" s="32"/>
      <c r="Q31" s="2"/>
      <c r="R31" s="2"/>
      <c r="S31" s="2"/>
    </row>
    <row r="32" spans="2:19" x14ac:dyDescent="0.25">
      <c r="B32" s="39"/>
      <c r="C32" s="20" t="s">
        <v>72</v>
      </c>
      <c r="D32" s="18"/>
      <c r="E32" s="18" t="s">
        <v>101</v>
      </c>
      <c r="F32" s="18" t="s">
        <v>103</v>
      </c>
      <c r="G32" s="18"/>
      <c r="H32" s="18">
        <v>24</v>
      </c>
      <c r="I32" s="27">
        <f>SUM(J267:J275)</f>
        <v>0</v>
      </c>
      <c r="J32" s="40"/>
      <c r="K32" s="17"/>
      <c r="L32" s="17"/>
      <c r="M32" s="32"/>
      <c r="N32" s="42"/>
      <c r="O32" s="32"/>
      <c r="Q32" s="2"/>
      <c r="R32" s="2"/>
      <c r="S32" s="2"/>
    </row>
    <row r="33" spans="2:14" s="2" customFormat="1" ht="9" customHeight="1" thickBot="1" x14ac:dyDescent="0.3">
      <c r="B33" s="39"/>
      <c r="C33" s="32"/>
      <c r="D33" s="32"/>
      <c r="E33" s="32"/>
      <c r="F33" s="32"/>
      <c r="G33" s="32"/>
      <c r="H33" s="32"/>
      <c r="I33" s="32"/>
      <c r="J33" s="40"/>
      <c r="K33" s="32"/>
      <c r="L33" s="32"/>
      <c r="M33" s="32"/>
      <c r="N33" s="42"/>
    </row>
    <row r="34" spans="2:14" s="2" customFormat="1" ht="24" thickBot="1" x14ac:dyDescent="0.4">
      <c r="B34" s="39"/>
      <c r="C34" s="117" t="s">
        <v>17</v>
      </c>
      <c r="D34" s="117"/>
      <c r="E34" s="118"/>
      <c r="F34" s="119">
        <v>0</v>
      </c>
      <c r="G34" s="120"/>
      <c r="H34" s="121"/>
      <c r="I34" s="32"/>
      <c r="J34" s="32"/>
      <c r="K34" s="32"/>
      <c r="L34" s="32"/>
      <c r="M34" s="32"/>
      <c r="N34" s="42"/>
    </row>
    <row r="35" spans="2:14" s="2" customFormat="1" ht="6.6" customHeight="1" x14ac:dyDescent="0.25">
      <c r="B35" s="39"/>
      <c r="C35" s="16"/>
      <c r="D35" s="32"/>
      <c r="E35" s="32"/>
      <c r="F35" s="32"/>
      <c r="G35" s="32"/>
      <c r="H35" s="32"/>
      <c r="I35" s="32"/>
      <c r="J35" s="32"/>
      <c r="K35" s="32"/>
      <c r="L35" s="32"/>
      <c r="M35" s="32"/>
      <c r="N35" s="42"/>
    </row>
    <row r="36" spans="2:14" s="2" customFormat="1" ht="18" x14ac:dyDescent="0.25">
      <c r="B36" s="39"/>
      <c r="C36" s="43" t="s">
        <v>16</v>
      </c>
      <c r="D36" s="44"/>
      <c r="E36" s="44"/>
      <c r="F36" s="44"/>
      <c r="G36" s="44"/>
      <c r="H36" s="44"/>
      <c r="I36" s="32"/>
      <c r="J36" s="32"/>
      <c r="K36" s="32"/>
      <c r="L36" s="32"/>
      <c r="M36" s="32"/>
      <c r="N36" s="42"/>
    </row>
    <row r="37" spans="2:14" s="2" customFormat="1" ht="18.75" x14ac:dyDescent="0.3">
      <c r="B37" s="39"/>
      <c r="C37" s="48" t="s">
        <v>64</v>
      </c>
      <c r="D37" s="79" t="s">
        <v>109</v>
      </c>
      <c r="E37" s="107" t="s">
        <v>19</v>
      </c>
      <c r="F37" s="107"/>
      <c r="G37" s="107"/>
      <c r="H37" s="107"/>
      <c r="I37" s="108" t="s">
        <v>35</v>
      </c>
      <c r="J37" s="108"/>
      <c r="K37" s="108"/>
      <c r="L37" s="108"/>
      <c r="M37" s="108"/>
      <c r="N37" s="42"/>
    </row>
    <row r="38" spans="2:14" s="2" customFormat="1" ht="30" customHeight="1" x14ac:dyDescent="0.25">
      <c r="B38" s="39"/>
      <c r="C38" s="5" t="s">
        <v>36</v>
      </c>
      <c r="D38" s="5" t="s">
        <v>12</v>
      </c>
      <c r="E38" s="12" t="s">
        <v>2</v>
      </c>
      <c r="F38" s="5" t="s">
        <v>24</v>
      </c>
      <c r="G38" s="23" t="s">
        <v>21</v>
      </c>
      <c r="H38" s="23" t="s">
        <v>22</v>
      </c>
      <c r="I38" s="21" t="s">
        <v>20</v>
      </c>
      <c r="J38" s="21" t="s">
        <v>23</v>
      </c>
      <c r="K38" s="50" t="s">
        <v>25</v>
      </c>
      <c r="L38" s="51" t="s">
        <v>26</v>
      </c>
      <c r="M38" s="51" t="s">
        <v>27</v>
      </c>
      <c r="N38" s="42"/>
    </row>
    <row r="39" spans="2:14" s="2" customFormat="1" x14ac:dyDescent="0.25">
      <c r="B39" s="39"/>
      <c r="C39" s="3"/>
      <c r="D39" s="4" t="str">
        <f>_xlfn.IFNA(VLOOKUP(C39,'1 - Componenten'!$B$7:$K$60,3,0),"")</f>
        <v/>
      </c>
      <c r="E39" s="18" t="str">
        <f>_xlfn.IFNA(VLOOKUP(C39,'1 - Componenten'!$B$7:$K$60,5,0),"")</f>
        <v/>
      </c>
      <c r="F39" s="26" t="str">
        <f>_xlfn.IFNA(VLOOKUP(C39,'1 - Componenten'!$B$7:$K$60,8,0),"")</f>
        <v/>
      </c>
      <c r="G39" s="26" t="str">
        <f>_xlfn.IFNA(VLOOKUP(C39,'1 - Componenten'!$B$7:$K$60,9,0),"")</f>
        <v/>
      </c>
      <c r="H39" s="26" t="str">
        <f>_xlfn.IFNA(VLOOKUP(C39,'1 - Componenten'!$B$7:$K$60,10,0),"")</f>
        <v/>
      </c>
      <c r="I39" s="13">
        <v>1</v>
      </c>
      <c r="J39" s="52">
        <f>IFERROR($I39*E39,0)</f>
        <v>0</v>
      </c>
      <c r="K39" s="53">
        <f>IFERROR($I39*F39,0)</f>
        <v>0</v>
      </c>
      <c r="L39" s="53">
        <f>IFERROR($I39*G39,0)</f>
        <v>0</v>
      </c>
      <c r="M39" s="53">
        <f>IFERROR($I39*H39,0)</f>
        <v>0</v>
      </c>
      <c r="N39" s="42"/>
    </row>
    <row r="40" spans="2:14" s="2" customFormat="1" x14ac:dyDescent="0.25">
      <c r="B40" s="39"/>
      <c r="C40" s="3"/>
      <c r="D40" s="4" t="str">
        <f>_xlfn.IFNA(VLOOKUP(C40,'1 - Componenten'!$B$7:$K$60,3,0),"")</f>
        <v/>
      </c>
      <c r="E40" s="18" t="str">
        <f>_xlfn.IFNA(VLOOKUP(C40,'1 - Componenten'!$B$7:$K$60,5,0),"")</f>
        <v/>
      </c>
      <c r="F40" s="26" t="str">
        <f>_xlfn.IFNA(VLOOKUP(C40,'1 - Componenten'!$B$7:$K$60,8,0),"")</f>
        <v/>
      </c>
      <c r="G40" s="26" t="str">
        <f>_xlfn.IFNA(VLOOKUP(C40,'1 - Componenten'!$B$7:$K$60,9,0),"")</f>
        <v/>
      </c>
      <c r="H40" s="26" t="str">
        <f>_xlfn.IFNA(VLOOKUP(C40,'1 - Componenten'!$B$7:$K$60,10,0),"")</f>
        <v/>
      </c>
      <c r="I40" s="13">
        <v>1</v>
      </c>
      <c r="J40" s="52">
        <f t="shared" ref="J40:J47" si="0">IFERROR($I40*E40,0)</f>
        <v>0</v>
      </c>
      <c r="K40" s="53">
        <f t="shared" ref="K40:K47" si="1">IFERROR($I40*F40,0)</f>
        <v>0</v>
      </c>
      <c r="L40" s="53">
        <f t="shared" ref="L40:L47" si="2">IFERROR($I40*G40,0)</f>
        <v>0</v>
      </c>
      <c r="M40" s="53">
        <f t="shared" ref="M40:M47" si="3">IFERROR($I40*H40,0)</f>
        <v>0</v>
      </c>
      <c r="N40" s="42"/>
    </row>
    <row r="41" spans="2:14" s="2" customFormat="1" x14ac:dyDescent="0.25">
      <c r="B41" s="39"/>
      <c r="C41" s="3"/>
      <c r="D41" s="4" t="str">
        <f>_xlfn.IFNA(VLOOKUP(C41,'1 - Componenten'!$B$7:$K$60,3,0),"")</f>
        <v/>
      </c>
      <c r="E41" s="18" t="str">
        <f>_xlfn.IFNA(VLOOKUP(C41,'1 - Componenten'!$B$7:$K$60,5,0),"")</f>
        <v/>
      </c>
      <c r="F41" s="26" t="str">
        <f>_xlfn.IFNA(VLOOKUP(C41,'1 - Componenten'!$B$7:$K$60,8,0),"")</f>
        <v/>
      </c>
      <c r="G41" s="26" t="str">
        <f>_xlfn.IFNA(VLOOKUP(C41,'1 - Componenten'!$B$7:$K$60,9,0),"")</f>
        <v/>
      </c>
      <c r="H41" s="26" t="str">
        <f>_xlfn.IFNA(VLOOKUP(C41,'1 - Componenten'!$B$7:$K$60,10,0),"")</f>
        <v/>
      </c>
      <c r="I41" s="13">
        <v>1</v>
      </c>
      <c r="J41" s="52">
        <f t="shared" si="0"/>
        <v>0</v>
      </c>
      <c r="K41" s="53">
        <f t="shared" si="1"/>
        <v>0</v>
      </c>
      <c r="L41" s="53">
        <f t="shared" si="2"/>
        <v>0</v>
      </c>
      <c r="M41" s="53">
        <f t="shared" si="3"/>
        <v>0</v>
      </c>
      <c r="N41" s="42"/>
    </row>
    <row r="42" spans="2:14" s="2" customFormat="1" x14ac:dyDescent="0.25">
      <c r="B42" s="39"/>
      <c r="C42" s="3"/>
      <c r="D42" s="4" t="str">
        <f>_xlfn.IFNA(VLOOKUP(C42,'1 - Componenten'!$B$7:$K$60,3,0),"")</f>
        <v/>
      </c>
      <c r="E42" s="18" t="str">
        <f>_xlfn.IFNA(VLOOKUP(C42,'1 - Componenten'!$B$7:$K$60,5,0),"")</f>
        <v/>
      </c>
      <c r="F42" s="26" t="str">
        <f>_xlfn.IFNA(VLOOKUP(C42,'1 - Componenten'!$B$7:$K$60,8,0),"")</f>
        <v/>
      </c>
      <c r="G42" s="26" t="str">
        <f>_xlfn.IFNA(VLOOKUP(C42,'1 - Componenten'!$B$7:$K$60,9,0),"")</f>
        <v/>
      </c>
      <c r="H42" s="26" t="str">
        <f>_xlfn.IFNA(VLOOKUP(C42,'1 - Componenten'!$B$7:$K$60,10,0),"")</f>
        <v/>
      </c>
      <c r="I42" s="13">
        <v>1</v>
      </c>
      <c r="J42" s="52">
        <f t="shared" si="0"/>
        <v>0</v>
      </c>
      <c r="K42" s="53">
        <f t="shared" si="1"/>
        <v>0</v>
      </c>
      <c r="L42" s="53">
        <f t="shared" si="2"/>
        <v>0</v>
      </c>
      <c r="M42" s="53">
        <f t="shared" si="3"/>
        <v>0</v>
      </c>
      <c r="N42" s="42"/>
    </row>
    <row r="43" spans="2:14" s="2" customFormat="1" x14ac:dyDescent="0.25">
      <c r="B43" s="39"/>
      <c r="C43" s="3"/>
      <c r="D43" s="4" t="str">
        <f>_xlfn.IFNA(VLOOKUP(C43,'1 - Componenten'!$B$7:$K$60,3,0),"")</f>
        <v/>
      </c>
      <c r="E43" s="18" t="str">
        <f>_xlfn.IFNA(VLOOKUP(C43,'1 - Componenten'!$B$7:$K$60,5,0),"")</f>
        <v/>
      </c>
      <c r="F43" s="26" t="str">
        <f>_xlfn.IFNA(VLOOKUP(C43,'1 - Componenten'!$B$7:$K$60,8,0),"")</f>
        <v/>
      </c>
      <c r="G43" s="26" t="str">
        <f>_xlfn.IFNA(VLOOKUP(C43,'1 - Componenten'!$B$7:$K$60,9,0),"")</f>
        <v/>
      </c>
      <c r="H43" s="26" t="str">
        <f>_xlfn.IFNA(VLOOKUP(C43,'1 - Componenten'!$B$7:$K$60,10,0),"")</f>
        <v/>
      </c>
      <c r="I43" s="13">
        <v>1</v>
      </c>
      <c r="J43" s="52">
        <f t="shared" si="0"/>
        <v>0</v>
      </c>
      <c r="K43" s="53">
        <f t="shared" si="1"/>
        <v>0</v>
      </c>
      <c r="L43" s="53">
        <f t="shared" si="2"/>
        <v>0</v>
      </c>
      <c r="M43" s="53">
        <f t="shared" si="3"/>
        <v>0</v>
      </c>
      <c r="N43" s="42"/>
    </row>
    <row r="44" spans="2:14" s="2" customFormat="1" x14ac:dyDescent="0.25">
      <c r="B44" s="39"/>
      <c r="C44" s="3"/>
      <c r="D44" s="4" t="str">
        <f>_xlfn.IFNA(VLOOKUP(C44,'1 - Componenten'!$B$7:$K$60,3,0),"")</f>
        <v/>
      </c>
      <c r="E44" s="18" t="str">
        <f>_xlfn.IFNA(VLOOKUP(C44,'1 - Componenten'!$B$7:$K$60,5,0),"")</f>
        <v/>
      </c>
      <c r="F44" s="26" t="str">
        <f>_xlfn.IFNA(VLOOKUP(C44,'1 - Componenten'!$B$7:$K$60,8,0),"")</f>
        <v/>
      </c>
      <c r="G44" s="26" t="str">
        <f>_xlfn.IFNA(VLOOKUP(C44,'1 - Componenten'!$B$7:$K$60,9,0),"")</f>
        <v/>
      </c>
      <c r="H44" s="26" t="str">
        <f>_xlfn.IFNA(VLOOKUP(C44,'1 - Componenten'!$B$7:$K$60,10,0),"")</f>
        <v/>
      </c>
      <c r="I44" s="13">
        <v>1</v>
      </c>
      <c r="J44" s="52">
        <f t="shared" si="0"/>
        <v>0</v>
      </c>
      <c r="K44" s="53">
        <f t="shared" si="1"/>
        <v>0</v>
      </c>
      <c r="L44" s="53">
        <f t="shared" si="2"/>
        <v>0</v>
      </c>
      <c r="M44" s="53">
        <f t="shared" si="3"/>
        <v>0</v>
      </c>
      <c r="N44" s="42"/>
    </row>
    <row r="45" spans="2:14" s="2" customFormat="1" x14ac:dyDescent="0.25">
      <c r="B45" s="39"/>
      <c r="C45" s="3"/>
      <c r="D45" s="4" t="str">
        <f>_xlfn.IFNA(VLOOKUP(C45,'1 - Componenten'!$B$7:$K$60,3,0),"")</f>
        <v/>
      </c>
      <c r="E45" s="18" t="str">
        <f>_xlfn.IFNA(VLOOKUP(C45,'1 - Componenten'!$B$7:$K$60,5,0),"")</f>
        <v/>
      </c>
      <c r="F45" s="26" t="str">
        <f>_xlfn.IFNA(VLOOKUP(C45,'1 - Componenten'!$B$7:$K$60,8,0),"")</f>
        <v/>
      </c>
      <c r="G45" s="26" t="str">
        <f>_xlfn.IFNA(VLOOKUP(C45,'1 - Componenten'!$B$7:$K$60,9,0),"")</f>
        <v/>
      </c>
      <c r="H45" s="26" t="str">
        <f>_xlfn.IFNA(VLOOKUP(C45,'1 - Componenten'!$B$7:$K$60,10,0),"")</f>
        <v/>
      </c>
      <c r="I45" s="13">
        <v>1</v>
      </c>
      <c r="J45" s="52">
        <f t="shared" si="0"/>
        <v>0</v>
      </c>
      <c r="K45" s="53">
        <f t="shared" si="1"/>
        <v>0</v>
      </c>
      <c r="L45" s="53">
        <f t="shared" si="2"/>
        <v>0</v>
      </c>
      <c r="M45" s="53">
        <f t="shared" si="3"/>
        <v>0</v>
      </c>
      <c r="N45" s="42"/>
    </row>
    <row r="46" spans="2:14" s="2" customFormat="1" x14ac:dyDescent="0.25">
      <c r="B46" s="39"/>
      <c r="C46" s="3"/>
      <c r="D46" s="4" t="str">
        <f>_xlfn.IFNA(VLOOKUP(C46,'1 - Componenten'!$B$7:$K$60,3,0),"")</f>
        <v/>
      </c>
      <c r="E46" s="18" t="str">
        <f>_xlfn.IFNA(VLOOKUP(C46,'1 - Componenten'!$B$7:$K$60,5,0),"")</f>
        <v/>
      </c>
      <c r="F46" s="26" t="str">
        <f>_xlfn.IFNA(VLOOKUP(C46,'1 - Componenten'!$B$7:$K$60,8,0),"")</f>
        <v/>
      </c>
      <c r="G46" s="26" t="str">
        <f>_xlfn.IFNA(VLOOKUP(C46,'1 - Componenten'!$B$7:$K$60,9,0),"")</f>
        <v/>
      </c>
      <c r="H46" s="26" t="str">
        <f>_xlfn.IFNA(VLOOKUP(C46,'1 - Componenten'!$B$7:$K$60,10,0),"")</f>
        <v/>
      </c>
      <c r="I46" s="13">
        <v>1</v>
      </c>
      <c r="J46" s="52">
        <f t="shared" si="0"/>
        <v>0</v>
      </c>
      <c r="K46" s="53">
        <f t="shared" si="1"/>
        <v>0</v>
      </c>
      <c r="L46" s="53">
        <f t="shared" si="2"/>
        <v>0</v>
      </c>
      <c r="M46" s="53">
        <f t="shared" si="3"/>
        <v>0</v>
      </c>
      <c r="N46" s="42"/>
    </row>
    <row r="47" spans="2:14" s="2" customFormat="1" x14ac:dyDescent="0.25">
      <c r="B47" s="39"/>
      <c r="C47" s="3"/>
      <c r="D47" s="4" t="str">
        <f>_xlfn.IFNA(VLOOKUP(C47,'1 - Componenten'!$B$7:$K$60,3,0),"")</f>
        <v/>
      </c>
      <c r="E47" s="18" t="str">
        <f>_xlfn.IFNA(VLOOKUP(C47,'1 - Componenten'!$B$7:$K$60,5,0),"")</f>
        <v/>
      </c>
      <c r="F47" s="26" t="str">
        <f>_xlfn.IFNA(VLOOKUP(C47,'1 - Componenten'!$B$7:$K$60,8,0),"")</f>
        <v/>
      </c>
      <c r="G47" s="26" t="str">
        <f>_xlfn.IFNA(VLOOKUP(C47,'1 - Componenten'!$B$7:$K$60,9,0),"")</f>
        <v/>
      </c>
      <c r="H47" s="26" t="str">
        <f>_xlfn.IFNA(VLOOKUP(C47,'1 - Componenten'!$B$7:$K$60,10,0),"")</f>
        <v/>
      </c>
      <c r="I47" s="13">
        <v>1</v>
      </c>
      <c r="J47" s="52">
        <f t="shared" si="0"/>
        <v>0</v>
      </c>
      <c r="K47" s="53">
        <f t="shared" si="1"/>
        <v>0</v>
      </c>
      <c r="L47" s="53">
        <f t="shared" si="2"/>
        <v>0</v>
      </c>
      <c r="M47" s="53">
        <f t="shared" si="3"/>
        <v>0</v>
      </c>
      <c r="N47" s="42"/>
    </row>
    <row r="48" spans="2:14" s="2" customFormat="1" ht="14.1" customHeight="1" x14ac:dyDescent="0.25">
      <c r="B48" s="39"/>
      <c r="C48" s="32"/>
      <c r="D48" s="33"/>
      <c r="E48" s="34"/>
      <c r="F48" s="35"/>
      <c r="G48" s="35"/>
      <c r="H48" s="35"/>
      <c r="I48" s="32"/>
      <c r="J48" s="54" t="s">
        <v>29</v>
      </c>
      <c r="K48" s="55">
        <f>SUM(K39:K47)</f>
        <v>0</v>
      </c>
      <c r="L48" s="55">
        <f>SUM(L39:L47)</f>
        <v>0</v>
      </c>
      <c r="M48" s="55">
        <f>SUM(M39:M47)</f>
        <v>0</v>
      </c>
      <c r="N48" s="42"/>
    </row>
    <row r="49" spans="2:14" s="2" customFormat="1" ht="18.75" x14ac:dyDescent="0.3">
      <c r="B49" s="39"/>
      <c r="C49" s="48" t="s">
        <v>64</v>
      </c>
      <c r="D49" s="79" t="s">
        <v>110</v>
      </c>
      <c r="E49" s="107" t="s">
        <v>19</v>
      </c>
      <c r="F49" s="107"/>
      <c r="G49" s="107"/>
      <c r="H49" s="107"/>
      <c r="I49" s="108" t="s">
        <v>35</v>
      </c>
      <c r="J49" s="108"/>
      <c r="K49" s="108"/>
      <c r="L49" s="108"/>
      <c r="M49" s="108"/>
      <c r="N49" s="42"/>
    </row>
    <row r="50" spans="2:14" s="2" customFormat="1" ht="30" customHeight="1" x14ac:dyDescent="0.25">
      <c r="B50" s="39"/>
      <c r="C50" s="5" t="s">
        <v>36</v>
      </c>
      <c r="D50" s="5" t="s">
        <v>12</v>
      </c>
      <c r="E50" s="12" t="s">
        <v>2</v>
      </c>
      <c r="F50" s="5" t="s">
        <v>24</v>
      </c>
      <c r="G50" s="23" t="s">
        <v>21</v>
      </c>
      <c r="H50" s="23" t="s">
        <v>22</v>
      </c>
      <c r="I50" s="21" t="s">
        <v>20</v>
      </c>
      <c r="J50" s="21" t="s">
        <v>23</v>
      </c>
      <c r="K50" s="50" t="s">
        <v>25</v>
      </c>
      <c r="L50" s="51" t="s">
        <v>26</v>
      </c>
      <c r="M50" s="51" t="s">
        <v>27</v>
      </c>
      <c r="N50" s="42"/>
    </row>
    <row r="51" spans="2:14" s="2" customFormat="1" x14ac:dyDescent="0.25">
      <c r="B51" s="39"/>
      <c r="C51" s="3"/>
      <c r="D51" s="4" t="str">
        <f>_xlfn.IFNA(VLOOKUP(C51,'1 - Componenten'!$B$7:$K$60,3,0),"")</f>
        <v/>
      </c>
      <c r="E51" s="18" t="str">
        <f>_xlfn.IFNA(VLOOKUP(C51,'1 - Componenten'!$B$7:$K$60,5,0),"")</f>
        <v/>
      </c>
      <c r="F51" s="26" t="str">
        <f>_xlfn.IFNA(VLOOKUP(C51,'1 - Componenten'!$B$7:$K$60,8,0),"")</f>
        <v/>
      </c>
      <c r="G51" s="26" t="str">
        <f>_xlfn.IFNA(VLOOKUP(C51,'1 - Componenten'!$B$7:$K$60,9,0),"")</f>
        <v/>
      </c>
      <c r="H51" s="26" t="str">
        <f>_xlfn.IFNA(VLOOKUP(C51,'1 - Componenten'!$B$7:$K$60,10,0),"")</f>
        <v/>
      </c>
      <c r="I51" s="13">
        <v>1</v>
      </c>
      <c r="J51" s="52">
        <f t="shared" ref="J51:M52" si="4">IFERROR($I51*E51,0)</f>
        <v>0</v>
      </c>
      <c r="K51" s="53">
        <f t="shared" si="4"/>
        <v>0</v>
      </c>
      <c r="L51" s="53">
        <f t="shared" si="4"/>
        <v>0</v>
      </c>
      <c r="M51" s="53">
        <f t="shared" si="4"/>
        <v>0</v>
      </c>
      <c r="N51" s="42"/>
    </row>
    <row r="52" spans="2:14" s="2" customFormat="1" x14ac:dyDescent="0.25">
      <c r="B52" s="39"/>
      <c r="C52" s="3"/>
      <c r="D52" s="4" t="str">
        <f>_xlfn.IFNA(VLOOKUP(C52,'1 - Componenten'!$B$7:$K$60,3,0),"")</f>
        <v/>
      </c>
      <c r="E52" s="18" t="str">
        <f>_xlfn.IFNA(VLOOKUP(C52,'1 - Componenten'!$B$7:$K$60,5,0),"")</f>
        <v/>
      </c>
      <c r="F52" s="26" t="str">
        <f>_xlfn.IFNA(VLOOKUP(C52,'1 - Componenten'!$B$7:$K$60,8,0),"")</f>
        <v/>
      </c>
      <c r="G52" s="26" t="str">
        <f>_xlfn.IFNA(VLOOKUP(C52,'1 - Componenten'!$B$7:$K$60,9,0),"")</f>
        <v/>
      </c>
      <c r="H52" s="26" t="str">
        <f>_xlfn.IFNA(VLOOKUP(C52,'1 - Componenten'!$B$7:$K$60,10,0),"")</f>
        <v/>
      </c>
      <c r="I52" s="13">
        <v>1</v>
      </c>
      <c r="J52" s="52">
        <f t="shared" si="4"/>
        <v>0</v>
      </c>
      <c r="K52" s="53">
        <f t="shared" si="4"/>
        <v>0</v>
      </c>
      <c r="L52" s="53">
        <f t="shared" si="4"/>
        <v>0</v>
      </c>
      <c r="M52" s="53">
        <f t="shared" si="4"/>
        <v>0</v>
      </c>
      <c r="N52" s="42"/>
    </row>
    <row r="53" spans="2:14" s="2" customFormat="1" x14ac:dyDescent="0.25">
      <c r="B53" s="39"/>
      <c r="C53" s="3"/>
      <c r="D53" s="4" t="str">
        <f>_xlfn.IFNA(VLOOKUP(C53,'1 - Componenten'!$B$7:$K$60,3,0),"")</f>
        <v/>
      </c>
      <c r="E53" s="18" t="str">
        <f>_xlfn.IFNA(VLOOKUP(C53,'1 - Componenten'!$B$7:$K$60,5,0),"")</f>
        <v/>
      </c>
      <c r="F53" s="26" t="str">
        <f>_xlfn.IFNA(VLOOKUP(C53,'1 - Componenten'!$B$7:$K$60,8,0),"")</f>
        <v/>
      </c>
      <c r="G53" s="26" t="str">
        <f>_xlfn.IFNA(VLOOKUP(C53,'1 - Componenten'!$B$7:$K$60,9,0),"")</f>
        <v/>
      </c>
      <c r="H53" s="26" t="str">
        <f>_xlfn.IFNA(VLOOKUP(C53,'1 - Componenten'!$B$7:$K$60,10,0),"")</f>
        <v/>
      </c>
      <c r="I53" s="13">
        <v>1</v>
      </c>
      <c r="J53" s="52">
        <f t="shared" ref="J53:J59" si="5">IFERROR($I53*E53,0)</f>
        <v>0</v>
      </c>
      <c r="K53" s="53">
        <f t="shared" ref="K53:K59" si="6">IFERROR($I53*F53,0)</f>
        <v>0</v>
      </c>
      <c r="L53" s="53">
        <f t="shared" ref="L53:L59" si="7">IFERROR($I53*G53,0)</f>
        <v>0</v>
      </c>
      <c r="M53" s="53">
        <f t="shared" ref="M53:M59" si="8">IFERROR($I53*H53,0)</f>
        <v>0</v>
      </c>
      <c r="N53" s="42"/>
    </row>
    <row r="54" spans="2:14" s="2" customFormat="1" x14ac:dyDescent="0.25">
      <c r="B54" s="39"/>
      <c r="C54" s="3"/>
      <c r="D54" s="4" t="str">
        <f>_xlfn.IFNA(VLOOKUP(C54,'1 - Componenten'!$B$7:$K$60,3,0),"")</f>
        <v/>
      </c>
      <c r="E54" s="18" t="str">
        <f>_xlfn.IFNA(VLOOKUP(C54,'1 - Componenten'!$B$7:$K$60,5,0),"")</f>
        <v/>
      </c>
      <c r="F54" s="26" t="str">
        <f>_xlfn.IFNA(VLOOKUP(C54,'1 - Componenten'!$B$7:$K$60,8,0),"")</f>
        <v/>
      </c>
      <c r="G54" s="26" t="str">
        <f>_xlfn.IFNA(VLOOKUP(C54,'1 - Componenten'!$B$7:$K$60,9,0),"")</f>
        <v/>
      </c>
      <c r="H54" s="26" t="str">
        <f>_xlfn.IFNA(VLOOKUP(C54,'1 - Componenten'!$B$7:$K$60,10,0),"")</f>
        <v/>
      </c>
      <c r="I54" s="13">
        <v>1</v>
      </c>
      <c r="J54" s="52">
        <f t="shared" si="5"/>
        <v>0</v>
      </c>
      <c r="K54" s="53">
        <f t="shared" si="6"/>
        <v>0</v>
      </c>
      <c r="L54" s="53">
        <f t="shared" si="7"/>
        <v>0</v>
      </c>
      <c r="M54" s="53">
        <f t="shared" si="8"/>
        <v>0</v>
      </c>
      <c r="N54" s="42"/>
    </row>
    <row r="55" spans="2:14" s="2" customFormat="1" x14ac:dyDescent="0.25">
      <c r="B55" s="39"/>
      <c r="C55" s="3"/>
      <c r="D55" s="4" t="str">
        <f>_xlfn.IFNA(VLOOKUP(C55,'1 - Componenten'!$B$7:$K$60,3,0),"")</f>
        <v/>
      </c>
      <c r="E55" s="18" t="str">
        <f>_xlfn.IFNA(VLOOKUP(C55,'1 - Componenten'!$B$7:$K$60,5,0),"")</f>
        <v/>
      </c>
      <c r="F55" s="26" t="str">
        <f>_xlfn.IFNA(VLOOKUP(C55,'1 - Componenten'!$B$7:$K$60,8,0),"")</f>
        <v/>
      </c>
      <c r="G55" s="26" t="str">
        <f>_xlfn.IFNA(VLOOKUP(C55,'1 - Componenten'!$B$7:$K$60,9,0),"")</f>
        <v/>
      </c>
      <c r="H55" s="26" t="str">
        <f>_xlfn.IFNA(VLOOKUP(C55,'1 - Componenten'!$B$7:$K$60,10,0),"")</f>
        <v/>
      </c>
      <c r="I55" s="13">
        <v>1</v>
      </c>
      <c r="J55" s="52">
        <f t="shared" si="5"/>
        <v>0</v>
      </c>
      <c r="K55" s="53">
        <f t="shared" si="6"/>
        <v>0</v>
      </c>
      <c r="L55" s="53">
        <f t="shared" si="7"/>
        <v>0</v>
      </c>
      <c r="M55" s="53">
        <f t="shared" si="8"/>
        <v>0</v>
      </c>
      <c r="N55" s="42"/>
    </row>
    <row r="56" spans="2:14" s="2" customFormat="1" x14ac:dyDescent="0.25">
      <c r="B56" s="39"/>
      <c r="C56" s="3"/>
      <c r="D56" s="4" t="str">
        <f>_xlfn.IFNA(VLOOKUP(C56,'1 - Componenten'!$B$7:$K$60,3,0),"")</f>
        <v/>
      </c>
      <c r="E56" s="18" t="str">
        <f>_xlfn.IFNA(VLOOKUP(C56,'1 - Componenten'!$B$7:$K$60,5,0),"")</f>
        <v/>
      </c>
      <c r="F56" s="26" t="str">
        <f>_xlfn.IFNA(VLOOKUP(C56,'1 - Componenten'!$B$7:$K$60,8,0),"")</f>
        <v/>
      </c>
      <c r="G56" s="26" t="str">
        <f>_xlfn.IFNA(VLOOKUP(C56,'1 - Componenten'!$B$7:$K$60,9,0),"")</f>
        <v/>
      </c>
      <c r="H56" s="26" t="str">
        <f>_xlfn.IFNA(VLOOKUP(C56,'1 - Componenten'!$B$7:$K$60,10,0),"")</f>
        <v/>
      </c>
      <c r="I56" s="13">
        <v>1</v>
      </c>
      <c r="J56" s="52">
        <f t="shared" si="5"/>
        <v>0</v>
      </c>
      <c r="K56" s="53">
        <f t="shared" si="6"/>
        <v>0</v>
      </c>
      <c r="L56" s="53">
        <f t="shared" si="7"/>
        <v>0</v>
      </c>
      <c r="M56" s="53">
        <f t="shared" si="8"/>
        <v>0</v>
      </c>
      <c r="N56" s="42"/>
    </row>
    <row r="57" spans="2:14" s="2" customFormat="1" x14ac:dyDescent="0.25">
      <c r="B57" s="39"/>
      <c r="C57" s="3"/>
      <c r="D57" s="4" t="str">
        <f>_xlfn.IFNA(VLOOKUP(C57,'1 - Componenten'!$B$7:$K$60,3,0),"")</f>
        <v/>
      </c>
      <c r="E57" s="18" t="str">
        <f>_xlfn.IFNA(VLOOKUP(C57,'1 - Componenten'!$B$7:$K$60,5,0),"")</f>
        <v/>
      </c>
      <c r="F57" s="26" t="str">
        <f>_xlfn.IFNA(VLOOKUP(C57,'1 - Componenten'!$B$7:$K$60,8,0),"")</f>
        <v/>
      </c>
      <c r="G57" s="26" t="str">
        <f>_xlfn.IFNA(VLOOKUP(C57,'1 - Componenten'!$B$7:$K$60,9,0),"")</f>
        <v/>
      </c>
      <c r="H57" s="26" t="str">
        <f>_xlfn.IFNA(VLOOKUP(C57,'1 - Componenten'!$B$7:$K$60,10,0),"")</f>
        <v/>
      </c>
      <c r="I57" s="13">
        <v>1</v>
      </c>
      <c r="J57" s="52">
        <f t="shared" si="5"/>
        <v>0</v>
      </c>
      <c r="K57" s="53">
        <f t="shared" si="6"/>
        <v>0</v>
      </c>
      <c r="L57" s="53">
        <f t="shared" si="7"/>
        <v>0</v>
      </c>
      <c r="M57" s="53">
        <f t="shared" si="8"/>
        <v>0</v>
      </c>
      <c r="N57" s="42"/>
    </row>
    <row r="58" spans="2:14" s="2" customFormat="1" x14ac:dyDescent="0.25">
      <c r="B58" s="39"/>
      <c r="C58" s="3"/>
      <c r="D58" s="4" t="str">
        <f>_xlfn.IFNA(VLOOKUP(C58,'1 - Componenten'!$B$7:$K$60,3,0),"")</f>
        <v/>
      </c>
      <c r="E58" s="18" t="str">
        <f>_xlfn.IFNA(VLOOKUP(C58,'1 - Componenten'!$B$7:$K$60,5,0),"")</f>
        <v/>
      </c>
      <c r="F58" s="26" t="str">
        <f>_xlfn.IFNA(VLOOKUP(C58,'1 - Componenten'!$B$7:$K$60,8,0),"")</f>
        <v/>
      </c>
      <c r="G58" s="26" t="str">
        <f>_xlfn.IFNA(VLOOKUP(C58,'1 - Componenten'!$B$7:$K$60,9,0),"")</f>
        <v/>
      </c>
      <c r="H58" s="26" t="str">
        <f>_xlfn.IFNA(VLOOKUP(C58,'1 - Componenten'!$B$7:$K$60,10,0),"")</f>
        <v/>
      </c>
      <c r="I58" s="13">
        <v>1</v>
      </c>
      <c r="J58" s="52">
        <f t="shared" si="5"/>
        <v>0</v>
      </c>
      <c r="K58" s="53">
        <f t="shared" si="6"/>
        <v>0</v>
      </c>
      <c r="L58" s="53">
        <f t="shared" si="7"/>
        <v>0</v>
      </c>
      <c r="M58" s="53">
        <f t="shared" si="8"/>
        <v>0</v>
      </c>
      <c r="N58" s="42"/>
    </row>
    <row r="59" spans="2:14" s="2" customFormat="1" x14ac:dyDescent="0.25">
      <c r="B59" s="39"/>
      <c r="C59" s="3"/>
      <c r="D59" s="4" t="str">
        <f>_xlfn.IFNA(VLOOKUP(C59,'1 - Componenten'!$B$7:$K$60,3,0),"")</f>
        <v/>
      </c>
      <c r="E59" s="18" t="str">
        <f>_xlfn.IFNA(VLOOKUP(C59,'1 - Componenten'!$B$7:$K$60,5,0),"")</f>
        <v/>
      </c>
      <c r="F59" s="26" t="str">
        <f>_xlfn.IFNA(VLOOKUP(C59,'1 - Componenten'!$B$7:$K$60,8,0),"")</f>
        <v/>
      </c>
      <c r="G59" s="26" t="str">
        <f>_xlfn.IFNA(VLOOKUP(C59,'1 - Componenten'!$B$7:$K$60,9,0),"")</f>
        <v/>
      </c>
      <c r="H59" s="26" t="str">
        <f>_xlfn.IFNA(VLOOKUP(C59,'1 - Componenten'!$B$7:$K$60,10,0),"")</f>
        <v/>
      </c>
      <c r="I59" s="13">
        <v>1</v>
      </c>
      <c r="J59" s="52">
        <f t="shared" si="5"/>
        <v>0</v>
      </c>
      <c r="K59" s="53">
        <f t="shared" si="6"/>
        <v>0</v>
      </c>
      <c r="L59" s="53">
        <f t="shared" si="7"/>
        <v>0</v>
      </c>
      <c r="M59" s="53">
        <f t="shared" si="8"/>
        <v>0</v>
      </c>
      <c r="N59" s="42"/>
    </row>
    <row r="60" spans="2:14" s="2" customFormat="1" ht="14.1" customHeight="1" x14ac:dyDescent="0.25">
      <c r="B60" s="39"/>
      <c r="C60" s="32"/>
      <c r="D60" s="33"/>
      <c r="E60" s="34"/>
      <c r="F60" s="35"/>
      <c r="G60" s="35"/>
      <c r="H60" s="35"/>
      <c r="I60" s="32"/>
      <c r="J60" s="54" t="s">
        <v>29</v>
      </c>
      <c r="K60" s="55">
        <f>SUM(K51:K59)</f>
        <v>0</v>
      </c>
      <c r="L60" s="55">
        <f>SUM(L51:L59)</f>
        <v>0</v>
      </c>
      <c r="M60" s="55">
        <f>SUM(M51:M59)</f>
        <v>0</v>
      </c>
      <c r="N60" s="42"/>
    </row>
    <row r="61" spans="2:14" ht="18.75" x14ac:dyDescent="0.3">
      <c r="B61" s="39"/>
      <c r="C61" s="48" t="s">
        <v>65</v>
      </c>
      <c r="D61" s="79" t="s">
        <v>111</v>
      </c>
      <c r="E61" s="107" t="s">
        <v>19</v>
      </c>
      <c r="F61" s="107"/>
      <c r="G61" s="107"/>
      <c r="H61" s="107"/>
      <c r="I61" s="108" t="s">
        <v>35</v>
      </c>
      <c r="J61" s="108"/>
      <c r="K61" s="108"/>
      <c r="L61" s="108"/>
      <c r="M61" s="108"/>
      <c r="N61" s="42"/>
    </row>
    <row r="62" spans="2:14" ht="30" customHeight="1" x14ac:dyDescent="0.25">
      <c r="B62" s="39"/>
      <c r="C62" s="5" t="s">
        <v>36</v>
      </c>
      <c r="D62" s="5" t="s">
        <v>12</v>
      </c>
      <c r="E62" s="12" t="s">
        <v>2</v>
      </c>
      <c r="F62" s="5" t="s">
        <v>24</v>
      </c>
      <c r="G62" s="23" t="s">
        <v>21</v>
      </c>
      <c r="H62" s="23" t="s">
        <v>22</v>
      </c>
      <c r="I62" s="21" t="s">
        <v>20</v>
      </c>
      <c r="J62" s="21" t="s">
        <v>23</v>
      </c>
      <c r="K62" s="50" t="s">
        <v>25</v>
      </c>
      <c r="L62" s="51" t="s">
        <v>26</v>
      </c>
      <c r="M62" s="51" t="s">
        <v>27</v>
      </c>
      <c r="N62" s="42"/>
    </row>
    <row r="63" spans="2:14" x14ac:dyDescent="0.25">
      <c r="B63" s="39"/>
      <c r="C63" s="3"/>
      <c r="D63" s="4" t="str">
        <f>_xlfn.IFNA(VLOOKUP(C63,'1 - Componenten'!$B$7:$K$60,3,0),"")</f>
        <v/>
      </c>
      <c r="E63" s="18" t="str">
        <f>_xlfn.IFNA(VLOOKUP(C63,'1 - Componenten'!$B$7:$K$60,5,0),"")</f>
        <v/>
      </c>
      <c r="F63" s="26" t="str">
        <f>_xlfn.IFNA(VLOOKUP(C63,'1 - Componenten'!$B$7:$K$60,8,0),"")</f>
        <v/>
      </c>
      <c r="G63" s="26" t="str">
        <f>_xlfn.IFNA(VLOOKUP(C63,'1 - Componenten'!$B$7:$K$60,9,0),"")</f>
        <v/>
      </c>
      <c r="H63" s="26" t="str">
        <f>_xlfn.IFNA(VLOOKUP(C63,'1 - Componenten'!$B$7:$K$60,10,0),"")</f>
        <v/>
      </c>
      <c r="I63" s="13">
        <v>1</v>
      </c>
      <c r="J63" s="52">
        <f t="shared" ref="J63:J71" si="9">IFERROR($I63*E63,0)</f>
        <v>0</v>
      </c>
      <c r="K63" s="53">
        <f t="shared" ref="K63:K71" si="10">IFERROR($I63*F63,0)</f>
        <v>0</v>
      </c>
      <c r="L63" s="53">
        <f t="shared" ref="L63:M71" si="11">IFERROR($I63*G63,0)</f>
        <v>0</v>
      </c>
      <c r="M63" s="53">
        <f t="shared" si="11"/>
        <v>0</v>
      </c>
      <c r="N63" s="42"/>
    </row>
    <row r="64" spans="2:14" x14ac:dyDescent="0.25">
      <c r="B64" s="39"/>
      <c r="C64" s="3"/>
      <c r="D64" s="4" t="str">
        <f>_xlfn.IFNA(VLOOKUP(C64,'1 - Componenten'!$B$7:$K$60,3,0),"")</f>
        <v/>
      </c>
      <c r="E64" s="18" t="str">
        <f>_xlfn.IFNA(VLOOKUP(C64,'1 - Componenten'!$B$7:$K$60,5,0),"")</f>
        <v/>
      </c>
      <c r="F64" s="26" t="str">
        <f>_xlfn.IFNA(VLOOKUP(C64,'1 - Componenten'!$B$7:$K$60,8,0),"")</f>
        <v/>
      </c>
      <c r="G64" s="26" t="str">
        <f>_xlfn.IFNA(VLOOKUP(C64,'1 - Componenten'!$B$7:$K$60,9,0),"")</f>
        <v/>
      </c>
      <c r="H64" s="26" t="str">
        <f>_xlfn.IFNA(VLOOKUP(C64,'1 - Componenten'!$B$7:$K$60,10,0),"")</f>
        <v/>
      </c>
      <c r="I64" s="13">
        <v>1</v>
      </c>
      <c r="J64" s="52">
        <f t="shared" si="9"/>
        <v>0</v>
      </c>
      <c r="K64" s="53">
        <f t="shared" si="10"/>
        <v>0</v>
      </c>
      <c r="L64" s="53">
        <f>IFERROR($I64*G64,0)</f>
        <v>0</v>
      </c>
      <c r="M64" s="53">
        <f t="shared" si="11"/>
        <v>0</v>
      </c>
      <c r="N64" s="42"/>
    </row>
    <row r="65" spans="2:14" x14ac:dyDescent="0.25">
      <c r="B65" s="39"/>
      <c r="C65" s="3"/>
      <c r="D65" s="4" t="str">
        <f>_xlfn.IFNA(VLOOKUP(C65,'1 - Componenten'!$B$7:$K$60,3,0),"")</f>
        <v/>
      </c>
      <c r="E65" s="18" t="str">
        <f>_xlfn.IFNA(VLOOKUP(C65,'1 - Componenten'!$B$7:$K$60,5,0),"")</f>
        <v/>
      </c>
      <c r="F65" s="26" t="str">
        <f>_xlfn.IFNA(VLOOKUP(C65,'1 - Componenten'!$B$7:$K$60,8,0),"")</f>
        <v/>
      </c>
      <c r="G65" s="26" t="str">
        <f>_xlfn.IFNA(VLOOKUP(C65,'1 - Componenten'!$B$7:$K$60,9,0),"")</f>
        <v/>
      </c>
      <c r="H65" s="26" t="str">
        <f>_xlfn.IFNA(VLOOKUP(C65,'1 - Componenten'!$B$7:$K$60,10,0),"")</f>
        <v/>
      </c>
      <c r="I65" s="13">
        <v>1</v>
      </c>
      <c r="J65" s="52">
        <f t="shared" si="9"/>
        <v>0</v>
      </c>
      <c r="K65" s="53">
        <f t="shared" si="10"/>
        <v>0</v>
      </c>
      <c r="L65" s="53">
        <f t="shared" si="11"/>
        <v>0</v>
      </c>
      <c r="M65" s="53">
        <f t="shared" si="11"/>
        <v>0</v>
      </c>
      <c r="N65" s="42"/>
    </row>
    <row r="66" spans="2:14" x14ac:dyDescent="0.25">
      <c r="B66" s="39"/>
      <c r="C66" s="3"/>
      <c r="D66" s="4" t="str">
        <f>_xlfn.IFNA(VLOOKUP(C66,'1 - Componenten'!$B$7:$K$60,3,0),"")</f>
        <v/>
      </c>
      <c r="E66" s="18" t="str">
        <f>_xlfn.IFNA(VLOOKUP(C66,'1 - Componenten'!$B$7:$K$60,5,0),"")</f>
        <v/>
      </c>
      <c r="F66" s="26" t="str">
        <f>_xlfn.IFNA(VLOOKUP(C66,'1 - Componenten'!$B$7:$K$60,8,0),"")</f>
        <v/>
      </c>
      <c r="G66" s="26" t="str">
        <f>_xlfn.IFNA(VLOOKUP(C66,'1 - Componenten'!$B$7:$K$60,9,0),"")</f>
        <v/>
      </c>
      <c r="H66" s="26" t="str">
        <f>_xlfn.IFNA(VLOOKUP(C66,'1 - Componenten'!$B$7:$K$60,10,0),"")</f>
        <v/>
      </c>
      <c r="I66" s="13">
        <v>1</v>
      </c>
      <c r="J66" s="52">
        <f t="shared" si="9"/>
        <v>0</v>
      </c>
      <c r="K66" s="53">
        <f t="shared" si="10"/>
        <v>0</v>
      </c>
      <c r="L66" s="53">
        <f t="shared" si="11"/>
        <v>0</v>
      </c>
      <c r="M66" s="53">
        <f t="shared" si="11"/>
        <v>0</v>
      </c>
      <c r="N66" s="42"/>
    </row>
    <row r="67" spans="2:14" x14ac:dyDescent="0.25">
      <c r="B67" s="39"/>
      <c r="C67" s="3"/>
      <c r="D67" s="4" t="str">
        <f>_xlfn.IFNA(VLOOKUP(C67,'1 - Componenten'!$B$7:$K$60,3,0),"")</f>
        <v/>
      </c>
      <c r="E67" s="18" t="str">
        <f>_xlfn.IFNA(VLOOKUP(C67,'1 - Componenten'!$B$7:$K$60,5,0),"")</f>
        <v/>
      </c>
      <c r="F67" s="26" t="str">
        <f>_xlfn.IFNA(VLOOKUP(C67,'1 - Componenten'!$B$7:$K$60,8,0),"")</f>
        <v/>
      </c>
      <c r="G67" s="26" t="str">
        <f>_xlfn.IFNA(VLOOKUP(C67,'1 - Componenten'!$B$7:$K$60,9,0),"")</f>
        <v/>
      </c>
      <c r="H67" s="26" t="str">
        <f>_xlfn.IFNA(VLOOKUP(C67,'1 - Componenten'!$B$7:$K$60,10,0),"")</f>
        <v/>
      </c>
      <c r="I67" s="13">
        <v>1</v>
      </c>
      <c r="J67" s="52">
        <f t="shared" si="9"/>
        <v>0</v>
      </c>
      <c r="K67" s="53">
        <f t="shared" si="10"/>
        <v>0</v>
      </c>
      <c r="L67" s="53">
        <f t="shared" si="11"/>
        <v>0</v>
      </c>
      <c r="M67" s="53">
        <f t="shared" si="11"/>
        <v>0</v>
      </c>
      <c r="N67" s="42"/>
    </row>
    <row r="68" spans="2:14" x14ac:dyDescent="0.25">
      <c r="B68" s="39"/>
      <c r="C68" s="3"/>
      <c r="D68" s="4" t="str">
        <f>_xlfn.IFNA(VLOOKUP(C68,'1 - Componenten'!$B$7:$K$60,3,0),"")</f>
        <v/>
      </c>
      <c r="E68" s="18" t="str">
        <f>_xlfn.IFNA(VLOOKUP(C68,'1 - Componenten'!$B$7:$K$60,5,0),"")</f>
        <v/>
      </c>
      <c r="F68" s="26" t="str">
        <f>_xlfn.IFNA(VLOOKUP(C68,'1 - Componenten'!$B$7:$K$60,8,0),"")</f>
        <v/>
      </c>
      <c r="G68" s="26" t="str">
        <f>_xlfn.IFNA(VLOOKUP(C68,'1 - Componenten'!$B$7:$K$60,9,0),"")</f>
        <v/>
      </c>
      <c r="H68" s="26" t="str">
        <f>_xlfn.IFNA(VLOOKUP(C68,'1 - Componenten'!$B$7:$K$60,10,0),"")</f>
        <v/>
      </c>
      <c r="I68" s="13">
        <v>1</v>
      </c>
      <c r="J68" s="52">
        <f t="shared" si="9"/>
        <v>0</v>
      </c>
      <c r="K68" s="53">
        <f t="shared" si="10"/>
        <v>0</v>
      </c>
      <c r="L68" s="53">
        <f t="shared" si="11"/>
        <v>0</v>
      </c>
      <c r="M68" s="53">
        <f t="shared" si="11"/>
        <v>0</v>
      </c>
      <c r="N68" s="42"/>
    </row>
    <row r="69" spans="2:14" x14ac:dyDescent="0.25">
      <c r="B69" s="39"/>
      <c r="C69" s="3"/>
      <c r="D69" s="4" t="str">
        <f>_xlfn.IFNA(VLOOKUP(C69,'1 - Componenten'!$B$7:$K$60,3,0),"")</f>
        <v/>
      </c>
      <c r="E69" s="18" t="str">
        <f>_xlfn.IFNA(VLOOKUP(C69,'1 - Componenten'!$B$7:$K$60,5,0),"")</f>
        <v/>
      </c>
      <c r="F69" s="26" t="str">
        <f>_xlfn.IFNA(VLOOKUP(C69,'1 - Componenten'!$B$7:$K$60,8,0),"")</f>
        <v/>
      </c>
      <c r="G69" s="26" t="str">
        <f>_xlfn.IFNA(VLOOKUP(C69,'1 - Componenten'!$B$7:$K$60,9,0),"")</f>
        <v/>
      </c>
      <c r="H69" s="26" t="str">
        <f>_xlfn.IFNA(VLOOKUP(C69,'1 - Componenten'!$B$7:$K$60,10,0),"")</f>
        <v/>
      </c>
      <c r="I69" s="13">
        <v>1</v>
      </c>
      <c r="J69" s="52">
        <f t="shared" si="9"/>
        <v>0</v>
      </c>
      <c r="K69" s="53">
        <f t="shared" si="10"/>
        <v>0</v>
      </c>
      <c r="L69" s="53">
        <f>IFERROR($I69*G69,0)</f>
        <v>0</v>
      </c>
      <c r="M69" s="53">
        <f t="shared" si="11"/>
        <v>0</v>
      </c>
      <c r="N69" s="42"/>
    </row>
    <row r="70" spans="2:14" x14ac:dyDescent="0.25">
      <c r="B70" s="39"/>
      <c r="C70" s="3"/>
      <c r="D70" s="4" t="str">
        <f>_xlfn.IFNA(VLOOKUP(C70,'1 - Componenten'!$B$7:$K$60,3,0),"")</f>
        <v/>
      </c>
      <c r="E70" s="18" t="str">
        <f>_xlfn.IFNA(VLOOKUP(C70,'1 - Componenten'!$B$7:$K$60,5,0),"")</f>
        <v/>
      </c>
      <c r="F70" s="26" t="str">
        <f>_xlfn.IFNA(VLOOKUP(C70,'1 - Componenten'!$B$7:$K$60,8,0),"")</f>
        <v/>
      </c>
      <c r="G70" s="26" t="str">
        <f>_xlfn.IFNA(VLOOKUP(C70,'1 - Componenten'!$B$7:$K$60,9,0),"")</f>
        <v/>
      </c>
      <c r="H70" s="26" t="str">
        <f>_xlfn.IFNA(VLOOKUP(C70,'1 - Componenten'!$B$7:$K$60,10,0),"")</f>
        <v/>
      </c>
      <c r="I70" s="13">
        <v>1</v>
      </c>
      <c r="J70" s="52">
        <f t="shared" si="9"/>
        <v>0</v>
      </c>
      <c r="K70" s="53">
        <f t="shared" si="10"/>
        <v>0</v>
      </c>
      <c r="L70" s="53">
        <f t="shared" si="11"/>
        <v>0</v>
      </c>
      <c r="M70" s="53">
        <f t="shared" si="11"/>
        <v>0</v>
      </c>
      <c r="N70" s="42"/>
    </row>
    <row r="71" spans="2:14" x14ac:dyDescent="0.25">
      <c r="B71" s="39"/>
      <c r="C71" s="3"/>
      <c r="D71" s="4" t="str">
        <f>_xlfn.IFNA(VLOOKUP(C71,'1 - Componenten'!$B$7:$K$60,3,0),"")</f>
        <v/>
      </c>
      <c r="E71" s="18" t="str">
        <f>_xlfn.IFNA(VLOOKUP(C71,'1 - Componenten'!$B$7:$K$60,5,0),"")</f>
        <v/>
      </c>
      <c r="F71" s="26" t="str">
        <f>_xlfn.IFNA(VLOOKUP(C71,'1 - Componenten'!$B$7:$K$60,8,0),"")</f>
        <v/>
      </c>
      <c r="G71" s="26" t="str">
        <f>_xlfn.IFNA(VLOOKUP(C71,'1 - Componenten'!$B$7:$K$60,9,0),"")</f>
        <v/>
      </c>
      <c r="H71" s="26" t="str">
        <f>_xlfn.IFNA(VLOOKUP(C71,'1 - Componenten'!$B$7:$K$60,10,0),"")</f>
        <v/>
      </c>
      <c r="I71" s="13">
        <v>1</v>
      </c>
      <c r="J71" s="52">
        <f t="shared" si="9"/>
        <v>0</v>
      </c>
      <c r="K71" s="53">
        <f t="shared" si="10"/>
        <v>0</v>
      </c>
      <c r="L71" s="53">
        <f t="shared" si="11"/>
        <v>0</v>
      </c>
      <c r="M71" s="53">
        <f t="shared" si="11"/>
        <v>0</v>
      </c>
      <c r="N71" s="42"/>
    </row>
    <row r="72" spans="2:14" s="2" customFormat="1" ht="14.1" customHeight="1" x14ac:dyDescent="0.25">
      <c r="B72" s="39"/>
      <c r="C72" s="32"/>
      <c r="D72" s="33"/>
      <c r="E72" s="34"/>
      <c r="F72" s="35"/>
      <c r="G72" s="35"/>
      <c r="H72" s="35"/>
      <c r="I72" s="32"/>
      <c r="J72" s="54" t="s">
        <v>29</v>
      </c>
      <c r="K72" s="55">
        <f>SUM(K63:K71)</f>
        <v>0</v>
      </c>
      <c r="L72" s="55">
        <f>SUM(L63:L71)</f>
        <v>0</v>
      </c>
      <c r="M72" s="55">
        <f>SUM(M63:M71)</f>
        <v>0</v>
      </c>
      <c r="N72" s="42"/>
    </row>
    <row r="73" spans="2:14" ht="18.75" x14ac:dyDescent="0.3">
      <c r="B73" s="39"/>
      <c r="C73" s="48" t="s">
        <v>65</v>
      </c>
      <c r="D73" s="79" t="s">
        <v>111</v>
      </c>
      <c r="E73" s="107" t="s">
        <v>19</v>
      </c>
      <c r="F73" s="107"/>
      <c r="G73" s="107"/>
      <c r="H73" s="107"/>
      <c r="I73" s="108" t="s">
        <v>35</v>
      </c>
      <c r="J73" s="108"/>
      <c r="K73" s="108"/>
      <c r="L73" s="108"/>
      <c r="M73" s="108"/>
      <c r="N73" s="42"/>
    </row>
    <row r="74" spans="2:14" ht="30" customHeight="1" x14ac:dyDescent="0.25">
      <c r="B74" s="39"/>
      <c r="C74" s="5" t="s">
        <v>36</v>
      </c>
      <c r="D74" s="5" t="s">
        <v>12</v>
      </c>
      <c r="E74" s="12" t="s">
        <v>2</v>
      </c>
      <c r="F74" s="5" t="s">
        <v>24</v>
      </c>
      <c r="G74" s="23" t="s">
        <v>21</v>
      </c>
      <c r="H74" s="23" t="s">
        <v>22</v>
      </c>
      <c r="I74" s="21" t="s">
        <v>20</v>
      </c>
      <c r="J74" s="21" t="s">
        <v>23</v>
      </c>
      <c r="K74" s="50" t="s">
        <v>25</v>
      </c>
      <c r="L74" s="51" t="s">
        <v>26</v>
      </c>
      <c r="M74" s="51" t="s">
        <v>27</v>
      </c>
      <c r="N74" s="42"/>
    </row>
    <row r="75" spans="2:14" x14ac:dyDescent="0.25">
      <c r="B75" s="39"/>
      <c r="C75" s="3"/>
      <c r="D75" s="4" t="str">
        <f>_xlfn.IFNA(VLOOKUP(C75,'1 - Componenten'!$B$7:$K$60,3,0),"")</f>
        <v/>
      </c>
      <c r="E75" s="18" t="str">
        <f>_xlfn.IFNA(VLOOKUP(C75,'1 - Componenten'!$B$7:$K$60,5,0),"")</f>
        <v/>
      </c>
      <c r="F75" s="26" t="str">
        <f>_xlfn.IFNA(VLOOKUP(C75,'1 - Componenten'!$B$7:$K$60,8,0),"")</f>
        <v/>
      </c>
      <c r="G75" s="26" t="str">
        <f>_xlfn.IFNA(VLOOKUP(C75,'1 - Componenten'!$B$7:$K$60,9,0),"")</f>
        <v/>
      </c>
      <c r="H75" s="26" t="str">
        <f>_xlfn.IFNA(VLOOKUP(C75,'1 - Componenten'!$B$7:$K$60,10,0),"")</f>
        <v/>
      </c>
      <c r="I75" s="13">
        <v>1</v>
      </c>
      <c r="J75" s="52">
        <f t="shared" ref="J75:J83" si="12">IFERROR($I75*E75,0)</f>
        <v>0</v>
      </c>
      <c r="K75" s="53">
        <f t="shared" ref="K75:K83" si="13">IFERROR($I75*F75,0)</f>
        <v>0</v>
      </c>
      <c r="L75" s="53">
        <f t="shared" ref="L75" si="14">IFERROR($I75*G75,0)</f>
        <v>0</v>
      </c>
      <c r="M75" s="53">
        <f t="shared" ref="M75:M83" si="15">IFERROR($I75*H75,0)</f>
        <v>0</v>
      </c>
      <c r="N75" s="42"/>
    </row>
    <row r="76" spans="2:14" x14ac:dyDescent="0.25">
      <c r="B76" s="39"/>
      <c r="C76" s="3"/>
      <c r="D76" s="4" t="str">
        <f>_xlfn.IFNA(VLOOKUP(C76,'1 - Componenten'!$B$7:$K$60,3,0),"")</f>
        <v/>
      </c>
      <c r="E76" s="18" t="str">
        <f>_xlfn.IFNA(VLOOKUP(C76,'1 - Componenten'!$B$7:$K$60,5,0),"")</f>
        <v/>
      </c>
      <c r="F76" s="26" t="str">
        <f>_xlfn.IFNA(VLOOKUP(C76,'1 - Componenten'!$B$7:$K$60,8,0),"")</f>
        <v/>
      </c>
      <c r="G76" s="26" t="str">
        <f>_xlfn.IFNA(VLOOKUP(C76,'1 - Componenten'!$B$7:$K$60,9,0),"")</f>
        <v/>
      </c>
      <c r="H76" s="26" t="str">
        <f>_xlfn.IFNA(VLOOKUP(C76,'1 - Componenten'!$B$7:$K$60,10,0),"")</f>
        <v/>
      </c>
      <c r="I76" s="13">
        <v>1</v>
      </c>
      <c r="J76" s="52">
        <f t="shared" si="12"/>
        <v>0</v>
      </c>
      <c r="K76" s="53">
        <f t="shared" si="13"/>
        <v>0</v>
      </c>
      <c r="L76" s="53">
        <f>IFERROR($I76*G76,0)</f>
        <v>0</v>
      </c>
      <c r="M76" s="53">
        <f t="shared" si="15"/>
        <v>0</v>
      </c>
      <c r="N76" s="42"/>
    </row>
    <row r="77" spans="2:14" x14ac:dyDescent="0.25">
      <c r="B77" s="39"/>
      <c r="C77" s="3"/>
      <c r="D77" s="4" t="str">
        <f>_xlfn.IFNA(VLOOKUP(C77,'1 - Componenten'!$B$7:$K$60,3,0),"")</f>
        <v/>
      </c>
      <c r="E77" s="18" t="str">
        <f>_xlfn.IFNA(VLOOKUP(C77,'1 - Componenten'!$B$7:$K$60,5,0),"")</f>
        <v/>
      </c>
      <c r="F77" s="26" t="str">
        <f>_xlfn.IFNA(VLOOKUP(C77,'1 - Componenten'!$B$7:$K$60,8,0),"")</f>
        <v/>
      </c>
      <c r="G77" s="26" t="str">
        <f>_xlfn.IFNA(VLOOKUP(C77,'1 - Componenten'!$B$7:$K$60,9,0),"")</f>
        <v/>
      </c>
      <c r="H77" s="26" t="str">
        <f>_xlfn.IFNA(VLOOKUP(C77,'1 - Componenten'!$B$7:$K$60,10,0),"")</f>
        <v/>
      </c>
      <c r="I77" s="13">
        <v>1</v>
      </c>
      <c r="J77" s="52">
        <f t="shared" si="12"/>
        <v>0</v>
      </c>
      <c r="K77" s="53">
        <f t="shared" si="13"/>
        <v>0</v>
      </c>
      <c r="L77" s="53">
        <f t="shared" ref="L77:L80" si="16">IFERROR($I77*G77,0)</f>
        <v>0</v>
      </c>
      <c r="M77" s="53">
        <f t="shared" si="15"/>
        <v>0</v>
      </c>
      <c r="N77" s="42"/>
    </row>
    <row r="78" spans="2:14" x14ac:dyDescent="0.25">
      <c r="B78" s="39"/>
      <c r="C78" s="3"/>
      <c r="D78" s="4" t="str">
        <f>_xlfn.IFNA(VLOOKUP(C78,'1 - Componenten'!$B$7:$K$60,3,0),"")</f>
        <v/>
      </c>
      <c r="E78" s="18" t="str">
        <f>_xlfn.IFNA(VLOOKUP(C78,'1 - Componenten'!$B$7:$K$60,5,0),"")</f>
        <v/>
      </c>
      <c r="F78" s="26" t="str">
        <f>_xlfn.IFNA(VLOOKUP(C78,'1 - Componenten'!$B$7:$K$60,8,0),"")</f>
        <v/>
      </c>
      <c r="G78" s="26" t="str">
        <f>_xlfn.IFNA(VLOOKUP(C78,'1 - Componenten'!$B$7:$K$60,9,0),"")</f>
        <v/>
      </c>
      <c r="H78" s="26" t="str">
        <f>_xlfn.IFNA(VLOOKUP(C78,'1 - Componenten'!$B$7:$K$60,10,0),"")</f>
        <v/>
      </c>
      <c r="I78" s="13">
        <v>1</v>
      </c>
      <c r="J78" s="52">
        <f t="shared" si="12"/>
        <v>0</v>
      </c>
      <c r="K78" s="53">
        <f t="shared" si="13"/>
        <v>0</v>
      </c>
      <c r="L78" s="53">
        <f t="shared" si="16"/>
        <v>0</v>
      </c>
      <c r="M78" s="53">
        <f t="shared" si="15"/>
        <v>0</v>
      </c>
      <c r="N78" s="42"/>
    </row>
    <row r="79" spans="2:14" x14ac:dyDescent="0.25">
      <c r="B79" s="39"/>
      <c r="C79" s="3"/>
      <c r="D79" s="4" t="str">
        <f>_xlfn.IFNA(VLOOKUP(C79,'1 - Componenten'!$B$7:$K$60,3,0),"")</f>
        <v/>
      </c>
      <c r="E79" s="18" t="str">
        <f>_xlfn.IFNA(VLOOKUP(C79,'1 - Componenten'!$B$7:$K$60,5,0),"")</f>
        <v/>
      </c>
      <c r="F79" s="26" t="str">
        <f>_xlfn.IFNA(VLOOKUP(C79,'1 - Componenten'!$B$7:$K$60,8,0),"")</f>
        <v/>
      </c>
      <c r="G79" s="26" t="str">
        <f>_xlfn.IFNA(VLOOKUP(C79,'1 - Componenten'!$B$7:$K$60,9,0),"")</f>
        <v/>
      </c>
      <c r="H79" s="26" t="str">
        <f>_xlfn.IFNA(VLOOKUP(C79,'1 - Componenten'!$B$7:$K$60,10,0),"")</f>
        <v/>
      </c>
      <c r="I79" s="13">
        <v>1</v>
      </c>
      <c r="J79" s="52">
        <f t="shared" si="12"/>
        <v>0</v>
      </c>
      <c r="K79" s="53">
        <f t="shared" si="13"/>
        <v>0</v>
      </c>
      <c r="L79" s="53">
        <f t="shared" si="16"/>
        <v>0</v>
      </c>
      <c r="M79" s="53">
        <f t="shared" si="15"/>
        <v>0</v>
      </c>
      <c r="N79" s="42"/>
    </row>
    <row r="80" spans="2:14" x14ac:dyDescent="0.25">
      <c r="B80" s="39"/>
      <c r="C80" s="3"/>
      <c r="D80" s="4" t="str">
        <f>_xlfn.IFNA(VLOOKUP(C80,'1 - Componenten'!$B$7:$K$60,3,0),"")</f>
        <v/>
      </c>
      <c r="E80" s="18" t="str">
        <f>_xlfn.IFNA(VLOOKUP(C80,'1 - Componenten'!$B$7:$K$60,5,0),"")</f>
        <v/>
      </c>
      <c r="F80" s="26" t="str">
        <f>_xlfn.IFNA(VLOOKUP(C80,'1 - Componenten'!$B$7:$K$60,8,0),"")</f>
        <v/>
      </c>
      <c r="G80" s="26" t="str">
        <f>_xlfn.IFNA(VLOOKUP(C80,'1 - Componenten'!$B$7:$K$60,9,0),"")</f>
        <v/>
      </c>
      <c r="H80" s="26" t="str">
        <f>_xlfn.IFNA(VLOOKUP(C80,'1 - Componenten'!$B$7:$K$60,10,0),"")</f>
        <v/>
      </c>
      <c r="I80" s="13">
        <v>1</v>
      </c>
      <c r="J80" s="52">
        <f t="shared" si="12"/>
        <v>0</v>
      </c>
      <c r="K80" s="53">
        <f t="shared" si="13"/>
        <v>0</v>
      </c>
      <c r="L80" s="53">
        <f t="shared" si="16"/>
        <v>0</v>
      </c>
      <c r="M80" s="53">
        <f t="shared" si="15"/>
        <v>0</v>
      </c>
      <c r="N80" s="42"/>
    </row>
    <row r="81" spans="2:14" x14ac:dyDescent="0.25">
      <c r="B81" s="39"/>
      <c r="C81" s="3"/>
      <c r="D81" s="4" t="str">
        <f>_xlfn.IFNA(VLOOKUP(C81,'1 - Componenten'!$B$7:$K$60,3,0),"")</f>
        <v/>
      </c>
      <c r="E81" s="18" t="str">
        <f>_xlfn.IFNA(VLOOKUP(C81,'1 - Componenten'!$B$7:$K$60,5,0),"")</f>
        <v/>
      </c>
      <c r="F81" s="26" t="str">
        <f>_xlfn.IFNA(VLOOKUP(C81,'1 - Componenten'!$B$7:$K$60,8,0),"")</f>
        <v/>
      </c>
      <c r="G81" s="26" t="str">
        <f>_xlfn.IFNA(VLOOKUP(C81,'1 - Componenten'!$B$7:$K$60,9,0),"")</f>
        <v/>
      </c>
      <c r="H81" s="26" t="str">
        <f>_xlfn.IFNA(VLOOKUP(C81,'1 - Componenten'!$B$7:$K$60,10,0),"")</f>
        <v/>
      </c>
      <c r="I81" s="13">
        <v>1</v>
      </c>
      <c r="J81" s="52">
        <f t="shared" si="12"/>
        <v>0</v>
      </c>
      <c r="K81" s="53">
        <f t="shared" si="13"/>
        <v>0</v>
      </c>
      <c r="L81" s="53">
        <f>IFERROR($I81*G81,0)</f>
        <v>0</v>
      </c>
      <c r="M81" s="53">
        <f t="shared" si="15"/>
        <v>0</v>
      </c>
      <c r="N81" s="42"/>
    </row>
    <row r="82" spans="2:14" x14ac:dyDescent="0.25">
      <c r="B82" s="39"/>
      <c r="C82" s="3"/>
      <c r="D82" s="4" t="str">
        <f>_xlfn.IFNA(VLOOKUP(C82,'1 - Componenten'!$B$7:$K$60,3,0),"")</f>
        <v/>
      </c>
      <c r="E82" s="18" t="str">
        <f>_xlfn.IFNA(VLOOKUP(C82,'1 - Componenten'!$B$7:$K$60,5,0),"")</f>
        <v/>
      </c>
      <c r="F82" s="26" t="str">
        <f>_xlfn.IFNA(VLOOKUP(C82,'1 - Componenten'!$B$7:$K$60,8,0),"")</f>
        <v/>
      </c>
      <c r="G82" s="26" t="str">
        <f>_xlfn.IFNA(VLOOKUP(C82,'1 - Componenten'!$B$7:$K$60,9,0),"")</f>
        <v/>
      </c>
      <c r="H82" s="26" t="str">
        <f>_xlfn.IFNA(VLOOKUP(C82,'1 - Componenten'!$B$7:$K$60,10,0),"")</f>
        <v/>
      </c>
      <c r="I82" s="13">
        <v>1</v>
      </c>
      <c r="J82" s="52">
        <f t="shared" si="12"/>
        <v>0</v>
      </c>
      <c r="K82" s="53">
        <f t="shared" si="13"/>
        <v>0</v>
      </c>
      <c r="L82" s="53">
        <f t="shared" ref="L82:L83" si="17">IFERROR($I82*G82,0)</f>
        <v>0</v>
      </c>
      <c r="M82" s="53">
        <f t="shared" si="15"/>
        <v>0</v>
      </c>
      <c r="N82" s="42"/>
    </row>
    <row r="83" spans="2:14" x14ac:dyDescent="0.25">
      <c r="B83" s="39"/>
      <c r="C83" s="3"/>
      <c r="D83" s="4" t="str">
        <f>_xlfn.IFNA(VLOOKUP(C83,'1 - Componenten'!$B$7:$K$60,3,0),"")</f>
        <v/>
      </c>
      <c r="E83" s="18" t="str">
        <f>_xlfn.IFNA(VLOOKUP(C83,'1 - Componenten'!$B$7:$K$60,5,0),"")</f>
        <v/>
      </c>
      <c r="F83" s="26" t="str">
        <f>_xlfn.IFNA(VLOOKUP(C83,'1 - Componenten'!$B$7:$K$60,8,0),"")</f>
        <v/>
      </c>
      <c r="G83" s="26" t="str">
        <f>_xlfn.IFNA(VLOOKUP(C83,'1 - Componenten'!$B$7:$K$60,9,0),"")</f>
        <v/>
      </c>
      <c r="H83" s="26" t="str">
        <f>_xlfn.IFNA(VLOOKUP(C83,'1 - Componenten'!$B$7:$K$60,10,0),"")</f>
        <v/>
      </c>
      <c r="I83" s="13">
        <v>1</v>
      </c>
      <c r="J83" s="52">
        <f t="shared" si="12"/>
        <v>0</v>
      </c>
      <c r="K83" s="53">
        <f t="shared" si="13"/>
        <v>0</v>
      </c>
      <c r="L83" s="53">
        <f t="shared" si="17"/>
        <v>0</v>
      </c>
      <c r="M83" s="53">
        <f t="shared" si="15"/>
        <v>0</v>
      </c>
      <c r="N83" s="42"/>
    </row>
    <row r="84" spans="2:14" s="2" customFormat="1" ht="14.1" customHeight="1" x14ac:dyDescent="0.25">
      <c r="B84" s="39"/>
      <c r="C84" s="32"/>
      <c r="D84" s="33"/>
      <c r="E84" s="34"/>
      <c r="F84" s="35"/>
      <c r="G84" s="35"/>
      <c r="H84" s="35"/>
      <c r="I84" s="32"/>
      <c r="J84" s="54" t="s">
        <v>29</v>
      </c>
      <c r="K84" s="55">
        <f>SUM(K75:K83)</f>
        <v>0</v>
      </c>
      <c r="L84" s="55">
        <f>SUM(L75:L83)</f>
        <v>0</v>
      </c>
      <c r="M84" s="55">
        <f>SUM(M75:M83)</f>
        <v>0</v>
      </c>
      <c r="N84" s="42"/>
    </row>
    <row r="85" spans="2:14" ht="18.75" x14ac:dyDescent="0.3">
      <c r="B85" s="39"/>
      <c r="C85" s="48" t="s">
        <v>65</v>
      </c>
      <c r="D85" s="79" t="s">
        <v>112</v>
      </c>
      <c r="E85" s="107" t="s">
        <v>19</v>
      </c>
      <c r="F85" s="107"/>
      <c r="G85" s="107"/>
      <c r="H85" s="107"/>
      <c r="I85" s="108" t="s">
        <v>35</v>
      </c>
      <c r="J85" s="108"/>
      <c r="K85" s="108"/>
      <c r="L85" s="108"/>
      <c r="M85" s="108"/>
      <c r="N85" s="42"/>
    </row>
    <row r="86" spans="2:14" ht="30" customHeight="1" x14ac:dyDescent="0.25">
      <c r="B86" s="39"/>
      <c r="C86" s="5" t="s">
        <v>36</v>
      </c>
      <c r="D86" s="5" t="s">
        <v>12</v>
      </c>
      <c r="E86" s="12" t="s">
        <v>2</v>
      </c>
      <c r="F86" s="5" t="s">
        <v>24</v>
      </c>
      <c r="G86" s="23" t="s">
        <v>21</v>
      </c>
      <c r="H86" s="23" t="s">
        <v>22</v>
      </c>
      <c r="I86" s="21" t="s">
        <v>20</v>
      </c>
      <c r="J86" s="21" t="s">
        <v>23</v>
      </c>
      <c r="K86" s="50" t="s">
        <v>25</v>
      </c>
      <c r="L86" s="51" t="s">
        <v>26</v>
      </c>
      <c r="M86" s="51" t="s">
        <v>27</v>
      </c>
      <c r="N86" s="42"/>
    </row>
    <row r="87" spans="2:14" x14ac:dyDescent="0.25">
      <c r="B87" s="39"/>
      <c r="C87" s="3"/>
      <c r="D87" s="4" t="str">
        <f>_xlfn.IFNA(VLOOKUP(C87,'1 - Componenten'!$B$7:$K$60,3,0),"")</f>
        <v/>
      </c>
      <c r="E87" s="18" t="str">
        <f>_xlfn.IFNA(VLOOKUP(C87,'1 - Componenten'!$B$7:$K$60,5,0),"")</f>
        <v/>
      </c>
      <c r="F87" s="26" t="str">
        <f>_xlfn.IFNA(VLOOKUP(C87,'1 - Componenten'!$B$7:$K$60,8,0),"")</f>
        <v/>
      </c>
      <c r="G87" s="26" t="str">
        <f>_xlfn.IFNA(VLOOKUP(C87,'1 - Componenten'!$B$7:$K$60,9,0),"")</f>
        <v/>
      </c>
      <c r="H87" s="26" t="str">
        <f>_xlfn.IFNA(VLOOKUP(C87,'1 - Componenten'!$B$7:$K$60,10,0),"")</f>
        <v/>
      </c>
      <c r="I87" s="13">
        <v>1</v>
      </c>
      <c r="J87" s="52">
        <f t="shared" ref="J87:J95" si="18">IFERROR($I87*E87,0)</f>
        <v>0</v>
      </c>
      <c r="K87" s="53">
        <f t="shared" ref="K87:K95" si="19">IFERROR($I87*F87,0)</f>
        <v>0</v>
      </c>
      <c r="L87" s="53">
        <f t="shared" ref="L87" si="20">IFERROR($I87*G87,0)</f>
        <v>0</v>
      </c>
      <c r="M87" s="53">
        <f t="shared" ref="M87:M95" si="21">IFERROR($I87*H87,0)</f>
        <v>0</v>
      </c>
      <c r="N87" s="42"/>
    </row>
    <row r="88" spans="2:14" x14ac:dyDescent="0.25">
      <c r="B88" s="39"/>
      <c r="C88" s="3"/>
      <c r="D88" s="4" t="str">
        <f>_xlfn.IFNA(VLOOKUP(C88,'1 - Componenten'!$B$7:$K$60,3,0),"")</f>
        <v/>
      </c>
      <c r="E88" s="18" t="str">
        <f>_xlfn.IFNA(VLOOKUP(C88,'1 - Componenten'!$B$7:$K$60,5,0),"")</f>
        <v/>
      </c>
      <c r="F88" s="26" t="str">
        <f>_xlfn.IFNA(VLOOKUP(C88,'1 - Componenten'!$B$7:$K$60,8,0),"")</f>
        <v/>
      </c>
      <c r="G88" s="26" t="str">
        <f>_xlfn.IFNA(VLOOKUP(C88,'1 - Componenten'!$B$7:$K$60,9,0),"")</f>
        <v/>
      </c>
      <c r="H88" s="26" t="str">
        <f>_xlfn.IFNA(VLOOKUP(C88,'1 - Componenten'!$B$7:$K$60,10,0),"")</f>
        <v/>
      </c>
      <c r="I88" s="13">
        <v>1</v>
      </c>
      <c r="J88" s="52">
        <f t="shared" si="18"/>
        <v>0</v>
      </c>
      <c r="K88" s="53">
        <f t="shared" si="19"/>
        <v>0</v>
      </c>
      <c r="L88" s="53">
        <f>IFERROR($I88*G88,0)</f>
        <v>0</v>
      </c>
      <c r="M88" s="53">
        <f t="shared" si="21"/>
        <v>0</v>
      </c>
      <c r="N88" s="42"/>
    </row>
    <row r="89" spans="2:14" x14ac:dyDescent="0.25">
      <c r="B89" s="39"/>
      <c r="C89" s="3"/>
      <c r="D89" s="4" t="str">
        <f>_xlfn.IFNA(VLOOKUP(C89,'1 - Componenten'!$B$7:$K$60,3,0),"")</f>
        <v/>
      </c>
      <c r="E89" s="18" t="str">
        <f>_xlfn.IFNA(VLOOKUP(C89,'1 - Componenten'!$B$7:$K$60,5,0),"")</f>
        <v/>
      </c>
      <c r="F89" s="26" t="str">
        <f>_xlfn.IFNA(VLOOKUP(C89,'1 - Componenten'!$B$7:$K$60,8,0),"")</f>
        <v/>
      </c>
      <c r="G89" s="26" t="str">
        <f>_xlfn.IFNA(VLOOKUP(C89,'1 - Componenten'!$B$7:$K$60,9,0),"")</f>
        <v/>
      </c>
      <c r="H89" s="26" t="str">
        <f>_xlfn.IFNA(VLOOKUP(C89,'1 - Componenten'!$B$7:$K$60,10,0),"")</f>
        <v/>
      </c>
      <c r="I89" s="13">
        <v>1</v>
      </c>
      <c r="J89" s="52">
        <f t="shared" si="18"/>
        <v>0</v>
      </c>
      <c r="K89" s="53">
        <f t="shared" si="19"/>
        <v>0</v>
      </c>
      <c r="L89" s="53">
        <f t="shared" ref="L89:L92" si="22">IFERROR($I89*G89,0)</f>
        <v>0</v>
      </c>
      <c r="M89" s="53">
        <f t="shared" si="21"/>
        <v>0</v>
      </c>
      <c r="N89" s="42"/>
    </row>
    <row r="90" spans="2:14" x14ac:dyDescent="0.25">
      <c r="B90" s="39"/>
      <c r="C90" s="3"/>
      <c r="D90" s="4" t="str">
        <f>_xlfn.IFNA(VLOOKUP(C90,'1 - Componenten'!$B$7:$K$60,3,0),"")</f>
        <v/>
      </c>
      <c r="E90" s="18" t="str">
        <f>_xlfn.IFNA(VLOOKUP(C90,'1 - Componenten'!$B$7:$K$60,5,0),"")</f>
        <v/>
      </c>
      <c r="F90" s="26" t="str">
        <f>_xlfn.IFNA(VLOOKUP(C90,'1 - Componenten'!$B$7:$K$60,8,0),"")</f>
        <v/>
      </c>
      <c r="G90" s="26" t="str">
        <f>_xlfn.IFNA(VLOOKUP(C90,'1 - Componenten'!$B$7:$K$60,9,0),"")</f>
        <v/>
      </c>
      <c r="H90" s="26" t="str">
        <f>_xlfn.IFNA(VLOOKUP(C90,'1 - Componenten'!$B$7:$K$60,10,0),"")</f>
        <v/>
      </c>
      <c r="I90" s="13">
        <v>1</v>
      </c>
      <c r="J90" s="52">
        <f t="shared" si="18"/>
        <v>0</v>
      </c>
      <c r="K90" s="53">
        <f t="shared" si="19"/>
        <v>0</v>
      </c>
      <c r="L90" s="53">
        <f t="shared" si="22"/>
        <v>0</v>
      </c>
      <c r="M90" s="53">
        <f t="shared" si="21"/>
        <v>0</v>
      </c>
      <c r="N90" s="42"/>
    </row>
    <row r="91" spans="2:14" x14ac:dyDescent="0.25">
      <c r="B91" s="39"/>
      <c r="C91" s="3"/>
      <c r="D91" s="4" t="str">
        <f>_xlfn.IFNA(VLOOKUP(C91,'1 - Componenten'!$B$7:$K$60,3,0),"")</f>
        <v/>
      </c>
      <c r="E91" s="18" t="str">
        <f>_xlfn.IFNA(VLOOKUP(C91,'1 - Componenten'!$B$7:$K$60,5,0),"")</f>
        <v/>
      </c>
      <c r="F91" s="26" t="str">
        <f>_xlfn.IFNA(VLOOKUP(C91,'1 - Componenten'!$B$7:$K$60,8,0),"")</f>
        <v/>
      </c>
      <c r="G91" s="26" t="str">
        <f>_xlfn.IFNA(VLOOKUP(C91,'1 - Componenten'!$B$7:$K$60,9,0),"")</f>
        <v/>
      </c>
      <c r="H91" s="26" t="str">
        <f>_xlfn.IFNA(VLOOKUP(C91,'1 - Componenten'!$B$7:$K$60,10,0),"")</f>
        <v/>
      </c>
      <c r="I91" s="13">
        <v>1</v>
      </c>
      <c r="J91" s="52">
        <f t="shared" si="18"/>
        <v>0</v>
      </c>
      <c r="K91" s="53">
        <f t="shared" si="19"/>
        <v>0</v>
      </c>
      <c r="L91" s="53">
        <f t="shared" si="22"/>
        <v>0</v>
      </c>
      <c r="M91" s="53">
        <f t="shared" si="21"/>
        <v>0</v>
      </c>
      <c r="N91" s="42"/>
    </row>
    <row r="92" spans="2:14" x14ac:dyDescent="0.25">
      <c r="B92" s="39"/>
      <c r="C92" s="3"/>
      <c r="D92" s="4" t="str">
        <f>_xlfn.IFNA(VLOOKUP(C92,'1 - Componenten'!$B$7:$K$60,3,0),"")</f>
        <v/>
      </c>
      <c r="E92" s="18" t="str">
        <f>_xlfn.IFNA(VLOOKUP(C92,'1 - Componenten'!$B$7:$K$60,5,0),"")</f>
        <v/>
      </c>
      <c r="F92" s="26" t="str">
        <f>_xlfn.IFNA(VLOOKUP(C92,'1 - Componenten'!$B$7:$K$60,8,0),"")</f>
        <v/>
      </c>
      <c r="G92" s="26" t="str">
        <f>_xlfn.IFNA(VLOOKUP(C92,'1 - Componenten'!$B$7:$K$60,9,0),"")</f>
        <v/>
      </c>
      <c r="H92" s="26" t="str">
        <f>_xlfn.IFNA(VLOOKUP(C92,'1 - Componenten'!$B$7:$K$60,10,0),"")</f>
        <v/>
      </c>
      <c r="I92" s="13">
        <v>1</v>
      </c>
      <c r="J92" s="52">
        <f t="shared" si="18"/>
        <v>0</v>
      </c>
      <c r="K92" s="53">
        <f t="shared" si="19"/>
        <v>0</v>
      </c>
      <c r="L92" s="53">
        <f t="shared" si="22"/>
        <v>0</v>
      </c>
      <c r="M92" s="53">
        <f t="shared" si="21"/>
        <v>0</v>
      </c>
      <c r="N92" s="42"/>
    </row>
    <row r="93" spans="2:14" x14ac:dyDescent="0.25">
      <c r="B93" s="39"/>
      <c r="C93" s="3"/>
      <c r="D93" s="4" t="str">
        <f>_xlfn.IFNA(VLOOKUP(C93,'1 - Componenten'!$B$7:$K$60,3,0),"")</f>
        <v/>
      </c>
      <c r="E93" s="18" t="str">
        <f>_xlfn.IFNA(VLOOKUP(C93,'1 - Componenten'!$B$7:$K$60,5,0),"")</f>
        <v/>
      </c>
      <c r="F93" s="26" t="str">
        <f>_xlfn.IFNA(VLOOKUP(C93,'1 - Componenten'!$B$7:$K$60,8,0),"")</f>
        <v/>
      </c>
      <c r="G93" s="26" t="str">
        <f>_xlfn.IFNA(VLOOKUP(C93,'1 - Componenten'!$B$7:$K$60,9,0),"")</f>
        <v/>
      </c>
      <c r="H93" s="26" t="str">
        <f>_xlfn.IFNA(VLOOKUP(C93,'1 - Componenten'!$B$7:$K$60,10,0),"")</f>
        <v/>
      </c>
      <c r="I93" s="13">
        <v>1</v>
      </c>
      <c r="J93" s="52">
        <f t="shared" si="18"/>
        <v>0</v>
      </c>
      <c r="K93" s="53">
        <f t="shared" si="19"/>
        <v>0</v>
      </c>
      <c r="L93" s="53">
        <f>IFERROR($I93*G93,0)</f>
        <v>0</v>
      </c>
      <c r="M93" s="53">
        <f t="shared" si="21"/>
        <v>0</v>
      </c>
      <c r="N93" s="42"/>
    </row>
    <row r="94" spans="2:14" x14ac:dyDescent="0.25">
      <c r="B94" s="39"/>
      <c r="C94" s="3"/>
      <c r="D94" s="4" t="str">
        <f>_xlfn.IFNA(VLOOKUP(C94,'1 - Componenten'!$B$7:$K$60,3,0),"")</f>
        <v/>
      </c>
      <c r="E94" s="18" t="str">
        <f>_xlfn.IFNA(VLOOKUP(C94,'1 - Componenten'!$B$7:$K$60,5,0),"")</f>
        <v/>
      </c>
      <c r="F94" s="26" t="str">
        <f>_xlfn.IFNA(VLOOKUP(C94,'1 - Componenten'!$B$7:$K$60,8,0),"")</f>
        <v/>
      </c>
      <c r="G94" s="26" t="str">
        <f>_xlfn.IFNA(VLOOKUP(C94,'1 - Componenten'!$B$7:$K$60,9,0),"")</f>
        <v/>
      </c>
      <c r="H94" s="26" t="str">
        <f>_xlfn.IFNA(VLOOKUP(C94,'1 - Componenten'!$B$7:$K$60,10,0),"")</f>
        <v/>
      </c>
      <c r="I94" s="13">
        <v>1</v>
      </c>
      <c r="J94" s="52">
        <f t="shared" si="18"/>
        <v>0</v>
      </c>
      <c r="K94" s="53">
        <f t="shared" si="19"/>
        <v>0</v>
      </c>
      <c r="L94" s="53">
        <f t="shared" ref="L94:L95" si="23">IFERROR($I94*G94,0)</f>
        <v>0</v>
      </c>
      <c r="M94" s="53">
        <f t="shared" si="21"/>
        <v>0</v>
      </c>
      <c r="N94" s="42"/>
    </row>
    <row r="95" spans="2:14" x14ac:dyDescent="0.25">
      <c r="B95" s="39"/>
      <c r="C95" s="3"/>
      <c r="D95" s="4" t="str">
        <f>_xlfn.IFNA(VLOOKUP(C95,'1 - Componenten'!$B$7:$K$60,3,0),"")</f>
        <v/>
      </c>
      <c r="E95" s="18" t="str">
        <f>_xlfn.IFNA(VLOOKUP(C95,'1 - Componenten'!$B$7:$K$60,5,0),"")</f>
        <v/>
      </c>
      <c r="F95" s="26" t="str">
        <f>_xlfn.IFNA(VLOOKUP(C95,'1 - Componenten'!$B$7:$K$60,8,0),"")</f>
        <v/>
      </c>
      <c r="G95" s="26" t="str">
        <f>_xlfn.IFNA(VLOOKUP(C95,'1 - Componenten'!$B$7:$K$60,9,0),"")</f>
        <v/>
      </c>
      <c r="H95" s="26" t="str">
        <f>_xlfn.IFNA(VLOOKUP(C95,'1 - Componenten'!$B$7:$K$60,10,0),"")</f>
        <v/>
      </c>
      <c r="I95" s="13">
        <v>1</v>
      </c>
      <c r="J95" s="52">
        <f t="shared" si="18"/>
        <v>0</v>
      </c>
      <c r="K95" s="53">
        <f t="shared" si="19"/>
        <v>0</v>
      </c>
      <c r="L95" s="53">
        <f t="shared" si="23"/>
        <v>0</v>
      </c>
      <c r="M95" s="53">
        <f t="shared" si="21"/>
        <v>0</v>
      </c>
      <c r="N95" s="42"/>
    </row>
    <row r="96" spans="2:14" ht="14.1" customHeight="1" x14ac:dyDescent="0.25">
      <c r="B96" s="39"/>
      <c r="C96" s="32"/>
      <c r="D96" s="33"/>
      <c r="E96" s="34"/>
      <c r="F96" s="35"/>
      <c r="G96" s="35"/>
      <c r="H96" s="35"/>
      <c r="I96" s="32"/>
      <c r="J96" s="54" t="s">
        <v>29</v>
      </c>
      <c r="K96" s="55">
        <f>SUM(K87:K95)</f>
        <v>0</v>
      </c>
      <c r="L96" s="55">
        <f>SUM(L87:L95)</f>
        <v>0</v>
      </c>
      <c r="M96" s="55">
        <f>SUM(M87:M95)</f>
        <v>0</v>
      </c>
      <c r="N96" s="42"/>
    </row>
    <row r="97" spans="2:14" ht="18.75" x14ac:dyDescent="0.3">
      <c r="B97" s="39"/>
      <c r="C97" s="48" t="s">
        <v>66</v>
      </c>
      <c r="D97" s="79" t="s">
        <v>111</v>
      </c>
      <c r="E97" s="107" t="s">
        <v>19</v>
      </c>
      <c r="F97" s="107"/>
      <c r="G97" s="107"/>
      <c r="H97" s="107"/>
      <c r="I97" s="108" t="s">
        <v>35</v>
      </c>
      <c r="J97" s="108"/>
      <c r="K97" s="108"/>
      <c r="L97" s="108"/>
      <c r="M97" s="108"/>
      <c r="N97" s="42"/>
    </row>
    <row r="98" spans="2:14" ht="30" customHeight="1" x14ac:dyDescent="0.25">
      <c r="B98" s="39"/>
      <c r="C98" s="5" t="s">
        <v>36</v>
      </c>
      <c r="D98" s="5" t="s">
        <v>12</v>
      </c>
      <c r="E98" s="12" t="s">
        <v>2</v>
      </c>
      <c r="F98" s="5" t="s">
        <v>24</v>
      </c>
      <c r="G98" s="23" t="s">
        <v>21</v>
      </c>
      <c r="H98" s="23" t="s">
        <v>22</v>
      </c>
      <c r="I98" s="21" t="s">
        <v>20</v>
      </c>
      <c r="J98" s="21" t="s">
        <v>23</v>
      </c>
      <c r="K98" s="50" t="s">
        <v>25</v>
      </c>
      <c r="L98" s="51" t="s">
        <v>26</v>
      </c>
      <c r="M98" s="51" t="s">
        <v>27</v>
      </c>
      <c r="N98" s="42"/>
    </row>
    <row r="99" spans="2:14" x14ac:dyDescent="0.25">
      <c r="B99" s="39"/>
      <c r="C99" s="3"/>
      <c r="D99" s="4" t="str">
        <f>_xlfn.IFNA(VLOOKUP(C99,'1 - Componenten'!$B$7:$K$60,3,0),"")</f>
        <v/>
      </c>
      <c r="E99" s="18" t="str">
        <f>_xlfn.IFNA(VLOOKUP(C99,'1 - Componenten'!$B$7:$K$60,5,0),"")</f>
        <v/>
      </c>
      <c r="F99" s="26" t="str">
        <f>_xlfn.IFNA(VLOOKUP(C99,'1 - Componenten'!$B$7:$K$60,8,0),"")</f>
        <v/>
      </c>
      <c r="G99" s="26" t="str">
        <f>_xlfn.IFNA(VLOOKUP(C99,'1 - Componenten'!$B$7:$K$60,9,0),"")</f>
        <v/>
      </c>
      <c r="H99" s="26" t="str">
        <f>_xlfn.IFNA(VLOOKUP(C99,'1 - Componenten'!$B$7:$K$60,10,0),"")</f>
        <v/>
      </c>
      <c r="I99" s="13">
        <v>1</v>
      </c>
      <c r="J99" s="52">
        <f>IFERROR($I99*E99,0)</f>
        <v>0</v>
      </c>
      <c r="K99" s="53">
        <f>IFERROR($I99*F99,0)</f>
        <v>0</v>
      </c>
      <c r="L99" s="53">
        <f t="shared" ref="L99:L107" si="24">IFERROR($I99*G99,0)</f>
        <v>0</v>
      </c>
      <c r="M99" s="53">
        <f t="shared" ref="M99:M107" si="25">IFERROR($I99*H99,0)</f>
        <v>0</v>
      </c>
      <c r="N99" s="42"/>
    </row>
    <row r="100" spans="2:14" x14ac:dyDescent="0.25">
      <c r="B100" s="39"/>
      <c r="C100" s="3"/>
      <c r="D100" s="4" t="str">
        <f>_xlfn.IFNA(VLOOKUP(C100,'1 - Componenten'!$B$7:$K$60,3,0),"")</f>
        <v/>
      </c>
      <c r="E100" s="18" t="str">
        <f>_xlfn.IFNA(VLOOKUP(C100,'1 - Componenten'!$B$7:$K$60,5,0),"")</f>
        <v/>
      </c>
      <c r="F100" s="26" t="str">
        <f>_xlfn.IFNA(VLOOKUP(C100,'1 - Componenten'!$B$7:$K$60,8,0),"")</f>
        <v/>
      </c>
      <c r="G100" s="26" t="str">
        <f>_xlfn.IFNA(VLOOKUP(C100,'1 - Componenten'!$B$7:$K$60,9,0),"")</f>
        <v/>
      </c>
      <c r="H100" s="26" t="str">
        <f>_xlfn.IFNA(VLOOKUP(C100,'1 - Componenten'!$B$7:$K$60,10,0),"")</f>
        <v/>
      </c>
      <c r="I100" s="13">
        <v>1</v>
      </c>
      <c r="J100" s="52">
        <f t="shared" ref="J100:J107" si="26">IFERROR($I100*E100,0)</f>
        <v>0</v>
      </c>
      <c r="K100" s="53">
        <f t="shared" ref="K100:K107" si="27">IFERROR($I100*F100,0)</f>
        <v>0</v>
      </c>
      <c r="L100" s="53">
        <f t="shared" si="24"/>
        <v>0</v>
      </c>
      <c r="M100" s="53">
        <f>IFERROR($I100*H100,0)</f>
        <v>0</v>
      </c>
      <c r="N100" s="42"/>
    </row>
    <row r="101" spans="2:14" x14ac:dyDescent="0.25">
      <c r="B101" s="39"/>
      <c r="C101" s="3"/>
      <c r="D101" s="4" t="str">
        <f>_xlfn.IFNA(VLOOKUP(C101,'1 - Componenten'!$B$7:$K$60,3,0),"")</f>
        <v/>
      </c>
      <c r="E101" s="18" t="str">
        <f>_xlfn.IFNA(VLOOKUP(C101,'1 - Componenten'!$B$7:$K$60,5,0),"")</f>
        <v/>
      </c>
      <c r="F101" s="26" t="str">
        <f>_xlfn.IFNA(VLOOKUP(C101,'1 - Componenten'!$B$7:$K$60,8,0),"")</f>
        <v/>
      </c>
      <c r="G101" s="26" t="str">
        <f>_xlfn.IFNA(VLOOKUP(C101,'1 - Componenten'!$B$7:$K$60,9,0),"")</f>
        <v/>
      </c>
      <c r="H101" s="26" t="str">
        <f>_xlfn.IFNA(VLOOKUP(C101,'1 - Componenten'!$B$7:$K$60,10,0),"")</f>
        <v/>
      </c>
      <c r="I101" s="13">
        <v>1</v>
      </c>
      <c r="J101" s="52">
        <f t="shared" si="26"/>
        <v>0</v>
      </c>
      <c r="K101" s="53">
        <f t="shared" si="27"/>
        <v>0</v>
      </c>
      <c r="L101" s="53">
        <f t="shared" si="24"/>
        <v>0</v>
      </c>
      <c r="M101" s="53">
        <f t="shared" si="25"/>
        <v>0</v>
      </c>
      <c r="N101" s="42"/>
    </row>
    <row r="102" spans="2:14" x14ac:dyDescent="0.25">
      <c r="B102" s="39"/>
      <c r="C102" s="3"/>
      <c r="D102" s="4" t="str">
        <f>_xlfn.IFNA(VLOOKUP(C102,'1 - Componenten'!$B$7:$K$60,3,0),"")</f>
        <v/>
      </c>
      <c r="E102" s="18" t="str">
        <f>_xlfn.IFNA(VLOOKUP(C102,'1 - Componenten'!$B$7:$K$60,5,0),"")</f>
        <v/>
      </c>
      <c r="F102" s="26" t="str">
        <f>_xlfn.IFNA(VLOOKUP(C102,'1 - Componenten'!$B$7:$K$60,8,0),"")</f>
        <v/>
      </c>
      <c r="G102" s="26" t="str">
        <f>_xlfn.IFNA(VLOOKUP(C102,'1 - Componenten'!$B$7:$K$60,9,0),"")</f>
        <v/>
      </c>
      <c r="H102" s="26" t="str">
        <f>_xlfn.IFNA(VLOOKUP(C102,'1 - Componenten'!$B$7:$K$60,10,0),"")</f>
        <v/>
      </c>
      <c r="I102" s="13">
        <v>1</v>
      </c>
      <c r="J102" s="52">
        <f t="shared" si="26"/>
        <v>0</v>
      </c>
      <c r="K102" s="53">
        <f>IFERROR($I102*F102,0)</f>
        <v>0</v>
      </c>
      <c r="L102" s="53">
        <f>IFERROR($I102*G102,0)</f>
        <v>0</v>
      </c>
      <c r="M102" s="53">
        <f t="shared" si="25"/>
        <v>0</v>
      </c>
      <c r="N102" s="42"/>
    </row>
    <row r="103" spans="2:14" x14ac:dyDescent="0.25">
      <c r="B103" s="39"/>
      <c r="C103" s="3"/>
      <c r="D103" s="4" t="str">
        <f>_xlfn.IFNA(VLOOKUP(C103,'1 - Componenten'!$B$7:$K$60,3,0),"")</f>
        <v/>
      </c>
      <c r="E103" s="18" t="str">
        <f>_xlfn.IFNA(VLOOKUP(C103,'1 - Componenten'!$B$7:$K$60,5,0),"")</f>
        <v/>
      </c>
      <c r="F103" s="26" t="str">
        <f>_xlfn.IFNA(VLOOKUP(C103,'1 - Componenten'!$B$7:$K$60,8,0),"")</f>
        <v/>
      </c>
      <c r="G103" s="26" t="str">
        <f>_xlfn.IFNA(VLOOKUP(C103,'1 - Componenten'!$B$7:$K$60,9,0),"")</f>
        <v/>
      </c>
      <c r="H103" s="26" t="str">
        <f>_xlfn.IFNA(VLOOKUP(C103,'1 - Componenten'!$B$7:$K$60,10,0),"")</f>
        <v/>
      </c>
      <c r="I103" s="13">
        <v>1</v>
      </c>
      <c r="J103" s="52">
        <f t="shared" si="26"/>
        <v>0</v>
      </c>
      <c r="K103" s="53">
        <f t="shared" si="27"/>
        <v>0</v>
      </c>
      <c r="L103" s="53">
        <f t="shared" si="24"/>
        <v>0</v>
      </c>
      <c r="M103" s="53">
        <f t="shared" si="25"/>
        <v>0</v>
      </c>
      <c r="N103" s="42"/>
    </row>
    <row r="104" spans="2:14" x14ac:dyDescent="0.25">
      <c r="B104" s="39"/>
      <c r="C104" s="3"/>
      <c r="D104" s="4" t="str">
        <f>_xlfn.IFNA(VLOOKUP(C104,'1 - Componenten'!$B$7:$K$60,3,0),"")</f>
        <v/>
      </c>
      <c r="E104" s="18" t="str">
        <f>_xlfn.IFNA(VLOOKUP(C104,'1 - Componenten'!$B$7:$K$60,5,0),"")</f>
        <v/>
      </c>
      <c r="F104" s="26" t="str">
        <f>_xlfn.IFNA(VLOOKUP(C104,'1 - Componenten'!$B$7:$K$60,8,0),"")</f>
        <v/>
      </c>
      <c r="G104" s="26" t="str">
        <f>_xlfn.IFNA(VLOOKUP(C104,'1 - Componenten'!$B$7:$K$60,9,0),"")</f>
        <v/>
      </c>
      <c r="H104" s="26" t="str">
        <f>_xlfn.IFNA(VLOOKUP(C104,'1 - Componenten'!$B$7:$K$60,10,0),"")</f>
        <v/>
      </c>
      <c r="I104" s="13">
        <v>1</v>
      </c>
      <c r="J104" s="52">
        <f t="shared" si="26"/>
        <v>0</v>
      </c>
      <c r="K104" s="53">
        <f t="shared" si="27"/>
        <v>0</v>
      </c>
      <c r="L104" s="53">
        <f t="shared" si="24"/>
        <v>0</v>
      </c>
      <c r="M104" s="53">
        <f>IFERROR($I104*H104,0)</f>
        <v>0</v>
      </c>
      <c r="N104" s="42"/>
    </row>
    <row r="105" spans="2:14" x14ac:dyDescent="0.25">
      <c r="B105" s="39"/>
      <c r="C105" s="3"/>
      <c r="D105" s="4" t="str">
        <f>_xlfn.IFNA(VLOOKUP(C105,'1 - Componenten'!$B$7:$K$60,3,0),"")</f>
        <v/>
      </c>
      <c r="E105" s="18" t="str">
        <f>_xlfn.IFNA(VLOOKUP(C105,'1 - Componenten'!$B$7:$K$60,5,0),"")</f>
        <v/>
      </c>
      <c r="F105" s="26" t="str">
        <f>_xlfn.IFNA(VLOOKUP(C105,'1 - Componenten'!$B$7:$K$60,8,0),"")</f>
        <v/>
      </c>
      <c r="G105" s="26" t="str">
        <f>_xlfn.IFNA(VLOOKUP(C105,'1 - Componenten'!$B$7:$K$60,9,0),"")</f>
        <v/>
      </c>
      <c r="H105" s="26" t="str">
        <f>_xlfn.IFNA(VLOOKUP(C105,'1 - Componenten'!$B$7:$K$60,10,0),"")</f>
        <v/>
      </c>
      <c r="I105" s="13">
        <v>1</v>
      </c>
      <c r="J105" s="52">
        <f t="shared" si="26"/>
        <v>0</v>
      </c>
      <c r="K105" s="53">
        <f t="shared" si="27"/>
        <v>0</v>
      </c>
      <c r="L105" s="53">
        <f>IFERROR($I105*G105,0)</f>
        <v>0</v>
      </c>
      <c r="M105" s="53">
        <f t="shared" si="25"/>
        <v>0</v>
      </c>
      <c r="N105" s="42"/>
    </row>
    <row r="106" spans="2:14" x14ac:dyDescent="0.25">
      <c r="B106" s="39"/>
      <c r="C106" s="3"/>
      <c r="D106" s="4" t="str">
        <f>_xlfn.IFNA(VLOOKUP(C106,'1 - Componenten'!$B$7:$K$60,3,0),"")</f>
        <v/>
      </c>
      <c r="E106" s="18" t="str">
        <f>_xlfn.IFNA(VLOOKUP(C106,'1 - Componenten'!$B$7:$K$60,5,0),"")</f>
        <v/>
      </c>
      <c r="F106" s="26" t="str">
        <f>_xlfn.IFNA(VLOOKUP(C106,'1 - Componenten'!$B$7:$K$60,8,0),"")</f>
        <v/>
      </c>
      <c r="G106" s="26" t="str">
        <f>_xlfn.IFNA(VLOOKUP(C106,'1 - Componenten'!$B$7:$K$60,9,0),"")</f>
        <v/>
      </c>
      <c r="H106" s="26" t="str">
        <f>_xlfn.IFNA(VLOOKUP(C106,'1 - Componenten'!$B$7:$K$60,10,0),"")</f>
        <v/>
      </c>
      <c r="I106" s="13">
        <v>1</v>
      </c>
      <c r="J106" s="52">
        <f t="shared" si="26"/>
        <v>0</v>
      </c>
      <c r="K106" s="53">
        <f t="shared" si="27"/>
        <v>0</v>
      </c>
      <c r="L106" s="53">
        <f t="shared" si="24"/>
        <v>0</v>
      </c>
      <c r="M106" s="53">
        <f t="shared" si="25"/>
        <v>0</v>
      </c>
      <c r="N106" s="42"/>
    </row>
    <row r="107" spans="2:14" x14ac:dyDescent="0.25">
      <c r="B107" s="39"/>
      <c r="C107" s="3"/>
      <c r="D107" s="4" t="str">
        <f>_xlfn.IFNA(VLOOKUP(C107,'1 - Componenten'!$B$7:$K$60,3,0),"")</f>
        <v/>
      </c>
      <c r="E107" s="18" t="str">
        <f>_xlfn.IFNA(VLOOKUP(C107,'1 - Componenten'!$B$7:$K$60,5,0),"")</f>
        <v/>
      </c>
      <c r="F107" s="26" t="str">
        <f>_xlfn.IFNA(VLOOKUP(C107,'1 - Componenten'!$B$7:$K$60,8,0),"")</f>
        <v/>
      </c>
      <c r="G107" s="26" t="str">
        <f>_xlfn.IFNA(VLOOKUP(C107,'1 - Componenten'!$B$7:$K$60,9,0),"")</f>
        <v/>
      </c>
      <c r="H107" s="26" t="str">
        <f>_xlfn.IFNA(VLOOKUP(C107,'1 - Componenten'!$B$7:$K$60,10,0),"")</f>
        <v/>
      </c>
      <c r="I107" s="13">
        <v>1</v>
      </c>
      <c r="J107" s="52">
        <f t="shared" si="26"/>
        <v>0</v>
      </c>
      <c r="K107" s="53">
        <f t="shared" si="27"/>
        <v>0</v>
      </c>
      <c r="L107" s="53">
        <f t="shared" si="24"/>
        <v>0</v>
      </c>
      <c r="M107" s="53">
        <f t="shared" si="25"/>
        <v>0</v>
      </c>
      <c r="N107" s="42"/>
    </row>
    <row r="108" spans="2:14" ht="14.1" customHeight="1" x14ac:dyDescent="0.25">
      <c r="B108" s="39"/>
      <c r="C108" s="32"/>
      <c r="D108" s="33"/>
      <c r="E108" s="34"/>
      <c r="F108" s="35"/>
      <c r="G108" s="35"/>
      <c r="H108" s="35"/>
      <c r="I108" s="32"/>
      <c r="J108" s="54" t="s">
        <v>29</v>
      </c>
      <c r="K108" s="55">
        <f>SUM(K99:K107)</f>
        <v>0</v>
      </c>
      <c r="L108" s="55">
        <f>SUM(L99:L107)</f>
        <v>0</v>
      </c>
      <c r="M108" s="55">
        <f>SUM(M99:M107)</f>
        <v>0</v>
      </c>
      <c r="N108" s="42"/>
    </row>
    <row r="109" spans="2:14" ht="18.75" x14ac:dyDescent="0.3">
      <c r="B109" s="39"/>
      <c r="C109" s="48" t="s">
        <v>66</v>
      </c>
      <c r="D109" s="79" t="s">
        <v>112</v>
      </c>
      <c r="E109" s="107" t="s">
        <v>19</v>
      </c>
      <c r="F109" s="107"/>
      <c r="G109" s="107"/>
      <c r="H109" s="107"/>
      <c r="I109" s="108" t="s">
        <v>35</v>
      </c>
      <c r="J109" s="108"/>
      <c r="K109" s="108"/>
      <c r="L109" s="108"/>
      <c r="M109" s="108"/>
      <c r="N109" s="42"/>
    </row>
    <row r="110" spans="2:14" ht="30" customHeight="1" x14ac:dyDescent="0.25">
      <c r="B110" s="39"/>
      <c r="C110" s="5" t="s">
        <v>36</v>
      </c>
      <c r="D110" s="5" t="s">
        <v>12</v>
      </c>
      <c r="E110" s="12" t="s">
        <v>2</v>
      </c>
      <c r="F110" s="5" t="s">
        <v>24</v>
      </c>
      <c r="G110" s="23" t="s">
        <v>21</v>
      </c>
      <c r="H110" s="23" t="s">
        <v>22</v>
      </c>
      <c r="I110" s="21" t="s">
        <v>20</v>
      </c>
      <c r="J110" s="21" t="s">
        <v>23</v>
      </c>
      <c r="K110" s="50" t="s">
        <v>25</v>
      </c>
      <c r="L110" s="51" t="s">
        <v>26</v>
      </c>
      <c r="M110" s="51" t="s">
        <v>27</v>
      </c>
      <c r="N110" s="42"/>
    </row>
    <row r="111" spans="2:14" x14ac:dyDescent="0.25">
      <c r="B111" s="39"/>
      <c r="C111" s="3"/>
      <c r="D111" s="4" t="str">
        <f>_xlfn.IFNA(VLOOKUP(C111,'1 - Componenten'!$B$7:$K$60,3,0),"")</f>
        <v/>
      </c>
      <c r="E111" s="18" t="str">
        <f>_xlfn.IFNA(VLOOKUP(C111,'1 - Componenten'!$B$7:$K$60,5,0),"")</f>
        <v/>
      </c>
      <c r="F111" s="26" t="str">
        <f>_xlfn.IFNA(VLOOKUP(C111,'1 - Componenten'!$B$7:$K$60,8,0),"")</f>
        <v/>
      </c>
      <c r="G111" s="26" t="str">
        <f>_xlfn.IFNA(VLOOKUP(C111,'1 - Componenten'!$B$7:$K$60,9,0),"")</f>
        <v/>
      </c>
      <c r="H111" s="26" t="str">
        <f>_xlfn.IFNA(VLOOKUP(C111,'1 - Componenten'!$B$7:$K$60,10,0),"")</f>
        <v/>
      </c>
      <c r="I111" s="13">
        <v>1</v>
      </c>
      <c r="J111" s="52">
        <f>IFERROR($I111*E111,0)</f>
        <v>0</v>
      </c>
      <c r="K111" s="53">
        <f>IFERROR($I111*F111,0)</f>
        <v>0</v>
      </c>
      <c r="L111" s="53">
        <f t="shared" ref="L111:L113" si="28">IFERROR($I111*G111,0)</f>
        <v>0</v>
      </c>
      <c r="M111" s="53">
        <f t="shared" ref="M111" si="29">IFERROR($I111*H111,0)</f>
        <v>0</v>
      </c>
      <c r="N111" s="42"/>
    </row>
    <row r="112" spans="2:14" x14ac:dyDescent="0.25">
      <c r="B112" s="39"/>
      <c r="C112" s="3"/>
      <c r="D112" s="4" t="str">
        <f>_xlfn.IFNA(VLOOKUP(C112,'1 - Componenten'!$B$7:$K$60,3,0),"")</f>
        <v/>
      </c>
      <c r="E112" s="18" t="str">
        <f>_xlfn.IFNA(VLOOKUP(C112,'1 - Componenten'!$B$7:$K$60,5,0),"")</f>
        <v/>
      </c>
      <c r="F112" s="26" t="str">
        <f>_xlfn.IFNA(VLOOKUP(C112,'1 - Componenten'!$B$7:$K$60,8,0),"")</f>
        <v/>
      </c>
      <c r="G112" s="26" t="str">
        <f>_xlfn.IFNA(VLOOKUP(C112,'1 - Componenten'!$B$7:$K$60,9,0),"")</f>
        <v/>
      </c>
      <c r="H112" s="26" t="str">
        <f>_xlfn.IFNA(VLOOKUP(C112,'1 - Componenten'!$B$7:$K$60,10,0),"")</f>
        <v/>
      </c>
      <c r="I112" s="13">
        <v>1</v>
      </c>
      <c r="J112" s="52">
        <f t="shared" ref="J112:J119" si="30">IFERROR($I112*E112,0)</f>
        <v>0</v>
      </c>
      <c r="K112" s="53">
        <f t="shared" ref="K112:K113" si="31">IFERROR($I112*F112,0)</f>
        <v>0</v>
      </c>
      <c r="L112" s="53">
        <f t="shared" si="28"/>
        <v>0</v>
      </c>
      <c r="M112" s="53">
        <f>IFERROR($I112*H112,0)</f>
        <v>0</v>
      </c>
      <c r="N112" s="42"/>
    </row>
    <row r="113" spans="2:14" x14ac:dyDescent="0.25">
      <c r="B113" s="39"/>
      <c r="C113" s="3"/>
      <c r="D113" s="4" t="str">
        <f>_xlfn.IFNA(VLOOKUP(C113,'1 - Componenten'!$B$7:$K$60,3,0),"")</f>
        <v/>
      </c>
      <c r="E113" s="18" t="str">
        <f>_xlfn.IFNA(VLOOKUP(C113,'1 - Componenten'!$B$7:$K$60,5,0),"")</f>
        <v/>
      </c>
      <c r="F113" s="26" t="str">
        <f>_xlfn.IFNA(VLOOKUP(C113,'1 - Componenten'!$B$7:$K$60,8,0),"")</f>
        <v/>
      </c>
      <c r="G113" s="26" t="str">
        <f>_xlfn.IFNA(VLOOKUP(C113,'1 - Componenten'!$B$7:$K$60,9,0),"")</f>
        <v/>
      </c>
      <c r="H113" s="26" t="str">
        <f>_xlfn.IFNA(VLOOKUP(C113,'1 - Componenten'!$B$7:$K$60,10,0),"")</f>
        <v/>
      </c>
      <c r="I113" s="13">
        <v>1</v>
      </c>
      <c r="J113" s="52">
        <f t="shared" si="30"/>
        <v>0</v>
      </c>
      <c r="K113" s="53">
        <f t="shared" si="31"/>
        <v>0</v>
      </c>
      <c r="L113" s="53">
        <f t="shared" si="28"/>
        <v>0</v>
      </c>
      <c r="M113" s="53">
        <f t="shared" ref="M113:M115" si="32">IFERROR($I113*H113,0)</f>
        <v>0</v>
      </c>
      <c r="N113" s="42"/>
    </row>
    <row r="114" spans="2:14" x14ac:dyDescent="0.25">
      <c r="B114" s="39"/>
      <c r="C114" s="3"/>
      <c r="D114" s="4" t="str">
        <f>_xlfn.IFNA(VLOOKUP(C114,'1 - Componenten'!$B$7:$K$60,3,0),"")</f>
        <v/>
      </c>
      <c r="E114" s="18" t="str">
        <f>_xlfn.IFNA(VLOOKUP(C114,'1 - Componenten'!$B$7:$K$60,5,0),"")</f>
        <v/>
      </c>
      <c r="F114" s="26" t="str">
        <f>_xlfn.IFNA(VLOOKUP(C114,'1 - Componenten'!$B$7:$K$60,8,0),"")</f>
        <v/>
      </c>
      <c r="G114" s="26" t="str">
        <f>_xlfn.IFNA(VLOOKUP(C114,'1 - Componenten'!$B$7:$K$60,9,0),"")</f>
        <v/>
      </c>
      <c r="H114" s="26" t="str">
        <f>_xlfn.IFNA(VLOOKUP(C114,'1 - Componenten'!$B$7:$K$60,10,0),"")</f>
        <v/>
      </c>
      <c r="I114" s="13">
        <v>1</v>
      </c>
      <c r="J114" s="52">
        <f t="shared" si="30"/>
        <v>0</v>
      </c>
      <c r="K114" s="53">
        <f>IFERROR($I114*F114,0)</f>
        <v>0</v>
      </c>
      <c r="L114" s="53">
        <f>IFERROR($I114*G114,0)</f>
        <v>0</v>
      </c>
      <c r="M114" s="53">
        <f t="shared" si="32"/>
        <v>0</v>
      </c>
      <c r="N114" s="42"/>
    </row>
    <row r="115" spans="2:14" x14ac:dyDescent="0.25">
      <c r="B115" s="39"/>
      <c r="C115" s="3"/>
      <c r="D115" s="4" t="str">
        <f>_xlfn.IFNA(VLOOKUP(C115,'1 - Componenten'!$B$7:$K$60,3,0),"")</f>
        <v/>
      </c>
      <c r="E115" s="18" t="str">
        <f>_xlfn.IFNA(VLOOKUP(C115,'1 - Componenten'!$B$7:$K$60,5,0),"")</f>
        <v/>
      </c>
      <c r="F115" s="26" t="str">
        <f>_xlfn.IFNA(VLOOKUP(C115,'1 - Componenten'!$B$7:$K$60,8,0),"")</f>
        <v/>
      </c>
      <c r="G115" s="26" t="str">
        <f>_xlfn.IFNA(VLOOKUP(C115,'1 - Componenten'!$B$7:$K$60,9,0),"")</f>
        <v/>
      </c>
      <c r="H115" s="26" t="str">
        <f>_xlfn.IFNA(VLOOKUP(C115,'1 - Componenten'!$B$7:$K$60,10,0),"")</f>
        <v/>
      </c>
      <c r="I115" s="13">
        <v>1</v>
      </c>
      <c r="J115" s="52">
        <f t="shared" si="30"/>
        <v>0</v>
      </c>
      <c r="K115" s="53">
        <f t="shared" ref="K115:K119" si="33">IFERROR($I115*F115,0)</f>
        <v>0</v>
      </c>
      <c r="L115" s="53">
        <f t="shared" ref="L115:L116" si="34">IFERROR($I115*G115,0)</f>
        <v>0</v>
      </c>
      <c r="M115" s="53">
        <f t="shared" si="32"/>
        <v>0</v>
      </c>
      <c r="N115" s="42"/>
    </row>
    <row r="116" spans="2:14" x14ac:dyDescent="0.25">
      <c r="B116" s="39"/>
      <c r="C116" s="3"/>
      <c r="D116" s="4" t="str">
        <f>_xlfn.IFNA(VLOOKUP(C116,'1 - Componenten'!$B$7:$K$60,3,0),"")</f>
        <v/>
      </c>
      <c r="E116" s="18" t="str">
        <f>_xlfn.IFNA(VLOOKUP(C116,'1 - Componenten'!$B$7:$K$60,5,0),"")</f>
        <v/>
      </c>
      <c r="F116" s="26" t="str">
        <f>_xlfn.IFNA(VLOOKUP(C116,'1 - Componenten'!$B$7:$K$60,8,0),"")</f>
        <v/>
      </c>
      <c r="G116" s="26" t="str">
        <f>_xlfn.IFNA(VLOOKUP(C116,'1 - Componenten'!$B$7:$K$60,9,0),"")</f>
        <v/>
      </c>
      <c r="H116" s="26" t="str">
        <f>_xlfn.IFNA(VLOOKUP(C116,'1 - Componenten'!$B$7:$K$60,10,0),"")</f>
        <v/>
      </c>
      <c r="I116" s="13">
        <v>1</v>
      </c>
      <c r="J116" s="52">
        <f t="shared" si="30"/>
        <v>0</v>
      </c>
      <c r="K116" s="53">
        <f t="shared" si="33"/>
        <v>0</v>
      </c>
      <c r="L116" s="53">
        <f t="shared" si="34"/>
        <v>0</v>
      </c>
      <c r="M116" s="53">
        <f>IFERROR($I116*H116,0)</f>
        <v>0</v>
      </c>
      <c r="N116" s="42"/>
    </row>
    <row r="117" spans="2:14" x14ac:dyDescent="0.25">
      <c r="B117" s="39"/>
      <c r="C117" s="3"/>
      <c r="D117" s="4" t="str">
        <f>_xlfn.IFNA(VLOOKUP(C117,'1 - Componenten'!$B$7:$K$60,3,0),"")</f>
        <v/>
      </c>
      <c r="E117" s="18" t="str">
        <f>_xlfn.IFNA(VLOOKUP(C117,'1 - Componenten'!$B$7:$K$60,5,0),"")</f>
        <v/>
      </c>
      <c r="F117" s="26" t="str">
        <f>_xlfn.IFNA(VLOOKUP(C117,'1 - Componenten'!$B$7:$K$60,8,0),"")</f>
        <v/>
      </c>
      <c r="G117" s="26" t="str">
        <f>_xlfn.IFNA(VLOOKUP(C117,'1 - Componenten'!$B$7:$K$60,9,0),"")</f>
        <v/>
      </c>
      <c r="H117" s="26" t="str">
        <f>_xlfn.IFNA(VLOOKUP(C117,'1 - Componenten'!$B$7:$K$60,10,0),"")</f>
        <v/>
      </c>
      <c r="I117" s="13">
        <v>1</v>
      </c>
      <c r="J117" s="52">
        <f t="shared" si="30"/>
        <v>0</v>
      </c>
      <c r="K117" s="53">
        <f t="shared" si="33"/>
        <v>0</v>
      </c>
      <c r="L117" s="53">
        <f>IFERROR($I117*G117,0)</f>
        <v>0</v>
      </c>
      <c r="M117" s="53">
        <f t="shared" ref="M117:M119" si="35">IFERROR($I117*H117,0)</f>
        <v>0</v>
      </c>
      <c r="N117" s="42"/>
    </row>
    <row r="118" spans="2:14" x14ac:dyDescent="0.25">
      <c r="B118" s="39"/>
      <c r="C118" s="3"/>
      <c r="D118" s="4" t="str">
        <f>_xlfn.IFNA(VLOOKUP(C118,'1 - Componenten'!$B$7:$K$60,3,0),"")</f>
        <v/>
      </c>
      <c r="E118" s="18" t="str">
        <f>_xlfn.IFNA(VLOOKUP(C118,'1 - Componenten'!$B$7:$K$60,5,0),"")</f>
        <v/>
      </c>
      <c r="F118" s="26" t="str">
        <f>_xlfn.IFNA(VLOOKUP(C118,'1 - Componenten'!$B$7:$K$60,8,0),"")</f>
        <v/>
      </c>
      <c r="G118" s="26" t="str">
        <f>_xlfn.IFNA(VLOOKUP(C118,'1 - Componenten'!$B$7:$K$60,9,0),"")</f>
        <v/>
      </c>
      <c r="H118" s="26" t="str">
        <f>_xlfn.IFNA(VLOOKUP(C118,'1 - Componenten'!$B$7:$K$60,10,0),"")</f>
        <v/>
      </c>
      <c r="I118" s="13">
        <v>1</v>
      </c>
      <c r="J118" s="52">
        <f t="shared" si="30"/>
        <v>0</v>
      </c>
      <c r="K118" s="53">
        <f t="shared" si="33"/>
        <v>0</v>
      </c>
      <c r="L118" s="53">
        <f t="shared" ref="L118:L119" si="36">IFERROR($I118*G118,0)</f>
        <v>0</v>
      </c>
      <c r="M118" s="53">
        <f t="shared" si="35"/>
        <v>0</v>
      </c>
      <c r="N118" s="42"/>
    </row>
    <row r="119" spans="2:14" x14ac:dyDescent="0.25">
      <c r="B119" s="39"/>
      <c r="C119" s="3"/>
      <c r="D119" s="4" t="str">
        <f>_xlfn.IFNA(VLOOKUP(C119,'1 - Componenten'!$B$7:$K$60,3,0),"")</f>
        <v/>
      </c>
      <c r="E119" s="18" t="str">
        <f>_xlfn.IFNA(VLOOKUP(C119,'1 - Componenten'!$B$7:$K$60,5,0),"")</f>
        <v/>
      </c>
      <c r="F119" s="26" t="str">
        <f>_xlfn.IFNA(VLOOKUP(C119,'1 - Componenten'!$B$7:$K$60,8,0),"")</f>
        <v/>
      </c>
      <c r="G119" s="26" t="str">
        <f>_xlfn.IFNA(VLOOKUP(C119,'1 - Componenten'!$B$7:$K$60,9,0),"")</f>
        <v/>
      </c>
      <c r="H119" s="26" t="str">
        <f>_xlfn.IFNA(VLOOKUP(C119,'1 - Componenten'!$B$7:$K$60,10,0),"")</f>
        <v/>
      </c>
      <c r="I119" s="13">
        <v>1</v>
      </c>
      <c r="J119" s="52">
        <f t="shared" si="30"/>
        <v>0</v>
      </c>
      <c r="K119" s="53">
        <f t="shared" si="33"/>
        <v>0</v>
      </c>
      <c r="L119" s="53">
        <f t="shared" si="36"/>
        <v>0</v>
      </c>
      <c r="M119" s="53">
        <f t="shared" si="35"/>
        <v>0</v>
      </c>
      <c r="N119" s="42"/>
    </row>
    <row r="120" spans="2:14" ht="14.1" customHeight="1" x14ac:dyDescent="0.25">
      <c r="B120" s="39"/>
      <c r="C120" s="32"/>
      <c r="D120" s="33"/>
      <c r="E120" s="34"/>
      <c r="F120" s="35"/>
      <c r="G120" s="35"/>
      <c r="H120" s="35"/>
      <c r="I120" s="32"/>
      <c r="J120" s="54" t="s">
        <v>29</v>
      </c>
      <c r="K120" s="55">
        <f>SUM(K111:K119)</f>
        <v>0</v>
      </c>
      <c r="L120" s="55">
        <f>SUM(L111:L119)</f>
        <v>0</v>
      </c>
      <c r="M120" s="55">
        <f>SUM(M111:M119)</f>
        <v>0</v>
      </c>
      <c r="N120" s="42"/>
    </row>
    <row r="121" spans="2:14" ht="18.75" x14ac:dyDescent="0.3">
      <c r="B121" s="39"/>
      <c r="C121" s="48" t="s">
        <v>67</v>
      </c>
      <c r="D121" s="79" t="s">
        <v>111</v>
      </c>
      <c r="E121" s="107" t="s">
        <v>19</v>
      </c>
      <c r="F121" s="107"/>
      <c r="G121" s="107"/>
      <c r="H121" s="107"/>
      <c r="I121" s="108" t="s">
        <v>35</v>
      </c>
      <c r="J121" s="108"/>
      <c r="K121" s="108"/>
      <c r="L121" s="108"/>
      <c r="M121" s="108"/>
      <c r="N121" s="42"/>
    </row>
    <row r="122" spans="2:14" ht="30" customHeight="1" x14ac:dyDescent="0.25">
      <c r="B122" s="39"/>
      <c r="C122" s="5" t="s">
        <v>36</v>
      </c>
      <c r="D122" s="5" t="s">
        <v>12</v>
      </c>
      <c r="E122" s="12" t="s">
        <v>2</v>
      </c>
      <c r="F122" s="5" t="s">
        <v>24</v>
      </c>
      <c r="G122" s="23" t="s">
        <v>21</v>
      </c>
      <c r="H122" s="23" t="s">
        <v>22</v>
      </c>
      <c r="I122" s="21" t="s">
        <v>20</v>
      </c>
      <c r="J122" s="21" t="s">
        <v>23</v>
      </c>
      <c r="K122" s="50" t="s">
        <v>25</v>
      </c>
      <c r="L122" s="51" t="s">
        <v>26</v>
      </c>
      <c r="M122" s="51" t="s">
        <v>27</v>
      </c>
      <c r="N122" s="42"/>
    </row>
    <row r="123" spans="2:14" x14ac:dyDescent="0.25">
      <c r="B123" s="39"/>
      <c r="C123" s="3"/>
      <c r="D123" s="4" t="str">
        <f>_xlfn.IFNA(VLOOKUP(C123,'1 - Componenten'!$B$7:$K$60,3,0),"")</f>
        <v/>
      </c>
      <c r="E123" s="18" t="str">
        <f>_xlfn.IFNA(VLOOKUP(C123,'1 - Componenten'!$B$7:$K$60,5,0),"")</f>
        <v/>
      </c>
      <c r="F123" s="26" t="str">
        <f>_xlfn.IFNA(VLOOKUP(C123,'1 - Componenten'!$B$7:$K$60,8,0),"")</f>
        <v/>
      </c>
      <c r="G123" s="26" t="str">
        <f>_xlfn.IFNA(VLOOKUP(C123,'1 - Componenten'!$B$7:$K$60,9,0),"")</f>
        <v/>
      </c>
      <c r="H123" s="26" t="str">
        <f>_xlfn.IFNA(VLOOKUP(C123,'1 - Componenten'!$B$7:$K$60,10,0),"")</f>
        <v/>
      </c>
      <c r="I123" s="13">
        <v>1</v>
      </c>
      <c r="J123" s="52">
        <f>IFERROR($I123*E123,0)</f>
        <v>0</v>
      </c>
      <c r="K123" s="53">
        <f>IFERROR($I123*F123,0)</f>
        <v>0</v>
      </c>
      <c r="L123" s="53">
        <f t="shared" ref="L123:L131" si="37">IFERROR($I123*G123,0)</f>
        <v>0</v>
      </c>
      <c r="M123" s="53">
        <f t="shared" ref="M123:M131" si="38">IFERROR($I123*H123,0)</f>
        <v>0</v>
      </c>
      <c r="N123" s="42"/>
    </row>
    <row r="124" spans="2:14" x14ac:dyDescent="0.25">
      <c r="B124" s="39"/>
      <c r="C124" s="3"/>
      <c r="D124" s="4" t="str">
        <f>_xlfn.IFNA(VLOOKUP(C124,'1 - Componenten'!$B$7:$K$60,3,0),"")</f>
        <v/>
      </c>
      <c r="E124" s="18" t="str">
        <f>_xlfn.IFNA(VLOOKUP(C124,'1 - Componenten'!$B$7:$K$60,5,0),"")</f>
        <v/>
      </c>
      <c r="F124" s="26" t="str">
        <f>_xlfn.IFNA(VLOOKUP(C124,'1 - Componenten'!$B$7:$K$60,8,0),"")</f>
        <v/>
      </c>
      <c r="G124" s="26" t="str">
        <f>_xlfn.IFNA(VLOOKUP(C124,'1 - Componenten'!$B$7:$K$60,9,0),"")</f>
        <v/>
      </c>
      <c r="H124" s="26" t="str">
        <f>_xlfn.IFNA(VLOOKUP(C124,'1 - Componenten'!$B$7:$K$60,10,0),"")</f>
        <v/>
      </c>
      <c r="I124" s="13">
        <v>1</v>
      </c>
      <c r="J124" s="52">
        <f t="shared" ref="J124:J131" si="39">IFERROR($I124*E124,0)</f>
        <v>0</v>
      </c>
      <c r="K124" s="53">
        <f t="shared" ref="K124:K131" si="40">IFERROR($I124*F124,0)</f>
        <v>0</v>
      </c>
      <c r="L124" s="53">
        <f t="shared" si="37"/>
        <v>0</v>
      </c>
      <c r="M124" s="53">
        <f t="shared" si="38"/>
        <v>0</v>
      </c>
      <c r="N124" s="42"/>
    </row>
    <row r="125" spans="2:14" x14ac:dyDescent="0.25">
      <c r="B125" s="39"/>
      <c r="C125" s="3"/>
      <c r="D125" s="4" t="str">
        <f>_xlfn.IFNA(VLOOKUP(C125,'1 - Componenten'!$B$7:$K$60,3,0),"")</f>
        <v/>
      </c>
      <c r="E125" s="18" t="str">
        <f>_xlfn.IFNA(VLOOKUP(C125,'1 - Componenten'!$B$7:$K$60,5,0),"")</f>
        <v/>
      </c>
      <c r="F125" s="26" t="str">
        <f>_xlfn.IFNA(VLOOKUP(C125,'1 - Componenten'!$B$7:$K$60,8,0),"")</f>
        <v/>
      </c>
      <c r="G125" s="26" t="str">
        <f>_xlfn.IFNA(VLOOKUP(C125,'1 - Componenten'!$B$7:$K$60,9,0),"")</f>
        <v/>
      </c>
      <c r="H125" s="26" t="str">
        <f>_xlfn.IFNA(VLOOKUP(C125,'1 - Componenten'!$B$7:$K$60,10,0),"")</f>
        <v/>
      </c>
      <c r="I125" s="13">
        <v>1</v>
      </c>
      <c r="J125" s="52">
        <f t="shared" si="39"/>
        <v>0</v>
      </c>
      <c r="K125" s="53">
        <f t="shared" si="40"/>
        <v>0</v>
      </c>
      <c r="L125" s="53">
        <f>IFERROR($I125*G125,0)</f>
        <v>0</v>
      </c>
      <c r="M125" s="53">
        <f t="shared" si="38"/>
        <v>0</v>
      </c>
      <c r="N125" s="42"/>
    </row>
    <row r="126" spans="2:14" x14ac:dyDescent="0.25">
      <c r="B126" s="39"/>
      <c r="C126" s="3"/>
      <c r="D126" s="4" t="str">
        <f>_xlfn.IFNA(VLOOKUP(C126,'1 - Componenten'!$B$7:$K$60,3,0),"")</f>
        <v/>
      </c>
      <c r="E126" s="18" t="str">
        <f>_xlfn.IFNA(VLOOKUP(C126,'1 - Componenten'!$B$7:$K$60,5,0),"")</f>
        <v/>
      </c>
      <c r="F126" s="26" t="str">
        <f>_xlfn.IFNA(VLOOKUP(C126,'1 - Componenten'!$B$7:$K$60,8,0),"")</f>
        <v/>
      </c>
      <c r="G126" s="26" t="str">
        <f>_xlfn.IFNA(VLOOKUP(C126,'1 - Componenten'!$B$7:$K$60,9,0),"")</f>
        <v/>
      </c>
      <c r="H126" s="26" t="str">
        <f>_xlfn.IFNA(VLOOKUP(C126,'1 - Componenten'!$B$7:$K$60,10,0),"")</f>
        <v/>
      </c>
      <c r="I126" s="13">
        <v>1</v>
      </c>
      <c r="J126" s="52">
        <f t="shared" si="39"/>
        <v>0</v>
      </c>
      <c r="K126" s="53">
        <f t="shared" si="40"/>
        <v>0</v>
      </c>
      <c r="L126" s="53">
        <f t="shared" si="37"/>
        <v>0</v>
      </c>
      <c r="M126" s="53">
        <f t="shared" si="38"/>
        <v>0</v>
      </c>
      <c r="N126" s="42"/>
    </row>
    <row r="127" spans="2:14" x14ac:dyDescent="0.25">
      <c r="B127" s="39"/>
      <c r="C127" s="3"/>
      <c r="D127" s="4" t="str">
        <f>_xlfn.IFNA(VLOOKUP(C127,'1 - Componenten'!$B$7:$K$60,3,0),"")</f>
        <v/>
      </c>
      <c r="E127" s="18" t="str">
        <f>_xlfn.IFNA(VLOOKUP(C127,'1 - Componenten'!$B$7:$K$60,5,0),"")</f>
        <v/>
      </c>
      <c r="F127" s="26" t="str">
        <f>_xlfn.IFNA(VLOOKUP(C127,'1 - Componenten'!$B$7:$K$60,8,0),"")</f>
        <v/>
      </c>
      <c r="G127" s="26" t="str">
        <f>_xlfn.IFNA(VLOOKUP(C127,'1 - Componenten'!$B$7:$K$60,9,0),"")</f>
        <v/>
      </c>
      <c r="H127" s="26" t="str">
        <f>_xlfn.IFNA(VLOOKUP(C127,'1 - Componenten'!$B$7:$K$60,10,0),"")</f>
        <v/>
      </c>
      <c r="I127" s="13">
        <v>1</v>
      </c>
      <c r="J127" s="52">
        <f t="shared" si="39"/>
        <v>0</v>
      </c>
      <c r="K127" s="53">
        <f t="shared" si="40"/>
        <v>0</v>
      </c>
      <c r="L127" s="53">
        <f t="shared" si="37"/>
        <v>0</v>
      </c>
      <c r="M127" s="53">
        <f t="shared" si="38"/>
        <v>0</v>
      </c>
      <c r="N127" s="42"/>
    </row>
    <row r="128" spans="2:14" x14ac:dyDescent="0.25">
      <c r="B128" s="39"/>
      <c r="C128" s="3"/>
      <c r="D128" s="4" t="str">
        <f>_xlfn.IFNA(VLOOKUP(C128,'1 - Componenten'!$B$7:$K$60,3,0),"")</f>
        <v/>
      </c>
      <c r="E128" s="18" t="str">
        <f>_xlfn.IFNA(VLOOKUP(C128,'1 - Componenten'!$B$7:$K$60,5,0),"")</f>
        <v/>
      </c>
      <c r="F128" s="26" t="str">
        <f>_xlfn.IFNA(VLOOKUP(C128,'1 - Componenten'!$B$7:$K$60,8,0),"")</f>
        <v/>
      </c>
      <c r="G128" s="26" t="str">
        <f>_xlfn.IFNA(VLOOKUP(C128,'1 - Componenten'!$B$7:$K$60,9,0),"")</f>
        <v/>
      </c>
      <c r="H128" s="26" t="str">
        <f>_xlfn.IFNA(VLOOKUP(C128,'1 - Componenten'!$B$7:$K$60,10,0),"")</f>
        <v/>
      </c>
      <c r="I128" s="13">
        <v>1</v>
      </c>
      <c r="J128" s="52">
        <f t="shared" si="39"/>
        <v>0</v>
      </c>
      <c r="K128" s="53">
        <f t="shared" si="40"/>
        <v>0</v>
      </c>
      <c r="L128" s="53">
        <f t="shared" si="37"/>
        <v>0</v>
      </c>
      <c r="M128" s="53">
        <f t="shared" si="38"/>
        <v>0</v>
      </c>
      <c r="N128" s="42"/>
    </row>
    <row r="129" spans="2:14" x14ac:dyDescent="0.25">
      <c r="B129" s="39"/>
      <c r="C129" s="3"/>
      <c r="D129" s="4" t="str">
        <f>_xlfn.IFNA(VLOOKUP(C129,'1 - Componenten'!$B$7:$K$60,3,0),"")</f>
        <v/>
      </c>
      <c r="E129" s="18" t="str">
        <f>_xlfn.IFNA(VLOOKUP(C129,'1 - Componenten'!$B$7:$K$60,5,0),"")</f>
        <v/>
      </c>
      <c r="F129" s="26" t="str">
        <f>_xlfn.IFNA(VLOOKUP(C129,'1 - Componenten'!$B$7:$K$60,8,0),"")</f>
        <v/>
      </c>
      <c r="G129" s="26" t="str">
        <f>_xlfn.IFNA(VLOOKUP(C129,'1 - Componenten'!$B$7:$K$60,9,0),"")</f>
        <v/>
      </c>
      <c r="H129" s="26" t="str">
        <f>_xlfn.IFNA(VLOOKUP(C129,'1 - Componenten'!$B$7:$K$60,10,0),"")</f>
        <v/>
      </c>
      <c r="I129" s="13">
        <v>1</v>
      </c>
      <c r="J129" s="52">
        <f t="shared" si="39"/>
        <v>0</v>
      </c>
      <c r="K129" s="53">
        <f t="shared" si="40"/>
        <v>0</v>
      </c>
      <c r="L129" s="53">
        <f t="shared" si="37"/>
        <v>0</v>
      </c>
      <c r="M129" s="53">
        <f t="shared" si="38"/>
        <v>0</v>
      </c>
      <c r="N129" s="42"/>
    </row>
    <row r="130" spans="2:14" x14ac:dyDescent="0.25">
      <c r="B130" s="39"/>
      <c r="C130" s="3"/>
      <c r="D130" s="4" t="str">
        <f>_xlfn.IFNA(VLOOKUP(C130,'1 - Componenten'!$B$7:$K$60,3,0),"")</f>
        <v/>
      </c>
      <c r="E130" s="18" t="str">
        <f>_xlfn.IFNA(VLOOKUP(C130,'1 - Componenten'!$B$7:$K$60,5,0),"")</f>
        <v/>
      </c>
      <c r="F130" s="26" t="str">
        <f>_xlfn.IFNA(VLOOKUP(C130,'1 - Componenten'!$B$7:$K$60,8,0),"")</f>
        <v/>
      </c>
      <c r="G130" s="26" t="str">
        <f>_xlfn.IFNA(VLOOKUP(C130,'1 - Componenten'!$B$7:$K$60,9,0),"")</f>
        <v/>
      </c>
      <c r="H130" s="26" t="str">
        <f>_xlfn.IFNA(VLOOKUP(C130,'1 - Componenten'!$B$7:$K$60,10,0),"")</f>
        <v/>
      </c>
      <c r="I130" s="13">
        <v>1</v>
      </c>
      <c r="J130" s="52">
        <f t="shared" si="39"/>
        <v>0</v>
      </c>
      <c r="K130" s="53">
        <f t="shared" si="40"/>
        <v>0</v>
      </c>
      <c r="L130" s="53">
        <f>IFERROR($I130*G130,0)</f>
        <v>0</v>
      </c>
      <c r="M130" s="53">
        <f t="shared" si="38"/>
        <v>0</v>
      </c>
      <c r="N130" s="42"/>
    </row>
    <row r="131" spans="2:14" x14ac:dyDescent="0.25">
      <c r="B131" s="39"/>
      <c r="C131" s="3"/>
      <c r="D131" s="4" t="str">
        <f>_xlfn.IFNA(VLOOKUP(C131,'1 - Componenten'!$B$7:$K$60,3,0),"")</f>
        <v/>
      </c>
      <c r="E131" s="18" t="str">
        <f>_xlfn.IFNA(VLOOKUP(C131,'1 - Componenten'!$B$7:$K$60,5,0),"")</f>
        <v/>
      </c>
      <c r="F131" s="26" t="str">
        <f>_xlfn.IFNA(VLOOKUP(C131,'1 - Componenten'!$B$7:$K$60,8,0),"")</f>
        <v/>
      </c>
      <c r="G131" s="26" t="str">
        <f>_xlfn.IFNA(VLOOKUP(C131,'1 - Componenten'!$B$7:$K$60,9,0),"")</f>
        <v/>
      </c>
      <c r="H131" s="26" t="str">
        <f>_xlfn.IFNA(VLOOKUP(C131,'1 - Componenten'!$B$7:$K$60,10,0),"")</f>
        <v/>
      </c>
      <c r="I131" s="13">
        <v>1</v>
      </c>
      <c r="J131" s="52">
        <f t="shared" si="39"/>
        <v>0</v>
      </c>
      <c r="K131" s="53">
        <f t="shared" si="40"/>
        <v>0</v>
      </c>
      <c r="L131" s="53">
        <f t="shared" si="37"/>
        <v>0</v>
      </c>
      <c r="M131" s="53">
        <f t="shared" si="38"/>
        <v>0</v>
      </c>
      <c r="N131" s="42"/>
    </row>
    <row r="132" spans="2:14" ht="14.1" customHeight="1" x14ac:dyDescent="0.25">
      <c r="B132" s="39"/>
      <c r="C132" s="32"/>
      <c r="D132" s="33"/>
      <c r="E132" s="34"/>
      <c r="F132" s="35"/>
      <c r="G132" s="35"/>
      <c r="H132" s="35"/>
      <c r="I132" s="32"/>
      <c r="J132" s="54" t="s">
        <v>29</v>
      </c>
      <c r="K132" s="55">
        <f>SUM(K123:K131)</f>
        <v>0</v>
      </c>
      <c r="L132" s="55">
        <f>SUM(L123:L131)</f>
        <v>0</v>
      </c>
      <c r="M132" s="55">
        <f>SUM(M123:M131)</f>
        <v>0</v>
      </c>
      <c r="N132" s="42"/>
    </row>
    <row r="133" spans="2:14" ht="18.75" x14ac:dyDescent="0.3">
      <c r="B133" s="39"/>
      <c r="C133" s="48" t="s">
        <v>67</v>
      </c>
      <c r="D133" s="79" t="s">
        <v>112</v>
      </c>
      <c r="E133" s="107" t="s">
        <v>19</v>
      </c>
      <c r="F133" s="107"/>
      <c r="G133" s="107"/>
      <c r="H133" s="107"/>
      <c r="I133" s="108" t="s">
        <v>35</v>
      </c>
      <c r="J133" s="108"/>
      <c r="K133" s="108"/>
      <c r="L133" s="108"/>
      <c r="M133" s="108"/>
      <c r="N133" s="42"/>
    </row>
    <row r="134" spans="2:14" ht="30" customHeight="1" x14ac:dyDescent="0.25">
      <c r="B134" s="39"/>
      <c r="C134" s="5" t="s">
        <v>36</v>
      </c>
      <c r="D134" s="5" t="s">
        <v>12</v>
      </c>
      <c r="E134" s="12" t="s">
        <v>2</v>
      </c>
      <c r="F134" s="5" t="s">
        <v>24</v>
      </c>
      <c r="G134" s="23" t="s">
        <v>21</v>
      </c>
      <c r="H134" s="23" t="s">
        <v>22</v>
      </c>
      <c r="I134" s="21" t="s">
        <v>20</v>
      </c>
      <c r="J134" s="21" t="s">
        <v>23</v>
      </c>
      <c r="K134" s="50" t="s">
        <v>25</v>
      </c>
      <c r="L134" s="51" t="s">
        <v>26</v>
      </c>
      <c r="M134" s="51" t="s">
        <v>27</v>
      </c>
      <c r="N134" s="42"/>
    </row>
    <row r="135" spans="2:14" x14ac:dyDescent="0.25">
      <c r="B135" s="39"/>
      <c r="C135" s="3"/>
      <c r="D135" s="4" t="str">
        <f>_xlfn.IFNA(VLOOKUP(C135,'1 - Componenten'!$B$7:$K$60,3,0),"")</f>
        <v/>
      </c>
      <c r="E135" s="18" t="str">
        <f>_xlfn.IFNA(VLOOKUP(C135,'1 - Componenten'!$B$7:$K$60,5,0),"")</f>
        <v/>
      </c>
      <c r="F135" s="26" t="str">
        <f>_xlfn.IFNA(VLOOKUP(C135,'1 - Componenten'!$B$7:$K$60,8,0),"")</f>
        <v/>
      </c>
      <c r="G135" s="26" t="str">
        <f>_xlfn.IFNA(VLOOKUP(C135,'1 - Componenten'!$B$7:$K$60,9,0),"")</f>
        <v/>
      </c>
      <c r="H135" s="26" t="str">
        <f>_xlfn.IFNA(VLOOKUP(C135,'1 - Componenten'!$B$7:$K$60,10,0),"")</f>
        <v/>
      </c>
      <c r="I135" s="13">
        <v>1</v>
      </c>
      <c r="J135" s="52">
        <f>IFERROR($I135*E135,0)</f>
        <v>0</v>
      </c>
      <c r="K135" s="53">
        <f>IFERROR($I135*F135,0)</f>
        <v>0</v>
      </c>
      <c r="L135" s="53">
        <f t="shared" ref="L135:L136" si="41">IFERROR($I135*G135,0)</f>
        <v>0</v>
      </c>
      <c r="M135" s="53">
        <f t="shared" ref="M135:M143" si="42">IFERROR($I135*H135,0)</f>
        <v>0</v>
      </c>
      <c r="N135" s="42"/>
    </row>
    <row r="136" spans="2:14" x14ac:dyDescent="0.25">
      <c r="B136" s="39"/>
      <c r="C136" s="3"/>
      <c r="D136" s="4" t="str">
        <f>_xlfn.IFNA(VLOOKUP(C136,'1 - Componenten'!$B$7:$K$60,3,0),"")</f>
        <v/>
      </c>
      <c r="E136" s="18" t="str">
        <f>_xlfn.IFNA(VLOOKUP(C136,'1 - Componenten'!$B$7:$K$60,5,0),"")</f>
        <v/>
      </c>
      <c r="F136" s="26" t="str">
        <f>_xlfn.IFNA(VLOOKUP(C136,'1 - Componenten'!$B$7:$K$60,8,0),"")</f>
        <v/>
      </c>
      <c r="G136" s="26" t="str">
        <f>_xlfn.IFNA(VLOOKUP(C136,'1 - Componenten'!$B$7:$K$60,9,0),"")</f>
        <v/>
      </c>
      <c r="H136" s="26" t="str">
        <f>_xlfn.IFNA(VLOOKUP(C136,'1 - Componenten'!$B$7:$K$60,10,0),"")</f>
        <v/>
      </c>
      <c r="I136" s="13">
        <v>1</v>
      </c>
      <c r="J136" s="52">
        <f t="shared" ref="J136:J143" si="43">IFERROR($I136*E136,0)</f>
        <v>0</v>
      </c>
      <c r="K136" s="53">
        <f t="shared" ref="K136:K143" si="44">IFERROR($I136*F136,0)</f>
        <v>0</v>
      </c>
      <c r="L136" s="53">
        <f t="shared" si="41"/>
        <v>0</v>
      </c>
      <c r="M136" s="53">
        <f t="shared" si="42"/>
        <v>0</v>
      </c>
      <c r="N136" s="42"/>
    </row>
    <row r="137" spans="2:14" x14ac:dyDescent="0.25">
      <c r="B137" s="39"/>
      <c r="C137" s="3"/>
      <c r="D137" s="4" t="str">
        <f>_xlfn.IFNA(VLOOKUP(C137,'1 - Componenten'!$B$7:$K$60,3,0),"")</f>
        <v/>
      </c>
      <c r="E137" s="18" t="str">
        <f>_xlfn.IFNA(VLOOKUP(C137,'1 - Componenten'!$B$7:$K$60,5,0),"")</f>
        <v/>
      </c>
      <c r="F137" s="26" t="str">
        <f>_xlfn.IFNA(VLOOKUP(C137,'1 - Componenten'!$B$7:$K$60,8,0),"")</f>
        <v/>
      </c>
      <c r="G137" s="26" t="str">
        <f>_xlfn.IFNA(VLOOKUP(C137,'1 - Componenten'!$B$7:$K$60,9,0),"")</f>
        <v/>
      </c>
      <c r="H137" s="26" t="str">
        <f>_xlfn.IFNA(VLOOKUP(C137,'1 - Componenten'!$B$7:$K$60,10,0),"")</f>
        <v/>
      </c>
      <c r="I137" s="13">
        <v>1</v>
      </c>
      <c r="J137" s="52">
        <f t="shared" si="43"/>
        <v>0</v>
      </c>
      <c r="K137" s="53">
        <f t="shared" si="44"/>
        <v>0</v>
      </c>
      <c r="L137" s="53">
        <f>IFERROR($I137*G137,0)</f>
        <v>0</v>
      </c>
      <c r="M137" s="53">
        <f t="shared" si="42"/>
        <v>0</v>
      </c>
      <c r="N137" s="42"/>
    </row>
    <row r="138" spans="2:14" x14ac:dyDescent="0.25">
      <c r="B138" s="39"/>
      <c r="C138" s="3"/>
      <c r="D138" s="4" t="str">
        <f>_xlfn.IFNA(VLOOKUP(C138,'1 - Componenten'!$B$7:$K$60,3,0),"")</f>
        <v/>
      </c>
      <c r="E138" s="18" t="str">
        <f>_xlfn.IFNA(VLOOKUP(C138,'1 - Componenten'!$B$7:$K$60,5,0),"")</f>
        <v/>
      </c>
      <c r="F138" s="26" t="str">
        <f>_xlfn.IFNA(VLOOKUP(C138,'1 - Componenten'!$B$7:$K$60,8,0),"")</f>
        <v/>
      </c>
      <c r="G138" s="26" t="str">
        <f>_xlfn.IFNA(VLOOKUP(C138,'1 - Componenten'!$B$7:$K$60,9,0),"")</f>
        <v/>
      </c>
      <c r="H138" s="26" t="str">
        <f>_xlfn.IFNA(VLOOKUP(C138,'1 - Componenten'!$B$7:$K$60,10,0),"")</f>
        <v/>
      </c>
      <c r="I138" s="13">
        <v>1</v>
      </c>
      <c r="J138" s="52">
        <f t="shared" si="43"/>
        <v>0</v>
      </c>
      <c r="K138" s="53">
        <f t="shared" si="44"/>
        <v>0</v>
      </c>
      <c r="L138" s="53">
        <f t="shared" ref="L138:L141" si="45">IFERROR($I138*G138,0)</f>
        <v>0</v>
      </c>
      <c r="M138" s="53">
        <f t="shared" si="42"/>
        <v>0</v>
      </c>
      <c r="N138" s="42"/>
    </row>
    <row r="139" spans="2:14" x14ac:dyDescent="0.25">
      <c r="B139" s="39"/>
      <c r="C139" s="3"/>
      <c r="D139" s="4" t="str">
        <f>_xlfn.IFNA(VLOOKUP(C139,'1 - Componenten'!$B$7:$K$60,3,0),"")</f>
        <v/>
      </c>
      <c r="E139" s="18" t="str">
        <f>_xlfn.IFNA(VLOOKUP(C139,'1 - Componenten'!$B$7:$K$60,5,0),"")</f>
        <v/>
      </c>
      <c r="F139" s="26" t="str">
        <f>_xlfn.IFNA(VLOOKUP(C139,'1 - Componenten'!$B$7:$K$60,8,0),"")</f>
        <v/>
      </c>
      <c r="G139" s="26" t="str">
        <f>_xlfn.IFNA(VLOOKUP(C139,'1 - Componenten'!$B$7:$K$60,9,0),"")</f>
        <v/>
      </c>
      <c r="H139" s="26" t="str">
        <f>_xlfn.IFNA(VLOOKUP(C139,'1 - Componenten'!$B$7:$K$60,10,0),"")</f>
        <v/>
      </c>
      <c r="I139" s="13">
        <v>1</v>
      </c>
      <c r="J139" s="52">
        <f t="shared" si="43"/>
        <v>0</v>
      </c>
      <c r="K139" s="53">
        <f t="shared" si="44"/>
        <v>0</v>
      </c>
      <c r="L139" s="53">
        <f t="shared" si="45"/>
        <v>0</v>
      </c>
      <c r="M139" s="53">
        <f t="shared" si="42"/>
        <v>0</v>
      </c>
      <c r="N139" s="42"/>
    </row>
    <row r="140" spans="2:14" x14ac:dyDescent="0.25">
      <c r="B140" s="39"/>
      <c r="C140" s="3"/>
      <c r="D140" s="4" t="str">
        <f>_xlfn.IFNA(VLOOKUP(C140,'1 - Componenten'!$B$7:$K$60,3,0),"")</f>
        <v/>
      </c>
      <c r="E140" s="18" t="str">
        <f>_xlfn.IFNA(VLOOKUP(C140,'1 - Componenten'!$B$7:$K$60,5,0),"")</f>
        <v/>
      </c>
      <c r="F140" s="26" t="str">
        <f>_xlfn.IFNA(VLOOKUP(C140,'1 - Componenten'!$B$7:$K$60,8,0),"")</f>
        <v/>
      </c>
      <c r="G140" s="26" t="str">
        <f>_xlfn.IFNA(VLOOKUP(C140,'1 - Componenten'!$B$7:$K$60,9,0),"")</f>
        <v/>
      </c>
      <c r="H140" s="26" t="str">
        <f>_xlfn.IFNA(VLOOKUP(C140,'1 - Componenten'!$B$7:$K$60,10,0),"")</f>
        <v/>
      </c>
      <c r="I140" s="13">
        <v>1</v>
      </c>
      <c r="J140" s="52">
        <f t="shared" si="43"/>
        <v>0</v>
      </c>
      <c r="K140" s="53">
        <f t="shared" si="44"/>
        <v>0</v>
      </c>
      <c r="L140" s="53">
        <f t="shared" si="45"/>
        <v>0</v>
      </c>
      <c r="M140" s="53">
        <f t="shared" si="42"/>
        <v>0</v>
      </c>
      <c r="N140" s="42"/>
    </row>
    <row r="141" spans="2:14" x14ac:dyDescent="0.25">
      <c r="B141" s="39"/>
      <c r="C141" s="3"/>
      <c r="D141" s="4" t="str">
        <f>_xlfn.IFNA(VLOOKUP(C141,'1 - Componenten'!$B$7:$K$60,3,0),"")</f>
        <v/>
      </c>
      <c r="E141" s="18" t="str">
        <f>_xlfn.IFNA(VLOOKUP(C141,'1 - Componenten'!$B$7:$K$60,5,0),"")</f>
        <v/>
      </c>
      <c r="F141" s="26" t="str">
        <f>_xlfn.IFNA(VLOOKUP(C141,'1 - Componenten'!$B$7:$K$60,8,0),"")</f>
        <v/>
      </c>
      <c r="G141" s="26" t="str">
        <f>_xlfn.IFNA(VLOOKUP(C141,'1 - Componenten'!$B$7:$K$60,9,0),"")</f>
        <v/>
      </c>
      <c r="H141" s="26" t="str">
        <f>_xlfn.IFNA(VLOOKUP(C141,'1 - Componenten'!$B$7:$K$60,10,0),"")</f>
        <v/>
      </c>
      <c r="I141" s="13">
        <v>1</v>
      </c>
      <c r="J141" s="52">
        <f t="shared" si="43"/>
        <v>0</v>
      </c>
      <c r="K141" s="53">
        <f t="shared" si="44"/>
        <v>0</v>
      </c>
      <c r="L141" s="53">
        <f t="shared" si="45"/>
        <v>0</v>
      </c>
      <c r="M141" s="53">
        <f t="shared" si="42"/>
        <v>0</v>
      </c>
      <c r="N141" s="42"/>
    </row>
    <row r="142" spans="2:14" x14ac:dyDescent="0.25">
      <c r="B142" s="39"/>
      <c r="C142" s="3"/>
      <c r="D142" s="4" t="str">
        <f>_xlfn.IFNA(VLOOKUP(C142,'1 - Componenten'!$B$7:$K$60,3,0),"")</f>
        <v/>
      </c>
      <c r="E142" s="18" t="str">
        <f>_xlfn.IFNA(VLOOKUP(C142,'1 - Componenten'!$B$7:$K$60,5,0),"")</f>
        <v/>
      </c>
      <c r="F142" s="26" t="str">
        <f>_xlfn.IFNA(VLOOKUP(C142,'1 - Componenten'!$B$7:$K$60,8,0),"")</f>
        <v/>
      </c>
      <c r="G142" s="26" t="str">
        <f>_xlfn.IFNA(VLOOKUP(C142,'1 - Componenten'!$B$7:$K$60,9,0),"")</f>
        <v/>
      </c>
      <c r="H142" s="26" t="str">
        <f>_xlfn.IFNA(VLOOKUP(C142,'1 - Componenten'!$B$7:$K$60,10,0),"")</f>
        <v/>
      </c>
      <c r="I142" s="13">
        <v>1</v>
      </c>
      <c r="J142" s="52">
        <f t="shared" si="43"/>
        <v>0</v>
      </c>
      <c r="K142" s="53">
        <f t="shared" si="44"/>
        <v>0</v>
      </c>
      <c r="L142" s="53">
        <f>IFERROR($I142*G142,0)</f>
        <v>0</v>
      </c>
      <c r="M142" s="53">
        <f t="shared" si="42"/>
        <v>0</v>
      </c>
      <c r="N142" s="42"/>
    </row>
    <row r="143" spans="2:14" x14ac:dyDescent="0.25">
      <c r="B143" s="39"/>
      <c r="C143" s="3"/>
      <c r="D143" s="4" t="str">
        <f>_xlfn.IFNA(VLOOKUP(C143,'1 - Componenten'!$B$7:$K$60,3,0),"")</f>
        <v/>
      </c>
      <c r="E143" s="18" t="str">
        <f>_xlfn.IFNA(VLOOKUP(C143,'1 - Componenten'!$B$7:$K$60,5,0),"")</f>
        <v/>
      </c>
      <c r="F143" s="26" t="str">
        <f>_xlfn.IFNA(VLOOKUP(C143,'1 - Componenten'!$B$7:$K$60,8,0),"")</f>
        <v/>
      </c>
      <c r="G143" s="26" t="str">
        <f>_xlfn.IFNA(VLOOKUP(C143,'1 - Componenten'!$B$7:$K$60,9,0),"")</f>
        <v/>
      </c>
      <c r="H143" s="26" t="str">
        <f>_xlfn.IFNA(VLOOKUP(C143,'1 - Componenten'!$B$7:$K$60,10,0),"")</f>
        <v/>
      </c>
      <c r="I143" s="13">
        <v>1</v>
      </c>
      <c r="J143" s="52">
        <f t="shared" si="43"/>
        <v>0</v>
      </c>
      <c r="K143" s="53">
        <f t="shared" si="44"/>
        <v>0</v>
      </c>
      <c r="L143" s="53">
        <f t="shared" ref="L143" si="46">IFERROR($I143*G143,0)</f>
        <v>0</v>
      </c>
      <c r="M143" s="53">
        <f t="shared" si="42"/>
        <v>0</v>
      </c>
      <c r="N143" s="42"/>
    </row>
    <row r="144" spans="2:14" ht="14.1" customHeight="1" x14ac:dyDescent="0.25">
      <c r="B144" s="39"/>
      <c r="C144" s="32"/>
      <c r="D144" s="33"/>
      <c r="E144" s="34"/>
      <c r="F144" s="35"/>
      <c r="G144" s="35"/>
      <c r="H144" s="35"/>
      <c r="I144" s="32"/>
      <c r="J144" s="54" t="s">
        <v>29</v>
      </c>
      <c r="K144" s="55">
        <f>SUM(K135:K143)</f>
        <v>0</v>
      </c>
      <c r="L144" s="55">
        <f>SUM(L135:L143)</f>
        <v>0</v>
      </c>
      <c r="M144" s="55">
        <f>SUM(M135:M143)</f>
        <v>0</v>
      </c>
      <c r="N144" s="42"/>
    </row>
    <row r="145" spans="2:14" s="2" customFormat="1" ht="18.75" x14ac:dyDescent="0.3">
      <c r="B145" s="39"/>
      <c r="C145" s="48" t="s">
        <v>68</v>
      </c>
      <c r="D145" s="79" t="s">
        <v>111</v>
      </c>
      <c r="E145" s="107" t="s">
        <v>19</v>
      </c>
      <c r="F145" s="107"/>
      <c r="G145" s="107"/>
      <c r="H145" s="107"/>
      <c r="I145" s="108" t="s">
        <v>35</v>
      </c>
      <c r="J145" s="108"/>
      <c r="K145" s="108"/>
      <c r="L145" s="108"/>
      <c r="M145" s="108"/>
      <c r="N145" s="42"/>
    </row>
    <row r="146" spans="2:14" s="2" customFormat="1" ht="30" customHeight="1" x14ac:dyDescent="0.25">
      <c r="B146" s="39"/>
      <c r="C146" s="5" t="s">
        <v>36</v>
      </c>
      <c r="D146" s="5" t="s">
        <v>12</v>
      </c>
      <c r="E146" s="12" t="s">
        <v>2</v>
      </c>
      <c r="F146" s="5" t="s">
        <v>24</v>
      </c>
      <c r="G146" s="23" t="s">
        <v>21</v>
      </c>
      <c r="H146" s="23" t="s">
        <v>22</v>
      </c>
      <c r="I146" s="21" t="s">
        <v>20</v>
      </c>
      <c r="J146" s="21" t="s">
        <v>23</v>
      </c>
      <c r="K146" s="50" t="s">
        <v>25</v>
      </c>
      <c r="L146" s="51" t="s">
        <v>26</v>
      </c>
      <c r="M146" s="51" t="s">
        <v>27</v>
      </c>
      <c r="N146" s="42"/>
    </row>
    <row r="147" spans="2:14" s="2" customFormat="1" x14ac:dyDescent="0.25">
      <c r="B147" s="39"/>
      <c r="C147" s="3"/>
      <c r="D147" s="4" t="str">
        <f>_xlfn.IFNA(VLOOKUP(C147,'1 - Componenten'!$B$7:$K$60,3,0),"")</f>
        <v/>
      </c>
      <c r="E147" s="18" t="str">
        <f>_xlfn.IFNA(VLOOKUP(C147,'1 - Componenten'!$B$7:$K$60,5,0),"")</f>
        <v/>
      </c>
      <c r="F147" s="26" t="str">
        <f>_xlfn.IFNA(VLOOKUP(C147,'1 - Componenten'!$B$7:$K$60,8,0),"")</f>
        <v/>
      </c>
      <c r="G147" s="26" t="str">
        <f>_xlfn.IFNA(VLOOKUP(C147,'1 - Componenten'!$B$7:$K$60,9,0),"")</f>
        <v/>
      </c>
      <c r="H147" s="26" t="str">
        <f>_xlfn.IFNA(VLOOKUP(C147,'1 - Componenten'!$B$7:$K$60,10,0),"")</f>
        <v/>
      </c>
      <c r="I147" s="13">
        <v>1</v>
      </c>
      <c r="J147" s="52">
        <f>IFERROR($I147*E147,0)</f>
        <v>0</v>
      </c>
      <c r="K147" s="53">
        <f>IFERROR($I147*F147,0)</f>
        <v>0</v>
      </c>
      <c r="L147" s="53">
        <f t="shared" ref="L147:L154" si="47">IFERROR($I147*G147,0)</f>
        <v>0</v>
      </c>
      <c r="M147" s="53">
        <f>IFERROR($I147*H147,0)</f>
        <v>0</v>
      </c>
      <c r="N147" s="42"/>
    </row>
    <row r="148" spans="2:14" s="2" customFormat="1" x14ac:dyDescent="0.25">
      <c r="B148" s="39"/>
      <c r="C148" s="3"/>
      <c r="D148" s="4" t="str">
        <f>_xlfn.IFNA(VLOOKUP(C148,'1 - Componenten'!$B$7:$K$60,3,0),"")</f>
        <v/>
      </c>
      <c r="E148" s="18" t="str">
        <f>_xlfn.IFNA(VLOOKUP(C148,'1 - Componenten'!$B$7:$K$60,5,0),"")</f>
        <v/>
      </c>
      <c r="F148" s="26" t="str">
        <f>_xlfn.IFNA(VLOOKUP(C148,'1 - Componenten'!$B$7:$K$60,8,0),"")</f>
        <v/>
      </c>
      <c r="G148" s="26" t="str">
        <f>_xlfn.IFNA(VLOOKUP(C148,'1 - Componenten'!$B$7:$K$60,9,0),"")</f>
        <v/>
      </c>
      <c r="H148" s="26" t="str">
        <f>_xlfn.IFNA(VLOOKUP(C148,'1 - Componenten'!$B$7:$K$60,10,0),"")</f>
        <v/>
      </c>
      <c r="I148" s="13">
        <v>1</v>
      </c>
      <c r="J148" s="52">
        <f t="shared" ref="J148:J155" si="48">IFERROR($I148*E148,0)</f>
        <v>0</v>
      </c>
      <c r="K148" s="53">
        <f t="shared" ref="K148:K155" si="49">IFERROR($I148*F148,0)</f>
        <v>0</v>
      </c>
      <c r="L148" s="53">
        <f t="shared" si="47"/>
        <v>0</v>
      </c>
      <c r="M148" s="53">
        <f t="shared" ref="M148:M155" si="50">IFERROR($I148*H148,0)</f>
        <v>0</v>
      </c>
      <c r="N148" s="42"/>
    </row>
    <row r="149" spans="2:14" s="2" customFormat="1" x14ac:dyDescent="0.25">
      <c r="B149" s="39"/>
      <c r="C149" s="3"/>
      <c r="D149" s="4" t="str">
        <f>_xlfn.IFNA(VLOOKUP(C149,'1 - Componenten'!$B$7:$K$60,3,0),"")</f>
        <v/>
      </c>
      <c r="E149" s="18" t="str">
        <f>_xlfn.IFNA(VLOOKUP(C149,'1 - Componenten'!$B$7:$K$60,5,0),"")</f>
        <v/>
      </c>
      <c r="F149" s="26" t="str">
        <f>_xlfn.IFNA(VLOOKUP(C149,'1 - Componenten'!$B$7:$K$60,8,0),"")</f>
        <v/>
      </c>
      <c r="G149" s="26" t="str">
        <f>_xlfn.IFNA(VLOOKUP(C149,'1 - Componenten'!$B$7:$K$60,9,0),"")</f>
        <v/>
      </c>
      <c r="H149" s="26" t="str">
        <f>_xlfn.IFNA(VLOOKUP(C149,'1 - Componenten'!$B$7:$K$60,10,0),"")</f>
        <v/>
      </c>
      <c r="I149" s="13">
        <v>1</v>
      </c>
      <c r="J149" s="52">
        <f t="shared" si="48"/>
        <v>0</v>
      </c>
      <c r="K149" s="53">
        <f t="shared" si="49"/>
        <v>0</v>
      </c>
      <c r="L149" s="53">
        <f>IFERROR($I149*G149,0)</f>
        <v>0</v>
      </c>
      <c r="M149" s="53">
        <f t="shared" si="50"/>
        <v>0</v>
      </c>
      <c r="N149" s="42"/>
    </row>
    <row r="150" spans="2:14" s="2" customFormat="1" x14ac:dyDescent="0.25">
      <c r="B150" s="39"/>
      <c r="C150" s="3"/>
      <c r="D150" s="4" t="str">
        <f>_xlfn.IFNA(VLOOKUP(C150,'1 - Componenten'!$B$7:$K$60,3,0),"")</f>
        <v/>
      </c>
      <c r="E150" s="18" t="str">
        <f>_xlfn.IFNA(VLOOKUP(C150,'1 - Componenten'!$B$7:$K$60,5,0),"")</f>
        <v/>
      </c>
      <c r="F150" s="26" t="str">
        <f>_xlfn.IFNA(VLOOKUP(C150,'1 - Componenten'!$B$7:$K$60,8,0),"")</f>
        <v/>
      </c>
      <c r="G150" s="26" t="str">
        <f>_xlfn.IFNA(VLOOKUP(C150,'1 - Componenten'!$B$7:$K$60,9,0),"")</f>
        <v/>
      </c>
      <c r="H150" s="26" t="str">
        <f>_xlfn.IFNA(VLOOKUP(C150,'1 - Componenten'!$B$7:$K$60,10,0),"")</f>
        <v/>
      </c>
      <c r="I150" s="13">
        <v>1</v>
      </c>
      <c r="J150" s="52">
        <f t="shared" si="48"/>
        <v>0</v>
      </c>
      <c r="K150" s="53">
        <f t="shared" si="49"/>
        <v>0</v>
      </c>
      <c r="L150" s="53">
        <f t="shared" si="47"/>
        <v>0</v>
      </c>
      <c r="M150" s="53">
        <f>IFERROR($I150*H150,0)</f>
        <v>0</v>
      </c>
      <c r="N150" s="42"/>
    </row>
    <row r="151" spans="2:14" s="2" customFormat="1" x14ac:dyDescent="0.25">
      <c r="B151" s="39"/>
      <c r="C151" s="3"/>
      <c r="D151" s="4" t="str">
        <f>_xlfn.IFNA(VLOOKUP(C151,'1 - Componenten'!$B$7:$K$60,3,0),"")</f>
        <v/>
      </c>
      <c r="E151" s="18" t="str">
        <f>_xlfn.IFNA(VLOOKUP(C151,'1 - Componenten'!$B$7:$K$60,5,0),"")</f>
        <v/>
      </c>
      <c r="F151" s="26" t="str">
        <f>_xlfn.IFNA(VLOOKUP(C151,'1 - Componenten'!$B$7:$K$60,8,0),"")</f>
        <v/>
      </c>
      <c r="G151" s="26" t="str">
        <f>_xlfn.IFNA(VLOOKUP(C151,'1 - Componenten'!$B$7:$K$60,9,0),"")</f>
        <v/>
      </c>
      <c r="H151" s="26" t="str">
        <f>_xlfn.IFNA(VLOOKUP(C151,'1 - Componenten'!$B$7:$K$60,10,0),"")</f>
        <v/>
      </c>
      <c r="I151" s="13">
        <v>1</v>
      </c>
      <c r="J151" s="52">
        <f t="shared" si="48"/>
        <v>0</v>
      </c>
      <c r="K151" s="53">
        <f t="shared" si="49"/>
        <v>0</v>
      </c>
      <c r="L151" s="53">
        <f t="shared" si="47"/>
        <v>0</v>
      </c>
      <c r="M151" s="53">
        <f t="shared" si="50"/>
        <v>0</v>
      </c>
      <c r="N151" s="42"/>
    </row>
    <row r="152" spans="2:14" s="2" customFormat="1" x14ac:dyDescent="0.25">
      <c r="B152" s="39"/>
      <c r="C152" s="3"/>
      <c r="D152" s="4" t="str">
        <f>_xlfn.IFNA(VLOOKUP(C152,'1 - Componenten'!$B$7:$K$60,3,0),"")</f>
        <v/>
      </c>
      <c r="E152" s="18" t="str">
        <f>_xlfn.IFNA(VLOOKUP(C152,'1 - Componenten'!$B$7:$K$60,5,0),"")</f>
        <v/>
      </c>
      <c r="F152" s="26" t="str">
        <f>_xlfn.IFNA(VLOOKUP(C152,'1 - Componenten'!$B$7:$K$60,8,0),"")</f>
        <v/>
      </c>
      <c r="G152" s="26" t="str">
        <f>_xlfn.IFNA(VLOOKUP(C152,'1 - Componenten'!$B$7:$K$60,9,0),"")</f>
        <v/>
      </c>
      <c r="H152" s="26" t="str">
        <f>_xlfn.IFNA(VLOOKUP(C152,'1 - Componenten'!$B$7:$K$60,10,0),"")</f>
        <v/>
      </c>
      <c r="I152" s="13">
        <v>1</v>
      </c>
      <c r="J152" s="52">
        <f t="shared" si="48"/>
        <v>0</v>
      </c>
      <c r="K152" s="53">
        <f t="shared" si="49"/>
        <v>0</v>
      </c>
      <c r="L152" s="53">
        <f t="shared" si="47"/>
        <v>0</v>
      </c>
      <c r="M152" s="53">
        <f t="shared" si="50"/>
        <v>0</v>
      </c>
      <c r="N152" s="42"/>
    </row>
    <row r="153" spans="2:14" s="2" customFormat="1" x14ac:dyDescent="0.25">
      <c r="B153" s="39"/>
      <c r="C153" s="3"/>
      <c r="D153" s="4" t="str">
        <f>_xlfn.IFNA(VLOOKUP(C153,'1 - Componenten'!$B$7:$K$60,3,0),"")</f>
        <v/>
      </c>
      <c r="E153" s="18" t="str">
        <f>_xlfn.IFNA(VLOOKUP(C153,'1 - Componenten'!$B$7:$K$60,5,0),"")</f>
        <v/>
      </c>
      <c r="F153" s="26" t="str">
        <f>_xlfn.IFNA(VLOOKUP(C153,'1 - Componenten'!$B$7:$K$60,8,0),"")</f>
        <v/>
      </c>
      <c r="G153" s="26" t="str">
        <f>_xlfn.IFNA(VLOOKUP(C153,'1 - Componenten'!$B$7:$K$60,9,0),"")</f>
        <v/>
      </c>
      <c r="H153" s="26" t="str">
        <f>_xlfn.IFNA(VLOOKUP(C153,'1 - Componenten'!$B$7:$K$60,10,0),"")</f>
        <v/>
      </c>
      <c r="I153" s="13">
        <v>1</v>
      </c>
      <c r="J153" s="52">
        <f t="shared" si="48"/>
        <v>0</v>
      </c>
      <c r="K153" s="53">
        <f t="shared" si="49"/>
        <v>0</v>
      </c>
      <c r="L153" s="53">
        <f t="shared" si="47"/>
        <v>0</v>
      </c>
      <c r="M153" s="53">
        <f t="shared" si="50"/>
        <v>0</v>
      </c>
      <c r="N153" s="42"/>
    </row>
    <row r="154" spans="2:14" s="2" customFormat="1" x14ac:dyDescent="0.25">
      <c r="B154" s="39"/>
      <c r="C154" s="3"/>
      <c r="D154" s="4" t="str">
        <f>_xlfn.IFNA(VLOOKUP(C154,'1 - Componenten'!$B$7:$K$60,3,0),"")</f>
        <v/>
      </c>
      <c r="E154" s="18" t="str">
        <f>_xlfn.IFNA(VLOOKUP(C154,'1 - Componenten'!$B$7:$K$60,5,0),"")</f>
        <v/>
      </c>
      <c r="F154" s="26" t="str">
        <f>_xlfn.IFNA(VLOOKUP(C154,'1 - Componenten'!$B$7:$K$60,8,0),"")</f>
        <v/>
      </c>
      <c r="G154" s="26" t="str">
        <f>_xlfn.IFNA(VLOOKUP(C154,'1 - Componenten'!$B$7:$K$60,9,0),"")</f>
        <v/>
      </c>
      <c r="H154" s="26" t="str">
        <f>_xlfn.IFNA(VLOOKUP(C154,'1 - Componenten'!$B$7:$K$60,10,0),"")</f>
        <v/>
      </c>
      <c r="I154" s="13">
        <v>1</v>
      </c>
      <c r="J154" s="52">
        <f t="shared" si="48"/>
        <v>0</v>
      </c>
      <c r="K154" s="53">
        <f t="shared" si="49"/>
        <v>0</v>
      </c>
      <c r="L154" s="53">
        <f t="shared" si="47"/>
        <v>0</v>
      </c>
      <c r="M154" s="53">
        <f t="shared" si="50"/>
        <v>0</v>
      </c>
      <c r="N154" s="42"/>
    </row>
    <row r="155" spans="2:14" s="2" customFormat="1" x14ac:dyDescent="0.25">
      <c r="B155" s="39"/>
      <c r="C155" s="3"/>
      <c r="D155" s="4" t="str">
        <f>_xlfn.IFNA(VLOOKUP(C155,'1 - Componenten'!$B$7:$K$60,3,0),"")</f>
        <v/>
      </c>
      <c r="E155" s="18" t="str">
        <f>_xlfn.IFNA(VLOOKUP(C155,'1 - Componenten'!$B$7:$K$60,5,0),"")</f>
        <v/>
      </c>
      <c r="F155" s="26" t="str">
        <f>_xlfn.IFNA(VLOOKUP(C155,'1 - Componenten'!$B$7:$K$60,8,0),"")</f>
        <v/>
      </c>
      <c r="G155" s="26" t="str">
        <f>_xlfn.IFNA(VLOOKUP(C155,'1 - Componenten'!$B$7:$K$60,9,0),"")</f>
        <v/>
      </c>
      <c r="H155" s="26" t="str">
        <f>_xlfn.IFNA(VLOOKUP(C155,'1 - Componenten'!$B$7:$K$60,10,0),"")</f>
        <v/>
      </c>
      <c r="I155" s="13">
        <v>1</v>
      </c>
      <c r="J155" s="52">
        <f t="shared" si="48"/>
        <v>0</v>
      </c>
      <c r="K155" s="53">
        <f t="shared" si="49"/>
        <v>0</v>
      </c>
      <c r="L155" s="53">
        <f>IFERROR($I155*G155,0)</f>
        <v>0</v>
      </c>
      <c r="M155" s="53">
        <f t="shared" si="50"/>
        <v>0</v>
      </c>
      <c r="N155" s="42"/>
    </row>
    <row r="156" spans="2:14" ht="14.1" customHeight="1" x14ac:dyDescent="0.25">
      <c r="B156" s="39"/>
      <c r="C156" s="32"/>
      <c r="D156" s="33"/>
      <c r="E156" s="34"/>
      <c r="F156" s="35"/>
      <c r="G156" s="35"/>
      <c r="H156" s="35"/>
      <c r="I156" s="32"/>
      <c r="J156" s="54" t="s">
        <v>29</v>
      </c>
      <c r="K156" s="55">
        <f>SUM(K147:K155)</f>
        <v>0</v>
      </c>
      <c r="L156" s="55">
        <f>SUM(L147:L155)</f>
        <v>0</v>
      </c>
      <c r="M156" s="55">
        <f>SUM(M147:M155)</f>
        <v>0</v>
      </c>
      <c r="N156" s="42"/>
    </row>
    <row r="157" spans="2:14" s="2" customFormat="1" ht="18.75" x14ac:dyDescent="0.3">
      <c r="B157" s="39"/>
      <c r="C157" s="48" t="s">
        <v>68</v>
      </c>
      <c r="D157" s="79" t="s">
        <v>112</v>
      </c>
      <c r="E157" s="107" t="s">
        <v>19</v>
      </c>
      <c r="F157" s="107"/>
      <c r="G157" s="107"/>
      <c r="H157" s="107"/>
      <c r="I157" s="108" t="s">
        <v>35</v>
      </c>
      <c r="J157" s="108"/>
      <c r="K157" s="108"/>
      <c r="L157" s="108"/>
      <c r="M157" s="108"/>
      <c r="N157" s="42"/>
    </row>
    <row r="158" spans="2:14" s="2" customFormat="1" ht="30" customHeight="1" x14ac:dyDescent="0.25">
      <c r="B158" s="39"/>
      <c r="C158" s="5" t="s">
        <v>36</v>
      </c>
      <c r="D158" s="5" t="s">
        <v>12</v>
      </c>
      <c r="E158" s="12" t="s">
        <v>2</v>
      </c>
      <c r="F158" s="5" t="s">
        <v>24</v>
      </c>
      <c r="G158" s="23" t="s">
        <v>21</v>
      </c>
      <c r="H158" s="23" t="s">
        <v>22</v>
      </c>
      <c r="I158" s="21" t="s">
        <v>20</v>
      </c>
      <c r="J158" s="21" t="s">
        <v>23</v>
      </c>
      <c r="K158" s="50" t="s">
        <v>25</v>
      </c>
      <c r="L158" s="51" t="s">
        <v>26</v>
      </c>
      <c r="M158" s="51" t="s">
        <v>27</v>
      </c>
      <c r="N158" s="42"/>
    </row>
    <row r="159" spans="2:14" s="2" customFormat="1" x14ac:dyDescent="0.25">
      <c r="B159" s="39"/>
      <c r="C159" s="3"/>
      <c r="D159" s="4" t="str">
        <f>_xlfn.IFNA(VLOOKUP(C159,'1 - Componenten'!$B$7:$K$60,3,0),"")</f>
        <v/>
      </c>
      <c r="E159" s="18" t="str">
        <f>_xlfn.IFNA(VLOOKUP(C159,'1 - Componenten'!$B$7:$K$60,5,0),"")</f>
        <v/>
      </c>
      <c r="F159" s="26" t="str">
        <f>_xlfn.IFNA(VLOOKUP(C159,'1 - Componenten'!$B$7:$K$60,8,0),"")</f>
        <v/>
      </c>
      <c r="G159" s="26" t="str">
        <f>_xlfn.IFNA(VLOOKUP(C159,'1 - Componenten'!$B$7:$K$60,9,0),"")</f>
        <v/>
      </c>
      <c r="H159" s="26" t="str">
        <f>_xlfn.IFNA(VLOOKUP(C159,'1 - Componenten'!$B$7:$K$60,10,0),"")</f>
        <v/>
      </c>
      <c r="I159" s="13">
        <v>1</v>
      </c>
      <c r="J159" s="52">
        <f>IFERROR($I159*E159,0)</f>
        <v>0</v>
      </c>
      <c r="K159" s="53">
        <f>IFERROR($I159*F159,0)</f>
        <v>0</v>
      </c>
      <c r="L159" s="53">
        <f t="shared" ref="L159:L160" si="51">IFERROR($I159*G159,0)</f>
        <v>0</v>
      </c>
      <c r="M159" s="53">
        <f>IFERROR($I159*H159,0)</f>
        <v>0</v>
      </c>
      <c r="N159" s="42"/>
    </row>
    <row r="160" spans="2:14" s="2" customFormat="1" x14ac:dyDescent="0.25">
      <c r="B160" s="39"/>
      <c r="C160" s="3"/>
      <c r="D160" s="4" t="str">
        <f>_xlfn.IFNA(VLOOKUP(C160,'1 - Componenten'!$B$7:$K$60,3,0),"")</f>
        <v/>
      </c>
      <c r="E160" s="18" t="str">
        <f>_xlfn.IFNA(VLOOKUP(C160,'1 - Componenten'!$B$7:$K$60,5,0),"")</f>
        <v/>
      </c>
      <c r="F160" s="26" t="str">
        <f>_xlfn.IFNA(VLOOKUP(C160,'1 - Componenten'!$B$7:$K$60,8,0),"")</f>
        <v/>
      </c>
      <c r="G160" s="26" t="str">
        <f>_xlfn.IFNA(VLOOKUP(C160,'1 - Componenten'!$B$7:$K$60,9,0),"")</f>
        <v/>
      </c>
      <c r="H160" s="26" t="str">
        <f>_xlfn.IFNA(VLOOKUP(C160,'1 - Componenten'!$B$7:$K$60,10,0),"")</f>
        <v/>
      </c>
      <c r="I160" s="13">
        <v>1</v>
      </c>
      <c r="J160" s="52">
        <f t="shared" ref="J160:J167" si="52">IFERROR($I160*E160,0)</f>
        <v>0</v>
      </c>
      <c r="K160" s="53">
        <f t="shared" ref="K160:K167" si="53">IFERROR($I160*F160,0)</f>
        <v>0</v>
      </c>
      <c r="L160" s="53">
        <f t="shared" si="51"/>
        <v>0</v>
      </c>
      <c r="M160" s="53">
        <f t="shared" ref="M160:M161" si="54">IFERROR($I160*H160,0)</f>
        <v>0</v>
      </c>
      <c r="N160" s="42"/>
    </row>
    <row r="161" spans="2:14" s="2" customFormat="1" x14ac:dyDescent="0.25">
      <c r="B161" s="39"/>
      <c r="C161" s="3"/>
      <c r="D161" s="4" t="str">
        <f>_xlfn.IFNA(VLOOKUP(C161,'1 - Componenten'!$B$7:$K$60,3,0),"")</f>
        <v/>
      </c>
      <c r="E161" s="18" t="str">
        <f>_xlfn.IFNA(VLOOKUP(C161,'1 - Componenten'!$B$7:$K$60,5,0),"")</f>
        <v/>
      </c>
      <c r="F161" s="26" t="str">
        <f>_xlfn.IFNA(VLOOKUP(C161,'1 - Componenten'!$B$7:$K$60,8,0),"")</f>
        <v/>
      </c>
      <c r="G161" s="26" t="str">
        <f>_xlfn.IFNA(VLOOKUP(C161,'1 - Componenten'!$B$7:$K$60,9,0),"")</f>
        <v/>
      </c>
      <c r="H161" s="26" t="str">
        <f>_xlfn.IFNA(VLOOKUP(C161,'1 - Componenten'!$B$7:$K$60,10,0),"")</f>
        <v/>
      </c>
      <c r="I161" s="13">
        <v>1</v>
      </c>
      <c r="J161" s="52">
        <f t="shared" si="52"/>
        <v>0</v>
      </c>
      <c r="K161" s="53">
        <f t="shared" si="53"/>
        <v>0</v>
      </c>
      <c r="L161" s="53">
        <f>IFERROR($I161*G161,0)</f>
        <v>0</v>
      </c>
      <c r="M161" s="53">
        <f t="shared" si="54"/>
        <v>0</v>
      </c>
      <c r="N161" s="42"/>
    </row>
    <row r="162" spans="2:14" s="2" customFormat="1" x14ac:dyDescent="0.25">
      <c r="B162" s="39"/>
      <c r="C162" s="3"/>
      <c r="D162" s="4" t="str">
        <f>_xlfn.IFNA(VLOOKUP(C162,'1 - Componenten'!$B$7:$K$60,3,0),"")</f>
        <v/>
      </c>
      <c r="E162" s="18" t="str">
        <f>_xlfn.IFNA(VLOOKUP(C162,'1 - Componenten'!$B$7:$K$60,5,0),"")</f>
        <v/>
      </c>
      <c r="F162" s="26" t="str">
        <f>_xlfn.IFNA(VLOOKUP(C162,'1 - Componenten'!$B$7:$K$60,8,0),"")</f>
        <v/>
      </c>
      <c r="G162" s="26" t="str">
        <f>_xlfn.IFNA(VLOOKUP(C162,'1 - Componenten'!$B$7:$K$60,9,0),"")</f>
        <v/>
      </c>
      <c r="H162" s="26" t="str">
        <f>_xlfn.IFNA(VLOOKUP(C162,'1 - Componenten'!$B$7:$K$60,10,0),"")</f>
        <v/>
      </c>
      <c r="I162" s="13">
        <v>1</v>
      </c>
      <c r="J162" s="52">
        <f t="shared" si="52"/>
        <v>0</v>
      </c>
      <c r="K162" s="53">
        <f t="shared" si="53"/>
        <v>0</v>
      </c>
      <c r="L162" s="53">
        <f t="shared" ref="L162:L166" si="55">IFERROR($I162*G162,0)</f>
        <v>0</v>
      </c>
      <c r="M162" s="53">
        <f>IFERROR($I162*H162,0)</f>
        <v>0</v>
      </c>
      <c r="N162" s="42"/>
    </row>
    <row r="163" spans="2:14" s="2" customFormat="1" x14ac:dyDescent="0.25">
      <c r="B163" s="39"/>
      <c r="C163" s="3"/>
      <c r="D163" s="4" t="str">
        <f>_xlfn.IFNA(VLOOKUP(C163,'1 - Componenten'!$B$7:$K$60,3,0),"")</f>
        <v/>
      </c>
      <c r="E163" s="18" t="str">
        <f>_xlfn.IFNA(VLOOKUP(C163,'1 - Componenten'!$B$7:$K$60,5,0),"")</f>
        <v/>
      </c>
      <c r="F163" s="26" t="str">
        <f>_xlfn.IFNA(VLOOKUP(C163,'1 - Componenten'!$B$7:$K$60,8,0),"")</f>
        <v/>
      </c>
      <c r="G163" s="26" t="str">
        <f>_xlfn.IFNA(VLOOKUP(C163,'1 - Componenten'!$B$7:$K$60,9,0),"")</f>
        <v/>
      </c>
      <c r="H163" s="26" t="str">
        <f>_xlfn.IFNA(VLOOKUP(C163,'1 - Componenten'!$B$7:$K$60,10,0),"")</f>
        <v/>
      </c>
      <c r="I163" s="13">
        <v>1</v>
      </c>
      <c r="J163" s="52">
        <f t="shared" si="52"/>
        <v>0</v>
      </c>
      <c r="K163" s="53">
        <f t="shared" si="53"/>
        <v>0</v>
      </c>
      <c r="L163" s="53">
        <f t="shared" si="55"/>
        <v>0</v>
      </c>
      <c r="M163" s="53">
        <f t="shared" ref="M163:M167" si="56">IFERROR($I163*H163,0)</f>
        <v>0</v>
      </c>
      <c r="N163" s="42"/>
    </row>
    <row r="164" spans="2:14" s="2" customFormat="1" x14ac:dyDescent="0.25">
      <c r="B164" s="39"/>
      <c r="C164" s="3"/>
      <c r="D164" s="4" t="str">
        <f>_xlfn.IFNA(VLOOKUP(C164,'1 - Componenten'!$B$7:$K$60,3,0),"")</f>
        <v/>
      </c>
      <c r="E164" s="18" t="str">
        <f>_xlfn.IFNA(VLOOKUP(C164,'1 - Componenten'!$B$7:$K$60,5,0),"")</f>
        <v/>
      </c>
      <c r="F164" s="26" t="str">
        <f>_xlfn.IFNA(VLOOKUP(C164,'1 - Componenten'!$B$7:$K$60,8,0),"")</f>
        <v/>
      </c>
      <c r="G164" s="26" t="str">
        <f>_xlfn.IFNA(VLOOKUP(C164,'1 - Componenten'!$B$7:$K$60,9,0),"")</f>
        <v/>
      </c>
      <c r="H164" s="26" t="str">
        <f>_xlfn.IFNA(VLOOKUP(C164,'1 - Componenten'!$B$7:$K$60,10,0),"")</f>
        <v/>
      </c>
      <c r="I164" s="13">
        <v>1</v>
      </c>
      <c r="J164" s="52">
        <f t="shared" si="52"/>
        <v>0</v>
      </c>
      <c r="K164" s="53">
        <f t="shared" si="53"/>
        <v>0</v>
      </c>
      <c r="L164" s="53">
        <f t="shared" si="55"/>
        <v>0</v>
      </c>
      <c r="M164" s="53">
        <f t="shared" si="56"/>
        <v>0</v>
      </c>
      <c r="N164" s="42"/>
    </row>
    <row r="165" spans="2:14" s="2" customFormat="1" x14ac:dyDescent="0.25">
      <c r="B165" s="39"/>
      <c r="C165" s="3"/>
      <c r="D165" s="4" t="str">
        <f>_xlfn.IFNA(VLOOKUP(C165,'1 - Componenten'!$B$7:$K$60,3,0),"")</f>
        <v/>
      </c>
      <c r="E165" s="18" t="str">
        <f>_xlfn.IFNA(VLOOKUP(C165,'1 - Componenten'!$B$7:$K$60,5,0),"")</f>
        <v/>
      </c>
      <c r="F165" s="26" t="str">
        <f>_xlfn.IFNA(VLOOKUP(C165,'1 - Componenten'!$B$7:$K$60,8,0),"")</f>
        <v/>
      </c>
      <c r="G165" s="26" t="str">
        <f>_xlfn.IFNA(VLOOKUP(C165,'1 - Componenten'!$B$7:$K$60,9,0),"")</f>
        <v/>
      </c>
      <c r="H165" s="26" t="str">
        <f>_xlfn.IFNA(VLOOKUP(C165,'1 - Componenten'!$B$7:$K$60,10,0),"")</f>
        <v/>
      </c>
      <c r="I165" s="13">
        <v>1</v>
      </c>
      <c r="J165" s="52">
        <f t="shared" si="52"/>
        <v>0</v>
      </c>
      <c r="K165" s="53">
        <f t="shared" si="53"/>
        <v>0</v>
      </c>
      <c r="L165" s="53">
        <f t="shared" si="55"/>
        <v>0</v>
      </c>
      <c r="M165" s="53">
        <f t="shared" si="56"/>
        <v>0</v>
      </c>
      <c r="N165" s="42"/>
    </row>
    <row r="166" spans="2:14" s="2" customFormat="1" x14ac:dyDescent="0.25">
      <c r="B166" s="39"/>
      <c r="C166" s="3"/>
      <c r="D166" s="4" t="str">
        <f>_xlfn.IFNA(VLOOKUP(C166,'1 - Componenten'!$B$7:$K$60,3,0),"")</f>
        <v/>
      </c>
      <c r="E166" s="18" t="str">
        <f>_xlfn.IFNA(VLOOKUP(C166,'1 - Componenten'!$B$7:$K$60,5,0),"")</f>
        <v/>
      </c>
      <c r="F166" s="26" t="str">
        <f>_xlfn.IFNA(VLOOKUP(C166,'1 - Componenten'!$B$7:$K$60,8,0),"")</f>
        <v/>
      </c>
      <c r="G166" s="26" t="str">
        <f>_xlfn.IFNA(VLOOKUP(C166,'1 - Componenten'!$B$7:$K$60,9,0),"")</f>
        <v/>
      </c>
      <c r="H166" s="26" t="str">
        <f>_xlfn.IFNA(VLOOKUP(C166,'1 - Componenten'!$B$7:$K$60,10,0),"")</f>
        <v/>
      </c>
      <c r="I166" s="13">
        <v>1</v>
      </c>
      <c r="J166" s="52">
        <f t="shared" si="52"/>
        <v>0</v>
      </c>
      <c r="K166" s="53">
        <f t="shared" si="53"/>
        <v>0</v>
      </c>
      <c r="L166" s="53">
        <f t="shared" si="55"/>
        <v>0</v>
      </c>
      <c r="M166" s="53">
        <f t="shared" si="56"/>
        <v>0</v>
      </c>
      <c r="N166" s="42"/>
    </row>
    <row r="167" spans="2:14" s="2" customFormat="1" x14ac:dyDescent="0.25">
      <c r="B167" s="39"/>
      <c r="C167" s="3"/>
      <c r="D167" s="4" t="str">
        <f>_xlfn.IFNA(VLOOKUP(C167,'1 - Componenten'!$B$7:$K$60,3,0),"")</f>
        <v/>
      </c>
      <c r="E167" s="18" t="str">
        <f>_xlfn.IFNA(VLOOKUP(C167,'1 - Componenten'!$B$7:$K$60,5,0),"")</f>
        <v/>
      </c>
      <c r="F167" s="26" t="str">
        <f>_xlfn.IFNA(VLOOKUP(C167,'1 - Componenten'!$B$7:$K$60,8,0),"")</f>
        <v/>
      </c>
      <c r="G167" s="26" t="str">
        <f>_xlfn.IFNA(VLOOKUP(C167,'1 - Componenten'!$B$7:$K$60,9,0),"")</f>
        <v/>
      </c>
      <c r="H167" s="26" t="str">
        <f>_xlfn.IFNA(VLOOKUP(C167,'1 - Componenten'!$B$7:$K$60,10,0),"")</f>
        <v/>
      </c>
      <c r="I167" s="13">
        <v>1</v>
      </c>
      <c r="J167" s="52">
        <f t="shared" si="52"/>
        <v>0</v>
      </c>
      <c r="K167" s="53">
        <f t="shared" si="53"/>
        <v>0</v>
      </c>
      <c r="L167" s="53">
        <f>IFERROR($I167*G167,0)</f>
        <v>0</v>
      </c>
      <c r="M167" s="53">
        <f t="shared" si="56"/>
        <v>0</v>
      </c>
      <c r="N167" s="42"/>
    </row>
    <row r="168" spans="2:14" s="2" customFormat="1" ht="14.1" customHeight="1" x14ac:dyDescent="0.25">
      <c r="B168" s="39"/>
      <c r="C168" s="32"/>
      <c r="D168" s="33"/>
      <c r="E168" s="34"/>
      <c r="F168" s="35"/>
      <c r="G168" s="35"/>
      <c r="H168" s="35"/>
      <c r="I168" s="32"/>
      <c r="J168" s="54" t="s">
        <v>29</v>
      </c>
      <c r="K168" s="55">
        <f>SUM(K159:K167)</f>
        <v>0</v>
      </c>
      <c r="L168" s="55">
        <f>SUM(L159:L167)</f>
        <v>0</v>
      </c>
      <c r="M168" s="55">
        <f>SUM(M159:M167)</f>
        <v>0</v>
      </c>
      <c r="N168" s="42"/>
    </row>
    <row r="169" spans="2:14" ht="18.75" x14ac:dyDescent="0.3">
      <c r="B169" s="39"/>
      <c r="C169" s="48" t="s">
        <v>69</v>
      </c>
      <c r="D169" s="79" t="s">
        <v>111</v>
      </c>
      <c r="E169" s="107" t="s">
        <v>19</v>
      </c>
      <c r="F169" s="107"/>
      <c r="G169" s="107"/>
      <c r="H169" s="107"/>
      <c r="I169" s="108" t="s">
        <v>35</v>
      </c>
      <c r="J169" s="108"/>
      <c r="K169" s="108"/>
      <c r="L169" s="108"/>
      <c r="M169" s="108"/>
      <c r="N169" s="42"/>
    </row>
    <row r="170" spans="2:14" ht="30" customHeight="1" x14ac:dyDescent="0.25">
      <c r="B170" s="39"/>
      <c r="C170" s="5" t="s">
        <v>36</v>
      </c>
      <c r="D170" s="5" t="s">
        <v>12</v>
      </c>
      <c r="E170" s="12" t="s">
        <v>2</v>
      </c>
      <c r="F170" s="5" t="s">
        <v>24</v>
      </c>
      <c r="G170" s="23" t="s">
        <v>21</v>
      </c>
      <c r="H170" s="23" t="s">
        <v>22</v>
      </c>
      <c r="I170" s="21" t="s">
        <v>20</v>
      </c>
      <c r="J170" s="21" t="s">
        <v>23</v>
      </c>
      <c r="K170" s="50" t="s">
        <v>25</v>
      </c>
      <c r="L170" s="51" t="s">
        <v>26</v>
      </c>
      <c r="M170" s="51" t="s">
        <v>27</v>
      </c>
      <c r="N170" s="42"/>
    </row>
    <row r="171" spans="2:14" x14ac:dyDescent="0.25">
      <c r="B171" s="39"/>
      <c r="C171" s="3"/>
      <c r="D171" s="4" t="str">
        <f>_xlfn.IFNA(VLOOKUP(C171,'1 - Componenten'!$B$7:$K$60,3,0),"")</f>
        <v/>
      </c>
      <c r="E171" s="18" t="str">
        <f>_xlfn.IFNA(VLOOKUP(C171,'1 - Componenten'!$B$7:$K$60,5,0),"")</f>
        <v/>
      </c>
      <c r="F171" s="26" t="str">
        <f>_xlfn.IFNA(VLOOKUP(C171,'1 - Componenten'!$B$7:$K$60,8,0),"")</f>
        <v/>
      </c>
      <c r="G171" s="26" t="str">
        <f>_xlfn.IFNA(VLOOKUP(C171,'1 - Componenten'!$B$7:$K$60,9,0),"")</f>
        <v/>
      </c>
      <c r="H171" s="26" t="str">
        <f>_xlfn.IFNA(VLOOKUP(C171,'1 - Componenten'!$B$7:$K$60,10,0),"")</f>
        <v/>
      </c>
      <c r="I171" s="13">
        <v>1</v>
      </c>
      <c r="J171" s="52">
        <f>IFERROR($I171*E171,0)</f>
        <v>0</v>
      </c>
      <c r="K171" s="53">
        <f>IFERROR($I171*F171,0)</f>
        <v>0</v>
      </c>
      <c r="L171" s="53">
        <f t="shared" ref="L171:L179" si="57">IFERROR($I171*G171,0)</f>
        <v>0</v>
      </c>
      <c r="M171" s="53">
        <f t="shared" ref="M171:M179" si="58">IFERROR($I171*H171,0)</f>
        <v>0</v>
      </c>
      <c r="N171" s="42"/>
    </row>
    <row r="172" spans="2:14" x14ac:dyDescent="0.25">
      <c r="B172" s="39"/>
      <c r="C172" s="3"/>
      <c r="D172" s="4" t="str">
        <f>_xlfn.IFNA(VLOOKUP(C172,'1 - Componenten'!$B$7:$K$60,3,0),"")</f>
        <v/>
      </c>
      <c r="E172" s="18" t="str">
        <f>_xlfn.IFNA(VLOOKUP(C172,'1 - Componenten'!$B$7:$K$60,5,0),"")</f>
        <v/>
      </c>
      <c r="F172" s="26" t="str">
        <f>_xlfn.IFNA(VLOOKUP(C172,'1 - Componenten'!$B$7:$K$60,8,0),"")</f>
        <v/>
      </c>
      <c r="G172" s="26" t="str">
        <f>_xlfn.IFNA(VLOOKUP(C172,'1 - Componenten'!$B$7:$K$60,9,0),"")</f>
        <v/>
      </c>
      <c r="H172" s="26" t="str">
        <f>_xlfn.IFNA(VLOOKUP(C172,'1 - Componenten'!$B$7:$K$60,10,0),"")</f>
        <v/>
      </c>
      <c r="I172" s="13">
        <v>1</v>
      </c>
      <c r="J172" s="52">
        <f t="shared" ref="J172:J179" si="59">IFERROR($I172*E172,0)</f>
        <v>0</v>
      </c>
      <c r="K172" s="53">
        <f>IFERROR($I172*F172,0)</f>
        <v>0</v>
      </c>
      <c r="L172" s="53">
        <f t="shared" si="57"/>
        <v>0</v>
      </c>
      <c r="M172" s="53">
        <f t="shared" si="58"/>
        <v>0</v>
      </c>
      <c r="N172" s="42"/>
    </row>
    <row r="173" spans="2:14" x14ac:dyDescent="0.25">
      <c r="B173" s="39"/>
      <c r="C173" s="3"/>
      <c r="D173" s="4" t="str">
        <f>_xlfn.IFNA(VLOOKUP(C173,'1 - Componenten'!$B$7:$K$60,3,0),"")</f>
        <v/>
      </c>
      <c r="E173" s="18" t="str">
        <f>_xlfn.IFNA(VLOOKUP(C173,'1 - Componenten'!$B$7:$K$60,5,0),"")</f>
        <v/>
      </c>
      <c r="F173" s="26" t="str">
        <f>_xlfn.IFNA(VLOOKUP(C173,'1 - Componenten'!$B$7:$K$60,8,0),"")</f>
        <v/>
      </c>
      <c r="G173" s="26" t="str">
        <f>_xlfn.IFNA(VLOOKUP(C173,'1 - Componenten'!$B$7:$K$60,9,0),"")</f>
        <v/>
      </c>
      <c r="H173" s="26" t="str">
        <f>_xlfn.IFNA(VLOOKUP(C173,'1 - Componenten'!$B$7:$K$60,10,0),"")</f>
        <v/>
      </c>
      <c r="I173" s="13">
        <v>1</v>
      </c>
      <c r="J173" s="52">
        <f t="shared" si="59"/>
        <v>0</v>
      </c>
      <c r="K173" s="53">
        <f t="shared" ref="K173:K179" si="60">IFERROR($I173*F173,0)</f>
        <v>0</v>
      </c>
      <c r="L173" s="53">
        <f>IFERROR($I173*G173,0)</f>
        <v>0</v>
      </c>
      <c r="M173" s="53">
        <f t="shared" si="58"/>
        <v>0</v>
      </c>
      <c r="N173" s="42"/>
    </row>
    <row r="174" spans="2:14" x14ac:dyDescent="0.25">
      <c r="B174" s="39"/>
      <c r="C174" s="3"/>
      <c r="D174" s="4" t="str">
        <f>_xlfn.IFNA(VLOOKUP(C174,'1 - Componenten'!$B$7:$K$60,3,0),"")</f>
        <v/>
      </c>
      <c r="E174" s="18" t="str">
        <f>_xlfn.IFNA(VLOOKUP(C174,'1 - Componenten'!$B$7:$K$60,5,0),"")</f>
        <v/>
      </c>
      <c r="F174" s="26" t="str">
        <f>_xlfn.IFNA(VLOOKUP(C174,'1 - Componenten'!$B$7:$K$60,8,0),"")</f>
        <v/>
      </c>
      <c r="G174" s="26" t="str">
        <f>_xlfn.IFNA(VLOOKUP(C174,'1 - Componenten'!$B$7:$K$60,9,0),"")</f>
        <v/>
      </c>
      <c r="H174" s="26" t="str">
        <f>_xlfn.IFNA(VLOOKUP(C174,'1 - Componenten'!$B$7:$K$60,10,0),"")</f>
        <v/>
      </c>
      <c r="I174" s="13">
        <v>1</v>
      </c>
      <c r="J174" s="52">
        <f t="shared" si="59"/>
        <v>0</v>
      </c>
      <c r="K174" s="53">
        <f t="shared" si="60"/>
        <v>0</v>
      </c>
      <c r="L174" s="53">
        <f t="shared" si="57"/>
        <v>0</v>
      </c>
      <c r="M174" s="53">
        <f t="shared" si="58"/>
        <v>0</v>
      </c>
      <c r="N174" s="42"/>
    </row>
    <row r="175" spans="2:14" x14ac:dyDescent="0.25">
      <c r="B175" s="39"/>
      <c r="C175" s="3"/>
      <c r="D175" s="4" t="str">
        <f>_xlfn.IFNA(VLOOKUP(C175,'1 - Componenten'!$B$7:$K$60,3,0),"")</f>
        <v/>
      </c>
      <c r="E175" s="18" t="str">
        <f>_xlfn.IFNA(VLOOKUP(C175,'1 - Componenten'!$B$7:$K$60,5,0),"")</f>
        <v/>
      </c>
      <c r="F175" s="26" t="str">
        <f>_xlfn.IFNA(VLOOKUP(C175,'1 - Componenten'!$B$7:$K$60,8,0),"")</f>
        <v/>
      </c>
      <c r="G175" s="26" t="str">
        <f>_xlfn.IFNA(VLOOKUP(C175,'1 - Componenten'!$B$7:$K$60,9,0),"")</f>
        <v/>
      </c>
      <c r="H175" s="26" t="str">
        <f>_xlfn.IFNA(VLOOKUP(C175,'1 - Componenten'!$B$7:$K$60,10,0),"")</f>
        <v/>
      </c>
      <c r="I175" s="13">
        <v>1</v>
      </c>
      <c r="J175" s="52">
        <f t="shared" si="59"/>
        <v>0</v>
      </c>
      <c r="K175" s="53">
        <f t="shared" si="60"/>
        <v>0</v>
      </c>
      <c r="L175" s="53">
        <f t="shared" si="57"/>
        <v>0</v>
      </c>
      <c r="M175" s="53">
        <f t="shared" si="58"/>
        <v>0</v>
      </c>
      <c r="N175" s="42"/>
    </row>
    <row r="176" spans="2:14" x14ac:dyDescent="0.25">
      <c r="B176" s="39"/>
      <c r="C176" s="3"/>
      <c r="D176" s="4" t="str">
        <f>_xlfn.IFNA(VLOOKUP(C176,'1 - Componenten'!$B$7:$K$60,3,0),"")</f>
        <v/>
      </c>
      <c r="E176" s="18" t="str">
        <f>_xlfn.IFNA(VLOOKUP(C176,'1 - Componenten'!$B$7:$K$60,5,0),"")</f>
        <v/>
      </c>
      <c r="F176" s="26" t="str">
        <f>_xlfn.IFNA(VLOOKUP(C176,'1 - Componenten'!$B$7:$K$60,8,0),"")</f>
        <v/>
      </c>
      <c r="G176" s="26" t="str">
        <f>_xlfn.IFNA(VLOOKUP(C176,'1 - Componenten'!$B$7:$K$60,9,0),"")</f>
        <v/>
      </c>
      <c r="H176" s="26" t="str">
        <f>_xlfn.IFNA(VLOOKUP(C176,'1 - Componenten'!$B$7:$K$60,10,0),"")</f>
        <v/>
      </c>
      <c r="I176" s="13">
        <v>1</v>
      </c>
      <c r="J176" s="52">
        <f t="shared" si="59"/>
        <v>0</v>
      </c>
      <c r="K176" s="53">
        <f t="shared" si="60"/>
        <v>0</v>
      </c>
      <c r="L176" s="53">
        <f t="shared" si="57"/>
        <v>0</v>
      </c>
      <c r="M176" s="53">
        <f t="shared" si="58"/>
        <v>0</v>
      </c>
      <c r="N176" s="42"/>
    </row>
    <row r="177" spans="2:14" x14ac:dyDescent="0.25">
      <c r="B177" s="39"/>
      <c r="C177" s="3"/>
      <c r="D177" s="4" t="str">
        <f>_xlfn.IFNA(VLOOKUP(C177,'1 - Componenten'!$B$7:$K$60,3,0),"")</f>
        <v/>
      </c>
      <c r="E177" s="18" t="str">
        <f>_xlfn.IFNA(VLOOKUP(C177,'1 - Componenten'!$B$7:$K$60,5,0),"")</f>
        <v/>
      </c>
      <c r="F177" s="26" t="str">
        <f>_xlfn.IFNA(VLOOKUP(C177,'1 - Componenten'!$B$7:$K$60,8,0),"")</f>
        <v/>
      </c>
      <c r="G177" s="26" t="str">
        <f>_xlfn.IFNA(VLOOKUP(C177,'1 - Componenten'!$B$7:$K$60,9,0),"")</f>
        <v/>
      </c>
      <c r="H177" s="26" t="str">
        <f>_xlfn.IFNA(VLOOKUP(C177,'1 - Componenten'!$B$7:$K$60,10,0),"")</f>
        <v/>
      </c>
      <c r="I177" s="13">
        <v>1</v>
      </c>
      <c r="J177" s="52">
        <f t="shared" si="59"/>
        <v>0</v>
      </c>
      <c r="K177" s="53">
        <f>IFERROR($I177*F177,0)</f>
        <v>0</v>
      </c>
      <c r="L177" s="53">
        <f t="shared" si="57"/>
        <v>0</v>
      </c>
      <c r="M177" s="53">
        <f t="shared" si="58"/>
        <v>0</v>
      </c>
      <c r="N177" s="42"/>
    </row>
    <row r="178" spans="2:14" x14ac:dyDescent="0.25">
      <c r="B178" s="39"/>
      <c r="C178" s="3"/>
      <c r="D178" s="4" t="str">
        <f>_xlfn.IFNA(VLOOKUP(C178,'1 - Componenten'!$B$7:$K$60,3,0),"")</f>
        <v/>
      </c>
      <c r="E178" s="18" t="str">
        <f>_xlfn.IFNA(VLOOKUP(C178,'1 - Componenten'!$B$7:$K$60,5,0),"")</f>
        <v/>
      </c>
      <c r="F178" s="26" t="str">
        <f>_xlfn.IFNA(VLOOKUP(C178,'1 - Componenten'!$B$7:$K$60,8,0),"")</f>
        <v/>
      </c>
      <c r="G178" s="26" t="str">
        <f>_xlfn.IFNA(VLOOKUP(C178,'1 - Componenten'!$B$7:$K$60,9,0),"")</f>
        <v/>
      </c>
      <c r="H178" s="26" t="str">
        <f>_xlfn.IFNA(VLOOKUP(C178,'1 - Componenten'!$B$7:$K$60,10,0),"")</f>
        <v/>
      </c>
      <c r="I178" s="13">
        <v>1</v>
      </c>
      <c r="J178" s="52">
        <f t="shared" si="59"/>
        <v>0</v>
      </c>
      <c r="K178" s="53">
        <f t="shared" si="60"/>
        <v>0</v>
      </c>
      <c r="L178" s="53">
        <f t="shared" si="57"/>
        <v>0</v>
      </c>
      <c r="M178" s="53">
        <f t="shared" si="58"/>
        <v>0</v>
      </c>
      <c r="N178" s="42"/>
    </row>
    <row r="179" spans="2:14" x14ac:dyDescent="0.25">
      <c r="B179" s="39"/>
      <c r="C179" s="3"/>
      <c r="D179" s="4" t="str">
        <f>_xlfn.IFNA(VLOOKUP(C179,'1 - Componenten'!$B$7:$K$60,3,0),"")</f>
        <v/>
      </c>
      <c r="E179" s="18" t="str">
        <f>_xlfn.IFNA(VLOOKUP(C179,'1 - Componenten'!$B$7:$K$60,5,0),"")</f>
        <v/>
      </c>
      <c r="F179" s="26" t="str">
        <f>_xlfn.IFNA(VLOOKUP(C179,'1 - Componenten'!$B$7:$K$60,8,0),"")</f>
        <v/>
      </c>
      <c r="G179" s="26" t="str">
        <f>_xlfn.IFNA(VLOOKUP(C179,'1 - Componenten'!$B$7:$K$60,9,0),"")</f>
        <v/>
      </c>
      <c r="H179" s="26" t="str">
        <f>_xlfn.IFNA(VLOOKUP(C179,'1 - Componenten'!$B$7:$K$60,10,0),"")</f>
        <v/>
      </c>
      <c r="I179" s="13">
        <v>1</v>
      </c>
      <c r="J179" s="52">
        <f t="shared" si="59"/>
        <v>0</v>
      </c>
      <c r="K179" s="53">
        <f t="shared" si="60"/>
        <v>0</v>
      </c>
      <c r="L179" s="53">
        <f t="shared" si="57"/>
        <v>0</v>
      </c>
      <c r="M179" s="53">
        <f t="shared" si="58"/>
        <v>0</v>
      </c>
      <c r="N179" s="42"/>
    </row>
    <row r="180" spans="2:14" s="2" customFormat="1" ht="14.1" customHeight="1" x14ac:dyDescent="0.25">
      <c r="B180" s="39"/>
      <c r="C180" s="32"/>
      <c r="D180" s="33"/>
      <c r="E180" s="34"/>
      <c r="F180" s="35"/>
      <c r="G180" s="35"/>
      <c r="H180" s="35"/>
      <c r="I180" s="32"/>
      <c r="J180" s="54" t="s">
        <v>29</v>
      </c>
      <c r="K180" s="55">
        <f>SUM(K171:K179)</f>
        <v>0</v>
      </c>
      <c r="L180" s="55">
        <f>SUM(L171:L179)</f>
        <v>0</v>
      </c>
      <c r="M180" s="55">
        <f>SUM(M171:M179)</f>
        <v>0</v>
      </c>
      <c r="N180" s="42"/>
    </row>
    <row r="181" spans="2:14" ht="18.75" x14ac:dyDescent="0.3">
      <c r="B181" s="39"/>
      <c r="C181" s="48" t="s">
        <v>69</v>
      </c>
      <c r="D181" s="79" t="s">
        <v>112</v>
      </c>
      <c r="E181" s="107" t="s">
        <v>19</v>
      </c>
      <c r="F181" s="107"/>
      <c r="G181" s="107"/>
      <c r="H181" s="107"/>
      <c r="I181" s="108" t="s">
        <v>35</v>
      </c>
      <c r="J181" s="108"/>
      <c r="K181" s="108"/>
      <c r="L181" s="108"/>
      <c r="M181" s="108"/>
      <c r="N181" s="42"/>
    </row>
    <row r="182" spans="2:14" ht="30" customHeight="1" x14ac:dyDescent="0.25">
      <c r="B182" s="39"/>
      <c r="C182" s="5" t="s">
        <v>36</v>
      </c>
      <c r="D182" s="5" t="s">
        <v>12</v>
      </c>
      <c r="E182" s="12" t="s">
        <v>2</v>
      </c>
      <c r="F182" s="5" t="s">
        <v>24</v>
      </c>
      <c r="G182" s="23" t="s">
        <v>21</v>
      </c>
      <c r="H182" s="23" t="s">
        <v>22</v>
      </c>
      <c r="I182" s="21" t="s">
        <v>20</v>
      </c>
      <c r="J182" s="21" t="s">
        <v>23</v>
      </c>
      <c r="K182" s="50" t="s">
        <v>25</v>
      </c>
      <c r="L182" s="51" t="s">
        <v>26</v>
      </c>
      <c r="M182" s="51" t="s">
        <v>27</v>
      </c>
      <c r="N182" s="42"/>
    </row>
    <row r="183" spans="2:14" x14ac:dyDescent="0.25">
      <c r="B183" s="39"/>
      <c r="C183" s="3"/>
      <c r="D183" s="4" t="str">
        <f>_xlfn.IFNA(VLOOKUP(C183,'1 - Componenten'!$B$7:$K$60,3,0),"")</f>
        <v/>
      </c>
      <c r="E183" s="18" t="str">
        <f>_xlfn.IFNA(VLOOKUP(C183,'1 - Componenten'!$B$7:$K$60,5,0),"")</f>
        <v/>
      </c>
      <c r="F183" s="26" t="str">
        <f>_xlfn.IFNA(VLOOKUP(C183,'1 - Componenten'!$B$7:$K$60,8,0),"")</f>
        <v/>
      </c>
      <c r="G183" s="26" t="str">
        <f>_xlfn.IFNA(VLOOKUP(C183,'1 - Componenten'!$B$7:$K$60,9,0),"")</f>
        <v/>
      </c>
      <c r="H183" s="26" t="str">
        <f>_xlfn.IFNA(VLOOKUP(C183,'1 - Componenten'!$B$7:$K$60,10,0),"")</f>
        <v/>
      </c>
      <c r="I183" s="13">
        <v>1</v>
      </c>
      <c r="J183" s="52">
        <f>IFERROR($I183*E183,0)</f>
        <v>0</v>
      </c>
      <c r="K183" s="53">
        <f>IFERROR($I183*F183,0)</f>
        <v>0</v>
      </c>
      <c r="L183" s="53">
        <f t="shared" ref="L183:L184" si="61">IFERROR($I183*G183,0)</f>
        <v>0</v>
      </c>
      <c r="M183" s="53">
        <f t="shared" ref="M183:M191" si="62">IFERROR($I183*H183,0)</f>
        <v>0</v>
      </c>
      <c r="N183" s="42"/>
    </row>
    <row r="184" spans="2:14" x14ac:dyDescent="0.25">
      <c r="B184" s="39"/>
      <c r="C184" s="3"/>
      <c r="D184" s="4" t="str">
        <f>_xlfn.IFNA(VLOOKUP(C184,'1 - Componenten'!$B$7:$K$60,3,0),"")</f>
        <v/>
      </c>
      <c r="E184" s="18" t="str">
        <f>_xlfn.IFNA(VLOOKUP(C184,'1 - Componenten'!$B$7:$K$60,5,0),"")</f>
        <v/>
      </c>
      <c r="F184" s="26" t="str">
        <f>_xlfn.IFNA(VLOOKUP(C184,'1 - Componenten'!$B$7:$K$60,8,0),"")</f>
        <v/>
      </c>
      <c r="G184" s="26" t="str">
        <f>_xlfn.IFNA(VLOOKUP(C184,'1 - Componenten'!$B$7:$K$60,9,0),"")</f>
        <v/>
      </c>
      <c r="H184" s="26" t="str">
        <f>_xlfn.IFNA(VLOOKUP(C184,'1 - Componenten'!$B$7:$K$60,10,0),"")</f>
        <v/>
      </c>
      <c r="I184" s="13">
        <v>1</v>
      </c>
      <c r="J184" s="52">
        <f t="shared" ref="J184:J191" si="63">IFERROR($I184*E184,0)</f>
        <v>0</v>
      </c>
      <c r="K184" s="53">
        <f>IFERROR($I184*F184,0)</f>
        <v>0</v>
      </c>
      <c r="L184" s="53">
        <f t="shared" si="61"/>
        <v>0</v>
      </c>
      <c r="M184" s="53">
        <f t="shared" si="62"/>
        <v>0</v>
      </c>
      <c r="N184" s="42"/>
    </row>
    <row r="185" spans="2:14" x14ac:dyDescent="0.25">
      <c r="B185" s="39"/>
      <c r="C185" s="3"/>
      <c r="D185" s="4" t="str">
        <f>_xlfn.IFNA(VLOOKUP(C185,'1 - Componenten'!$B$7:$K$60,3,0),"")</f>
        <v/>
      </c>
      <c r="E185" s="18" t="str">
        <f>_xlfn.IFNA(VLOOKUP(C185,'1 - Componenten'!$B$7:$K$60,5,0),"")</f>
        <v/>
      </c>
      <c r="F185" s="26" t="str">
        <f>_xlfn.IFNA(VLOOKUP(C185,'1 - Componenten'!$B$7:$K$60,8,0),"")</f>
        <v/>
      </c>
      <c r="G185" s="26" t="str">
        <f>_xlfn.IFNA(VLOOKUP(C185,'1 - Componenten'!$B$7:$K$60,9,0),"")</f>
        <v/>
      </c>
      <c r="H185" s="26" t="str">
        <f>_xlfn.IFNA(VLOOKUP(C185,'1 - Componenten'!$B$7:$K$60,10,0),"")</f>
        <v/>
      </c>
      <c r="I185" s="13">
        <v>1</v>
      </c>
      <c r="J185" s="52">
        <f t="shared" si="63"/>
        <v>0</v>
      </c>
      <c r="K185" s="53">
        <f t="shared" ref="K185:K188" si="64">IFERROR($I185*F185,0)</f>
        <v>0</v>
      </c>
      <c r="L185" s="53">
        <f>IFERROR($I185*G185,0)</f>
        <v>0</v>
      </c>
      <c r="M185" s="53">
        <f t="shared" si="62"/>
        <v>0</v>
      </c>
      <c r="N185" s="42"/>
    </row>
    <row r="186" spans="2:14" x14ac:dyDescent="0.25">
      <c r="B186" s="39"/>
      <c r="C186" s="3"/>
      <c r="D186" s="4" t="str">
        <f>_xlfn.IFNA(VLOOKUP(C186,'1 - Componenten'!$B$7:$K$60,3,0),"")</f>
        <v/>
      </c>
      <c r="E186" s="18" t="str">
        <f>_xlfn.IFNA(VLOOKUP(C186,'1 - Componenten'!$B$7:$K$60,5,0),"")</f>
        <v/>
      </c>
      <c r="F186" s="26" t="str">
        <f>_xlfn.IFNA(VLOOKUP(C186,'1 - Componenten'!$B$7:$K$60,8,0),"")</f>
        <v/>
      </c>
      <c r="G186" s="26" t="str">
        <f>_xlfn.IFNA(VLOOKUP(C186,'1 - Componenten'!$B$7:$K$60,9,0),"")</f>
        <v/>
      </c>
      <c r="H186" s="26" t="str">
        <f>_xlfn.IFNA(VLOOKUP(C186,'1 - Componenten'!$B$7:$K$60,10,0),"")</f>
        <v/>
      </c>
      <c r="I186" s="13">
        <v>1</v>
      </c>
      <c r="J186" s="52">
        <f t="shared" si="63"/>
        <v>0</v>
      </c>
      <c r="K186" s="53">
        <f t="shared" si="64"/>
        <v>0</v>
      </c>
      <c r="L186" s="53">
        <f t="shared" ref="L186:L191" si="65">IFERROR($I186*G186,0)</f>
        <v>0</v>
      </c>
      <c r="M186" s="53">
        <f t="shared" si="62"/>
        <v>0</v>
      </c>
      <c r="N186" s="42"/>
    </row>
    <row r="187" spans="2:14" x14ac:dyDescent="0.25">
      <c r="B187" s="39"/>
      <c r="C187" s="3"/>
      <c r="D187" s="4" t="str">
        <f>_xlfn.IFNA(VLOOKUP(C187,'1 - Componenten'!$B$7:$K$60,3,0),"")</f>
        <v/>
      </c>
      <c r="E187" s="18" t="str">
        <f>_xlfn.IFNA(VLOOKUP(C187,'1 - Componenten'!$B$7:$K$60,5,0),"")</f>
        <v/>
      </c>
      <c r="F187" s="26" t="str">
        <f>_xlfn.IFNA(VLOOKUP(C187,'1 - Componenten'!$B$7:$K$60,8,0),"")</f>
        <v/>
      </c>
      <c r="G187" s="26" t="str">
        <f>_xlfn.IFNA(VLOOKUP(C187,'1 - Componenten'!$B$7:$K$60,9,0),"")</f>
        <v/>
      </c>
      <c r="H187" s="26" t="str">
        <f>_xlfn.IFNA(VLOOKUP(C187,'1 - Componenten'!$B$7:$K$60,10,0),"")</f>
        <v/>
      </c>
      <c r="I187" s="13">
        <v>1</v>
      </c>
      <c r="J187" s="52">
        <f t="shared" si="63"/>
        <v>0</v>
      </c>
      <c r="K187" s="53">
        <f t="shared" si="64"/>
        <v>0</v>
      </c>
      <c r="L187" s="53">
        <f t="shared" si="65"/>
        <v>0</v>
      </c>
      <c r="M187" s="53">
        <f t="shared" si="62"/>
        <v>0</v>
      </c>
      <c r="N187" s="42"/>
    </row>
    <row r="188" spans="2:14" x14ac:dyDescent="0.25">
      <c r="B188" s="39"/>
      <c r="C188" s="3"/>
      <c r="D188" s="4" t="str">
        <f>_xlfn.IFNA(VLOOKUP(C188,'1 - Componenten'!$B$7:$K$60,3,0),"")</f>
        <v/>
      </c>
      <c r="E188" s="18" t="str">
        <f>_xlfn.IFNA(VLOOKUP(C188,'1 - Componenten'!$B$7:$K$60,5,0),"")</f>
        <v/>
      </c>
      <c r="F188" s="26" t="str">
        <f>_xlfn.IFNA(VLOOKUP(C188,'1 - Componenten'!$B$7:$K$60,8,0),"")</f>
        <v/>
      </c>
      <c r="G188" s="26" t="str">
        <f>_xlfn.IFNA(VLOOKUP(C188,'1 - Componenten'!$B$7:$K$60,9,0),"")</f>
        <v/>
      </c>
      <c r="H188" s="26" t="str">
        <f>_xlfn.IFNA(VLOOKUP(C188,'1 - Componenten'!$B$7:$K$60,10,0),"")</f>
        <v/>
      </c>
      <c r="I188" s="13">
        <v>1</v>
      </c>
      <c r="J188" s="52">
        <f t="shared" si="63"/>
        <v>0</v>
      </c>
      <c r="K188" s="53">
        <f t="shared" si="64"/>
        <v>0</v>
      </c>
      <c r="L188" s="53">
        <f t="shared" si="65"/>
        <v>0</v>
      </c>
      <c r="M188" s="53">
        <f t="shared" si="62"/>
        <v>0</v>
      </c>
      <c r="N188" s="42"/>
    </row>
    <row r="189" spans="2:14" x14ac:dyDescent="0.25">
      <c r="B189" s="39"/>
      <c r="C189" s="3"/>
      <c r="D189" s="4" t="str">
        <f>_xlfn.IFNA(VLOOKUP(C189,'1 - Componenten'!$B$7:$K$60,3,0),"")</f>
        <v/>
      </c>
      <c r="E189" s="18" t="str">
        <f>_xlfn.IFNA(VLOOKUP(C189,'1 - Componenten'!$B$7:$K$60,5,0),"")</f>
        <v/>
      </c>
      <c r="F189" s="26" t="str">
        <f>_xlfn.IFNA(VLOOKUP(C189,'1 - Componenten'!$B$7:$K$60,8,0),"")</f>
        <v/>
      </c>
      <c r="G189" s="26" t="str">
        <f>_xlfn.IFNA(VLOOKUP(C189,'1 - Componenten'!$B$7:$K$60,9,0),"")</f>
        <v/>
      </c>
      <c r="H189" s="26" t="str">
        <f>_xlfn.IFNA(VLOOKUP(C189,'1 - Componenten'!$B$7:$K$60,10,0),"")</f>
        <v/>
      </c>
      <c r="I189" s="13">
        <v>1</v>
      </c>
      <c r="J189" s="52">
        <f t="shared" si="63"/>
        <v>0</v>
      </c>
      <c r="K189" s="53">
        <f>IFERROR($I189*F189,0)</f>
        <v>0</v>
      </c>
      <c r="L189" s="53">
        <f t="shared" si="65"/>
        <v>0</v>
      </c>
      <c r="M189" s="53">
        <f t="shared" si="62"/>
        <v>0</v>
      </c>
      <c r="N189" s="42"/>
    </row>
    <row r="190" spans="2:14" x14ac:dyDescent="0.25">
      <c r="B190" s="39"/>
      <c r="C190" s="3"/>
      <c r="D190" s="4" t="str">
        <f>_xlfn.IFNA(VLOOKUP(C190,'1 - Componenten'!$B$7:$K$60,3,0),"")</f>
        <v/>
      </c>
      <c r="E190" s="18" t="str">
        <f>_xlfn.IFNA(VLOOKUP(C190,'1 - Componenten'!$B$7:$K$60,5,0),"")</f>
        <v/>
      </c>
      <c r="F190" s="26" t="str">
        <f>_xlfn.IFNA(VLOOKUP(C190,'1 - Componenten'!$B$7:$K$60,8,0),"")</f>
        <v/>
      </c>
      <c r="G190" s="26" t="str">
        <f>_xlfn.IFNA(VLOOKUP(C190,'1 - Componenten'!$B$7:$K$60,9,0),"")</f>
        <v/>
      </c>
      <c r="H190" s="26" t="str">
        <f>_xlfn.IFNA(VLOOKUP(C190,'1 - Componenten'!$B$7:$K$60,10,0),"")</f>
        <v/>
      </c>
      <c r="I190" s="13">
        <v>1</v>
      </c>
      <c r="J190" s="52">
        <f t="shared" si="63"/>
        <v>0</v>
      </c>
      <c r="K190" s="53">
        <f t="shared" ref="K190:K191" si="66">IFERROR($I190*F190,0)</f>
        <v>0</v>
      </c>
      <c r="L190" s="53">
        <f t="shared" si="65"/>
        <v>0</v>
      </c>
      <c r="M190" s="53">
        <f t="shared" si="62"/>
        <v>0</v>
      </c>
      <c r="N190" s="42"/>
    </row>
    <row r="191" spans="2:14" x14ac:dyDescent="0.25">
      <c r="B191" s="39"/>
      <c r="C191" s="3"/>
      <c r="D191" s="4" t="str">
        <f>_xlfn.IFNA(VLOOKUP(C191,'1 - Componenten'!$B$7:$K$60,3,0),"")</f>
        <v/>
      </c>
      <c r="E191" s="18" t="str">
        <f>_xlfn.IFNA(VLOOKUP(C191,'1 - Componenten'!$B$7:$K$60,5,0),"")</f>
        <v/>
      </c>
      <c r="F191" s="26" t="str">
        <f>_xlfn.IFNA(VLOOKUP(C191,'1 - Componenten'!$B$7:$K$60,8,0),"")</f>
        <v/>
      </c>
      <c r="G191" s="26" t="str">
        <f>_xlfn.IFNA(VLOOKUP(C191,'1 - Componenten'!$B$7:$K$60,9,0),"")</f>
        <v/>
      </c>
      <c r="H191" s="26" t="str">
        <f>_xlfn.IFNA(VLOOKUP(C191,'1 - Componenten'!$B$7:$K$60,10,0),"")</f>
        <v/>
      </c>
      <c r="I191" s="13">
        <v>1</v>
      </c>
      <c r="J191" s="52">
        <f t="shared" si="63"/>
        <v>0</v>
      </c>
      <c r="K191" s="53">
        <f t="shared" si="66"/>
        <v>0</v>
      </c>
      <c r="L191" s="53">
        <f t="shared" si="65"/>
        <v>0</v>
      </c>
      <c r="M191" s="53">
        <f t="shared" si="62"/>
        <v>0</v>
      </c>
      <c r="N191" s="42"/>
    </row>
    <row r="192" spans="2:14" s="2" customFormat="1" ht="14.1" customHeight="1" x14ac:dyDescent="0.25">
      <c r="B192" s="39"/>
      <c r="C192" s="32"/>
      <c r="D192" s="33"/>
      <c r="E192" s="34"/>
      <c r="F192" s="35"/>
      <c r="G192" s="35"/>
      <c r="H192" s="35"/>
      <c r="I192" s="32"/>
      <c r="J192" s="54" t="s">
        <v>29</v>
      </c>
      <c r="K192" s="55">
        <f>SUM(K183:K191)</f>
        <v>0</v>
      </c>
      <c r="L192" s="55">
        <f>SUM(L183:L191)</f>
        <v>0</v>
      </c>
      <c r="M192" s="55">
        <f>SUM(M183:M191)</f>
        <v>0</v>
      </c>
      <c r="N192" s="42"/>
    </row>
    <row r="193" spans="2:14" ht="18.75" x14ac:dyDescent="0.3">
      <c r="B193" s="39"/>
      <c r="C193" s="48" t="s">
        <v>69</v>
      </c>
      <c r="D193" s="79" t="s">
        <v>110</v>
      </c>
      <c r="E193" s="107" t="s">
        <v>19</v>
      </c>
      <c r="F193" s="107"/>
      <c r="G193" s="107"/>
      <c r="H193" s="107"/>
      <c r="I193" s="108" t="s">
        <v>35</v>
      </c>
      <c r="J193" s="108"/>
      <c r="K193" s="108"/>
      <c r="L193" s="108"/>
      <c r="M193" s="108"/>
      <c r="N193" s="42"/>
    </row>
    <row r="194" spans="2:14" ht="30" customHeight="1" x14ac:dyDescent="0.25">
      <c r="B194" s="39"/>
      <c r="C194" s="5" t="s">
        <v>36</v>
      </c>
      <c r="D194" s="5" t="s">
        <v>12</v>
      </c>
      <c r="E194" s="12" t="s">
        <v>2</v>
      </c>
      <c r="F194" s="5" t="s">
        <v>24</v>
      </c>
      <c r="G194" s="23" t="s">
        <v>21</v>
      </c>
      <c r="H194" s="23" t="s">
        <v>22</v>
      </c>
      <c r="I194" s="21" t="s">
        <v>20</v>
      </c>
      <c r="J194" s="21" t="s">
        <v>23</v>
      </c>
      <c r="K194" s="50" t="s">
        <v>25</v>
      </c>
      <c r="L194" s="51" t="s">
        <v>26</v>
      </c>
      <c r="M194" s="51" t="s">
        <v>27</v>
      </c>
      <c r="N194" s="42"/>
    </row>
    <row r="195" spans="2:14" x14ac:dyDescent="0.25">
      <c r="B195" s="39"/>
      <c r="C195" s="3"/>
      <c r="D195" s="4" t="str">
        <f>_xlfn.IFNA(VLOOKUP(C195,'1 - Componenten'!$B$7:$K$60,3,0),"")</f>
        <v/>
      </c>
      <c r="E195" s="18" t="str">
        <f>_xlfn.IFNA(VLOOKUP(C195,'1 - Componenten'!$B$7:$K$60,5,0),"")</f>
        <v/>
      </c>
      <c r="F195" s="26" t="str">
        <f>_xlfn.IFNA(VLOOKUP(C195,'1 - Componenten'!$B$7:$K$60,8,0),"")</f>
        <v/>
      </c>
      <c r="G195" s="26" t="str">
        <f>_xlfn.IFNA(VLOOKUP(C195,'1 - Componenten'!$B$7:$K$60,9,0),"")</f>
        <v/>
      </c>
      <c r="H195" s="26" t="str">
        <f>_xlfn.IFNA(VLOOKUP(C195,'1 - Componenten'!$B$7:$K$60,10,0),"")</f>
        <v/>
      </c>
      <c r="I195" s="13">
        <v>1</v>
      </c>
      <c r="J195" s="52">
        <f>IFERROR($I195*E195,0)</f>
        <v>0</v>
      </c>
      <c r="K195" s="53">
        <f>IFERROR($I195*F195,0)</f>
        <v>0</v>
      </c>
      <c r="L195" s="53">
        <f t="shared" ref="L195:L196" si="67">IFERROR($I195*G195,0)</f>
        <v>0</v>
      </c>
      <c r="M195" s="53">
        <f t="shared" ref="M195:M203" si="68">IFERROR($I195*H195,0)</f>
        <v>0</v>
      </c>
      <c r="N195" s="42"/>
    </row>
    <row r="196" spans="2:14" x14ac:dyDescent="0.25">
      <c r="B196" s="39"/>
      <c r="C196" s="3"/>
      <c r="D196" s="4" t="str">
        <f>_xlfn.IFNA(VLOOKUP(C196,'1 - Componenten'!$B$7:$K$60,3,0),"")</f>
        <v/>
      </c>
      <c r="E196" s="18" t="str">
        <f>_xlfn.IFNA(VLOOKUP(C196,'1 - Componenten'!$B$7:$K$60,5,0),"")</f>
        <v/>
      </c>
      <c r="F196" s="26" t="str">
        <f>_xlfn.IFNA(VLOOKUP(C196,'1 - Componenten'!$B$7:$K$60,8,0),"")</f>
        <v/>
      </c>
      <c r="G196" s="26" t="str">
        <f>_xlfn.IFNA(VLOOKUP(C196,'1 - Componenten'!$B$7:$K$60,9,0),"")</f>
        <v/>
      </c>
      <c r="H196" s="26" t="str">
        <f>_xlfn.IFNA(VLOOKUP(C196,'1 - Componenten'!$B$7:$K$60,10,0),"")</f>
        <v/>
      </c>
      <c r="I196" s="13">
        <v>1</v>
      </c>
      <c r="J196" s="52">
        <f t="shared" ref="J196:J203" si="69">IFERROR($I196*E196,0)</f>
        <v>0</v>
      </c>
      <c r="K196" s="53">
        <f>IFERROR($I196*F196,0)</f>
        <v>0</v>
      </c>
      <c r="L196" s="53">
        <f t="shared" si="67"/>
        <v>0</v>
      </c>
      <c r="M196" s="53">
        <f t="shared" si="68"/>
        <v>0</v>
      </c>
      <c r="N196" s="42"/>
    </row>
    <row r="197" spans="2:14" x14ac:dyDescent="0.25">
      <c r="B197" s="39"/>
      <c r="C197" s="3"/>
      <c r="D197" s="4" t="str">
        <f>_xlfn.IFNA(VLOOKUP(C197,'1 - Componenten'!$B$7:$K$60,3,0),"")</f>
        <v/>
      </c>
      <c r="E197" s="18" t="str">
        <f>_xlfn.IFNA(VLOOKUP(C197,'1 - Componenten'!$B$7:$K$60,5,0),"")</f>
        <v/>
      </c>
      <c r="F197" s="26" t="str">
        <f>_xlfn.IFNA(VLOOKUP(C197,'1 - Componenten'!$B$7:$K$60,8,0),"")</f>
        <v/>
      </c>
      <c r="G197" s="26" t="str">
        <f>_xlfn.IFNA(VLOOKUP(C197,'1 - Componenten'!$B$7:$K$60,9,0),"")</f>
        <v/>
      </c>
      <c r="H197" s="26" t="str">
        <f>_xlfn.IFNA(VLOOKUP(C197,'1 - Componenten'!$B$7:$K$60,10,0),"")</f>
        <v/>
      </c>
      <c r="I197" s="13">
        <v>1</v>
      </c>
      <c r="J197" s="52">
        <f t="shared" si="69"/>
        <v>0</v>
      </c>
      <c r="K197" s="53">
        <f t="shared" ref="K197:K200" si="70">IFERROR($I197*F197,0)</f>
        <v>0</v>
      </c>
      <c r="L197" s="53">
        <f>IFERROR($I197*G197,0)</f>
        <v>0</v>
      </c>
      <c r="M197" s="53">
        <f t="shared" si="68"/>
        <v>0</v>
      </c>
      <c r="N197" s="42"/>
    </row>
    <row r="198" spans="2:14" x14ac:dyDescent="0.25">
      <c r="B198" s="39"/>
      <c r="C198" s="3"/>
      <c r="D198" s="4" t="str">
        <f>_xlfn.IFNA(VLOOKUP(C198,'1 - Componenten'!$B$7:$K$60,3,0),"")</f>
        <v/>
      </c>
      <c r="E198" s="18" t="str">
        <f>_xlfn.IFNA(VLOOKUP(C198,'1 - Componenten'!$B$7:$K$60,5,0),"")</f>
        <v/>
      </c>
      <c r="F198" s="26" t="str">
        <f>_xlfn.IFNA(VLOOKUP(C198,'1 - Componenten'!$B$7:$K$60,8,0),"")</f>
        <v/>
      </c>
      <c r="G198" s="26" t="str">
        <f>_xlfn.IFNA(VLOOKUP(C198,'1 - Componenten'!$B$7:$K$60,9,0),"")</f>
        <v/>
      </c>
      <c r="H198" s="26" t="str">
        <f>_xlfn.IFNA(VLOOKUP(C198,'1 - Componenten'!$B$7:$K$60,10,0),"")</f>
        <v/>
      </c>
      <c r="I198" s="13">
        <v>1</v>
      </c>
      <c r="J198" s="52">
        <f t="shared" si="69"/>
        <v>0</v>
      </c>
      <c r="K198" s="53">
        <f t="shared" si="70"/>
        <v>0</v>
      </c>
      <c r="L198" s="53">
        <f t="shared" ref="L198:L203" si="71">IFERROR($I198*G198,0)</f>
        <v>0</v>
      </c>
      <c r="M198" s="53">
        <f t="shared" si="68"/>
        <v>0</v>
      </c>
      <c r="N198" s="42"/>
    </row>
    <row r="199" spans="2:14" x14ac:dyDescent="0.25">
      <c r="B199" s="39"/>
      <c r="C199" s="3"/>
      <c r="D199" s="4" t="str">
        <f>_xlfn.IFNA(VLOOKUP(C199,'1 - Componenten'!$B$7:$K$60,3,0),"")</f>
        <v/>
      </c>
      <c r="E199" s="18" t="str">
        <f>_xlfn.IFNA(VLOOKUP(C199,'1 - Componenten'!$B$7:$K$60,5,0),"")</f>
        <v/>
      </c>
      <c r="F199" s="26" t="str">
        <f>_xlfn.IFNA(VLOOKUP(C199,'1 - Componenten'!$B$7:$K$60,8,0),"")</f>
        <v/>
      </c>
      <c r="G199" s="26" t="str">
        <f>_xlfn.IFNA(VLOOKUP(C199,'1 - Componenten'!$B$7:$K$60,9,0),"")</f>
        <v/>
      </c>
      <c r="H199" s="26" t="str">
        <f>_xlfn.IFNA(VLOOKUP(C199,'1 - Componenten'!$B$7:$K$60,10,0),"")</f>
        <v/>
      </c>
      <c r="I199" s="13">
        <v>1</v>
      </c>
      <c r="J199" s="52">
        <f t="shared" si="69"/>
        <v>0</v>
      </c>
      <c r="K199" s="53">
        <f t="shared" si="70"/>
        <v>0</v>
      </c>
      <c r="L199" s="53">
        <f t="shared" si="71"/>
        <v>0</v>
      </c>
      <c r="M199" s="53">
        <f t="shared" si="68"/>
        <v>0</v>
      </c>
      <c r="N199" s="42"/>
    </row>
    <row r="200" spans="2:14" x14ac:dyDescent="0.25">
      <c r="B200" s="39"/>
      <c r="C200" s="3"/>
      <c r="D200" s="4" t="str">
        <f>_xlfn.IFNA(VLOOKUP(C200,'1 - Componenten'!$B$7:$K$60,3,0),"")</f>
        <v/>
      </c>
      <c r="E200" s="18" t="str">
        <f>_xlfn.IFNA(VLOOKUP(C200,'1 - Componenten'!$B$7:$K$60,5,0),"")</f>
        <v/>
      </c>
      <c r="F200" s="26" t="str">
        <f>_xlfn.IFNA(VLOOKUP(C200,'1 - Componenten'!$B$7:$K$60,8,0),"")</f>
        <v/>
      </c>
      <c r="G200" s="26" t="str">
        <f>_xlfn.IFNA(VLOOKUP(C200,'1 - Componenten'!$B$7:$K$60,9,0),"")</f>
        <v/>
      </c>
      <c r="H200" s="26" t="str">
        <f>_xlfn.IFNA(VLOOKUP(C200,'1 - Componenten'!$B$7:$K$60,10,0),"")</f>
        <v/>
      </c>
      <c r="I200" s="13">
        <v>1</v>
      </c>
      <c r="J200" s="52">
        <f t="shared" si="69"/>
        <v>0</v>
      </c>
      <c r="K200" s="53">
        <f t="shared" si="70"/>
        <v>0</v>
      </c>
      <c r="L200" s="53">
        <f t="shared" si="71"/>
        <v>0</v>
      </c>
      <c r="M200" s="53">
        <f t="shared" si="68"/>
        <v>0</v>
      </c>
      <c r="N200" s="42"/>
    </row>
    <row r="201" spans="2:14" x14ac:dyDescent="0.25">
      <c r="B201" s="39"/>
      <c r="C201" s="3"/>
      <c r="D201" s="4" t="str">
        <f>_xlfn.IFNA(VLOOKUP(C201,'1 - Componenten'!$B$7:$K$60,3,0),"")</f>
        <v/>
      </c>
      <c r="E201" s="18" t="str">
        <f>_xlfn.IFNA(VLOOKUP(C201,'1 - Componenten'!$B$7:$K$60,5,0),"")</f>
        <v/>
      </c>
      <c r="F201" s="26" t="str">
        <f>_xlfn.IFNA(VLOOKUP(C201,'1 - Componenten'!$B$7:$K$60,8,0),"")</f>
        <v/>
      </c>
      <c r="G201" s="26" t="str">
        <f>_xlfn.IFNA(VLOOKUP(C201,'1 - Componenten'!$B$7:$K$60,9,0),"")</f>
        <v/>
      </c>
      <c r="H201" s="26" t="str">
        <f>_xlfn.IFNA(VLOOKUP(C201,'1 - Componenten'!$B$7:$K$60,10,0),"")</f>
        <v/>
      </c>
      <c r="I201" s="13">
        <v>1</v>
      </c>
      <c r="J201" s="52">
        <f t="shared" si="69"/>
        <v>0</v>
      </c>
      <c r="K201" s="53">
        <f>IFERROR($I201*F201,0)</f>
        <v>0</v>
      </c>
      <c r="L201" s="53">
        <f t="shared" si="71"/>
        <v>0</v>
      </c>
      <c r="M201" s="53">
        <f t="shared" si="68"/>
        <v>0</v>
      </c>
      <c r="N201" s="42"/>
    </row>
    <row r="202" spans="2:14" x14ac:dyDescent="0.25">
      <c r="B202" s="39"/>
      <c r="C202" s="3"/>
      <c r="D202" s="4" t="str">
        <f>_xlfn.IFNA(VLOOKUP(C202,'1 - Componenten'!$B$7:$K$60,3,0),"")</f>
        <v/>
      </c>
      <c r="E202" s="18" t="str">
        <f>_xlfn.IFNA(VLOOKUP(C202,'1 - Componenten'!$B$7:$K$60,5,0),"")</f>
        <v/>
      </c>
      <c r="F202" s="26" t="str">
        <f>_xlfn.IFNA(VLOOKUP(C202,'1 - Componenten'!$B$7:$K$60,8,0),"")</f>
        <v/>
      </c>
      <c r="G202" s="26" t="str">
        <f>_xlfn.IFNA(VLOOKUP(C202,'1 - Componenten'!$B$7:$K$60,9,0),"")</f>
        <v/>
      </c>
      <c r="H202" s="26" t="str">
        <f>_xlfn.IFNA(VLOOKUP(C202,'1 - Componenten'!$B$7:$K$60,10,0),"")</f>
        <v/>
      </c>
      <c r="I202" s="13">
        <v>1</v>
      </c>
      <c r="J202" s="52">
        <f t="shared" si="69"/>
        <v>0</v>
      </c>
      <c r="K202" s="53">
        <f t="shared" ref="K202:K203" si="72">IFERROR($I202*F202,0)</f>
        <v>0</v>
      </c>
      <c r="L202" s="53">
        <f t="shared" si="71"/>
        <v>0</v>
      </c>
      <c r="M202" s="53">
        <f t="shared" si="68"/>
        <v>0</v>
      </c>
      <c r="N202" s="42"/>
    </row>
    <row r="203" spans="2:14" x14ac:dyDescent="0.25">
      <c r="B203" s="39"/>
      <c r="C203" s="3"/>
      <c r="D203" s="4" t="str">
        <f>_xlfn.IFNA(VLOOKUP(C203,'1 - Componenten'!$B$7:$K$60,3,0),"")</f>
        <v/>
      </c>
      <c r="E203" s="18" t="str">
        <f>_xlfn.IFNA(VLOOKUP(C203,'1 - Componenten'!$B$7:$K$60,5,0),"")</f>
        <v/>
      </c>
      <c r="F203" s="26" t="str">
        <f>_xlfn.IFNA(VLOOKUP(C203,'1 - Componenten'!$B$7:$K$60,8,0),"")</f>
        <v/>
      </c>
      <c r="G203" s="26" t="str">
        <f>_xlfn.IFNA(VLOOKUP(C203,'1 - Componenten'!$B$7:$K$60,9,0),"")</f>
        <v/>
      </c>
      <c r="H203" s="26" t="str">
        <f>_xlfn.IFNA(VLOOKUP(C203,'1 - Componenten'!$B$7:$K$60,10,0),"")</f>
        <v/>
      </c>
      <c r="I203" s="13">
        <v>1</v>
      </c>
      <c r="J203" s="52">
        <f t="shared" si="69"/>
        <v>0</v>
      </c>
      <c r="K203" s="53">
        <f t="shared" si="72"/>
        <v>0</v>
      </c>
      <c r="L203" s="53">
        <f t="shared" si="71"/>
        <v>0</v>
      </c>
      <c r="M203" s="53">
        <f t="shared" si="68"/>
        <v>0</v>
      </c>
      <c r="N203" s="42"/>
    </row>
    <row r="204" spans="2:14" ht="14.1" customHeight="1" x14ac:dyDescent="0.25">
      <c r="B204" s="39"/>
      <c r="C204" s="32"/>
      <c r="D204" s="33"/>
      <c r="E204" s="34"/>
      <c r="F204" s="35"/>
      <c r="G204" s="35"/>
      <c r="H204" s="35"/>
      <c r="I204" s="32"/>
      <c r="J204" s="54" t="s">
        <v>29</v>
      </c>
      <c r="K204" s="55">
        <f>SUM(K195:K203)</f>
        <v>0</v>
      </c>
      <c r="L204" s="55">
        <f>SUM(L195:L203)</f>
        <v>0</v>
      </c>
      <c r="M204" s="55">
        <f>SUM(M195:M203)</f>
        <v>0</v>
      </c>
      <c r="N204" s="42"/>
    </row>
    <row r="205" spans="2:14" ht="18.75" x14ac:dyDescent="0.3">
      <c r="B205" s="39"/>
      <c r="C205" s="48" t="s">
        <v>70</v>
      </c>
      <c r="D205" s="79" t="s">
        <v>111</v>
      </c>
      <c r="E205" s="107" t="s">
        <v>19</v>
      </c>
      <c r="F205" s="107"/>
      <c r="G205" s="107"/>
      <c r="H205" s="107"/>
      <c r="I205" s="108" t="s">
        <v>35</v>
      </c>
      <c r="J205" s="108"/>
      <c r="K205" s="108"/>
      <c r="L205" s="108"/>
      <c r="M205" s="108"/>
      <c r="N205" s="42"/>
    </row>
    <row r="206" spans="2:14" ht="30" customHeight="1" x14ac:dyDescent="0.25">
      <c r="B206" s="39"/>
      <c r="C206" s="5" t="s">
        <v>36</v>
      </c>
      <c r="D206" s="5" t="s">
        <v>12</v>
      </c>
      <c r="E206" s="12" t="s">
        <v>2</v>
      </c>
      <c r="F206" s="5" t="s">
        <v>24</v>
      </c>
      <c r="G206" s="23" t="s">
        <v>21</v>
      </c>
      <c r="H206" s="23" t="s">
        <v>22</v>
      </c>
      <c r="I206" s="21" t="s">
        <v>20</v>
      </c>
      <c r="J206" s="21" t="s">
        <v>23</v>
      </c>
      <c r="K206" s="50" t="s">
        <v>25</v>
      </c>
      <c r="L206" s="51" t="s">
        <v>26</v>
      </c>
      <c r="M206" s="51" t="s">
        <v>27</v>
      </c>
      <c r="N206" s="42"/>
    </row>
    <row r="207" spans="2:14" x14ac:dyDescent="0.25">
      <c r="B207" s="39"/>
      <c r="C207" s="3"/>
      <c r="D207" s="4" t="str">
        <f>_xlfn.IFNA(VLOOKUP(C207,'1 - Componenten'!$B$7:$K$60,3,0),"")</f>
        <v/>
      </c>
      <c r="E207" s="18" t="str">
        <f>_xlfn.IFNA(VLOOKUP(C207,'1 - Componenten'!$B$7:$K$60,5,0),"")</f>
        <v/>
      </c>
      <c r="F207" s="26" t="str">
        <f>_xlfn.IFNA(VLOOKUP(C207,'1 - Componenten'!$B$7:$K$60,8,0),"")</f>
        <v/>
      </c>
      <c r="G207" s="26" t="str">
        <f>_xlfn.IFNA(VLOOKUP(C207,'1 - Componenten'!$B$7:$K$60,9,0),"")</f>
        <v/>
      </c>
      <c r="H207" s="26" t="str">
        <f>_xlfn.IFNA(VLOOKUP(C207,'1 - Componenten'!$B$7:$K$60,10,0),"")</f>
        <v/>
      </c>
      <c r="I207" s="13">
        <v>1</v>
      </c>
      <c r="J207" s="52">
        <f>IFERROR($I207*E207,0)</f>
        <v>0</v>
      </c>
      <c r="K207" s="53">
        <f>IFERROR($I207*F207,0)</f>
        <v>0</v>
      </c>
      <c r="L207" s="53">
        <f t="shared" ref="L207:L215" si="73">IFERROR($I207*G207,0)</f>
        <v>0</v>
      </c>
      <c r="M207" s="53">
        <f t="shared" ref="M207:M215" si="74">IFERROR($I207*H207,0)</f>
        <v>0</v>
      </c>
      <c r="N207" s="42"/>
    </row>
    <row r="208" spans="2:14" x14ac:dyDescent="0.25">
      <c r="B208" s="39"/>
      <c r="C208" s="3"/>
      <c r="D208" s="4" t="str">
        <f>_xlfn.IFNA(VLOOKUP(C208,'1 - Componenten'!$B$7:$K$60,3,0),"")</f>
        <v/>
      </c>
      <c r="E208" s="18" t="str">
        <f>_xlfn.IFNA(VLOOKUP(C208,'1 - Componenten'!$B$7:$K$60,5,0),"")</f>
        <v/>
      </c>
      <c r="F208" s="26" t="str">
        <f>_xlfn.IFNA(VLOOKUP(C208,'1 - Componenten'!$B$7:$K$60,8,0),"")</f>
        <v/>
      </c>
      <c r="G208" s="26" t="str">
        <f>_xlfn.IFNA(VLOOKUP(C208,'1 - Componenten'!$B$7:$K$60,9,0),"")</f>
        <v/>
      </c>
      <c r="H208" s="26" t="str">
        <f>_xlfn.IFNA(VLOOKUP(C208,'1 - Componenten'!$B$7:$K$60,10,0),"")</f>
        <v/>
      </c>
      <c r="I208" s="13">
        <v>1</v>
      </c>
      <c r="J208" s="52">
        <f t="shared" ref="J208:J215" si="75">IFERROR($I208*E208,0)</f>
        <v>0</v>
      </c>
      <c r="K208" s="53">
        <f t="shared" ref="K208:K215" si="76">IFERROR($I208*F208,0)</f>
        <v>0</v>
      </c>
      <c r="L208" s="53">
        <f t="shared" si="73"/>
        <v>0</v>
      </c>
      <c r="M208" s="53">
        <f t="shared" si="74"/>
        <v>0</v>
      </c>
      <c r="N208" s="42"/>
    </row>
    <row r="209" spans="2:14" x14ac:dyDescent="0.25">
      <c r="B209" s="39"/>
      <c r="C209" s="3"/>
      <c r="D209" s="4" t="str">
        <f>_xlfn.IFNA(VLOOKUP(C209,'1 - Componenten'!$B$7:$K$60,3,0),"")</f>
        <v/>
      </c>
      <c r="E209" s="18" t="str">
        <f>_xlfn.IFNA(VLOOKUP(C209,'1 - Componenten'!$B$7:$K$60,5,0),"")</f>
        <v/>
      </c>
      <c r="F209" s="26" t="str">
        <f>_xlfn.IFNA(VLOOKUP(C209,'1 - Componenten'!$B$7:$K$60,8,0),"")</f>
        <v/>
      </c>
      <c r="G209" s="26" t="str">
        <f>_xlfn.IFNA(VLOOKUP(C209,'1 - Componenten'!$B$7:$K$60,9,0),"")</f>
        <v/>
      </c>
      <c r="H209" s="26" t="str">
        <f>_xlfn.IFNA(VLOOKUP(C209,'1 - Componenten'!$B$7:$K$60,10,0),"")</f>
        <v/>
      </c>
      <c r="I209" s="13">
        <v>1</v>
      </c>
      <c r="J209" s="52">
        <f t="shared" si="75"/>
        <v>0</v>
      </c>
      <c r="K209" s="53">
        <f t="shared" si="76"/>
        <v>0</v>
      </c>
      <c r="L209" s="53">
        <f t="shared" si="73"/>
        <v>0</v>
      </c>
      <c r="M209" s="53">
        <f>IFERROR($I209*H209,0)</f>
        <v>0</v>
      </c>
      <c r="N209" s="42"/>
    </row>
    <row r="210" spans="2:14" x14ac:dyDescent="0.25">
      <c r="B210" s="39"/>
      <c r="C210" s="3"/>
      <c r="D210" s="4" t="str">
        <f>_xlfn.IFNA(VLOOKUP(C210,'1 - Componenten'!$B$7:$K$60,3,0),"")</f>
        <v/>
      </c>
      <c r="E210" s="18" t="str">
        <f>_xlfn.IFNA(VLOOKUP(C210,'1 - Componenten'!$B$7:$K$60,5,0),"")</f>
        <v/>
      </c>
      <c r="F210" s="26" t="str">
        <f>_xlfn.IFNA(VLOOKUP(C210,'1 - Componenten'!$B$7:$K$60,8,0),"")</f>
        <v/>
      </c>
      <c r="G210" s="26" t="str">
        <f>_xlfn.IFNA(VLOOKUP(C210,'1 - Componenten'!$B$7:$K$60,9,0),"")</f>
        <v/>
      </c>
      <c r="H210" s="26" t="str">
        <f>_xlfn.IFNA(VLOOKUP(C210,'1 - Componenten'!$B$7:$K$60,10,0),"")</f>
        <v/>
      </c>
      <c r="I210" s="13">
        <v>1</v>
      </c>
      <c r="J210" s="52">
        <f t="shared" si="75"/>
        <v>0</v>
      </c>
      <c r="K210" s="53">
        <f t="shared" si="76"/>
        <v>0</v>
      </c>
      <c r="L210" s="53">
        <f>IFERROR($I210*G210,0)</f>
        <v>0</v>
      </c>
      <c r="M210" s="53">
        <f t="shared" si="74"/>
        <v>0</v>
      </c>
      <c r="N210" s="42"/>
    </row>
    <row r="211" spans="2:14" x14ac:dyDescent="0.25">
      <c r="B211" s="39"/>
      <c r="C211" s="3"/>
      <c r="D211" s="4" t="str">
        <f>_xlfn.IFNA(VLOOKUP(C211,'1 - Componenten'!$B$7:$K$60,3,0),"")</f>
        <v/>
      </c>
      <c r="E211" s="18" t="str">
        <f>_xlfn.IFNA(VLOOKUP(C211,'1 - Componenten'!$B$7:$K$60,5,0),"")</f>
        <v/>
      </c>
      <c r="F211" s="26" t="str">
        <f>_xlfn.IFNA(VLOOKUP(C211,'1 - Componenten'!$B$7:$K$60,8,0),"")</f>
        <v/>
      </c>
      <c r="G211" s="26" t="str">
        <f>_xlfn.IFNA(VLOOKUP(C211,'1 - Componenten'!$B$7:$K$60,9,0),"")</f>
        <v/>
      </c>
      <c r="H211" s="26" t="str">
        <f>_xlfn.IFNA(VLOOKUP(C211,'1 - Componenten'!$B$7:$K$60,10,0),"")</f>
        <v/>
      </c>
      <c r="I211" s="13">
        <v>1</v>
      </c>
      <c r="J211" s="52">
        <f t="shared" si="75"/>
        <v>0</v>
      </c>
      <c r="K211" s="53">
        <f>IFERROR($I211*F211,0)</f>
        <v>0</v>
      </c>
      <c r="L211" s="53">
        <f t="shared" si="73"/>
        <v>0</v>
      </c>
      <c r="M211" s="53">
        <f t="shared" si="74"/>
        <v>0</v>
      </c>
      <c r="N211" s="42"/>
    </row>
    <row r="212" spans="2:14" x14ac:dyDescent="0.25">
      <c r="B212" s="39"/>
      <c r="C212" s="3"/>
      <c r="D212" s="4" t="str">
        <f>_xlfn.IFNA(VLOOKUP(C212,'1 - Componenten'!$B$7:$K$60,3,0),"")</f>
        <v/>
      </c>
      <c r="E212" s="18" t="str">
        <f>_xlfn.IFNA(VLOOKUP(C212,'1 - Componenten'!$B$7:$K$60,5,0),"")</f>
        <v/>
      </c>
      <c r="F212" s="26" t="str">
        <f>_xlfn.IFNA(VLOOKUP(C212,'1 - Componenten'!$B$7:$K$60,8,0),"")</f>
        <v/>
      </c>
      <c r="G212" s="26" t="str">
        <f>_xlfn.IFNA(VLOOKUP(C212,'1 - Componenten'!$B$7:$K$60,9,0),"")</f>
        <v/>
      </c>
      <c r="H212" s="26" t="str">
        <f>_xlfn.IFNA(VLOOKUP(C212,'1 - Componenten'!$B$7:$K$60,10,0),"")</f>
        <v/>
      </c>
      <c r="I212" s="13">
        <v>1</v>
      </c>
      <c r="J212" s="52">
        <f t="shared" si="75"/>
        <v>0</v>
      </c>
      <c r="K212" s="53">
        <f t="shared" si="76"/>
        <v>0</v>
      </c>
      <c r="L212" s="53">
        <f t="shared" si="73"/>
        <v>0</v>
      </c>
      <c r="M212" s="53">
        <f t="shared" si="74"/>
        <v>0</v>
      </c>
      <c r="N212" s="42"/>
    </row>
    <row r="213" spans="2:14" x14ac:dyDescent="0.25">
      <c r="B213" s="39"/>
      <c r="C213" s="3"/>
      <c r="D213" s="4" t="str">
        <f>_xlfn.IFNA(VLOOKUP(C213,'1 - Componenten'!$B$7:$K$60,3,0),"")</f>
        <v/>
      </c>
      <c r="E213" s="18" t="str">
        <f>_xlfn.IFNA(VLOOKUP(C213,'1 - Componenten'!$B$7:$K$60,5,0),"")</f>
        <v/>
      </c>
      <c r="F213" s="26" t="str">
        <f>_xlfn.IFNA(VLOOKUP(C213,'1 - Componenten'!$B$7:$K$60,8,0),"")</f>
        <v/>
      </c>
      <c r="G213" s="26" t="str">
        <f>_xlfn.IFNA(VLOOKUP(C213,'1 - Componenten'!$B$7:$K$60,9,0),"")</f>
        <v/>
      </c>
      <c r="H213" s="26" t="str">
        <f>_xlfn.IFNA(VLOOKUP(C213,'1 - Componenten'!$B$7:$K$60,10,0),"")</f>
        <v/>
      </c>
      <c r="I213" s="13">
        <v>1</v>
      </c>
      <c r="J213" s="52">
        <f t="shared" si="75"/>
        <v>0</v>
      </c>
      <c r="K213" s="53">
        <f t="shared" si="76"/>
        <v>0</v>
      </c>
      <c r="L213" s="53">
        <f t="shared" si="73"/>
        <v>0</v>
      </c>
      <c r="M213" s="53">
        <f t="shared" si="74"/>
        <v>0</v>
      </c>
      <c r="N213" s="42"/>
    </row>
    <row r="214" spans="2:14" x14ac:dyDescent="0.25">
      <c r="B214" s="39"/>
      <c r="C214" s="3"/>
      <c r="D214" s="4" t="str">
        <f>_xlfn.IFNA(VLOOKUP(C214,'1 - Componenten'!$B$7:$K$60,3,0),"")</f>
        <v/>
      </c>
      <c r="E214" s="18" t="str">
        <f>_xlfn.IFNA(VLOOKUP(C214,'1 - Componenten'!$B$7:$K$60,5,0),"")</f>
        <v/>
      </c>
      <c r="F214" s="26" t="str">
        <f>_xlfn.IFNA(VLOOKUP(C214,'1 - Componenten'!$B$7:$K$60,8,0),"")</f>
        <v/>
      </c>
      <c r="G214" s="26" t="str">
        <f>_xlfn.IFNA(VLOOKUP(C214,'1 - Componenten'!$B$7:$K$60,9,0),"")</f>
        <v/>
      </c>
      <c r="H214" s="26" t="str">
        <f>_xlfn.IFNA(VLOOKUP(C214,'1 - Componenten'!$B$7:$K$60,10,0),"")</f>
        <v/>
      </c>
      <c r="I214" s="13">
        <v>1</v>
      </c>
      <c r="J214" s="52">
        <f t="shared" si="75"/>
        <v>0</v>
      </c>
      <c r="K214" s="53">
        <f>IFERROR($I214*F214,0)</f>
        <v>0</v>
      </c>
      <c r="L214" s="53">
        <f>IFERROR($I214*G214,0)</f>
        <v>0</v>
      </c>
      <c r="M214" s="53">
        <f t="shared" si="74"/>
        <v>0</v>
      </c>
      <c r="N214" s="42"/>
    </row>
    <row r="215" spans="2:14" x14ac:dyDescent="0.25">
      <c r="B215" s="39"/>
      <c r="C215" s="3"/>
      <c r="D215" s="4" t="str">
        <f>_xlfn.IFNA(VLOOKUP(C215,'1 - Componenten'!$B$7:$K$60,3,0),"")</f>
        <v/>
      </c>
      <c r="E215" s="18" t="str">
        <f>_xlfn.IFNA(VLOOKUP(C215,'1 - Componenten'!$B$7:$K$60,5,0),"")</f>
        <v/>
      </c>
      <c r="F215" s="26" t="str">
        <f>_xlfn.IFNA(VLOOKUP(C215,'1 - Componenten'!$B$7:$K$60,8,0),"")</f>
        <v/>
      </c>
      <c r="G215" s="26" t="str">
        <f>_xlfn.IFNA(VLOOKUP(C215,'1 - Componenten'!$B$7:$K$60,9,0),"")</f>
        <v/>
      </c>
      <c r="H215" s="26" t="str">
        <f>_xlfn.IFNA(VLOOKUP(C215,'1 - Componenten'!$B$7:$K$60,10,0),"")</f>
        <v/>
      </c>
      <c r="I215" s="13">
        <v>1</v>
      </c>
      <c r="J215" s="52">
        <f t="shared" si="75"/>
        <v>0</v>
      </c>
      <c r="K215" s="53">
        <f t="shared" si="76"/>
        <v>0</v>
      </c>
      <c r="L215" s="53">
        <f t="shared" si="73"/>
        <v>0</v>
      </c>
      <c r="M215" s="53">
        <f t="shared" si="74"/>
        <v>0</v>
      </c>
      <c r="N215" s="42"/>
    </row>
    <row r="216" spans="2:14" ht="14.1" customHeight="1" x14ac:dyDescent="0.25">
      <c r="B216" s="39"/>
      <c r="C216" s="32"/>
      <c r="D216" s="33"/>
      <c r="E216" s="34"/>
      <c r="F216" s="35"/>
      <c r="G216" s="35"/>
      <c r="H216" s="35"/>
      <c r="I216" s="32"/>
      <c r="J216" s="54" t="s">
        <v>29</v>
      </c>
      <c r="K216" s="55">
        <f>SUM(K207:K215)</f>
        <v>0</v>
      </c>
      <c r="L216" s="55">
        <f>SUM(L207:L215)</f>
        <v>0</v>
      </c>
      <c r="M216" s="55">
        <f>SUM(M207:M215)</f>
        <v>0</v>
      </c>
      <c r="N216" s="42"/>
    </row>
    <row r="217" spans="2:14" ht="18.75" x14ac:dyDescent="0.3">
      <c r="B217" s="39"/>
      <c r="C217" s="48" t="s">
        <v>70</v>
      </c>
      <c r="D217" s="79" t="s">
        <v>112</v>
      </c>
      <c r="E217" s="107" t="s">
        <v>19</v>
      </c>
      <c r="F217" s="107"/>
      <c r="G217" s="107"/>
      <c r="H217" s="107"/>
      <c r="I217" s="108" t="s">
        <v>35</v>
      </c>
      <c r="J217" s="108"/>
      <c r="K217" s="108"/>
      <c r="L217" s="108"/>
      <c r="M217" s="108"/>
      <c r="N217" s="42"/>
    </row>
    <row r="218" spans="2:14" ht="30" customHeight="1" x14ac:dyDescent="0.25">
      <c r="B218" s="39"/>
      <c r="C218" s="5" t="s">
        <v>36</v>
      </c>
      <c r="D218" s="5" t="s">
        <v>12</v>
      </c>
      <c r="E218" s="12" t="s">
        <v>2</v>
      </c>
      <c r="F218" s="5" t="s">
        <v>24</v>
      </c>
      <c r="G218" s="23" t="s">
        <v>21</v>
      </c>
      <c r="H218" s="23" t="s">
        <v>22</v>
      </c>
      <c r="I218" s="21" t="s">
        <v>20</v>
      </c>
      <c r="J218" s="21" t="s">
        <v>23</v>
      </c>
      <c r="K218" s="50" t="s">
        <v>25</v>
      </c>
      <c r="L218" s="51" t="s">
        <v>26</v>
      </c>
      <c r="M218" s="51" t="s">
        <v>27</v>
      </c>
      <c r="N218" s="42"/>
    </row>
    <row r="219" spans="2:14" x14ac:dyDescent="0.25">
      <c r="B219" s="39"/>
      <c r="C219" s="3"/>
      <c r="D219" s="4" t="str">
        <f>_xlfn.IFNA(VLOOKUP(C219,'1 - Componenten'!$B$7:$K$60,3,0),"")</f>
        <v/>
      </c>
      <c r="E219" s="18" t="str">
        <f>_xlfn.IFNA(VLOOKUP(C219,'1 - Componenten'!$B$7:$K$60,5,0),"")</f>
        <v/>
      </c>
      <c r="F219" s="26" t="str">
        <f>_xlfn.IFNA(VLOOKUP(C219,'1 - Componenten'!$B$7:$K$60,8,0),"")</f>
        <v/>
      </c>
      <c r="G219" s="26" t="str">
        <f>_xlfn.IFNA(VLOOKUP(C219,'1 - Componenten'!$B$7:$K$60,9,0),"")</f>
        <v/>
      </c>
      <c r="H219" s="26" t="str">
        <f>_xlfn.IFNA(VLOOKUP(C219,'1 - Componenten'!$B$7:$K$60,10,0),"")</f>
        <v/>
      </c>
      <c r="I219" s="13">
        <v>1</v>
      </c>
      <c r="J219" s="52">
        <f>IFERROR($I219*E219,0)</f>
        <v>0</v>
      </c>
      <c r="K219" s="53">
        <f>IFERROR($I219*F219,0)</f>
        <v>0</v>
      </c>
      <c r="L219" s="53">
        <f t="shared" ref="L219:L221" si="77">IFERROR($I219*G219,0)</f>
        <v>0</v>
      </c>
      <c r="M219" s="53">
        <f t="shared" ref="M219:M220" si="78">IFERROR($I219*H219,0)</f>
        <v>0</v>
      </c>
      <c r="N219" s="42"/>
    </row>
    <row r="220" spans="2:14" x14ac:dyDescent="0.25">
      <c r="B220" s="39"/>
      <c r="C220" s="3"/>
      <c r="D220" s="4" t="str">
        <f>_xlfn.IFNA(VLOOKUP(C220,'1 - Componenten'!$B$7:$K$60,3,0),"")</f>
        <v/>
      </c>
      <c r="E220" s="18" t="str">
        <f>_xlfn.IFNA(VLOOKUP(C220,'1 - Componenten'!$B$7:$K$60,5,0),"")</f>
        <v/>
      </c>
      <c r="F220" s="26" t="str">
        <f>_xlfn.IFNA(VLOOKUP(C220,'1 - Componenten'!$B$7:$K$60,8,0),"")</f>
        <v/>
      </c>
      <c r="G220" s="26" t="str">
        <f>_xlfn.IFNA(VLOOKUP(C220,'1 - Componenten'!$B$7:$K$60,9,0),"")</f>
        <v/>
      </c>
      <c r="H220" s="26" t="str">
        <f>_xlfn.IFNA(VLOOKUP(C220,'1 - Componenten'!$B$7:$K$60,10,0),"")</f>
        <v/>
      </c>
      <c r="I220" s="13">
        <v>1</v>
      </c>
      <c r="J220" s="52">
        <f t="shared" ref="J220:J227" si="79">IFERROR($I220*E220,0)</f>
        <v>0</v>
      </c>
      <c r="K220" s="53">
        <f t="shared" ref="K220:K222" si="80">IFERROR($I220*F220,0)</f>
        <v>0</v>
      </c>
      <c r="L220" s="53">
        <f t="shared" si="77"/>
        <v>0</v>
      </c>
      <c r="M220" s="53">
        <f t="shared" si="78"/>
        <v>0</v>
      </c>
      <c r="N220" s="42"/>
    </row>
    <row r="221" spans="2:14" x14ac:dyDescent="0.25">
      <c r="B221" s="39"/>
      <c r="C221" s="3"/>
      <c r="D221" s="4" t="str">
        <f>_xlfn.IFNA(VLOOKUP(C221,'1 - Componenten'!$B$7:$K$60,3,0),"")</f>
        <v/>
      </c>
      <c r="E221" s="18" t="str">
        <f>_xlfn.IFNA(VLOOKUP(C221,'1 - Componenten'!$B$7:$K$60,5,0),"")</f>
        <v/>
      </c>
      <c r="F221" s="26" t="str">
        <f>_xlfn.IFNA(VLOOKUP(C221,'1 - Componenten'!$B$7:$K$60,8,0),"")</f>
        <v/>
      </c>
      <c r="G221" s="26" t="str">
        <f>_xlfn.IFNA(VLOOKUP(C221,'1 - Componenten'!$B$7:$K$60,9,0),"")</f>
        <v/>
      </c>
      <c r="H221" s="26" t="str">
        <f>_xlfn.IFNA(VLOOKUP(C221,'1 - Componenten'!$B$7:$K$60,10,0),"")</f>
        <v/>
      </c>
      <c r="I221" s="13">
        <v>1</v>
      </c>
      <c r="J221" s="52">
        <f t="shared" si="79"/>
        <v>0</v>
      </c>
      <c r="K221" s="53">
        <f t="shared" si="80"/>
        <v>0</v>
      </c>
      <c r="L221" s="53">
        <f t="shared" si="77"/>
        <v>0</v>
      </c>
      <c r="M221" s="53">
        <f>IFERROR($I221*H221,0)</f>
        <v>0</v>
      </c>
      <c r="N221" s="42"/>
    </row>
    <row r="222" spans="2:14" x14ac:dyDescent="0.25">
      <c r="B222" s="39"/>
      <c r="C222" s="3"/>
      <c r="D222" s="4" t="str">
        <f>_xlfn.IFNA(VLOOKUP(C222,'1 - Componenten'!$B$7:$K$60,3,0),"")</f>
        <v/>
      </c>
      <c r="E222" s="18" t="str">
        <f>_xlfn.IFNA(VLOOKUP(C222,'1 - Componenten'!$B$7:$K$60,5,0),"")</f>
        <v/>
      </c>
      <c r="F222" s="26" t="str">
        <f>_xlfn.IFNA(VLOOKUP(C222,'1 - Componenten'!$B$7:$K$60,8,0),"")</f>
        <v/>
      </c>
      <c r="G222" s="26" t="str">
        <f>_xlfn.IFNA(VLOOKUP(C222,'1 - Componenten'!$B$7:$K$60,9,0),"")</f>
        <v/>
      </c>
      <c r="H222" s="26" t="str">
        <f>_xlfn.IFNA(VLOOKUP(C222,'1 - Componenten'!$B$7:$K$60,10,0),"")</f>
        <v/>
      </c>
      <c r="I222" s="13">
        <v>1</v>
      </c>
      <c r="J222" s="52">
        <f t="shared" si="79"/>
        <v>0</v>
      </c>
      <c r="K222" s="53">
        <f t="shared" si="80"/>
        <v>0</v>
      </c>
      <c r="L222" s="53">
        <f>IFERROR($I222*G222,0)</f>
        <v>0</v>
      </c>
      <c r="M222" s="53">
        <f t="shared" ref="M222:M227" si="81">IFERROR($I222*H222,0)</f>
        <v>0</v>
      </c>
      <c r="N222" s="42"/>
    </row>
    <row r="223" spans="2:14" x14ac:dyDescent="0.25">
      <c r="B223" s="39"/>
      <c r="C223" s="3"/>
      <c r="D223" s="4" t="str">
        <f>_xlfn.IFNA(VLOOKUP(C223,'1 - Componenten'!$B$7:$K$60,3,0),"")</f>
        <v/>
      </c>
      <c r="E223" s="18" t="str">
        <f>_xlfn.IFNA(VLOOKUP(C223,'1 - Componenten'!$B$7:$K$60,5,0),"")</f>
        <v/>
      </c>
      <c r="F223" s="26" t="str">
        <f>_xlfn.IFNA(VLOOKUP(C223,'1 - Componenten'!$B$7:$K$60,8,0),"")</f>
        <v/>
      </c>
      <c r="G223" s="26" t="str">
        <f>_xlfn.IFNA(VLOOKUP(C223,'1 - Componenten'!$B$7:$K$60,9,0),"")</f>
        <v/>
      </c>
      <c r="H223" s="26" t="str">
        <f>_xlfn.IFNA(VLOOKUP(C223,'1 - Componenten'!$B$7:$K$60,10,0),"")</f>
        <v/>
      </c>
      <c r="I223" s="13">
        <v>1</v>
      </c>
      <c r="J223" s="52">
        <f t="shared" si="79"/>
        <v>0</v>
      </c>
      <c r="K223" s="53">
        <f>IFERROR($I223*F223,0)</f>
        <v>0</v>
      </c>
      <c r="L223" s="53">
        <f t="shared" ref="L223:L225" si="82">IFERROR($I223*G223,0)</f>
        <v>0</v>
      </c>
      <c r="M223" s="53">
        <f t="shared" si="81"/>
        <v>0</v>
      </c>
      <c r="N223" s="42"/>
    </row>
    <row r="224" spans="2:14" x14ac:dyDescent="0.25">
      <c r="B224" s="39"/>
      <c r="C224" s="3"/>
      <c r="D224" s="4" t="str">
        <f>_xlfn.IFNA(VLOOKUP(C224,'1 - Componenten'!$B$7:$K$60,3,0),"")</f>
        <v/>
      </c>
      <c r="E224" s="18" t="str">
        <f>_xlfn.IFNA(VLOOKUP(C224,'1 - Componenten'!$B$7:$K$60,5,0),"")</f>
        <v/>
      </c>
      <c r="F224" s="26" t="str">
        <f>_xlfn.IFNA(VLOOKUP(C224,'1 - Componenten'!$B$7:$K$60,8,0),"")</f>
        <v/>
      </c>
      <c r="G224" s="26" t="str">
        <f>_xlfn.IFNA(VLOOKUP(C224,'1 - Componenten'!$B$7:$K$60,9,0),"")</f>
        <v/>
      </c>
      <c r="H224" s="26" t="str">
        <f>_xlfn.IFNA(VLOOKUP(C224,'1 - Componenten'!$B$7:$K$60,10,0),"")</f>
        <v/>
      </c>
      <c r="I224" s="13">
        <v>1</v>
      </c>
      <c r="J224" s="52">
        <f t="shared" si="79"/>
        <v>0</v>
      </c>
      <c r="K224" s="53">
        <f t="shared" ref="K224:K225" si="83">IFERROR($I224*F224,0)</f>
        <v>0</v>
      </c>
      <c r="L224" s="53">
        <f t="shared" si="82"/>
        <v>0</v>
      </c>
      <c r="M224" s="53">
        <f t="shared" si="81"/>
        <v>0</v>
      </c>
      <c r="N224" s="42"/>
    </row>
    <row r="225" spans="2:14" x14ac:dyDescent="0.25">
      <c r="B225" s="39"/>
      <c r="C225" s="3"/>
      <c r="D225" s="4" t="str">
        <f>_xlfn.IFNA(VLOOKUP(C225,'1 - Componenten'!$B$7:$K$60,3,0),"")</f>
        <v/>
      </c>
      <c r="E225" s="18" t="str">
        <f>_xlfn.IFNA(VLOOKUP(C225,'1 - Componenten'!$B$7:$K$60,5,0),"")</f>
        <v/>
      </c>
      <c r="F225" s="26" t="str">
        <f>_xlfn.IFNA(VLOOKUP(C225,'1 - Componenten'!$B$7:$K$60,8,0),"")</f>
        <v/>
      </c>
      <c r="G225" s="26" t="str">
        <f>_xlfn.IFNA(VLOOKUP(C225,'1 - Componenten'!$B$7:$K$60,9,0),"")</f>
        <v/>
      </c>
      <c r="H225" s="26" t="str">
        <f>_xlfn.IFNA(VLOOKUP(C225,'1 - Componenten'!$B$7:$K$60,10,0),"")</f>
        <v/>
      </c>
      <c r="I225" s="13">
        <v>1</v>
      </c>
      <c r="J225" s="52">
        <f t="shared" si="79"/>
        <v>0</v>
      </c>
      <c r="K225" s="53">
        <f t="shared" si="83"/>
        <v>0</v>
      </c>
      <c r="L225" s="53">
        <f t="shared" si="82"/>
        <v>0</v>
      </c>
      <c r="M225" s="53">
        <f t="shared" si="81"/>
        <v>0</v>
      </c>
      <c r="N225" s="42"/>
    </row>
    <row r="226" spans="2:14" x14ac:dyDescent="0.25">
      <c r="B226" s="39"/>
      <c r="C226" s="3"/>
      <c r="D226" s="4" t="str">
        <f>_xlfn.IFNA(VLOOKUP(C226,'1 - Componenten'!$B$7:$K$60,3,0),"")</f>
        <v/>
      </c>
      <c r="E226" s="18" t="str">
        <f>_xlfn.IFNA(VLOOKUP(C226,'1 - Componenten'!$B$7:$K$60,5,0),"")</f>
        <v/>
      </c>
      <c r="F226" s="26" t="str">
        <f>_xlfn.IFNA(VLOOKUP(C226,'1 - Componenten'!$B$7:$K$60,8,0),"")</f>
        <v/>
      </c>
      <c r="G226" s="26" t="str">
        <f>_xlfn.IFNA(VLOOKUP(C226,'1 - Componenten'!$B$7:$K$60,9,0),"")</f>
        <v/>
      </c>
      <c r="H226" s="26" t="str">
        <f>_xlfn.IFNA(VLOOKUP(C226,'1 - Componenten'!$B$7:$K$60,10,0),"")</f>
        <v/>
      </c>
      <c r="I226" s="13">
        <v>1</v>
      </c>
      <c r="J226" s="52">
        <f t="shared" si="79"/>
        <v>0</v>
      </c>
      <c r="K226" s="53">
        <f>IFERROR($I226*F226,0)</f>
        <v>0</v>
      </c>
      <c r="L226" s="53">
        <f>IFERROR($I226*G226,0)</f>
        <v>0</v>
      </c>
      <c r="M226" s="53">
        <f t="shared" si="81"/>
        <v>0</v>
      </c>
      <c r="N226" s="42"/>
    </row>
    <row r="227" spans="2:14" x14ac:dyDescent="0.25">
      <c r="B227" s="39"/>
      <c r="C227" s="3"/>
      <c r="D227" s="4" t="str">
        <f>_xlfn.IFNA(VLOOKUP(C227,'1 - Componenten'!$B$7:$K$60,3,0),"")</f>
        <v/>
      </c>
      <c r="E227" s="18" t="str">
        <f>_xlfn.IFNA(VLOOKUP(C227,'1 - Componenten'!$B$7:$K$60,5,0),"")</f>
        <v/>
      </c>
      <c r="F227" s="26" t="str">
        <f>_xlfn.IFNA(VLOOKUP(C227,'1 - Componenten'!$B$7:$K$60,8,0),"")</f>
        <v/>
      </c>
      <c r="G227" s="26" t="str">
        <f>_xlfn.IFNA(VLOOKUP(C227,'1 - Componenten'!$B$7:$K$60,9,0),"")</f>
        <v/>
      </c>
      <c r="H227" s="26" t="str">
        <f>_xlfn.IFNA(VLOOKUP(C227,'1 - Componenten'!$B$7:$K$60,10,0),"")</f>
        <v/>
      </c>
      <c r="I227" s="13">
        <v>1</v>
      </c>
      <c r="J227" s="52">
        <f t="shared" si="79"/>
        <v>0</v>
      </c>
      <c r="K227" s="53">
        <f t="shared" ref="K227" si="84">IFERROR($I227*F227,0)</f>
        <v>0</v>
      </c>
      <c r="L227" s="53">
        <f t="shared" ref="L227" si="85">IFERROR($I227*G227,0)</f>
        <v>0</v>
      </c>
      <c r="M227" s="53">
        <f t="shared" si="81"/>
        <v>0</v>
      </c>
      <c r="N227" s="42"/>
    </row>
    <row r="228" spans="2:14" ht="14.1" customHeight="1" x14ac:dyDescent="0.25">
      <c r="B228" s="39"/>
      <c r="C228" s="32"/>
      <c r="D228" s="33"/>
      <c r="E228" s="34"/>
      <c r="F228" s="35"/>
      <c r="G228" s="35"/>
      <c r="H228" s="35"/>
      <c r="I228" s="32"/>
      <c r="J228" s="54" t="s">
        <v>29</v>
      </c>
      <c r="K228" s="55">
        <f>SUM(K219:K227)</f>
        <v>0</v>
      </c>
      <c r="L228" s="55">
        <f>SUM(L219:L227)</f>
        <v>0</v>
      </c>
      <c r="M228" s="55">
        <f>SUM(M219:M227)</f>
        <v>0</v>
      </c>
      <c r="N228" s="42"/>
    </row>
    <row r="229" spans="2:14" ht="18.75" x14ac:dyDescent="0.3">
      <c r="B229" s="39"/>
      <c r="C229" s="48" t="s">
        <v>71</v>
      </c>
      <c r="D229" s="79" t="s">
        <v>111</v>
      </c>
      <c r="E229" s="107" t="s">
        <v>19</v>
      </c>
      <c r="F229" s="107"/>
      <c r="G229" s="107"/>
      <c r="H229" s="107"/>
      <c r="I229" s="108" t="s">
        <v>35</v>
      </c>
      <c r="J229" s="108"/>
      <c r="K229" s="108"/>
      <c r="L229" s="108"/>
      <c r="M229" s="108"/>
      <c r="N229" s="42"/>
    </row>
    <row r="230" spans="2:14" ht="30" customHeight="1" x14ac:dyDescent="0.25">
      <c r="B230" s="39"/>
      <c r="C230" s="5" t="s">
        <v>36</v>
      </c>
      <c r="D230" s="5" t="s">
        <v>12</v>
      </c>
      <c r="E230" s="12" t="s">
        <v>2</v>
      </c>
      <c r="F230" s="5" t="s">
        <v>24</v>
      </c>
      <c r="G230" s="23" t="s">
        <v>21</v>
      </c>
      <c r="H230" s="23" t="s">
        <v>22</v>
      </c>
      <c r="I230" s="21" t="s">
        <v>20</v>
      </c>
      <c r="J230" s="21" t="s">
        <v>23</v>
      </c>
      <c r="K230" s="50" t="s">
        <v>25</v>
      </c>
      <c r="L230" s="51" t="s">
        <v>26</v>
      </c>
      <c r="M230" s="51" t="s">
        <v>27</v>
      </c>
      <c r="N230" s="42"/>
    </row>
    <row r="231" spans="2:14" x14ac:dyDescent="0.25">
      <c r="B231" s="39"/>
      <c r="C231" s="3"/>
      <c r="D231" s="4" t="str">
        <f>_xlfn.IFNA(VLOOKUP(C231,'1 - Componenten'!$B$7:$K$60,3,0),"")</f>
        <v/>
      </c>
      <c r="E231" s="18" t="str">
        <f>_xlfn.IFNA(VLOOKUP(C231,'1 - Componenten'!$B$7:$K$60,5,0),"")</f>
        <v/>
      </c>
      <c r="F231" s="26" t="str">
        <f>_xlfn.IFNA(VLOOKUP(C231,'1 - Componenten'!$B$7:$K$60,8,0),"")</f>
        <v/>
      </c>
      <c r="G231" s="26" t="str">
        <f>_xlfn.IFNA(VLOOKUP(C231,'1 - Componenten'!$B$7:$K$60,9,0),"")</f>
        <v/>
      </c>
      <c r="H231" s="26" t="str">
        <f>_xlfn.IFNA(VLOOKUP(C231,'1 - Componenten'!$B$7:$K$60,10,0),"")</f>
        <v/>
      </c>
      <c r="I231" s="13">
        <v>1</v>
      </c>
      <c r="J231" s="52">
        <f>IFERROR($I231*E231,0)</f>
        <v>0</v>
      </c>
      <c r="K231" s="53">
        <f>IFERROR($I231*F231,0)</f>
        <v>0</v>
      </c>
      <c r="L231" s="53">
        <f t="shared" ref="L231:L239" si="86">IFERROR($I231*G231,0)</f>
        <v>0</v>
      </c>
      <c r="M231" s="53">
        <f t="shared" ref="M231:M239" si="87">IFERROR($I231*H231,0)</f>
        <v>0</v>
      </c>
      <c r="N231" s="42"/>
    </row>
    <row r="232" spans="2:14" x14ac:dyDescent="0.25">
      <c r="B232" s="39"/>
      <c r="C232" s="3"/>
      <c r="D232" s="4" t="str">
        <f>_xlfn.IFNA(VLOOKUP(C232,'1 - Componenten'!$B$7:$K$60,3,0),"")</f>
        <v/>
      </c>
      <c r="E232" s="18" t="str">
        <f>_xlfn.IFNA(VLOOKUP(C232,'1 - Componenten'!$B$7:$K$60,5,0),"")</f>
        <v/>
      </c>
      <c r="F232" s="26" t="str">
        <f>_xlfn.IFNA(VLOOKUP(C232,'1 - Componenten'!$B$7:$K$60,8,0),"")</f>
        <v/>
      </c>
      <c r="G232" s="26" t="str">
        <f>_xlfn.IFNA(VLOOKUP(C232,'1 - Componenten'!$B$7:$K$60,9,0),"")</f>
        <v/>
      </c>
      <c r="H232" s="26" t="str">
        <f>_xlfn.IFNA(VLOOKUP(C232,'1 - Componenten'!$B$7:$K$60,10,0),"")</f>
        <v/>
      </c>
      <c r="I232" s="13">
        <v>1</v>
      </c>
      <c r="J232" s="52">
        <f t="shared" ref="J232:J239" si="88">IFERROR($I232*E232,0)</f>
        <v>0</v>
      </c>
      <c r="K232" s="53">
        <f t="shared" ref="K232:K239" si="89">IFERROR($I232*F232,0)</f>
        <v>0</v>
      </c>
      <c r="L232" s="53">
        <f>IFERROR($I232*G232,0)</f>
        <v>0</v>
      </c>
      <c r="M232" s="53">
        <f t="shared" si="87"/>
        <v>0</v>
      </c>
      <c r="N232" s="42"/>
    </row>
    <row r="233" spans="2:14" x14ac:dyDescent="0.25">
      <c r="B233" s="39"/>
      <c r="C233" s="3"/>
      <c r="D233" s="4" t="str">
        <f>_xlfn.IFNA(VLOOKUP(C233,'1 - Componenten'!$B$7:$K$60,3,0),"")</f>
        <v/>
      </c>
      <c r="E233" s="18" t="str">
        <f>_xlfn.IFNA(VLOOKUP(C233,'1 - Componenten'!$B$7:$K$60,5,0),"")</f>
        <v/>
      </c>
      <c r="F233" s="26" t="str">
        <f>_xlfn.IFNA(VLOOKUP(C233,'1 - Componenten'!$B$7:$K$60,8,0),"")</f>
        <v/>
      </c>
      <c r="G233" s="26" t="str">
        <f>_xlfn.IFNA(VLOOKUP(C233,'1 - Componenten'!$B$7:$K$60,9,0),"")</f>
        <v/>
      </c>
      <c r="H233" s="26" t="str">
        <f>_xlfn.IFNA(VLOOKUP(C233,'1 - Componenten'!$B$7:$K$60,10,0),"")</f>
        <v/>
      </c>
      <c r="I233" s="13">
        <v>1</v>
      </c>
      <c r="J233" s="52">
        <f t="shared" si="88"/>
        <v>0</v>
      </c>
      <c r="K233" s="53">
        <f>IFERROR($I233*F233,0)</f>
        <v>0</v>
      </c>
      <c r="L233" s="53">
        <f t="shared" si="86"/>
        <v>0</v>
      </c>
      <c r="M233" s="53">
        <f t="shared" si="87"/>
        <v>0</v>
      </c>
      <c r="N233" s="42"/>
    </row>
    <row r="234" spans="2:14" x14ac:dyDescent="0.25">
      <c r="B234" s="39"/>
      <c r="C234" s="3"/>
      <c r="D234" s="4" t="str">
        <f>_xlfn.IFNA(VLOOKUP(C234,'1 - Componenten'!$B$7:$K$60,3,0),"")</f>
        <v/>
      </c>
      <c r="E234" s="18" t="str">
        <f>_xlfn.IFNA(VLOOKUP(C234,'1 - Componenten'!$B$7:$K$60,5,0),"")</f>
        <v/>
      </c>
      <c r="F234" s="26" t="str">
        <f>_xlfn.IFNA(VLOOKUP(C234,'1 - Componenten'!$B$7:$K$60,8,0),"")</f>
        <v/>
      </c>
      <c r="G234" s="26" t="str">
        <f>_xlfn.IFNA(VLOOKUP(C234,'1 - Componenten'!$B$7:$K$60,9,0),"")</f>
        <v/>
      </c>
      <c r="H234" s="26" t="str">
        <f>_xlfn.IFNA(VLOOKUP(C234,'1 - Componenten'!$B$7:$K$60,10,0),"")</f>
        <v/>
      </c>
      <c r="I234" s="13">
        <v>1</v>
      </c>
      <c r="J234" s="52">
        <f t="shared" si="88"/>
        <v>0</v>
      </c>
      <c r="K234" s="53">
        <f t="shared" si="89"/>
        <v>0</v>
      </c>
      <c r="L234" s="53">
        <f t="shared" si="86"/>
        <v>0</v>
      </c>
      <c r="M234" s="53">
        <f t="shared" si="87"/>
        <v>0</v>
      </c>
      <c r="N234" s="42"/>
    </row>
    <row r="235" spans="2:14" x14ac:dyDescent="0.25">
      <c r="B235" s="39"/>
      <c r="C235" s="3"/>
      <c r="D235" s="4" t="str">
        <f>_xlfn.IFNA(VLOOKUP(C235,'1 - Componenten'!$B$7:$K$60,3,0),"")</f>
        <v/>
      </c>
      <c r="E235" s="18" t="str">
        <f>_xlfn.IFNA(VLOOKUP(C235,'1 - Componenten'!$B$7:$K$60,5,0),"")</f>
        <v/>
      </c>
      <c r="F235" s="26" t="str">
        <f>_xlfn.IFNA(VLOOKUP(C235,'1 - Componenten'!$B$7:$K$60,8,0),"")</f>
        <v/>
      </c>
      <c r="G235" s="26" t="str">
        <f>_xlfn.IFNA(VLOOKUP(C235,'1 - Componenten'!$B$7:$K$60,9,0),"")</f>
        <v/>
      </c>
      <c r="H235" s="26" t="str">
        <f>_xlfn.IFNA(VLOOKUP(C235,'1 - Componenten'!$B$7:$K$60,10,0),"")</f>
        <v/>
      </c>
      <c r="I235" s="13">
        <v>1</v>
      </c>
      <c r="J235" s="52">
        <f t="shared" si="88"/>
        <v>0</v>
      </c>
      <c r="K235" s="53">
        <f t="shared" si="89"/>
        <v>0</v>
      </c>
      <c r="L235" s="53">
        <f t="shared" si="86"/>
        <v>0</v>
      </c>
      <c r="M235" s="53">
        <f t="shared" si="87"/>
        <v>0</v>
      </c>
      <c r="N235" s="42"/>
    </row>
    <row r="236" spans="2:14" x14ac:dyDescent="0.25">
      <c r="B236" s="39"/>
      <c r="C236" s="3"/>
      <c r="D236" s="4" t="str">
        <f>_xlfn.IFNA(VLOOKUP(C236,'1 - Componenten'!$B$7:$K$60,3,0),"")</f>
        <v/>
      </c>
      <c r="E236" s="18" t="str">
        <f>_xlfn.IFNA(VLOOKUP(C236,'1 - Componenten'!$B$7:$K$60,5,0),"")</f>
        <v/>
      </c>
      <c r="F236" s="26" t="str">
        <f>_xlfn.IFNA(VLOOKUP(C236,'1 - Componenten'!$B$7:$K$60,8,0),"")</f>
        <v/>
      </c>
      <c r="G236" s="26" t="str">
        <f>_xlfn.IFNA(VLOOKUP(C236,'1 - Componenten'!$B$7:$K$60,9,0),"")</f>
        <v/>
      </c>
      <c r="H236" s="26" t="str">
        <f>_xlfn.IFNA(VLOOKUP(C236,'1 - Componenten'!$B$7:$K$60,10,0),"")</f>
        <v/>
      </c>
      <c r="I236" s="13">
        <v>1</v>
      </c>
      <c r="J236" s="52">
        <f t="shared" si="88"/>
        <v>0</v>
      </c>
      <c r="K236" s="53">
        <f t="shared" si="89"/>
        <v>0</v>
      </c>
      <c r="L236" s="53">
        <f>IFERROR($I236*G236,0)</f>
        <v>0</v>
      </c>
      <c r="M236" s="53">
        <f t="shared" si="87"/>
        <v>0</v>
      </c>
      <c r="N236" s="42"/>
    </row>
    <row r="237" spans="2:14" x14ac:dyDescent="0.25">
      <c r="B237" s="39"/>
      <c r="C237" s="3"/>
      <c r="D237" s="4" t="str">
        <f>_xlfn.IFNA(VLOOKUP(C237,'1 - Componenten'!$B$7:$K$60,3,0),"")</f>
        <v/>
      </c>
      <c r="E237" s="18" t="str">
        <f>_xlfn.IFNA(VLOOKUP(C237,'1 - Componenten'!$B$7:$K$60,5,0),"")</f>
        <v/>
      </c>
      <c r="F237" s="26" t="str">
        <f>_xlfn.IFNA(VLOOKUP(C237,'1 - Componenten'!$B$7:$K$60,8,0),"")</f>
        <v/>
      </c>
      <c r="G237" s="26" t="str">
        <f>_xlfn.IFNA(VLOOKUP(C237,'1 - Componenten'!$B$7:$K$60,9,0),"")</f>
        <v/>
      </c>
      <c r="H237" s="26" t="str">
        <f>_xlfn.IFNA(VLOOKUP(C237,'1 - Componenten'!$B$7:$K$60,10,0),"")</f>
        <v/>
      </c>
      <c r="I237" s="13">
        <v>1</v>
      </c>
      <c r="J237" s="52">
        <f t="shared" si="88"/>
        <v>0</v>
      </c>
      <c r="K237" s="53">
        <f t="shared" si="89"/>
        <v>0</v>
      </c>
      <c r="L237" s="53">
        <f t="shared" si="86"/>
        <v>0</v>
      </c>
      <c r="M237" s="53">
        <f t="shared" si="87"/>
        <v>0</v>
      </c>
      <c r="N237" s="42"/>
    </row>
    <row r="238" spans="2:14" x14ac:dyDescent="0.25">
      <c r="B238" s="39"/>
      <c r="C238" s="3"/>
      <c r="D238" s="4" t="str">
        <f>_xlfn.IFNA(VLOOKUP(C238,'1 - Componenten'!$B$7:$K$60,3,0),"")</f>
        <v/>
      </c>
      <c r="E238" s="18" t="str">
        <f>_xlfn.IFNA(VLOOKUP(C238,'1 - Componenten'!$B$7:$K$60,5,0),"")</f>
        <v/>
      </c>
      <c r="F238" s="26" t="str">
        <f>_xlfn.IFNA(VLOOKUP(C238,'1 - Componenten'!$B$7:$K$60,8,0),"")</f>
        <v/>
      </c>
      <c r="G238" s="26" t="str">
        <f>_xlfn.IFNA(VLOOKUP(C238,'1 - Componenten'!$B$7:$K$60,9,0),"")</f>
        <v/>
      </c>
      <c r="H238" s="26" t="str">
        <f>_xlfn.IFNA(VLOOKUP(C238,'1 - Componenten'!$B$7:$K$60,10,0),"")</f>
        <v/>
      </c>
      <c r="I238" s="13">
        <v>1</v>
      </c>
      <c r="J238" s="52">
        <f t="shared" si="88"/>
        <v>0</v>
      </c>
      <c r="K238" s="53">
        <f t="shared" si="89"/>
        <v>0</v>
      </c>
      <c r="L238" s="53">
        <f t="shared" si="86"/>
        <v>0</v>
      </c>
      <c r="M238" s="53">
        <f t="shared" si="87"/>
        <v>0</v>
      </c>
      <c r="N238" s="42"/>
    </row>
    <row r="239" spans="2:14" x14ac:dyDescent="0.25">
      <c r="B239" s="39"/>
      <c r="C239" s="3"/>
      <c r="D239" s="4" t="str">
        <f>_xlfn.IFNA(VLOOKUP(C239,'1 - Componenten'!$B$7:$K$60,3,0),"")</f>
        <v/>
      </c>
      <c r="E239" s="18" t="str">
        <f>_xlfn.IFNA(VLOOKUP(C239,'1 - Componenten'!$B$7:$K$60,5,0),"")</f>
        <v/>
      </c>
      <c r="F239" s="26" t="str">
        <f>_xlfn.IFNA(VLOOKUP(C239,'1 - Componenten'!$B$7:$K$60,8,0),"")</f>
        <v/>
      </c>
      <c r="G239" s="26" t="str">
        <f>_xlfn.IFNA(VLOOKUP(C239,'1 - Componenten'!$B$7:$K$60,9,0),"")</f>
        <v/>
      </c>
      <c r="H239" s="26" t="str">
        <f>_xlfn.IFNA(VLOOKUP(C239,'1 - Componenten'!$B$7:$K$60,10,0),"")</f>
        <v/>
      </c>
      <c r="I239" s="13">
        <v>1</v>
      </c>
      <c r="J239" s="52">
        <f t="shared" si="88"/>
        <v>0</v>
      </c>
      <c r="K239" s="53">
        <f t="shared" si="89"/>
        <v>0</v>
      </c>
      <c r="L239" s="53">
        <f t="shared" si="86"/>
        <v>0</v>
      </c>
      <c r="M239" s="53">
        <f t="shared" si="87"/>
        <v>0</v>
      </c>
      <c r="N239" s="42"/>
    </row>
    <row r="240" spans="2:14" ht="14.1" customHeight="1" x14ac:dyDescent="0.25">
      <c r="B240" s="39"/>
      <c r="C240" s="32"/>
      <c r="D240" s="33"/>
      <c r="E240" s="34"/>
      <c r="F240" s="35"/>
      <c r="G240" s="35"/>
      <c r="H240" s="35"/>
      <c r="I240" s="32"/>
      <c r="J240" s="54" t="s">
        <v>29</v>
      </c>
      <c r="K240" s="55">
        <f>SUM(K231:K239)</f>
        <v>0</v>
      </c>
      <c r="L240" s="55">
        <f>SUM(L231:L239)</f>
        <v>0</v>
      </c>
      <c r="M240" s="55">
        <f>SUM(M231:M239)</f>
        <v>0</v>
      </c>
      <c r="N240" s="42"/>
    </row>
    <row r="241" spans="2:14" ht="18.75" x14ac:dyDescent="0.3">
      <c r="B241" s="39"/>
      <c r="C241" s="48" t="s">
        <v>71</v>
      </c>
      <c r="D241" s="79" t="s">
        <v>113</v>
      </c>
      <c r="E241" s="107" t="s">
        <v>19</v>
      </c>
      <c r="F241" s="107"/>
      <c r="G241" s="107"/>
      <c r="H241" s="107"/>
      <c r="I241" s="108" t="s">
        <v>35</v>
      </c>
      <c r="J241" s="108"/>
      <c r="K241" s="108"/>
      <c r="L241" s="108"/>
      <c r="M241" s="108"/>
      <c r="N241" s="42"/>
    </row>
    <row r="242" spans="2:14" ht="30" customHeight="1" x14ac:dyDescent="0.25">
      <c r="B242" s="39"/>
      <c r="C242" s="5" t="s">
        <v>36</v>
      </c>
      <c r="D242" s="5" t="s">
        <v>12</v>
      </c>
      <c r="E242" s="12" t="s">
        <v>2</v>
      </c>
      <c r="F242" s="5" t="s">
        <v>24</v>
      </c>
      <c r="G242" s="23" t="s">
        <v>21</v>
      </c>
      <c r="H242" s="23" t="s">
        <v>22</v>
      </c>
      <c r="I242" s="21" t="s">
        <v>20</v>
      </c>
      <c r="J242" s="21" t="s">
        <v>23</v>
      </c>
      <c r="K242" s="50" t="s">
        <v>25</v>
      </c>
      <c r="L242" s="51" t="s">
        <v>26</v>
      </c>
      <c r="M242" s="51" t="s">
        <v>27</v>
      </c>
      <c r="N242" s="42"/>
    </row>
    <row r="243" spans="2:14" x14ac:dyDescent="0.25">
      <c r="B243" s="39"/>
      <c r="C243" s="3"/>
      <c r="D243" s="4" t="str">
        <f>_xlfn.IFNA(VLOOKUP(C243,'1 - Componenten'!$B$7:$K$60,3,0),"")</f>
        <v/>
      </c>
      <c r="E243" s="18" t="str">
        <f>_xlfn.IFNA(VLOOKUP(C243,'1 - Componenten'!$B$7:$K$60,5,0),"")</f>
        <v/>
      </c>
      <c r="F243" s="26" t="str">
        <f>_xlfn.IFNA(VLOOKUP(C243,'1 - Componenten'!$B$7:$K$60,8,0),"")</f>
        <v/>
      </c>
      <c r="G243" s="26" t="str">
        <f>_xlfn.IFNA(VLOOKUP(C243,'1 - Componenten'!$B$7:$K$60,9,0),"")</f>
        <v/>
      </c>
      <c r="H243" s="26" t="str">
        <f>_xlfn.IFNA(VLOOKUP(C243,'1 - Componenten'!$B$7:$K$60,10,0),"")</f>
        <v/>
      </c>
      <c r="I243" s="13">
        <v>1</v>
      </c>
      <c r="J243" s="52">
        <f>IFERROR($I243*E243,0)</f>
        <v>0</v>
      </c>
      <c r="K243" s="53">
        <f>IFERROR($I243*F243,0)</f>
        <v>0</v>
      </c>
      <c r="L243" s="53">
        <f t="shared" ref="L243" si="90">IFERROR($I243*G243,0)</f>
        <v>0</v>
      </c>
      <c r="M243" s="53">
        <f t="shared" ref="M243:M251" si="91">IFERROR($I243*H243,0)</f>
        <v>0</v>
      </c>
      <c r="N243" s="42"/>
    </row>
    <row r="244" spans="2:14" x14ac:dyDescent="0.25">
      <c r="B244" s="39"/>
      <c r="C244" s="3"/>
      <c r="D244" s="4" t="str">
        <f>_xlfn.IFNA(VLOOKUP(C244,'1 - Componenten'!$B$7:$K$60,3,0),"")</f>
        <v/>
      </c>
      <c r="E244" s="18" t="str">
        <f>_xlfn.IFNA(VLOOKUP(C244,'1 - Componenten'!$B$7:$K$60,5,0),"")</f>
        <v/>
      </c>
      <c r="F244" s="26" t="str">
        <f>_xlfn.IFNA(VLOOKUP(C244,'1 - Componenten'!$B$7:$K$60,8,0),"")</f>
        <v/>
      </c>
      <c r="G244" s="26" t="str">
        <f>_xlfn.IFNA(VLOOKUP(C244,'1 - Componenten'!$B$7:$K$60,9,0),"")</f>
        <v/>
      </c>
      <c r="H244" s="26" t="str">
        <f>_xlfn.IFNA(VLOOKUP(C244,'1 - Componenten'!$B$7:$K$60,10,0),"")</f>
        <v/>
      </c>
      <c r="I244" s="13">
        <v>1</v>
      </c>
      <c r="J244" s="52">
        <f t="shared" ref="J244:J251" si="92">IFERROR($I244*E244,0)</f>
        <v>0</v>
      </c>
      <c r="K244" s="53">
        <f t="shared" ref="K244" si="93">IFERROR($I244*F244,0)</f>
        <v>0</v>
      </c>
      <c r="L244" s="53">
        <f>IFERROR($I244*G244,0)</f>
        <v>0</v>
      </c>
      <c r="M244" s="53">
        <f t="shared" si="91"/>
        <v>0</v>
      </c>
      <c r="N244" s="42"/>
    </row>
    <row r="245" spans="2:14" x14ac:dyDescent="0.25">
      <c r="B245" s="39"/>
      <c r="C245" s="3"/>
      <c r="D245" s="4" t="str">
        <f>_xlfn.IFNA(VLOOKUP(C245,'1 - Componenten'!$B$7:$K$60,3,0),"")</f>
        <v/>
      </c>
      <c r="E245" s="18" t="str">
        <f>_xlfn.IFNA(VLOOKUP(C245,'1 - Componenten'!$B$7:$K$60,5,0),"")</f>
        <v/>
      </c>
      <c r="F245" s="26" t="str">
        <f>_xlfn.IFNA(VLOOKUP(C245,'1 - Componenten'!$B$7:$K$60,8,0),"")</f>
        <v/>
      </c>
      <c r="G245" s="26" t="str">
        <f>_xlfn.IFNA(VLOOKUP(C245,'1 - Componenten'!$B$7:$K$60,9,0),"")</f>
        <v/>
      </c>
      <c r="H245" s="26" t="str">
        <f>_xlfn.IFNA(VLOOKUP(C245,'1 - Componenten'!$B$7:$K$60,10,0),"")</f>
        <v/>
      </c>
      <c r="I245" s="13">
        <v>1</v>
      </c>
      <c r="J245" s="52">
        <f t="shared" si="92"/>
        <v>0</v>
      </c>
      <c r="K245" s="53">
        <f>IFERROR($I245*F245,0)</f>
        <v>0</v>
      </c>
      <c r="L245" s="53">
        <f t="shared" ref="L245:L247" si="94">IFERROR($I245*G245,0)</f>
        <v>0</v>
      </c>
      <c r="M245" s="53">
        <f t="shared" si="91"/>
        <v>0</v>
      </c>
      <c r="N245" s="42"/>
    </row>
    <row r="246" spans="2:14" x14ac:dyDescent="0.25">
      <c r="B246" s="39"/>
      <c r="C246" s="3"/>
      <c r="D246" s="4" t="str">
        <f>_xlfn.IFNA(VLOOKUP(C246,'1 - Componenten'!$B$7:$K$60,3,0),"")</f>
        <v/>
      </c>
      <c r="E246" s="18" t="str">
        <f>_xlfn.IFNA(VLOOKUP(C246,'1 - Componenten'!$B$7:$K$60,5,0),"")</f>
        <v/>
      </c>
      <c r="F246" s="26" t="str">
        <f>_xlfn.IFNA(VLOOKUP(C246,'1 - Componenten'!$B$7:$K$60,8,0),"")</f>
        <v/>
      </c>
      <c r="G246" s="26" t="str">
        <f>_xlfn.IFNA(VLOOKUP(C246,'1 - Componenten'!$B$7:$K$60,9,0),"")</f>
        <v/>
      </c>
      <c r="H246" s="26" t="str">
        <f>_xlfn.IFNA(VLOOKUP(C246,'1 - Componenten'!$B$7:$K$60,10,0),"")</f>
        <v/>
      </c>
      <c r="I246" s="13">
        <v>1</v>
      </c>
      <c r="J246" s="52">
        <f t="shared" si="92"/>
        <v>0</v>
      </c>
      <c r="K246" s="53">
        <f t="shared" ref="K246:K251" si="95">IFERROR($I246*F246,0)</f>
        <v>0</v>
      </c>
      <c r="L246" s="53">
        <f t="shared" si="94"/>
        <v>0</v>
      </c>
      <c r="M246" s="53">
        <f t="shared" si="91"/>
        <v>0</v>
      </c>
      <c r="N246" s="42"/>
    </row>
    <row r="247" spans="2:14" x14ac:dyDescent="0.25">
      <c r="B247" s="39"/>
      <c r="C247" s="3"/>
      <c r="D247" s="4" t="str">
        <f>_xlfn.IFNA(VLOOKUP(C247,'1 - Componenten'!$B$7:$K$60,3,0),"")</f>
        <v/>
      </c>
      <c r="E247" s="18" t="str">
        <f>_xlfn.IFNA(VLOOKUP(C247,'1 - Componenten'!$B$7:$K$60,5,0),"")</f>
        <v/>
      </c>
      <c r="F247" s="26" t="str">
        <f>_xlfn.IFNA(VLOOKUP(C247,'1 - Componenten'!$B$7:$K$60,8,0),"")</f>
        <v/>
      </c>
      <c r="G247" s="26" t="str">
        <f>_xlfn.IFNA(VLOOKUP(C247,'1 - Componenten'!$B$7:$K$60,9,0),"")</f>
        <v/>
      </c>
      <c r="H247" s="26" t="str">
        <f>_xlfn.IFNA(VLOOKUP(C247,'1 - Componenten'!$B$7:$K$60,10,0),"")</f>
        <v/>
      </c>
      <c r="I247" s="13">
        <v>1</v>
      </c>
      <c r="J247" s="52">
        <f t="shared" si="92"/>
        <v>0</v>
      </c>
      <c r="K247" s="53">
        <f t="shared" si="95"/>
        <v>0</v>
      </c>
      <c r="L247" s="53">
        <f t="shared" si="94"/>
        <v>0</v>
      </c>
      <c r="M247" s="53">
        <f t="shared" si="91"/>
        <v>0</v>
      </c>
      <c r="N247" s="42"/>
    </row>
    <row r="248" spans="2:14" x14ac:dyDescent="0.25">
      <c r="B248" s="39"/>
      <c r="C248" s="3"/>
      <c r="D248" s="4" t="str">
        <f>_xlfn.IFNA(VLOOKUP(C248,'1 - Componenten'!$B$7:$K$60,3,0),"")</f>
        <v/>
      </c>
      <c r="E248" s="18" t="str">
        <f>_xlfn.IFNA(VLOOKUP(C248,'1 - Componenten'!$B$7:$K$60,5,0),"")</f>
        <v/>
      </c>
      <c r="F248" s="26" t="str">
        <f>_xlfn.IFNA(VLOOKUP(C248,'1 - Componenten'!$B$7:$K$60,8,0),"")</f>
        <v/>
      </c>
      <c r="G248" s="26" t="str">
        <f>_xlfn.IFNA(VLOOKUP(C248,'1 - Componenten'!$B$7:$K$60,9,0),"")</f>
        <v/>
      </c>
      <c r="H248" s="26" t="str">
        <f>_xlfn.IFNA(VLOOKUP(C248,'1 - Componenten'!$B$7:$K$60,10,0),"")</f>
        <v/>
      </c>
      <c r="I248" s="13">
        <v>1</v>
      </c>
      <c r="J248" s="52">
        <f t="shared" si="92"/>
        <v>0</v>
      </c>
      <c r="K248" s="53">
        <f t="shared" si="95"/>
        <v>0</v>
      </c>
      <c r="L248" s="53">
        <f>IFERROR($I248*G248,0)</f>
        <v>0</v>
      </c>
      <c r="M248" s="53">
        <f t="shared" si="91"/>
        <v>0</v>
      </c>
      <c r="N248" s="42"/>
    </row>
    <row r="249" spans="2:14" x14ac:dyDescent="0.25">
      <c r="B249" s="39"/>
      <c r="C249" s="3"/>
      <c r="D249" s="4" t="str">
        <f>_xlfn.IFNA(VLOOKUP(C249,'1 - Componenten'!$B$7:$K$60,3,0),"")</f>
        <v/>
      </c>
      <c r="E249" s="18" t="str">
        <f>_xlfn.IFNA(VLOOKUP(C249,'1 - Componenten'!$B$7:$K$60,5,0),"")</f>
        <v/>
      </c>
      <c r="F249" s="26" t="str">
        <f>_xlfn.IFNA(VLOOKUP(C249,'1 - Componenten'!$B$7:$K$60,8,0),"")</f>
        <v/>
      </c>
      <c r="G249" s="26" t="str">
        <f>_xlfn.IFNA(VLOOKUP(C249,'1 - Componenten'!$B$7:$K$60,9,0),"")</f>
        <v/>
      </c>
      <c r="H249" s="26" t="str">
        <f>_xlfn.IFNA(VLOOKUP(C249,'1 - Componenten'!$B$7:$K$60,10,0),"")</f>
        <v/>
      </c>
      <c r="I249" s="13">
        <v>1</v>
      </c>
      <c r="J249" s="52">
        <f t="shared" si="92"/>
        <v>0</v>
      </c>
      <c r="K249" s="53">
        <f t="shared" si="95"/>
        <v>0</v>
      </c>
      <c r="L249" s="53">
        <f t="shared" ref="L249:L251" si="96">IFERROR($I249*G249,0)</f>
        <v>0</v>
      </c>
      <c r="M249" s="53">
        <f t="shared" si="91"/>
        <v>0</v>
      </c>
      <c r="N249" s="42"/>
    </row>
    <row r="250" spans="2:14" x14ac:dyDescent="0.25">
      <c r="B250" s="39"/>
      <c r="C250" s="3"/>
      <c r="D250" s="4" t="str">
        <f>_xlfn.IFNA(VLOOKUP(C250,'1 - Componenten'!$B$7:$K$60,3,0),"")</f>
        <v/>
      </c>
      <c r="E250" s="18" t="str">
        <f>_xlfn.IFNA(VLOOKUP(C250,'1 - Componenten'!$B$7:$K$60,5,0),"")</f>
        <v/>
      </c>
      <c r="F250" s="26" t="str">
        <f>_xlfn.IFNA(VLOOKUP(C250,'1 - Componenten'!$B$7:$K$60,8,0),"")</f>
        <v/>
      </c>
      <c r="G250" s="26" t="str">
        <f>_xlfn.IFNA(VLOOKUP(C250,'1 - Componenten'!$B$7:$K$60,9,0),"")</f>
        <v/>
      </c>
      <c r="H250" s="26" t="str">
        <f>_xlfn.IFNA(VLOOKUP(C250,'1 - Componenten'!$B$7:$K$60,10,0),"")</f>
        <v/>
      </c>
      <c r="I250" s="13">
        <v>1</v>
      </c>
      <c r="J250" s="52">
        <f t="shared" si="92"/>
        <v>0</v>
      </c>
      <c r="K250" s="53">
        <f t="shared" si="95"/>
        <v>0</v>
      </c>
      <c r="L250" s="53">
        <f t="shared" si="96"/>
        <v>0</v>
      </c>
      <c r="M250" s="53">
        <f t="shared" si="91"/>
        <v>0</v>
      </c>
      <c r="N250" s="42"/>
    </row>
    <row r="251" spans="2:14" x14ac:dyDescent="0.25">
      <c r="B251" s="39"/>
      <c r="C251" s="3"/>
      <c r="D251" s="4" t="str">
        <f>_xlfn.IFNA(VLOOKUP(C251,'1 - Componenten'!$B$7:$K$60,3,0),"")</f>
        <v/>
      </c>
      <c r="E251" s="18" t="str">
        <f>_xlfn.IFNA(VLOOKUP(C251,'1 - Componenten'!$B$7:$K$60,5,0),"")</f>
        <v/>
      </c>
      <c r="F251" s="26" t="str">
        <f>_xlfn.IFNA(VLOOKUP(C251,'1 - Componenten'!$B$7:$K$60,8,0),"")</f>
        <v/>
      </c>
      <c r="G251" s="26" t="str">
        <f>_xlfn.IFNA(VLOOKUP(C251,'1 - Componenten'!$B$7:$K$60,9,0),"")</f>
        <v/>
      </c>
      <c r="H251" s="26" t="str">
        <f>_xlfn.IFNA(VLOOKUP(C251,'1 - Componenten'!$B$7:$K$60,10,0),"")</f>
        <v/>
      </c>
      <c r="I251" s="13">
        <v>1</v>
      </c>
      <c r="J251" s="52">
        <f t="shared" si="92"/>
        <v>0</v>
      </c>
      <c r="K251" s="53">
        <f t="shared" si="95"/>
        <v>0</v>
      </c>
      <c r="L251" s="53">
        <f t="shared" si="96"/>
        <v>0</v>
      </c>
      <c r="M251" s="53">
        <f t="shared" si="91"/>
        <v>0</v>
      </c>
      <c r="N251" s="42"/>
    </row>
    <row r="252" spans="2:14" ht="14.1" customHeight="1" x14ac:dyDescent="0.25">
      <c r="B252" s="39"/>
      <c r="C252" s="32"/>
      <c r="D252" s="33"/>
      <c r="E252" s="34"/>
      <c r="F252" s="35"/>
      <c r="G252" s="35"/>
      <c r="H252" s="35"/>
      <c r="I252" s="32"/>
      <c r="J252" s="54" t="s">
        <v>29</v>
      </c>
      <c r="K252" s="55">
        <f>SUM(K243:K251)</f>
        <v>0</v>
      </c>
      <c r="L252" s="55">
        <f>SUM(L243:L251)</f>
        <v>0</v>
      </c>
      <c r="M252" s="55">
        <f>SUM(M243:M251)</f>
        <v>0</v>
      </c>
      <c r="N252" s="42"/>
    </row>
    <row r="253" spans="2:14" ht="18.75" x14ac:dyDescent="0.3">
      <c r="B253" s="39"/>
      <c r="C253" s="48" t="s">
        <v>72</v>
      </c>
      <c r="D253" s="79" t="s">
        <v>111</v>
      </c>
      <c r="E253" s="107" t="s">
        <v>19</v>
      </c>
      <c r="F253" s="107"/>
      <c r="G253" s="107"/>
      <c r="H253" s="107"/>
      <c r="I253" s="108" t="s">
        <v>35</v>
      </c>
      <c r="J253" s="108"/>
      <c r="K253" s="108"/>
      <c r="L253" s="108"/>
      <c r="M253" s="108"/>
      <c r="N253" s="42"/>
    </row>
    <row r="254" spans="2:14" ht="30" customHeight="1" x14ac:dyDescent="0.25">
      <c r="B254" s="39"/>
      <c r="C254" s="5" t="s">
        <v>36</v>
      </c>
      <c r="D254" s="5" t="s">
        <v>12</v>
      </c>
      <c r="E254" s="12" t="s">
        <v>2</v>
      </c>
      <c r="F254" s="5" t="s">
        <v>24</v>
      </c>
      <c r="G254" s="23" t="s">
        <v>21</v>
      </c>
      <c r="H254" s="23" t="s">
        <v>22</v>
      </c>
      <c r="I254" s="21" t="s">
        <v>20</v>
      </c>
      <c r="J254" s="21" t="s">
        <v>23</v>
      </c>
      <c r="K254" s="50" t="s">
        <v>25</v>
      </c>
      <c r="L254" s="51" t="s">
        <v>26</v>
      </c>
      <c r="M254" s="51" t="s">
        <v>27</v>
      </c>
      <c r="N254" s="42"/>
    </row>
    <row r="255" spans="2:14" x14ac:dyDescent="0.25">
      <c r="B255" s="39"/>
      <c r="C255" s="3"/>
      <c r="D255" s="4" t="str">
        <f>_xlfn.IFNA(VLOOKUP(C255,'1 - Componenten'!$B$7:$K$60,3,0),"")</f>
        <v/>
      </c>
      <c r="E255" s="18" t="str">
        <f>_xlfn.IFNA(VLOOKUP(C255,'1 - Componenten'!$B$7:$K$60,5,0),"")</f>
        <v/>
      </c>
      <c r="F255" s="26" t="str">
        <f>_xlfn.IFNA(VLOOKUP(C255,'1 - Componenten'!$B$7:$K$60,8,0),"")</f>
        <v/>
      </c>
      <c r="G255" s="26" t="str">
        <f>_xlfn.IFNA(VLOOKUP(C255,'1 - Componenten'!$B$7:$K$60,9,0),"")</f>
        <v/>
      </c>
      <c r="H255" s="26" t="str">
        <f>_xlfn.IFNA(VLOOKUP(C255,'1 - Componenten'!$B$7:$K$60,10,0),"")</f>
        <v/>
      </c>
      <c r="I255" s="13">
        <v>1</v>
      </c>
      <c r="J255" s="52">
        <f>IFERROR($I255*E255,0)</f>
        <v>0</v>
      </c>
      <c r="K255" s="53">
        <f>IFERROR($I255*F255,0)</f>
        <v>0</v>
      </c>
      <c r="L255" s="53">
        <f t="shared" ref="L255:L263" si="97">IFERROR($I255*G255,0)</f>
        <v>0</v>
      </c>
      <c r="M255" s="53">
        <f t="shared" ref="M255:M263" si="98">IFERROR($I255*H255,0)</f>
        <v>0</v>
      </c>
      <c r="N255" s="42"/>
    </row>
    <row r="256" spans="2:14" x14ac:dyDescent="0.25">
      <c r="B256" s="39"/>
      <c r="C256" s="3"/>
      <c r="D256" s="4" t="str">
        <f>_xlfn.IFNA(VLOOKUP(C256,'1 - Componenten'!$B$7:$K$60,3,0),"")</f>
        <v/>
      </c>
      <c r="E256" s="18" t="str">
        <f>_xlfn.IFNA(VLOOKUP(C256,'1 - Componenten'!$B$7:$K$60,5,0),"")</f>
        <v/>
      </c>
      <c r="F256" s="26" t="str">
        <f>_xlfn.IFNA(VLOOKUP(C256,'1 - Componenten'!$B$7:$K$60,8,0),"")</f>
        <v/>
      </c>
      <c r="G256" s="26" t="str">
        <f>_xlfn.IFNA(VLOOKUP(C256,'1 - Componenten'!$B$7:$K$60,9,0),"")</f>
        <v/>
      </c>
      <c r="H256" s="26" t="str">
        <f>_xlfn.IFNA(VLOOKUP(C256,'1 - Componenten'!$B$7:$K$60,10,0),"")</f>
        <v/>
      </c>
      <c r="I256" s="13">
        <v>1</v>
      </c>
      <c r="J256" s="52">
        <f t="shared" ref="J256:J263" si="99">IFERROR($I256*E256,0)</f>
        <v>0</v>
      </c>
      <c r="K256" s="53">
        <f t="shared" ref="K256:K263" si="100">IFERROR($I256*F256,0)</f>
        <v>0</v>
      </c>
      <c r="L256" s="53">
        <f>IFERROR($I256*G256,0)</f>
        <v>0</v>
      </c>
      <c r="M256" s="53">
        <f t="shared" si="98"/>
        <v>0</v>
      </c>
      <c r="N256" s="42"/>
    </row>
    <row r="257" spans="2:14" x14ac:dyDescent="0.25">
      <c r="B257" s="39"/>
      <c r="C257" s="3"/>
      <c r="D257" s="4" t="str">
        <f>_xlfn.IFNA(VLOOKUP(C257,'1 - Componenten'!$B$7:$K$60,3,0),"")</f>
        <v/>
      </c>
      <c r="E257" s="18" t="str">
        <f>_xlfn.IFNA(VLOOKUP(C257,'1 - Componenten'!$B$7:$K$60,5,0),"")</f>
        <v/>
      </c>
      <c r="F257" s="26" t="str">
        <f>_xlfn.IFNA(VLOOKUP(C257,'1 - Componenten'!$B$7:$K$60,8,0),"")</f>
        <v/>
      </c>
      <c r="G257" s="26" t="str">
        <f>_xlfn.IFNA(VLOOKUP(C257,'1 - Componenten'!$B$7:$K$60,9,0),"")</f>
        <v/>
      </c>
      <c r="H257" s="26" t="str">
        <f>_xlfn.IFNA(VLOOKUP(C257,'1 - Componenten'!$B$7:$K$60,10,0),"")</f>
        <v/>
      </c>
      <c r="I257" s="13">
        <v>1</v>
      </c>
      <c r="J257" s="52">
        <f t="shared" si="99"/>
        <v>0</v>
      </c>
      <c r="K257" s="53">
        <f t="shared" si="100"/>
        <v>0</v>
      </c>
      <c r="L257" s="53">
        <f t="shared" si="97"/>
        <v>0</v>
      </c>
      <c r="M257" s="53">
        <f t="shared" si="98"/>
        <v>0</v>
      </c>
      <c r="N257" s="42"/>
    </row>
    <row r="258" spans="2:14" x14ac:dyDescent="0.25">
      <c r="B258" s="39"/>
      <c r="C258" s="3"/>
      <c r="D258" s="4" t="str">
        <f>_xlfn.IFNA(VLOOKUP(C258,'1 - Componenten'!$B$7:$K$60,3,0),"")</f>
        <v/>
      </c>
      <c r="E258" s="18" t="str">
        <f>_xlfn.IFNA(VLOOKUP(C258,'1 - Componenten'!$B$7:$K$60,5,0),"")</f>
        <v/>
      </c>
      <c r="F258" s="26" t="str">
        <f>_xlfn.IFNA(VLOOKUP(C258,'1 - Componenten'!$B$7:$K$60,8,0),"")</f>
        <v/>
      </c>
      <c r="G258" s="26" t="str">
        <f>_xlfn.IFNA(VLOOKUP(C258,'1 - Componenten'!$B$7:$K$60,9,0),"")</f>
        <v/>
      </c>
      <c r="H258" s="26" t="str">
        <f>_xlfn.IFNA(VLOOKUP(C258,'1 - Componenten'!$B$7:$K$60,10,0),"")</f>
        <v/>
      </c>
      <c r="I258" s="13">
        <v>1</v>
      </c>
      <c r="J258" s="52">
        <f t="shared" si="99"/>
        <v>0</v>
      </c>
      <c r="K258" s="53">
        <f t="shared" si="100"/>
        <v>0</v>
      </c>
      <c r="L258" s="53">
        <f t="shared" si="97"/>
        <v>0</v>
      </c>
      <c r="M258" s="53">
        <f t="shared" si="98"/>
        <v>0</v>
      </c>
      <c r="N258" s="42"/>
    </row>
    <row r="259" spans="2:14" x14ac:dyDescent="0.25">
      <c r="B259" s="39"/>
      <c r="C259" s="3"/>
      <c r="D259" s="4" t="str">
        <f>_xlfn.IFNA(VLOOKUP(C259,'1 - Componenten'!$B$7:$K$60,3,0),"")</f>
        <v/>
      </c>
      <c r="E259" s="18" t="str">
        <f>_xlfn.IFNA(VLOOKUP(C259,'1 - Componenten'!$B$7:$K$60,5,0),"")</f>
        <v/>
      </c>
      <c r="F259" s="26" t="str">
        <f>_xlfn.IFNA(VLOOKUP(C259,'1 - Componenten'!$B$7:$K$60,8,0),"")</f>
        <v/>
      </c>
      <c r="G259" s="26" t="str">
        <f>_xlfn.IFNA(VLOOKUP(C259,'1 - Componenten'!$B$7:$K$60,9,0),"")</f>
        <v/>
      </c>
      <c r="H259" s="26" t="str">
        <f>_xlfn.IFNA(VLOOKUP(C259,'1 - Componenten'!$B$7:$K$60,10,0),"")</f>
        <v/>
      </c>
      <c r="I259" s="13">
        <v>1</v>
      </c>
      <c r="J259" s="52">
        <f t="shared" si="99"/>
        <v>0</v>
      </c>
      <c r="K259" s="53">
        <f t="shared" si="100"/>
        <v>0</v>
      </c>
      <c r="L259" s="53">
        <f t="shared" si="97"/>
        <v>0</v>
      </c>
      <c r="M259" s="53">
        <f t="shared" si="98"/>
        <v>0</v>
      </c>
      <c r="N259" s="42"/>
    </row>
    <row r="260" spans="2:14" x14ac:dyDescent="0.25">
      <c r="B260" s="39"/>
      <c r="C260" s="3"/>
      <c r="D260" s="4" t="str">
        <f>_xlfn.IFNA(VLOOKUP(C260,'1 - Componenten'!$B$7:$K$60,3,0),"")</f>
        <v/>
      </c>
      <c r="E260" s="18" t="str">
        <f>_xlfn.IFNA(VLOOKUP(C260,'1 - Componenten'!$B$7:$K$60,5,0),"")</f>
        <v/>
      </c>
      <c r="F260" s="26" t="str">
        <f>_xlfn.IFNA(VLOOKUP(C260,'1 - Componenten'!$B$7:$K$60,8,0),"")</f>
        <v/>
      </c>
      <c r="G260" s="26" t="str">
        <f>_xlfn.IFNA(VLOOKUP(C260,'1 - Componenten'!$B$7:$K$60,9,0),"")</f>
        <v/>
      </c>
      <c r="H260" s="26" t="str">
        <f>_xlfn.IFNA(VLOOKUP(C260,'1 - Componenten'!$B$7:$K$60,10,0),"")</f>
        <v/>
      </c>
      <c r="I260" s="13">
        <v>1</v>
      </c>
      <c r="J260" s="52">
        <f t="shared" si="99"/>
        <v>0</v>
      </c>
      <c r="K260" s="53">
        <f t="shared" si="100"/>
        <v>0</v>
      </c>
      <c r="L260" s="53">
        <f>IFERROR($I260*G260,0)</f>
        <v>0</v>
      </c>
      <c r="M260" s="53">
        <f t="shared" si="98"/>
        <v>0</v>
      </c>
      <c r="N260" s="42"/>
    </row>
    <row r="261" spans="2:14" x14ac:dyDescent="0.25">
      <c r="B261" s="39"/>
      <c r="C261" s="3"/>
      <c r="D261" s="4" t="str">
        <f>_xlfn.IFNA(VLOOKUP(C261,'1 - Componenten'!$B$7:$K$60,3,0),"")</f>
        <v/>
      </c>
      <c r="E261" s="18" t="str">
        <f>_xlfn.IFNA(VLOOKUP(C261,'1 - Componenten'!$B$7:$K$60,5,0),"")</f>
        <v/>
      </c>
      <c r="F261" s="26" t="str">
        <f>_xlfn.IFNA(VLOOKUP(C261,'1 - Componenten'!$B$7:$K$60,8,0),"")</f>
        <v/>
      </c>
      <c r="G261" s="26" t="str">
        <f>_xlfn.IFNA(VLOOKUP(C261,'1 - Componenten'!$B$7:$K$60,9,0),"")</f>
        <v/>
      </c>
      <c r="H261" s="26" t="str">
        <f>_xlfn.IFNA(VLOOKUP(C261,'1 - Componenten'!$B$7:$K$60,10,0),"")</f>
        <v/>
      </c>
      <c r="I261" s="13">
        <v>1</v>
      </c>
      <c r="J261" s="52">
        <f t="shared" si="99"/>
        <v>0</v>
      </c>
      <c r="K261" s="53">
        <f t="shared" si="100"/>
        <v>0</v>
      </c>
      <c r="L261" s="53">
        <f t="shared" si="97"/>
        <v>0</v>
      </c>
      <c r="M261" s="53">
        <f t="shared" si="98"/>
        <v>0</v>
      </c>
      <c r="N261" s="42"/>
    </row>
    <row r="262" spans="2:14" x14ac:dyDescent="0.25">
      <c r="B262" s="39"/>
      <c r="C262" s="3"/>
      <c r="D262" s="4" t="str">
        <f>_xlfn.IFNA(VLOOKUP(C262,'1 - Componenten'!$B$7:$K$60,3,0),"")</f>
        <v/>
      </c>
      <c r="E262" s="18" t="str">
        <f>_xlfn.IFNA(VLOOKUP(C262,'1 - Componenten'!$B$7:$K$60,5,0),"")</f>
        <v/>
      </c>
      <c r="F262" s="26" t="str">
        <f>_xlfn.IFNA(VLOOKUP(C262,'1 - Componenten'!$B$7:$K$60,8,0),"")</f>
        <v/>
      </c>
      <c r="G262" s="26" t="str">
        <f>_xlfn.IFNA(VLOOKUP(C262,'1 - Componenten'!$B$7:$K$60,9,0),"")</f>
        <v/>
      </c>
      <c r="H262" s="26" t="str">
        <f>_xlfn.IFNA(VLOOKUP(C262,'1 - Componenten'!$B$7:$K$60,10,0),"")</f>
        <v/>
      </c>
      <c r="I262" s="13">
        <v>1</v>
      </c>
      <c r="J262" s="52">
        <f t="shared" si="99"/>
        <v>0</v>
      </c>
      <c r="K262" s="53">
        <f>IFERROR($I262*F262,0)</f>
        <v>0</v>
      </c>
      <c r="L262" s="53">
        <f t="shared" si="97"/>
        <v>0</v>
      </c>
      <c r="M262" s="53">
        <f t="shared" si="98"/>
        <v>0</v>
      </c>
      <c r="N262" s="42"/>
    </row>
    <row r="263" spans="2:14" x14ac:dyDescent="0.25">
      <c r="B263" s="39"/>
      <c r="C263" s="3"/>
      <c r="D263" s="4" t="str">
        <f>_xlfn.IFNA(VLOOKUP(C263,'1 - Componenten'!$B$7:$K$60,3,0),"")</f>
        <v/>
      </c>
      <c r="E263" s="18" t="str">
        <f>_xlfn.IFNA(VLOOKUP(C263,'1 - Componenten'!$B$7:$K$60,5,0),"")</f>
        <v/>
      </c>
      <c r="F263" s="26" t="str">
        <f>_xlfn.IFNA(VLOOKUP(C263,'1 - Componenten'!$B$7:$K$60,8,0),"")</f>
        <v/>
      </c>
      <c r="G263" s="26" t="str">
        <f>_xlfn.IFNA(VLOOKUP(C263,'1 - Componenten'!$B$7:$K$60,9,0),"")</f>
        <v/>
      </c>
      <c r="H263" s="26" t="str">
        <f>_xlfn.IFNA(VLOOKUP(C263,'1 - Componenten'!$B$7:$K$60,10,0),"")</f>
        <v/>
      </c>
      <c r="I263" s="13">
        <v>1</v>
      </c>
      <c r="J263" s="52">
        <f t="shared" si="99"/>
        <v>0</v>
      </c>
      <c r="K263" s="53">
        <f t="shared" si="100"/>
        <v>0</v>
      </c>
      <c r="L263" s="53">
        <f t="shared" si="97"/>
        <v>0</v>
      </c>
      <c r="M263" s="53">
        <f t="shared" si="98"/>
        <v>0</v>
      </c>
      <c r="N263" s="42"/>
    </row>
    <row r="264" spans="2:14" ht="14.1" customHeight="1" x14ac:dyDescent="0.25">
      <c r="B264" s="39"/>
      <c r="C264" s="32"/>
      <c r="D264" s="33"/>
      <c r="E264" s="34"/>
      <c r="F264" s="35"/>
      <c r="G264" s="35"/>
      <c r="H264" s="35"/>
      <c r="I264" s="32"/>
      <c r="J264" s="54" t="s">
        <v>29</v>
      </c>
      <c r="K264" s="55">
        <f>SUM(K255:K263)</f>
        <v>0</v>
      </c>
      <c r="L264" s="55">
        <f>SUM(L255:L263)</f>
        <v>0</v>
      </c>
      <c r="M264" s="55">
        <f>SUM(M255:M263)</f>
        <v>0</v>
      </c>
      <c r="N264" s="42"/>
    </row>
    <row r="265" spans="2:14" ht="18.75" x14ac:dyDescent="0.3">
      <c r="B265" s="39"/>
      <c r="C265" s="48" t="s">
        <v>72</v>
      </c>
      <c r="D265" s="79" t="s">
        <v>110</v>
      </c>
      <c r="E265" s="107" t="s">
        <v>19</v>
      </c>
      <c r="F265" s="107"/>
      <c r="G265" s="107"/>
      <c r="H265" s="107"/>
      <c r="I265" s="108" t="s">
        <v>35</v>
      </c>
      <c r="J265" s="108"/>
      <c r="K265" s="108"/>
      <c r="L265" s="108"/>
      <c r="M265" s="108"/>
      <c r="N265" s="42"/>
    </row>
    <row r="266" spans="2:14" ht="30" customHeight="1" x14ac:dyDescent="0.25">
      <c r="B266" s="39"/>
      <c r="C266" s="5" t="s">
        <v>36</v>
      </c>
      <c r="D266" s="5" t="s">
        <v>12</v>
      </c>
      <c r="E266" s="12" t="s">
        <v>2</v>
      </c>
      <c r="F266" s="5" t="s">
        <v>24</v>
      </c>
      <c r="G266" s="23" t="s">
        <v>21</v>
      </c>
      <c r="H266" s="23" t="s">
        <v>22</v>
      </c>
      <c r="I266" s="21" t="s">
        <v>20</v>
      </c>
      <c r="J266" s="21" t="s">
        <v>23</v>
      </c>
      <c r="K266" s="50" t="s">
        <v>25</v>
      </c>
      <c r="L266" s="51" t="s">
        <v>26</v>
      </c>
      <c r="M266" s="51" t="s">
        <v>27</v>
      </c>
      <c r="N266" s="42"/>
    </row>
    <row r="267" spans="2:14" x14ac:dyDescent="0.25">
      <c r="B267" s="39"/>
      <c r="C267" s="3"/>
      <c r="D267" s="4" t="str">
        <f>_xlfn.IFNA(VLOOKUP(C267,'1 - Componenten'!$B$7:$K$60,3,0),"")</f>
        <v/>
      </c>
      <c r="E267" s="18" t="str">
        <f>_xlfn.IFNA(VLOOKUP(C267,'1 - Componenten'!$B$7:$K$60,5,0),"")</f>
        <v/>
      </c>
      <c r="F267" s="26" t="str">
        <f>_xlfn.IFNA(VLOOKUP(C267,'1 - Componenten'!$B$7:$K$60,8,0),"")</f>
        <v/>
      </c>
      <c r="G267" s="26" t="str">
        <f>_xlfn.IFNA(VLOOKUP(C267,'1 - Componenten'!$B$7:$K$60,9,0),"")</f>
        <v/>
      </c>
      <c r="H267" s="26" t="str">
        <f>_xlfn.IFNA(VLOOKUP(C267,'1 - Componenten'!$B$7:$K$60,10,0),"")</f>
        <v/>
      </c>
      <c r="I267" s="13">
        <v>1</v>
      </c>
      <c r="J267" s="52">
        <f>IFERROR($I267*E267,0)</f>
        <v>0</v>
      </c>
      <c r="K267" s="53">
        <f>IFERROR($I267*F267,0)</f>
        <v>0</v>
      </c>
      <c r="L267" s="53">
        <f t="shared" ref="L267" si="101">IFERROR($I267*G267,0)</f>
        <v>0</v>
      </c>
      <c r="M267" s="53">
        <f t="shared" ref="M267:M275" si="102">IFERROR($I267*H267,0)</f>
        <v>0</v>
      </c>
      <c r="N267" s="42"/>
    </row>
    <row r="268" spans="2:14" x14ac:dyDescent="0.25">
      <c r="B268" s="39"/>
      <c r="C268" s="3"/>
      <c r="D268" s="4" t="str">
        <f>_xlfn.IFNA(VLOOKUP(C268,'1 - Componenten'!$B$7:$K$60,3,0),"")</f>
        <v/>
      </c>
      <c r="E268" s="18" t="str">
        <f>_xlfn.IFNA(VLOOKUP(C268,'1 - Componenten'!$B$7:$K$60,5,0),"")</f>
        <v/>
      </c>
      <c r="F268" s="26" t="str">
        <f>_xlfn.IFNA(VLOOKUP(C268,'1 - Componenten'!$B$7:$K$60,8,0),"")</f>
        <v/>
      </c>
      <c r="G268" s="26" t="str">
        <f>_xlfn.IFNA(VLOOKUP(C268,'1 - Componenten'!$B$7:$K$60,9,0),"")</f>
        <v/>
      </c>
      <c r="H268" s="26" t="str">
        <f>_xlfn.IFNA(VLOOKUP(C268,'1 - Componenten'!$B$7:$K$60,10,0),"")</f>
        <v/>
      </c>
      <c r="I268" s="13">
        <v>1</v>
      </c>
      <c r="J268" s="52">
        <f t="shared" ref="J268:J275" si="103">IFERROR($I268*E268,0)</f>
        <v>0</v>
      </c>
      <c r="K268" s="53">
        <f t="shared" ref="K268:K273" si="104">IFERROR($I268*F268,0)</f>
        <v>0</v>
      </c>
      <c r="L268" s="53">
        <f>IFERROR($I268*G268,0)</f>
        <v>0</v>
      </c>
      <c r="M268" s="53">
        <f t="shared" si="102"/>
        <v>0</v>
      </c>
      <c r="N268" s="42"/>
    </row>
    <row r="269" spans="2:14" x14ac:dyDescent="0.25">
      <c r="B269" s="39"/>
      <c r="C269" s="3"/>
      <c r="D269" s="4" t="str">
        <f>_xlfn.IFNA(VLOOKUP(C269,'1 - Componenten'!$B$7:$K$60,3,0),"")</f>
        <v/>
      </c>
      <c r="E269" s="18" t="str">
        <f>_xlfn.IFNA(VLOOKUP(C269,'1 - Componenten'!$B$7:$K$60,5,0),"")</f>
        <v/>
      </c>
      <c r="F269" s="26" t="str">
        <f>_xlfn.IFNA(VLOOKUP(C269,'1 - Componenten'!$B$7:$K$60,8,0),"")</f>
        <v/>
      </c>
      <c r="G269" s="26" t="str">
        <f>_xlfn.IFNA(VLOOKUP(C269,'1 - Componenten'!$B$7:$K$60,9,0),"")</f>
        <v/>
      </c>
      <c r="H269" s="26" t="str">
        <f>_xlfn.IFNA(VLOOKUP(C269,'1 - Componenten'!$B$7:$K$60,10,0),"")</f>
        <v/>
      </c>
      <c r="I269" s="13">
        <v>1</v>
      </c>
      <c r="J269" s="52">
        <f t="shared" si="103"/>
        <v>0</v>
      </c>
      <c r="K269" s="53">
        <f t="shared" si="104"/>
        <v>0</v>
      </c>
      <c r="L269" s="53">
        <f t="shared" ref="L269:L271" si="105">IFERROR($I269*G269,0)</f>
        <v>0</v>
      </c>
      <c r="M269" s="53">
        <f t="shared" si="102"/>
        <v>0</v>
      </c>
      <c r="N269" s="42"/>
    </row>
    <row r="270" spans="2:14" x14ac:dyDescent="0.25">
      <c r="B270" s="39"/>
      <c r="C270" s="3"/>
      <c r="D270" s="4" t="str">
        <f>_xlfn.IFNA(VLOOKUP(C270,'1 - Componenten'!$B$7:$K$60,3,0),"")</f>
        <v/>
      </c>
      <c r="E270" s="18" t="str">
        <f>_xlfn.IFNA(VLOOKUP(C270,'1 - Componenten'!$B$7:$K$60,5,0),"")</f>
        <v/>
      </c>
      <c r="F270" s="26" t="str">
        <f>_xlfn.IFNA(VLOOKUP(C270,'1 - Componenten'!$B$7:$K$60,8,0),"")</f>
        <v/>
      </c>
      <c r="G270" s="26" t="str">
        <f>_xlfn.IFNA(VLOOKUP(C270,'1 - Componenten'!$B$7:$K$60,9,0),"")</f>
        <v/>
      </c>
      <c r="H270" s="26" t="str">
        <f>_xlfn.IFNA(VLOOKUP(C270,'1 - Componenten'!$B$7:$K$60,10,0),"")</f>
        <v/>
      </c>
      <c r="I270" s="13">
        <v>1</v>
      </c>
      <c r="J270" s="52">
        <f t="shared" si="103"/>
        <v>0</v>
      </c>
      <c r="K270" s="53">
        <f t="shared" si="104"/>
        <v>0</v>
      </c>
      <c r="L270" s="53">
        <f t="shared" si="105"/>
        <v>0</v>
      </c>
      <c r="M270" s="53">
        <f t="shared" si="102"/>
        <v>0</v>
      </c>
      <c r="N270" s="42"/>
    </row>
    <row r="271" spans="2:14" x14ac:dyDescent="0.25">
      <c r="B271" s="39"/>
      <c r="C271" s="3"/>
      <c r="D271" s="4" t="str">
        <f>_xlfn.IFNA(VLOOKUP(C271,'1 - Componenten'!$B$7:$K$60,3,0),"")</f>
        <v/>
      </c>
      <c r="E271" s="18" t="str">
        <f>_xlfn.IFNA(VLOOKUP(C271,'1 - Componenten'!$B$7:$K$60,5,0),"")</f>
        <v/>
      </c>
      <c r="F271" s="26" t="str">
        <f>_xlfn.IFNA(VLOOKUP(C271,'1 - Componenten'!$B$7:$K$60,8,0),"")</f>
        <v/>
      </c>
      <c r="G271" s="26" t="str">
        <f>_xlfn.IFNA(VLOOKUP(C271,'1 - Componenten'!$B$7:$K$60,9,0),"")</f>
        <v/>
      </c>
      <c r="H271" s="26" t="str">
        <f>_xlfn.IFNA(VLOOKUP(C271,'1 - Componenten'!$B$7:$K$60,10,0),"")</f>
        <v/>
      </c>
      <c r="I271" s="13">
        <v>1</v>
      </c>
      <c r="J271" s="52">
        <f t="shared" si="103"/>
        <v>0</v>
      </c>
      <c r="K271" s="53">
        <f t="shared" si="104"/>
        <v>0</v>
      </c>
      <c r="L271" s="53">
        <f t="shared" si="105"/>
        <v>0</v>
      </c>
      <c r="M271" s="53">
        <f t="shared" si="102"/>
        <v>0</v>
      </c>
      <c r="N271" s="42"/>
    </row>
    <row r="272" spans="2:14" x14ac:dyDescent="0.25">
      <c r="B272" s="39"/>
      <c r="C272" s="3"/>
      <c r="D272" s="4" t="str">
        <f>_xlfn.IFNA(VLOOKUP(C272,'1 - Componenten'!$B$7:$K$60,3,0),"")</f>
        <v/>
      </c>
      <c r="E272" s="18" t="str">
        <f>_xlfn.IFNA(VLOOKUP(C272,'1 - Componenten'!$B$7:$K$60,5,0),"")</f>
        <v/>
      </c>
      <c r="F272" s="26" t="str">
        <f>_xlfn.IFNA(VLOOKUP(C272,'1 - Componenten'!$B$7:$K$60,8,0),"")</f>
        <v/>
      </c>
      <c r="G272" s="26" t="str">
        <f>_xlfn.IFNA(VLOOKUP(C272,'1 - Componenten'!$B$7:$K$60,9,0),"")</f>
        <v/>
      </c>
      <c r="H272" s="26" t="str">
        <f>_xlfn.IFNA(VLOOKUP(C272,'1 - Componenten'!$B$7:$K$60,10,0),"")</f>
        <v/>
      </c>
      <c r="I272" s="13">
        <v>1</v>
      </c>
      <c r="J272" s="52">
        <f t="shared" si="103"/>
        <v>0</v>
      </c>
      <c r="K272" s="53">
        <f t="shared" si="104"/>
        <v>0</v>
      </c>
      <c r="L272" s="53">
        <f>IFERROR($I272*G272,0)</f>
        <v>0</v>
      </c>
      <c r="M272" s="53">
        <f t="shared" si="102"/>
        <v>0</v>
      </c>
      <c r="N272" s="42"/>
    </row>
    <row r="273" spans="2:14" x14ac:dyDescent="0.25">
      <c r="B273" s="39"/>
      <c r="C273" s="3"/>
      <c r="D273" s="4" t="str">
        <f>_xlfn.IFNA(VLOOKUP(C273,'1 - Componenten'!$B$7:$K$60,3,0),"")</f>
        <v/>
      </c>
      <c r="E273" s="18" t="str">
        <f>_xlfn.IFNA(VLOOKUP(C273,'1 - Componenten'!$B$7:$K$60,5,0),"")</f>
        <v/>
      </c>
      <c r="F273" s="26" t="str">
        <f>_xlfn.IFNA(VLOOKUP(C273,'1 - Componenten'!$B$7:$K$60,8,0),"")</f>
        <v/>
      </c>
      <c r="G273" s="26" t="str">
        <f>_xlfn.IFNA(VLOOKUP(C273,'1 - Componenten'!$B$7:$K$60,9,0),"")</f>
        <v/>
      </c>
      <c r="H273" s="26" t="str">
        <f>_xlfn.IFNA(VLOOKUP(C273,'1 - Componenten'!$B$7:$K$60,10,0),"")</f>
        <v/>
      </c>
      <c r="I273" s="13">
        <v>1</v>
      </c>
      <c r="J273" s="52">
        <f t="shared" si="103"/>
        <v>0</v>
      </c>
      <c r="K273" s="53">
        <f t="shared" si="104"/>
        <v>0</v>
      </c>
      <c r="L273" s="53">
        <f t="shared" ref="L273:L275" si="106">IFERROR($I273*G273,0)</f>
        <v>0</v>
      </c>
      <c r="M273" s="53">
        <f t="shared" si="102"/>
        <v>0</v>
      </c>
      <c r="N273" s="42"/>
    </row>
    <row r="274" spans="2:14" x14ac:dyDescent="0.25">
      <c r="B274" s="39"/>
      <c r="C274" s="3"/>
      <c r="D274" s="4" t="str">
        <f>_xlfn.IFNA(VLOOKUP(C274,'1 - Componenten'!$B$7:$K$60,3,0),"")</f>
        <v/>
      </c>
      <c r="E274" s="18" t="str">
        <f>_xlfn.IFNA(VLOOKUP(C274,'1 - Componenten'!$B$7:$K$60,5,0),"")</f>
        <v/>
      </c>
      <c r="F274" s="26" t="str">
        <f>_xlfn.IFNA(VLOOKUP(C274,'1 - Componenten'!$B$7:$K$60,8,0),"")</f>
        <v/>
      </c>
      <c r="G274" s="26" t="str">
        <f>_xlfn.IFNA(VLOOKUP(C274,'1 - Componenten'!$B$7:$K$60,9,0),"")</f>
        <v/>
      </c>
      <c r="H274" s="26" t="str">
        <f>_xlfn.IFNA(VLOOKUP(C274,'1 - Componenten'!$B$7:$K$60,10,0),"")</f>
        <v/>
      </c>
      <c r="I274" s="13">
        <v>1</v>
      </c>
      <c r="J274" s="52">
        <f t="shared" si="103"/>
        <v>0</v>
      </c>
      <c r="K274" s="53">
        <f>IFERROR($I274*F274,0)</f>
        <v>0</v>
      </c>
      <c r="L274" s="53">
        <f t="shared" si="106"/>
        <v>0</v>
      </c>
      <c r="M274" s="53">
        <f t="shared" si="102"/>
        <v>0</v>
      </c>
      <c r="N274" s="42"/>
    </row>
    <row r="275" spans="2:14" x14ac:dyDescent="0.25">
      <c r="B275" s="39"/>
      <c r="C275" s="3"/>
      <c r="D275" s="4" t="str">
        <f>_xlfn.IFNA(VLOOKUP(C275,'1 - Componenten'!$B$7:$K$60,3,0),"")</f>
        <v/>
      </c>
      <c r="E275" s="18" t="str">
        <f>_xlfn.IFNA(VLOOKUP(C275,'1 - Componenten'!$B$7:$K$60,5,0),"")</f>
        <v/>
      </c>
      <c r="F275" s="26" t="str">
        <f>_xlfn.IFNA(VLOOKUP(C275,'1 - Componenten'!$B$7:$K$60,8,0),"")</f>
        <v/>
      </c>
      <c r="G275" s="26" t="str">
        <f>_xlfn.IFNA(VLOOKUP(C275,'1 - Componenten'!$B$7:$K$60,9,0),"")</f>
        <v/>
      </c>
      <c r="H275" s="26" t="str">
        <f>_xlfn.IFNA(VLOOKUP(C275,'1 - Componenten'!$B$7:$K$60,10,0),"")</f>
        <v/>
      </c>
      <c r="I275" s="13">
        <v>1</v>
      </c>
      <c r="J275" s="52">
        <f t="shared" si="103"/>
        <v>0</v>
      </c>
      <c r="K275" s="53">
        <f t="shared" ref="K275" si="107">IFERROR($I275*F275,0)</f>
        <v>0</v>
      </c>
      <c r="L275" s="53">
        <f t="shared" si="106"/>
        <v>0</v>
      </c>
      <c r="M275" s="53">
        <f t="shared" si="102"/>
        <v>0</v>
      </c>
      <c r="N275" s="42"/>
    </row>
    <row r="276" spans="2:14" ht="14.1" customHeight="1" x14ac:dyDescent="0.25">
      <c r="B276" s="39"/>
      <c r="C276" s="32"/>
      <c r="D276" s="33"/>
      <c r="E276" s="34"/>
      <c r="F276" s="35"/>
      <c r="G276" s="35"/>
      <c r="H276" s="35"/>
      <c r="I276" s="32"/>
      <c r="J276" s="54" t="s">
        <v>29</v>
      </c>
      <c r="K276" s="55">
        <f>SUM(K267:K275)</f>
        <v>0</v>
      </c>
      <c r="L276" s="55">
        <f>SUM(L267:L275)</f>
        <v>0</v>
      </c>
      <c r="M276" s="55">
        <f>SUM(M267:M275)</f>
        <v>0</v>
      </c>
      <c r="N276" s="42"/>
    </row>
    <row r="277" spans="2:14" s="2" customFormat="1" ht="18.75" x14ac:dyDescent="0.3">
      <c r="B277" s="39"/>
      <c r="C277" s="60" t="s">
        <v>34</v>
      </c>
      <c r="D277" s="61"/>
      <c r="E277" s="107" t="s">
        <v>19</v>
      </c>
      <c r="F277" s="107"/>
      <c r="G277" s="107"/>
      <c r="H277" s="107"/>
      <c r="I277" s="108" t="s">
        <v>35</v>
      </c>
      <c r="J277" s="108"/>
      <c r="K277" s="108"/>
      <c r="L277" s="108"/>
      <c r="M277" s="108"/>
      <c r="N277" s="42"/>
    </row>
    <row r="278" spans="2:14" s="2" customFormat="1" ht="30" customHeight="1" x14ac:dyDescent="0.25">
      <c r="B278" s="39"/>
      <c r="C278" s="5" t="s">
        <v>36</v>
      </c>
      <c r="D278" s="5" t="s">
        <v>12</v>
      </c>
      <c r="E278" s="113" t="s">
        <v>24</v>
      </c>
      <c r="F278" s="114"/>
      <c r="G278" s="23" t="s">
        <v>21</v>
      </c>
      <c r="H278" s="23" t="s">
        <v>22</v>
      </c>
      <c r="I278" s="21" t="s">
        <v>20</v>
      </c>
      <c r="J278" s="115" t="s">
        <v>25</v>
      </c>
      <c r="K278" s="116"/>
      <c r="L278" s="51" t="s">
        <v>26</v>
      </c>
      <c r="M278" s="51" t="s">
        <v>27</v>
      </c>
      <c r="N278" s="42"/>
    </row>
    <row r="279" spans="2:14" s="2" customFormat="1" x14ac:dyDescent="0.25">
      <c r="B279" s="39"/>
      <c r="C279" s="3"/>
      <c r="D279" s="4" t="str">
        <f>_xlfn.IFNA(VLOOKUP(C279,'1 - Componenten'!$B$7:$K$60,3,0),"")</f>
        <v/>
      </c>
      <c r="E279" s="109" t="str">
        <f>_xlfn.IFNA(VLOOKUP(C279,'1 - Componenten'!$B$7:$K$60,8,0),"")</f>
        <v/>
      </c>
      <c r="F279" s="110"/>
      <c r="G279" s="26" t="str">
        <f>_xlfn.IFNA(VLOOKUP(C279,'1 - Componenten'!$B$7:$K$60,9,0),"")</f>
        <v/>
      </c>
      <c r="H279" s="26" t="str">
        <f>_xlfn.IFNA(VLOOKUP(C279,'1 - Componenten'!$B$7:$K$60,10,0),"")</f>
        <v/>
      </c>
      <c r="I279" s="13">
        <v>1</v>
      </c>
      <c r="J279" s="111">
        <f>IFERROR($I279*E279,0)</f>
        <v>0</v>
      </c>
      <c r="K279" s="112"/>
      <c r="L279" s="53">
        <f t="shared" ref="L279:L283" si="108">IFERROR($I279*G279,0)</f>
        <v>0</v>
      </c>
      <c r="M279" s="53">
        <f t="shared" ref="M279:M283" si="109">IFERROR($I279*H279,0)</f>
        <v>0</v>
      </c>
      <c r="N279" s="42"/>
    </row>
    <row r="280" spans="2:14" s="2" customFormat="1" x14ac:dyDescent="0.25">
      <c r="B280" s="39"/>
      <c r="C280" s="3"/>
      <c r="D280" s="4" t="str">
        <f>_xlfn.IFNA(VLOOKUP(C280,'1 - Componenten'!$B$7:$K$60,3,0),"")</f>
        <v/>
      </c>
      <c r="E280" s="109" t="str">
        <f>_xlfn.IFNA(VLOOKUP(C280,'1 - Componenten'!$B$7:$K$60,8,0),"")</f>
        <v/>
      </c>
      <c r="F280" s="110"/>
      <c r="G280" s="26" t="str">
        <f>_xlfn.IFNA(VLOOKUP(C280,'1 - Componenten'!$B$7:$K$60,9,0),"")</f>
        <v/>
      </c>
      <c r="H280" s="26" t="str">
        <f>_xlfn.IFNA(VLOOKUP(C280,'1 - Componenten'!$B$7:$K$60,10,0),"")</f>
        <v/>
      </c>
      <c r="I280" s="13">
        <v>1</v>
      </c>
      <c r="J280" s="111">
        <f t="shared" ref="J280:J283" si="110">IFERROR($I280*E280,0)</f>
        <v>0</v>
      </c>
      <c r="K280" s="112"/>
      <c r="L280" s="53">
        <f t="shared" si="108"/>
        <v>0</v>
      </c>
      <c r="M280" s="53">
        <f t="shared" si="109"/>
        <v>0</v>
      </c>
      <c r="N280" s="42"/>
    </row>
    <row r="281" spans="2:14" s="2" customFormat="1" x14ac:dyDescent="0.25">
      <c r="B281" s="39"/>
      <c r="C281" s="3"/>
      <c r="D281" s="4" t="str">
        <f>_xlfn.IFNA(VLOOKUP(C281,'1 - Componenten'!$B$7:$K$60,3,0),"")</f>
        <v/>
      </c>
      <c r="E281" s="109" t="str">
        <f>_xlfn.IFNA(VLOOKUP(C281,'1 - Componenten'!$B$7:$K$60,8,0),"")</f>
        <v/>
      </c>
      <c r="F281" s="110"/>
      <c r="G281" s="26" t="str">
        <f>_xlfn.IFNA(VLOOKUP(C281,'1 - Componenten'!$B$7:$K$60,9,0),"")</f>
        <v/>
      </c>
      <c r="H281" s="26" t="str">
        <f>_xlfn.IFNA(VLOOKUP(C281,'1 - Componenten'!$B$7:$K$60,10,0),"")</f>
        <v/>
      </c>
      <c r="I281" s="13">
        <v>1</v>
      </c>
      <c r="J281" s="111">
        <f t="shared" si="110"/>
        <v>0</v>
      </c>
      <c r="K281" s="112"/>
      <c r="L281" s="53">
        <f t="shared" si="108"/>
        <v>0</v>
      </c>
      <c r="M281" s="53">
        <f t="shared" si="109"/>
        <v>0</v>
      </c>
      <c r="N281" s="42"/>
    </row>
    <row r="282" spans="2:14" s="2" customFormat="1" x14ac:dyDescent="0.25">
      <c r="B282" s="39"/>
      <c r="C282" s="3"/>
      <c r="D282" s="4" t="str">
        <f>_xlfn.IFNA(VLOOKUP(C282,'1 - Componenten'!$B$7:$K$60,3,0),"")</f>
        <v/>
      </c>
      <c r="E282" s="109" t="str">
        <f>_xlfn.IFNA(VLOOKUP(C282,'1 - Componenten'!$B$7:$K$60,8,0),"")</f>
        <v/>
      </c>
      <c r="F282" s="110"/>
      <c r="G282" s="26" t="str">
        <f>_xlfn.IFNA(VLOOKUP(C282,'1 - Componenten'!$B$7:$K$60,9,0),"")</f>
        <v/>
      </c>
      <c r="H282" s="26" t="str">
        <f>_xlfn.IFNA(VLOOKUP(C282,'1 - Componenten'!$B$7:$K$60,10,0),"")</f>
        <v/>
      </c>
      <c r="I282" s="13">
        <v>1</v>
      </c>
      <c r="J282" s="111">
        <f t="shared" si="110"/>
        <v>0</v>
      </c>
      <c r="K282" s="112"/>
      <c r="L282" s="53">
        <f t="shared" si="108"/>
        <v>0</v>
      </c>
      <c r="M282" s="53">
        <f t="shared" si="109"/>
        <v>0</v>
      </c>
      <c r="N282" s="42"/>
    </row>
    <row r="283" spans="2:14" s="2" customFormat="1" x14ac:dyDescent="0.25">
      <c r="B283" s="39"/>
      <c r="C283" s="3"/>
      <c r="D283" s="4" t="str">
        <f>_xlfn.IFNA(VLOOKUP(C283,'1 - Componenten'!$B$7:$K$60,3,0),"")</f>
        <v/>
      </c>
      <c r="E283" s="109" t="str">
        <f>_xlfn.IFNA(VLOOKUP(C283,'1 - Componenten'!$B$7:$K$60,8,0),"")</f>
        <v/>
      </c>
      <c r="F283" s="110"/>
      <c r="G283" s="26" t="str">
        <f>_xlfn.IFNA(VLOOKUP(C283,'1 - Componenten'!$B$7:$K$60,9,0),"")</f>
        <v/>
      </c>
      <c r="H283" s="26" t="str">
        <f>_xlfn.IFNA(VLOOKUP(C283,'1 - Componenten'!$B$7:$K$60,10,0),"")</f>
        <v/>
      </c>
      <c r="I283" s="13">
        <v>1</v>
      </c>
      <c r="J283" s="111">
        <f t="shared" si="110"/>
        <v>0</v>
      </c>
      <c r="K283" s="112"/>
      <c r="L283" s="53">
        <f t="shared" si="108"/>
        <v>0</v>
      </c>
      <c r="M283" s="53">
        <f t="shared" si="109"/>
        <v>0</v>
      </c>
      <c r="N283" s="42"/>
    </row>
    <row r="284" spans="2:14" s="2" customFormat="1" ht="14.1" customHeight="1" x14ac:dyDescent="0.25">
      <c r="B284" s="39"/>
      <c r="C284" s="32"/>
      <c r="D284" s="33"/>
      <c r="E284" s="34"/>
      <c r="F284" s="35"/>
      <c r="G284" s="35"/>
      <c r="H284" s="35"/>
      <c r="I284" s="54" t="s">
        <v>29</v>
      </c>
      <c r="J284" s="122">
        <f>SUM(J279:K283)</f>
        <v>0</v>
      </c>
      <c r="K284" s="122"/>
      <c r="L284" s="55">
        <f>SUM(L279:L283)</f>
        <v>0</v>
      </c>
      <c r="M284" s="55">
        <f>SUM(M279:M283)</f>
        <v>0</v>
      </c>
      <c r="N284" s="42"/>
    </row>
    <row r="285" spans="2:14" s="2" customFormat="1" x14ac:dyDescent="0.25">
      <c r="B285" s="45"/>
      <c r="C285" s="46"/>
      <c r="D285" s="46"/>
      <c r="E285" s="46"/>
      <c r="F285" s="46"/>
      <c r="G285" s="46"/>
      <c r="H285" s="46"/>
      <c r="I285" s="46"/>
      <c r="J285" s="46"/>
      <c r="K285" s="46"/>
      <c r="L285" s="46"/>
      <c r="M285" s="46"/>
      <c r="N285" s="47"/>
    </row>
    <row r="286" spans="2:14" ht="5.0999999999999996" customHeight="1" x14ac:dyDescent="0.25">
      <c r="B286" s="88"/>
      <c r="C286" s="89"/>
      <c r="D286" s="89"/>
      <c r="E286" s="89"/>
      <c r="F286" s="89"/>
      <c r="G286" s="89"/>
      <c r="H286" s="89"/>
      <c r="I286" s="89"/>
      <c r="J286" s="89"/>
      <c r="K286" s="89"/>
      <c r="L286" s="89"/>
      <c r="M286" s="89"/>
      <c r="N286" s="90"/>
    </row>
    <row r="287" spans="2:14" s="2" customFormat="1" x14ac:dyDescent="0.25">
      <c r="B287" s="36"/>
      <c r="C287" s="37"/>
      <c r="D287" s="37"/>
      <c r="E287" s="37"/>
      <c r="F287" s="38"/>
      <c r="G287" s="38"/>
      <c r="H287" s="38"/>
      <c r="I287" s="38"/>
      <c r="J287" s="38"/>
      <c r="K287" s="38"/>
      <c r="L287" s="37"/>
      <c r="M287" s="37"/>
      <c r="N287" s="59"/>
    </row>
    <row r="288" spans="2:14" s="2" customFormat="1" ht="20.65" customHeight="1" x14ac:dyDescent="0.3">
      <c r="B288" s="39"/>
      <c r="C288" s="24" t="s">
        <v>10</v>
      </c>
      <c r="D288" s="75" t="s">
        <v>77</v>
      </c>
      <c r="E288" s="32"/>
      <c r="F288" s="40"/>
      <c r="G288" s="40"/>
      <c r="H288" s="40"/>
      <c r="I288" s="40"/>
      <c r="J288" s="40"/>
      <c r="K288" s="40"/>
      <c r="L288" s="32"/>
      <c r="M288" s="32"/>
      <c r="N288" s="42"/>
    </row>
    <row r="289" spans="2:17" s="2" customFormat="1" x14ac:dyDescent="0.25">
      <c r="B289" s="39"/>
      <c r="C289" s="40"/>
      <c r="D289" s="40"/>
      <c r="E289" s="32"/>
      <c r="F289" s="40"/>
      <c r="G289" s="40"/>
      <c r="H289" s="40"/>
      <c r="I289" s="40"/>
      <c r="J289" s="40"/>
      <c r="K289" s="40"/>
      <c r="L289" s="32"/>
      <c r="M289" s="32"/>
      <c r="N289" s="42"/>
    </row>
    <row r="290" spans="2:17" s="2" customFormat="1" ht="8.4499999999999993" customHeight="1" thickBot="1" x14ac:dyDescent="0.3">
      <c r="B290" s="39"/>
      <c r="C290" s="32"/>
      <c r="D290" s="32"/>
      <c r="E290" s="32"/>
      <c r="F290" s="40"/>
      <c r="G290" s="40"/>
      <c r="H290" s="40"/>
      <c r="I290" s="40"/>
      <c r="J290" s="40"/>
      <c r="K290" s="41"/>
      <c r="L290" s="32"/>
      <c r="M290" s="32"/>
      <c r="N290" s="42"/>
    </row>
    <row r="291" spans="2:17" s="2" customFormat="1" ht="20.25" x14ac:dyDescent="0.3">
      <c r="B291" s="39"/>
      <c r="C291" s="41" t="s">
        <v>13</v>
      </c>
      <c r="D291" s="32"/>
      <c r="E291" s="32"/>
      <c r="F291" s="16"/>
      <c r="G291" s="17"/>
      <c r="H291" s="17"/>
      <c r="I291" s="41"/>
      <c r="J291" s="17"/>
      <c r="K291" s="123" t="s">
        <v>33</v>
      </c>
      <c r="L291" s="124"/>
      <c r="M291" s="125"/>
      <c r="N291" s="42"/>
    </row>
    <row r="292" spans="2:17" s="2" customFormat="1" ht="30" x14ac:dyDescent="0.25">
      <c r="B292" s="80"/>
      <c r="C292" s="19" t="s">
        <v>184</v>
      </c>
      <c r="D292" s="19" t="s">
        <v>15</v>
      </c>
      <c r="E292" s="12" t="s">
        <v>90</v>
      </c>
      <c r="F292" s="12" t="s">
        <v>1</v>
      </c>
      <c r="G292" s="12" t="s">
        <v>107</v>
      </c>
      <c r="H292" s="22" t="s">
        <v>108</v>
      </c>
      <c r="I292" s="49" t="s">
        <v>11</v>
      </c>
      <c r="J292" s="40"/>
      <c r="K292" s="56" t="s">
        <v>30</v>
      </c>
      <c r="L292" s="49" t="s">
        <v>31</v>
      </c>
      <c r="M292" s="57" t="s">
        <v>32</v>
      </c>
      <c r="N292" s="42"/>
    </row>
    <row r="293" spans="2:17" s="2" customFormat="1" ht="15.75" thickBot="1" x14ac:dyDescent="0.3">
      <c r="B293" s="80"/>
      <c r="C293" s="20" t="s">
        <v>64</v>
      </c>
      <c r="D293" s="18"/>
      <c r="E293" s="18" t="s">
        <v>118</v>
      </c>
      <c r="F293" s="18" t="s">
        <v>102</v>
      </c>
      <c r="G293" s="18"/>
      <c r="H293" s="18">
        <v>24</v>
      </c>
      <c r="I293" s="27">
        <f>SUM(J316:J324)</f>
        <v>0</v>
      </c>
      <c r="J293" s="40"/>
      <c r="K293" s="58">
        <f>SUM(K325,K337,K349,K361,K373,K385,K397,K409,K421,K433,K445,K457,K469,K481,K493,K505,K517,J525)</f>
        <v>0</v>
      </c>
      <c r="L293" s="58">
        <f>SUM(L325,L337,L349,L361,L373,L385,L397,L409,L421,L433,L445,L457,L469,L481,L493,L505,L517,L525)</f>
        <v>0</v>
      </c>
      <c r="M293" s="58">
        <f>SUM(M325,M337,M349,M361,M373,M385,M397,M409,M421,M433,M445,M457,M469,M481,M493,M505,M517,M525)</f>
        <v>0</v>
      </c>
      <c r="N293" s="42"/>
    </row>
    <row r="294" spans="2:17" s="2" customFormat="1" x14ac:dyDescent="0.25">
      <c r="B294" s="80"/>
      <c r="C294" s="20" t="s">
        <v>64</v>
      </c>
      <c r="D294" s="18" t="s">
        <v>74</v>
      </c>
      <c r="E294" s="18" t="s">
        <v>119</v>
      </c>
      <c r="F294" s="18" t="s">
        <v>104</v>
      </c>
      <c r="G294" s="18">
        <v>24</v>
      </c>
      <c r="H294" s="18"/>
      <c r="I294" s="27">
        <f>SUM(J328:J336)</f>
        <v>0</v>
      </c>
      <c r="J294" s="40"/>
      <c r="K294" s="17"/>
      <c r="L294" s="32"/>
      <c r="M294" s="32"/>
      <c r="N294" s="42"/>
    </row>
    <row r="295" spans="2:17" s="2" customFormat="1" x14ac:dyDescent="0.25">
      <c r="B295" s="80"/>
      <c r="C295" s="20" t="s">
        <v>64</v>
      </c>
      <c r="D295" s="18"/>
      <c r="E295" s="18" t="s">
        <v>119</v>
      </c>
      <c r="F295" s="18" t="s">
        <v>105</v>
      </c>
      <c r="G295" s="18"/>
      <c r="H295" s="18">
        <v>48</v>
      </c>
      <c r="I295" s="27">
        <f>SUM(J340:J348)</f>
        <v>0</v>
      </c>
      <c r="J295" s="40"/>
      <c r="K295" s="17"/>
      <c r="L295" s="32"/>
      <c r="M295" s="32"/>
      <c r="N295" s="42"/>
    </row>
    <row r="296" spans="2:17" s="2" customFormat="1" x14ac:dyDescent="0.25">
      <c r="B296" s="80"/>
      <c r="C296" s="20" t="s">
        <v>64</v>
      </c>
      <c r="D296" s="18"/>
      <c r="E296" s="18" t="s">
        <v>119</v>
      </c>
      <c r="F296" s="18" t="s">
        <v>105</v>
      </c>
      <c r="G296" s="18"/>
      <c r="H296" s="18">
        <v>48</v>
      </c>
      <c r="I296" s="27">
        <f>SUM(J352:J360)</f>
        <v>0</v>
      </c>
      <c r="J296" s="40"/>
      <c r="K296" s="17"/>
      <c r="L296" s="32"/>
      <c r="M296" s="32"/>
      <c r="N296" s="42"/>
    </row>
    <row r="297" spans="2:17" s="2" customFormat="1" x14ac:dyDescent="0.25">
      <c r="B297" s="80"/>
      <c r="C297" s="20" t="s">
        <v>64</v>
      </c>
      <c r="D297" s="18"/>
      <c r="E297" s="18" t="s">
        <v>119</v>
      </c>
      <c r="F297" s="18" t="s">
        <v>103</v>
      </c>
      <c r="G297" s="18"/>
      <c r="H297" s="18"/>
      <c r="I297" s="27">
        <f>SUM(J376:J384)</f>
        <v>0</v>
      </c>
      <c r="J297" s="40"/>
      <c r="K297" s="17"/>
      <c r="L297" s="32"/>
      <c r="M297" s="32"/>
      <c r="N297" s="42"/>
    </row>
    <row r="298" spans="2:17" x14ac:dyDescent="0.25">
      <c r="B298" s="80"/>
      <c r="C298" s="20" t="s">
        <v>65</v>
      </c>
      <c r="D298" s="18" t="s">
        <v>74</v>
      </c>
      <c r="E298" s="18" t="s">
        <v>120</v>
      </c>
      <c r="F298" s="18" t="s">
        <v>104</v>
      </c>
      <c r="G298" s="18">
        <v>24</v>
      </c>
      <c r="H298" s="18"/>
      <c r="I298" s="27">
        <f>SUM(J376:J384)</f>
        <v>0</v>
      </c>
      <c r="J298" s="40"/>
      <c r="K298" s="17"/>
      <c r="L298" s="32"/>
      <c r="M298" s="32"/>
      <c r="N298" s="42"/>
      <c r="O298" s="32"/>
      <c r="P298" s="32"/>
      <c r="Q298" s="2"/>
    </row>
    <row r="299" spans="2:17" x14ac:dyDescent="0.25">
      <c r="B299" s="80"/>
      <c r="C299" s="20" t="s">
        <v>65</v>
      </c>
      <c r="D299" s="18"/>
      <c r="E299" s="18" t="s">
        <v>120</v>
      </c>
      <c r="F299" s="18" t="s">
        <v>105</v>
      </c>
      <c r="G299" s="18"/>
      <c r="H299" s="18">
        <v>48</v>
      </c>
      <c r="I299" s="27">
        <f>SUM(J388:J396)</f>
        <v>0</v>
      </c>
      <c r="J299" s="40"/>
      <c r="K299" s="17"/>
      <c r="L299" s="32"/>
      <c r="M299" s="32"/>
      <c r="N299" s="42"/>
      <c r="O299" s="32"/>
      <c r="P299" s="32"/>
      <c r="Q299" s="2"/>
    </row>
    <row r="300" spans="2:17" x14ac:dyDescent="0.25">
      <c r="B300" s="80"/>
      <c r="C300" s="20" t="s">
        <v>65</v>
      </c>
      <c r="D300" s="18"/>
      <c r="E300" s="18" t="s">
        <v>120</v>
      </c>
      <c r="F300" s="18" t="s">
        <v>105</v>
      </c>
      <c r="G300" s="18"/>
      <c r="H300" s="18">
        <v>48</v>
      </c>
      <c r="I300" s="27">
        <f>SUM(J400:J408)</f>
        <v>0</v>
      </c>
      <c r="J300" s="40"/>
      <c r="K300" s="17"/>
      <c r="L300" s="32"/>
      <c r="M300" s="32"/>
      <c r="N300" s="42"/>
      <c r="O300" s="32"/>
      <c r="P300" s="32"/>
      <c r="Q300" s="2"/>
    </row>
    <row r="301" spans="2:17" x14ac:dyDescent="0.25">
      <c r="B301" s="80"/>
      <c r="C301" s="20" t="s">
        <v>65</v>
      </c>
      <c r="D301" s="18"/>
      <c r="E301" s="18" t="s">
        <v>120</v>
      </c>
      <c r="F301" s="18" t="s">
        <v>105</v>
      </c>
      <c r="G301" s="18"/>
      <c r="H301" s="18">
        <v>48</v>
      </c>
      <c r="I301" s="27">
        <f>SUM(J412:J420)</f>
        <v>0</v>
      </c>
      <c r="J301" s="40"/>
      <c r="K301" s="17"/>
      <c r="L301" s="32"/>
      <c r="M301" s="32"/>
      <c r="N301" s="42"/>
      <c r="O301" s="32"/>
      <c r="P301" s="32"/>
      <c r="Q301" s="2"/>
    </row>
    <row r="302" spans="2:17" x14ac:dyDescent="0.25">
      <c r="B302" s="80"/>
      <c r="C302" s="20" t="s">
        <v>65</v>
      </c>
      <c r="D302" s="18"/>
      <c r="E302" s="18" t="s">
        <v>120</v>
      </c>
      <c r="F302" s="18" t="s">
        <v>105</v>
      </c>
      <c r="G302" s="18"/>
      <c r="H302" s="18">
        <v>48</v>
      </c>
      <c r="I302" s="27">
        <f>SUM(J424:J432)</f>
        <v>0</v>
      </c>
      <c r="J302" s="40"/>
      <c r="K302" s="17"/>
      <c r="L302" s="32"/>
      <c r="M302" s="32"/>
      <c r="N302" s="42"/>
      <c r="O302" s="32"/>
      <c r="P302" s="32"/>
      <c r="Q302" s="2"/>
    </row>
    <row r="303" spans="2:17" x14ac:dyDescent="0.25">
      <c r="B303" s="80"/>
      <c r="C303" s="20" t="s">
        <v>65</v>
      </c>
      <c r="D303" s="18" t="s">
        <v>74</v>
      </c>
      <c r="E303" s="18" t="s">
        <v>121</v>
      </c>
      <c r="F303" s="18" t="s">
        <v>104</v>
      </c>
      <c r="G303" s="18">
        <v>24</v>
      </c>
      <c r="H303" s="18"/>
      <c r="I303" s="27">
        <f>SUM(J436:J444)</f>
        <v>0</v>
      </c>
      <c r="J303" s="40"/>
      <c r="K303" s="17"/>
      <c r="L303" s="32"/>
      <c r="M303" s="32"/>
      <c r="N303" s="42"/>
      <c r="O303" s="32"/>
      <c r="P303" s="32"/>
      <c r="Q303" s="2"/>
    </row>
    <row r="304" spans="2:17" x14ac:dyDescent="0.25">
      <c r="B304" s="80"/>
      <c r="C304" s="20" t="s">
        <v>65</v>
      </c>
      <c r="D304" s="18"/>
      <c r="E304" s="18" t="s">
        <v>121</v>
      </c>
      <c r="F304" s="18" t="s">
        <v>104</v>
      </c>
      <c r="G304" s="18">
        <v>24</v>
      </c>
      <c r="H304" s="18"/>
      <c r="I304" s="27">
        <f>SUM(J448:J456)</f>
        <v>0</v>
      </c>
      <c r="J304" s="40"/>
      <c r="K304" s="17"/>
      <c r="L304" s="32"/>
      <c r="M304" s="32"/>
      <c r="N304" s="42"/>
      <c r="O304" s="32"/>
      <c r="P304" s="32"/>
      <c r="Q304" s="2"/>
    </row>
    <row r="305" spans="2:19" x14ac:dyDescent="0.25">
      <c r="B305" s="80"/>
      <c r="C305" s="20" t="s">
        <v>66</v>
      </c>
      <c r="D305" s="18" t="s">
        <v>75</v>
      </c>
      <c r="E305" s="18" t="s">
        <v>122</v>
      </c>
      <c r="F305" s="18" t="s">
        <v>104</v>
      </c>
      <c r="G305" s="18">
        <v>24</v>
      </c>
      <c r="H305" s="18"/>
      <c r="I305" s="27">
        <f>SUM(J460:J468)</f>
        <v>0</v>
      </c>
      <c r="J305" s="40"/>
      <c r="K305" s="17"/>
      <c r="L305" s="17"/>
      <c r="M305" s="32"/>
      <c r="N305" s="42"/>
      <c r="O305" s="32"/>
      <c r="P305" s="32"/>
      <c r="Q305" s="2"/>
      <c r="R305" s="2"/>
      <c r="S305" s="2"/>
    </row>
    <row r="306" spans="2:19" x14ac:dyDescent="0.25">
      <c r="B306" s="80"/>
      <c r="C306" s="20" t="s">
        <v>66</v>
      </c>
      <c r="D306" s="18"/>
      <c r="E306" s="18" t="s">
        <v>122</v>
      </c>
      <c r="F306" s="18" t="s">
        <v>104</v>
      </c>
      <c r="G306" s="18">
        <v>24</v>
      </c>
      <c r="H306" s="18"/>
      <c r="I306" s="27">
        <f>SUM(J472:J480)</f>
        <v>0</v>
      </c>
      <c r="J306" s="40"/>
      <c r="K306" s="17"/>
      <c r="L306" s="17"/>
      <c r="M306" s="32"/>
      <c r="N306" s="42"/>
      <c r="O306" s="32"/>
      <c r="P306" s="32"/>
      <c r="Q306" s="2"/>
      <c r="R306" s="2"/>
      <c r="S306" s="2"/>
    </row>
    <row r="307" spans="2:19" x14ac:dyDescent="0.25">
      <c r="B307" s="80"/>
      <c r="C307" s="20" t="s">
        <v>66</v>
      </c>
      <c r="D307" s="18"/>
      <c r="E307" s="18" t="s">
        <v>122</v>
      </c>
      <c r="F307" s="18" t="s">
        <v>103</v>
      </c>
      <c r="G307" s="18"/>
      <c r="H307" s="18">
        <v>24</v>
      </c>
      <c r="I307" s="27">
        <f>SUM(J484:J492)</f>
        <v>0</v>
      </c>
      <c r="J307" s="40"/>
      <c r="K307" s="17"/>
      <c r="L307" s="17"/>
      <c r="M307" s="32"/>
      <c r="N307" s="42"/>
      <c r="O307" s="32"/>
      <c r="P307" s="32"/>
      <c r="Q307" s="2"/>
      <c r="R307" s="2"/>
      <c r="S307" s="2"/>
    </row>
    <row r="308" spans="2:19" x14ac:dyDescent="0.25">
      <c r="B308" s="80"/>
      <c r="C308" s="20" t="s">
        <v>66</v>
      </c>
      <c r="D308" s="18"/>
      <c r="E308" s="18" t="s">
        <v>122</v>
      </c>
      <c r="F308" s="18" t="s">
        <v>104</v>
      </c>
      <c r="G308" s="18">
        <v>24</v>
      </c>
      <c r="H308" s="18"/>
      <c r="I308" s="27">
        <f>SUM(J496:J504)</f>
        <v>0</v>
      </c>
      <c r="J308" s="40"/>
      <c r="K308" s="17"/>
      <c r="L308" s="17"/>
      <c r="M308" s="32"/>
      <c r="N308" s="42"/>
      <c r="O308" s="32"/>
      <c r="P308" s="32"/>
      <c r="Q308" s="2"/>
      <c r="R308" s="2"/>
      <c r="S308" s="2"/>
    </row>
    <row r="309" spans="2:19" x14ac:dyDescent="0.25">
      <c r="B309" s="80"/>
      <c r="C309" s="20" t="s">
        <v>67</v>
      </c>
      <c r="D309" s="18" t="s">
        <v>73</v>
      </c>
      <c r="E309" s="18" t="s">
        <v>123</v>
      </c>
      <c r="F309" s="18" t="s">
        <v>124</v>
      </c>
      <c r="G309" s="18"/>
      <c r="H309" s="18"/>
      <c r="I309" s="27">
        <f>SUM(J508:J516)</f>
        <v>0</v>
      </c>
      <c r="J309" s="40"/>
      <c r="K309" s="17"/>
      <c r="L309" s="17"/>
      <c r="M309" s="32"/>
      <c r="N309" s="42"/>
      <c r="O309" s="32"/>
      <c r="P309" s="32"/>
      <c r="Q309" s="2"/>
      <c r="R309" s="2"/>
      <c r="S309" s="2"/>
    </row>
    <row r="310" spans="2:19" s="2" customFormat="1" ht="9" customHeight="1" thickBot="1" x14ac:dyDescent="0.3">
      <c r="B310" s="39"/>
      <c r="C310" s="32"/>
      <c r="D310" s="32"/>
      <c r="E310" s="32"/>
      <c r="F310" s="32"/>
      <c r="G310" s="32"/>
      <c r="H310" s="32"/>
      <c r="I310" s="32"/>
      <c r="J310" s="40"/>
      <c r="K310" s="32"/>
      <c r="L310" s="32"/>
      <c r="M310" s="32"/>
      <c r="N310" s="42"/>
    </row>
    <row r="311" spans="2:19" s="2" customFormat="1" ht="24" thickBot="1" x14ac:dyDescent="0.4">
      <c r="B311" s="39"/>
      <c r="C311" s="117" t="s">
        <v>17</v>
      </c>
      <c r="D311" s="117"/>
      <c r="E311" s="118"/>
      <c r="F311" s="119">
        <v>0</v>
      </c>
      <c r="G311" s="120"/>
      <c r="H311" s="121"/>
      <c r="I311" s="32"/>
      <c r="J311" s="40"/>
      <c r="K311" s="32"/>
      <c r="L311" s="32"/>
      <c r="M311" s="32"/>
      <c r="N311" s="42"/>
    </row>
    <row r="312" spans="2:19" s="2" customFormat="1" ht="6.6" customHeight="1" x14ac:dyDescent="0.25">
      <c r="B312" s="39"/>
      <c r="C312" s="16"/>
      <c r="D312" s="32"/>
      <c r="E312" s="32"/>
      <c r="F312" s="32"/>
      <c r="G312" s="32"/>
      <c r="H312" s="32"/>
      <c r="I312" s="32"/>
      <c r="J312" s="32"/>
      <c r="K312" s="32"/>
      <c r="L312" s="32"/>
      <c r="M312" s="32"/>
      <c r="N312" s="42"/>
    </row>
    <row r="313" spans="2:19" s="2" customFormat="1" ht="18" x14ac:dyDescent="0.25">
      <c r="B313" s="39"/>
      <c r="C313" s="43" t="s">
        <v>16</v>
      </c>
      <c r="D313" s="44"/>
      <c r="E313" s="44"/>
      <c r="F313" s="44"/>
      <c r="G313" s="44"/>
      <c r="H313" s="44"/>
      <c r="I313" s="32"/>
      <c r="J313" s="32"/>
      <c r="K313" s="32"/>
      <c r="L313" s="32"/>
      <c r="M313" s="32"/>
      <c r="N313" s="42"/>
    </row>
    <row r="314" spans="2:19" s="2" customFormat="1" ht="18.75" x14ac:dyDescent="0.3">
      <c r="B314" s="39"/>
      <c r="C314" s="48" t="s">
        <v>64</v>
      </c>
      <c r="D314" s="79" t="s">
        <v>109</v>
      </c>
      <c r="E314" s="107" t="s">
        <v>19</v>
      </c>
      <c r="F314" s="107"/>
      <c r="G314" s="107"/>
      <c r="H314" s="107"/>
      <c r="I314" s="108" t="s">
        <v>35</v>
      </c>
      <c r="J314" s="108"/>
      <c r="K314" s="108"/>
      <c r="L314" s="108"/>
      <c r="M314" s="108"/>
      <c r="N314" s="42"/>
    </row>
    <row r="315" spans="2:19" s="2" customFormat="1" ht="30" customHeight="1" x14ac:dyDescent="0.25">
      <c r="B315" s="39"/>
      <c r="C315" s="5" t="s">
        <v>36</v>
      </c>
      <c r="D315" s="5" t="s">
        <v>12</v>
      </c>
      <c r="E315" s="12" t="s">
        <v>2</v>
      </c>
      <c r="F315" s="5" t="s">
        <v>24</v>
      </c>
      <c r="G315" s="23" t="s">
        <v>21</v>
      </c>
      <c r="H315" s="23" t="s">
        <v>22</v>
      </c>
      <c r="I315" s="21" t="s">
        <v>20</v>
      </c>
      <c r="J315" s="21" t="s">
        <v>23</v>
      </c>
      <c r="K315" s="50" t="s">
        <v>25</v>
      </c>
      <c r="L315" s="51" t="s">
        <v>26</v>
      </c>
      <c r="M315" s="51" t="s">
        <v>27</v>
      </c>
      <c r="N315" s="42"/>
    </row>
    <row r="316" spans="2:19" s="2" customFormat="1" x14ac:dyDescent="0.25">
      <c r="B316" s="39"/>
      <c r="C316" s="3"/>
      <c r="D316" s="4" t="str">
        <f>_xlfn.IFNA(VLOOKUP(C316,'1 - Componenten'!$B$7:$K$60,3,0),"")</f>
        <v/>
      </c>
      <c r="E316" s="18" t="str">
        <f>_xlfn.IFNA(VLOOKUP(C316,'1 - Componenten'!$B$7:$K$60,5,0),"")</f>
        <v/>
      </c>
      <c r="F316" s="26" t="str">
        <f>_xlfn.IFNA(VLOOKUP(C316,'1 - Componenten'!$B$7:$K$60,8,0),"")</f>
        <v/>
      </c>
      <c r="G316" s="26" t="str">
        <f>_xlfn.IFNA(VLOOKUP(C316,'1 - Componenten'!$B$7:$K$60,9,0),"")</f>
        <v/>
      </c>
      <c r="H316" s="26" t="str">
        <f>_xlfn.IFNA(VLOOKUP(C316,'1 - Componenten'!$B$7:$K$60,10,0),"")</f>
        <v/>
      </c>
      <c r="I316" s="13">
        <v>1</v>
      </c>
      <c r="J316" s="52">
        <f>IFERROR($I316*E316,0)</f>
        <v>0</v>
      </c>
      <c r="K316" s="53">
        <f>IFERROR($I316*F316,0)</f>
        <v>0</v>
      </c>
      <c r="L316" s="53">
        <f>IFERROR($I316*G316,0)</f>
        <v>0</v>
      </c>
      <c r="M316" s="53">
        <f>IFERROR($I316*H316,0)</f>
        <v>0</v>
      </c>
      <c r="N316" s="42"/>
    </row>
    <row r="317" spans="2:19" s="2" customFormat="1" x14ac:dyDescent="0.25">
      <c r="B317" s="39"/>
      <c r="C317" s="3"/>
      <c r="D317" s="4" t="str">
        <f>_xlfn.IFNA(VLOOKUP(C317,'1 - Componenten'!$B$7:$K$60,3,0),"")</f>
        <v/>
      </c>
      <c r="E317" s="18" t="str">
        <f>_xlfn.IFNA(VLOOKUP(C317,'1 - Componenten'!$B$7:$K$60,5,0),"")</f>
        <v/>
      </c>
      <c r="F317" s="26" t="str">
        <f>_xlfn.IFNA(VLOOKUP(C317,'1 - Componenten'!$B$7:$K$60,8,0),"")</f>
        <v/>
      </c>
      <c r="G317" s="26" t="str">
        <f>_xlfn.IFNA(VLOOKUP(C317,'1 - Componenten'!$B$7:$K$60,9,0),"")</f>
        <v/>
      </c>
      <c r="H317" s="26" t="str">
        <f>_xlfn.IFNA(VLOOKUP(C317,'1 - Componenten'!$B$7:$K$60,10,0),"")</f>
        <v/>
      </c>
      <c r="I317" s="13">
        <v>1</v>
      </c>
      <c r="J317" s="52">
        <f t="shared" ref="J317:J324" si="111">IFERROR($I317*E317,0)</f>
        <v>0</v>
      </c>
      <c r="K317" s="53">
        <f t="shared" ref="K317:K324" si="112">IFERROR($I317*F317,0)</f>
        <v>0</v>
      </c>
      <c r="L317" s="53">
        <f t="shared" ref="L317:L324" si="113">IFERROR($I317*G317,0)</f>
        <v>0</v>
      </c>
      <c r="M317" s="53">
        <f t="shared" ref="M317:M324" si="114">IFERROR($I317*H317,0)</f>
        <v>0</v>
      </c>
      <c r="N317" s="42"/>
    </row>
    <row r="318" spans="2:19" s="2" customFormat="1" x14ac:dyDescent="0.25">
      <c r="B318" s="39"/>
      <c r="C318" s="3"/>
      <c r="D318" s="4" t="str">
        <f>_xlfn.IFNA(VLOOKUP(C318,'1 - Componenten'!$B$7:$K$60,3,0),"")</f>
        <v/>
      </c>
      <c r="E318" s="18" t="str">
        <f>_xlfn.IFNA(VLOOKUP(C318,'1 - Componenten'!$B$7:$K$60,5,0),"")</f>
        <v/>
      </c>
      <c r="F318" s="26" t="str">
        <f>_xlfn.IFNA(VLOOKUP(C318,'1 - Componenten'!$B$7:$K$60,8,0),"")</f>
        <v/>
      </c>
      <c r="G318" s="26" t="str">
        <f>_xlfn.IFNA(VLOOKUP(C318,'1 - Componenten'!$B$7:$K$60,9,0),"")</f>
        <v/>
      </c>
      <c r="H318" s="26" t="str">
        <f>_xlfn.IFNA(VLOOKUP(C318,'1 - Componenten'!$B$7:$K$60,10,0),"")</f>
        <v/>
      </c>
      <c r="I318" s="13">
        <v>1</v>
      </c>
      <c r="J318" s="52">
        <f>IFERROR($I318*E318,0)</f>
        <v>0</v>
      </c>
      <c r="K318" s="53">
        <f t="shared" si="112"/>
        <v>0</v>
      </c>
      <c r="L318" s="53">
        <f t="shared" si="113"/>
        <v>0</v>
      </c>
      <c r="M318" s="53">
        <f t="shared" si="114"/>
        <v>0</v>
      </c>
      <c r="N318" s="42"/>
    </row>
    <row r="319" spans="2:19" s="2" customFormat="1" x14ac:dyDescent="0.25">
      <c r="B319" s="39"/>
      <c r="C319" s="3"/>
      <c r="D319" s="4" t="str">
        <f>_xlfn.IFNA(VLOOKUP(C319,'1 - Componenten'!$B$7:$K$60,3,0),"")</f>
        <v/>
      </c>
      <c r="E319" s="18" t="str">
        <f>_xlfn.IFNA(VLOOKUP(C319,'1 - Componenten'!$B$7:$K$60,5,0),"")</f>
        <v/>
      </c>
      <c r="F319" s="26" t="str">
        <f>_xlfn.IFNA(VLOOKUP(C319,'1 - Componenten'!$B$7:$K$60,8,0),"")</f>
        <v/>
      </c>
      <c r="G319" s="26" t="str">
        <f>_xlfn.IFNA(VLOOKUP(C319,'1 - Componenten'!$B$7:$K$60,9,0),"")</f>
        <v/>
      </c>
      <c r="H319" s="26" t="str">
        <f>_xlfn.IFNA(VLOOKUP(C319,'1 - Componenten'!$B$7:$K$60,10,0),"")</f>
        <v/>
      </c>
      <c r="I319" s="13">
        <v>1</v>
      </c>
      <c r="J319" s="52">
        <f t="shared" si="111"/>
        <v>0</v>
      </c>
      <c r="K319" s="53">
        <f t="shared" si="112"/>
        <v>0</v>
      </c>
      <c r="L319" s="53">
        <f t="shared" si="113"/>
        <v>0</v>
      </c>
      <c r="M319" s="53">
        <f t="shared" si="114"/>
        <v>0</v>
      </c>
      <c r="N319" s="42"/>
    </row>
    <row r="320" spans="2:19" s="2" customFormat="1" x14ac:dyDescent="0.25">
      <c r="B320" s="39"/>
      <c r="C320" s="3"/>
      <c r="D320" s="4" t="str">
        <f>_xlfn.IFNA(VLOOKUP(C320,'1 - Componenten'!$B$7:$K$60,3,0),"")</f>
        <v/>
      </c>
      <c r="E320" s="18" t="str">
        <f>_xlfn.IFNA(VLOOKUP(C320,'1 - Componenten'!$B$7:$K$60,5,0),"")</f>
        <v/>
      </c>
      <c r="F320" s="26" t="str">
        <f>_xlfn.IFNA(VLOOKUP(C320,'1 - Componenten'!$B$7:$K$60,8,0),"")</f>
        <v/>
      </c>
      <c r="G320" s="26" t="str">
        <f>_xlfn.IFNA(VLOOKUP(C320,'1 - Componenten'!$B$7:$K$60,9,0),"")</f>
        <v/>
      </c>
      <c r="H320" s="26" t="str">
        <f>_xlfn.IFNA(VLOOKUP(C320,'1 - Componenten'!$B$7:$K$60,10,0),"")</f>
        <v/>
      </c>
      <c r="I320" s="13">
        <v>1</v>
      </c>
      <c r="J320" s="52">
        <f t="shared" si="111"/>
        <v>0</v>
      </c>
      <c r="K320" s="53">
        <f t="shared" si="112"/>
        <v>0</v>
      </c>
      <c r="L320" s="53">
        <f t="shared" si="113"/>
        <v>0</v>
      </c>
      <c r="M320" s="53">
        <f t="shared" si="114"/>
        <v>0</v>
      </c>
      <c r="N320" s="42"/>
    </row>
    <row r="321" spans="2:14" s="2" customFormat="1" x14ac:dyDescent="0.25">
      <c r="B321" s="39"/>
      <c r="C321" s="3"/>
      <c r="D321" s="4" t="str">
        <f>_xlfn.IFNA(VLOOKUP(C321,'1 - Componenten'!$B$7:$K$60,3,0),"")</f>
        <v/>
      </c>
      <c r="E321" s="18" t="str">
        <f>_xlfn.IFNA(VLOOKUP(C321,'1 - Componenten'!$B$7:$K$60,5,0),"")</f>
        <v/>
      </c>
      <c r="F321" s="26" t="str">
        <f>_xlfn.IFNA(VLOOKUP(C321,'1 - Componenten'!$B$7:$K$60,8,0),"")</f>
        <v/>
      </c>
      <c r="G321" s="26" t="str">
        <f>_xlfn.IFNA(VLOOKUP(C321,'1 - Componenten'!$B$7:$K$60,9,0),"")</f>
        <v/>
      </c>
      <c r="H321" s="26" t="str">
        <f>_xlfn.IFNA(VLOOKUP(C321,'1 - Componenten'!$B$7:$K$60,10,0),"")</f>
        <v/>
      </c>
      <c r="I321" s="13">
        <v>1</v>
      </c>
      <c r="J321" s="52">
        <f t="shared" si="111"/>
        <v>0</v>
      </c>
      <c r="K321" s="53">
        <f t="shared" si="112"/>
        <v>0</v>
      </c>
      <c r="L321" s="53">
        <f t="shared" si="113"/>
        <v>0</v>
      </c>
      <c r="M321" s="53">
        <f t="shared" si="114"/>
        <v>0</v>
      </c>
      <c r="N321" s="42"/>
    </row>
    <row r="322" spans="2:14" s="2" customFormat="1" x14ac:dyDescent="0.25">
      <c r="B322" s="39"/>
      <c r="C322" s="3"/>
      <c r="D322" s="4" t="str">
        <f>_xlfn.IFNA(VLOOKUP(C322,'1 - Componenten'!$B$7:$K$60,3,0),"")</f>
        <v/>
      </c>
      <c r="E322" s="18" t="str">
        <f>_xlfn.IFNA(VLOOKUP(C322,'1 - Componenten'!$B$7:$K$60,5,0),"")</f>
        <v/>
      </c>
      <c r="F322" s="26" t="str">
        <f>_xlfn.IFNA(VLOOKUP(C322,'1 - Componenten'!$B$7:$K$60,8,0),"")</f>
        <v/>
      </c>
      <c r="G322" s="26" t="str">
        <f>_xlfn.IFNA(VLOOKUP(C322,'1 - Componenten'!$B$7:$K$60,9,0),"")</f>
        <v/>
      </c>
      <c r="H322" s="26" t="str">
        <f>_xlfn.IFNA(VLOOKUP(C322,'1 - Componenten'!$B$7:$K$60,10,0),"")</f>
        <v/>
      </c>
      <c r="I322" s="13">
        <v>1</v>
      </c>
      <c r="J322" s="52">
        <f t="shared" si="111"/>
        <v>0</v>
      </c>
      <c r="K322" s="53">
        <f t="shared" si="112"/>
        <v>0</v>
      </c>
      <c r="L322" s="53">
        <f t="shared" si="113"/>
        <v>0</v>
      </c>
      <c r="M322" s="53">
        <f t="shared" si="114"/>
        <v>0</v>
      </c>
      <c r="N322" s="42"/>
    </row>
    <row r="323" spans="2:14" s="2" customFormat="1" x14ac:dyDescent="0.25">
      <c r="B323" s="39"/>
      <c r="C323" s="3"/>
      <c r="D323" s="4" t="str">
        <f>_xlfn.IFNA(VLOOKUP(C323,'1 - Componenten'!$B$7:$K$60,3,0),"")</f>
        <v/>
      </c>
      <c r="E323" s="18" t="str">
        <f>_xlfn.IFNA(VLOOKUP(C323,'1 - Componenten'!$B$7:$K$60,5,0),"")</f>
        <v/>
      </c>
      <c r="F323" s="26" t="str">
        <f>_xlfn.IFNA(VLOOKUP(C323,'1 - Componenten'!$B$7:$K$60,8,0),"")</f>
        <v/>
      </c>
      <c r="G323" s="26" t="str">
        <f>_xlfn.IFNA(VLOOKUP(C323,'1 - Componenten'!$B$7:$K$60,9,0),"")</f>
        <v/>
      </c>
      <c r="H323" s="26" t="str">
        <f>_xlfn.IFNA(VLOOKUP(C323,'1 - Componenten'!$B$7:$K$60,10,0),"")</f>
        <v/>
      </c>
      <c r="I323" s="13">
        <v>1</v>
      </c>
      <c r="J323" s="52">
        <f t="shared" si="111"/>
        <v>0</v>
      </c>
      <c r="K323" s="53">
        <f t="shared" si="112"/>
        <v>0</v>
      </c>
      <c r="L323" s="53">
        <f t="shared" si="113"/>
        <v>0</v>
      </c>
      <c r="M323" s="53">
        <f t="shared" si="114"/>
        <v>0</v>
      </c>
      <c r="N323" s="42"/>
    </row>
    <row r="324" spans="2:14" s="2" customFormat="1" x14ac:dyDescent="0.25">
      <c r="B324" s="39"/>
      <c r="C324" s="3"/>
      <c r="D324" s="4" t="str">
        <f>_xlfn.IFNA(VLOOKUP(C324,'1 - Componenten'!$B$7:$K$60,3,0),"")</f>
        <v/>
      </c>
      <c r="E324" s="18" t="str">
        <f>_xlfn.IFNA(VLOOKUP(C324,'1 - Componenten'!$B$7:$K$60,5,0),"")</f>
        <v/>
      </c>
      <c r="F324" s="26" t="str">
        <f>_xlfn.IFNA(VLOOKUP(C324,'1 - Componenten'!$B$7:$K$60,8,0),"")</f>
        <v/>
      </c>
      <c r="G324" s="26" t="str">
        <f>_xlfn.IFNA(VLOOKUP(C324,'1 - Componenten'!$B$7:$K$60,9,0),"")</f>
        <v/>
      </c>
      <c r="H324" s="26" t="str">
        <f>_xlfn.IFNA(VLOOKUP(C324,'1 - Componenten'!$B$7:$K$60,10,0),"")</f>
        <v/>
      </c>
      <c r="I324" s="13">
        <v>1</v>
      </c>
      <c r="J324" s="52">
        <f t="shared" si="111"/>
        <v>0</v>
      </c>
      <c r="K324" s="53">
        <f t="shared" si="112"/>
        <v>0</v>
      </c>
      <c r="L324" s="53">
        <f t="shared" si="113"/>
        <v>0</v>
      </c>
      <c r="M324" s="53">
        <f t="shared" si="114"/>
        <v>0</v>
      </c>
      <c r="N324" s="42"/>
    </row>
    <row r="325" spans="2:14" s="2" customFormat="1" ht="14.1" customHeight="1" x14ac:dyDescent="0.25">
      <c r="B325" s="39"/>
      <c r="C325" s="32"/>
      <c r="D325" s="33"/>
      <c r="E325" s="34"/>
      <c r="F325" s="35"/>
      <c r="G325" s="35"/>
      <c r="H325" s="35"/>
      <c r="I325" s="32"/>
      <c r="J325" s="54" t="s">
        <v>29</v>
      </c>
      <c r="K325" s="55">
        <f>SUM(K316:K324)</f>
        <v>0</v>
      </c>
      <c r="L325" s="55">
        <f>SUM(L316:L324)</f>
        <v>0</v>
      </c>
      <c r="M325" s="55">
        <f>SUM(M316:M324)</f>
        <v>0</v>
      </c>
      <c r="N325" s="42"/>
    </row>
    <row r="326" spans="2:14" s="2" customFormat="1" ht="18.75" x14ac:dyDescent="0.3">
      <c r="B326" s="39"/>
      <c r="C326" s="48" t="s">
        <v>64</v>
      </c>
      <c r="D326" s="79" t="s">
        <v>111</v>
      </c>
      <c r="E326" s="107" t="s">
        <v>19</v>
      </c>
      <c r="F326" s="107"/>
      <c r="G326" s="107"/>
      <c r="H326" s="107"/>
      <c r="I326" s="108" t="s">
        <v>35</v>
      </c>
      <c r="J326" s="108"/>
      <c r="K326" s="108"/>
      <c r="L326" s="108"/>
      <c r="M326" s="108"/>
      <c r="N326" s="42"/>
    </row>
    <row r="327" spans="2:14" s="2" customFormat="1" ht="30" customHeight="1" x14ac:dyDescent="0.25">
      <c r="B327" s="39"/>
      <c r="C327" s="5" t="s">
        <v>36</v>
      </c>
      <c r="D327" s="5" t="s">
        <v>12</v>
      </c>
      <c r="E327" s="12" t="s">
        <v>2</v>
      </c>
      <c r="F327" s="5" t="s">
        <v>24</v>
      </c>
      <c r="G327" s="23" t="s">
        <v>21</v>
      </c>
      <c r="H327" s="23" t="s">
        <v>22</v>
      </c>
      <c r="I327" s="21" t="s">
        <v>20</v>
      </c>
      <c r="J327" s="21" t="s">
        <v>23</v>
      </c>
      <c r="K327" s="50" t="s">
        <v>25</v>
      </c>
      <c r="L327" s="51" t="s">
        <v>26</v>
      </c>
      <c r="M327" s="51" t="s">
        <v>27</v>
      </c>
      <c r="N327" s="42"/>
    </row>
    <row r="328" spans="2:14" s="2" customFormat="1" x14ac:dyDescent="0.25">
      <c r="B328" s="39"/>
      <c r="C328" s="3"/>
      <c r="D328" s="4" t="str">
        <f>_xlfn.IFNA(VLOOKUP(C328,'1 - Componenten'!$B$7:$K$60,3,0),"")</f>
        <v/>
      </c>
      <c r="E328" s="18" t="str">
        <f>_xlfn.IFNA(VLOOKUP(C328,'1 - Componenten'!$B$7:$K$60,5,0),"")</f>
        <v/>
      </c>
      <c r="F328" s="26" t="str">
        <f>_xlfn.IFNA(VLOOKUP(C328,'1 - Componenten'!$B$7:$K$60,8,0),"")</f>
        <v/>
      </c>
      <c r="G328" s="26" t="str">
        <f>_xlfn.IFNA(VLOOKUP(C328,'1 - Componenten'!$B$7:$K$60,9,0),"")</f>
        <v/>
      </c>
      <c r="H328" s="26" t="str">
        <f>_xlfn.IFNA(VLOOKUP(C328,'1 - Componenten'!$B$7:$K$60,10,0),"")</f>
        <v/>
      </c>
      <c r="I328" s="13">
        <v>1</v>
      </c>
      <c r="J328" s="52">
        <f>IFERROR($I328*E328,0)</f>
        <v>0</v>
      </c>
      <c r="K328" s="53">
        <f>IFERROR($I328*F328,0)</f>
        <v>0</v>
      </c>
      <c r="L328" s="53">
        <f t="shared" ref="L328:L336" si="115">IFERROR($I328*G328,0)</f>
        <v>0</v>
      </c>
      <c r="M328" s="53">
        <f t="shared" ref="M328:M336" si="116">IFERROR($I328*H328,0)</f>
        <v>0</v>
      </c>
      <c r="N328" s="42"/>
    </row>
    <row r="329" spans="2:14" s="2" customFormat="1" x14ac:dyDescent="0.25">
      <c r="B329" s="39"/>
      <c r="C329" s="3"/>
      <c r="D329" s="4" t="str">
        <f>_xlfn.IFNA(VLOOKUP(C329,'1 - Componenten'!$B$7:$K$60,3,0),"")</f>
        <v/>
      </c>
      <c r="E329" s="18" t="str">
        <f>_xlfn.IFNA(VLOOKUP(C329,'1 - Componenten'!$B$7:$K$60,5,0),"")</f>
        <v/>
      </c>
      <c r="F329" s="26" t="str">
        <f>_xlfn.IFNA(VLOOKUP(C329,'1 - Componenten'!$B$7:$K$60,8,0),"")</f>
        <v/>
      </c>
      <c r="G329" s="26" t="str">
        <f>_xlfn.IFNA(VLOOKUP(C329,'1 - Componenten'!$B$7:$K$60,9,0),"")</f>
        <v/>
      </c>
      <c r="H329" s="26" t="str">
        <f>_xlfn.IFNA(VLOOKUP(C329,'1 - Componenten'!$B$7:$K$60,10,0),"")</f>
        <v/>
      </c>
      <c r="I329" s="13">
        <v>1</v>
      </c>
      <c r="J329" s="52">
        <f t="shared" ref="J329" si="117">IFERROR($I329*E329,0)</f>
        <v>0</v>
      </c>
      <c r="K329" s="53">
        <f t="shared" ref="K329:K336" si="118">IFERROR($I329*F329,0)</f>
        <v>0</v>
      </c>
      <c r="L329" s="53">
        <f t="shared" si="115"/>
        <v>0</v>
      </c>
      <c r="M329" s="53">
        <f t="shared" si="116"/>
        <v>0</v>
      </c>
      <c r="N329" s="42"/>
    </row>
    <row r="330" spans="2:14" s="2" customFormat="1" x14ac:dyDescent="0.25">
      <c r="B330" s="39"/>
      <c r="C330" s="3"/>
      <c r="D330" s="4" t="str">
        <f>_xlfn.IFNA(VLOOKUP(C330,'1 - Componenten'!$B$7:$K$60,3,0),"")</f>
        <v/>
      </c>
      <c r="E330" s="18" t="str">
        <f>_xlfn.IFNA(VLOOKUP(C330,'1 - Componenten'!$B$7:$K$60,5,0),"")</f>
        <v/>
      </c>
      <c r="F330" s="26" t="str">
        <f>_xlfn.IFNA(VLOOKUP(C330,'1 - Componenten'!$B$7:$K$60,8,0),"")</f>
        <v/>
      </c>
      <c r="G330" s="26" t="str">
        <f>_xlfn.IFNA(VLOOKUP(C330,'1 - Componenten'!$B$7:$K$60,9,0),"")</f>
        <v/>
      </c>
      <c r="H330" s="26" t="str">
        <f>_xlfn.IFNA(VLOOKUP(C330,'1 - Componenten'!$B$7:$K$60,10,0),"")</f>
        <v/>
      </c>
      <c r="I330" s="13">
        <v>1</v>
      </c>
      <c r="J330" s="52">
        <f>IFERROR($I330*E330,0)</f>
        <v>0</v>
      </c>
      <c r="K330" s="53">
        <f t="shared" si="118"/>
        <v>0</v>
      </c>
      <c r="L330" s="53">
        <f t="shared" si="115"/>
        <v>0</v>
      </c>
      <c r="M330" s="53">
        <f t="shared" si="116"/>
        <v>0</v>
      </c>
      <c r="N330" s="42"/>
    </row>
    <row r="331" spans="2:14" s="2" customFormat="1" x14ac:dyDescent="0.25">
      <c r="B331" s="39"/>
      <c r="C331" s="3"/>
      <c r="D331" s="4" t="str">
        <f>_xlfn.IFNA(VLOOKUP(C331,'1 - Componenten'!$B$7:$K$60,3,0),"")</f>
        <v/>
      </c>
      <c r="E331" s="18" t="str">
        <f>_xlfn.IFNA(VLOOKUP(C331,'1 - Componenten'!$B$7:$K$60,5,0),"")</f>
        <v/>
      </c>
      <c r="F331" s="26" t="str">
        <f>_xlfn.IFNA(VLOOKUP(C331,'1 - Componenten'!$B$7:$K$60,8,0),"")</f>
        <v/>
      </c>
      <c r="G331" s="26" t="str">
        <f>_xlfn.IFNA(VLOOKUP(C331,'1 - Componenten'!$B$7:$K$60,9,0),"")</f>
        <v/>
      </c>
      <c r="H331" s="26" t="str">
        <f>_xlfn.IFNA(VLOOKUP(C331,'1 - Componenten'!$B$7:$K$60,10,0),"")</f>
        <v/>
      </c>
      <c r="I331" s="13">
        <v>1</v>
      </c>
      <c r="J331" s="52">
        <f t="shared" ref="J331:J336" si="119">IFERROR($I331*E331,0)</f>
        <v>0</v>
      </c>
      <c r="K331" s="53">
        <f t="shared" si="118"/>
        <v>0</v>
      </c>
      <c r="L331" s="53">
        <f t="shared" si="115"/>
        <v>0</v>
      </c>
      <c r="M331" s="53">
        <f t="shared" si="116"/>
        <v>0</v>
      </c>
      <c r="N331" s="42"/>
    </row>
    <row r="332" spans="2:14" s="2" customFormat="1" x14ac:dyDescent="0.25">
      <c r="B332" s="39"/>
      <c r="C332" s="3"/>
      <c r="D332" s="4" t="str">
        <f>_xlfn.IFNA(VLOOKUP(C332,'1 - Componenten'!$B$7:$K$60,3,0),"")</f>
        <v/>
      </c>
      <c r="E332" s="18" t="str">
        <f>_xlfn.IFNA(VLOOKUP(C332,'1 - Componenten'!$B$7:$K$60,5,0),"")</f>
        <v/>
      </c>
      <c r="F332" s="26" t="str">
        <f>_xlfn.IFNA(VLOOKUP(C332,'1 - Componenten'!$B$7:$K$60,8,0),"")</f>
        <v/>
      </c>
      <c r="G332" s="26" t="str">
        <f>_xlfn.IFNA(VLOOKUP(C332,'1 - Componenten'!$B$7:$K$60,9,0),"")</f>
        <v/>
      </c>
      <c r="H332" s="26" t="str">
        <f>_xlfn.IFNA(VLOOKUP(C332,'1 - Componenten'!$B$7:$K$60,10,0),"")</f>
        <v/>
      </c>
      <c r="I332" s="13">
        <v>1</v>
      </c>
      <c r="J332" s="52">
        <f t="shared" si="119"/>
        <v>0</v>
      </c>
      <c r="K332" s="53">
        <f t="shared" si="118"/>
        <v>0</v>
      </c>
      <c r="L332" s="53">
        <f t="shared" si="115"/>
        <v>0</v>
      </c>
      <c r="M332" s="53">
        <f t="shared" si="116"/>
        <v>0</v>
      </c>
      <c r="N332" s="42"/>
    </row>
    <row r="333" spans="2:14" s="2" customFormat="1" x14ac:dyDescent="0.25">
      <c r="B333" s="39"/>
      <c r="C333" s="3"/>
      <c r="D333" s="4" t="str">
        <f>_xlfn.IFNA(VLOOKUP(C333,'1 - Componenten'!$B$7:$K$60,3,0),"")</f>
        <v/>
      </c>
      <c r="E333" s="18" t="str">
        <f>_xlfn.IFNA(VLOOKUP(C333,'1 - Componenten'!$B$7:$K$60,5,0),"")</f>
        <v/>
      </c>
      <c r="F333" s="26" t="str">
        <f>_xlfn.IFNA(VLOOKUP(C333,'1 - Componenten'!$B$7:$K$60,8,0),"")</f>
        <v/>
      </c>
      <c r="G333" s="26" t="str">
        <f>_xlfn.IFNA(VLOOKUP(C333,'1 - Componenten'!$B$7:$K$60,9,0),"")</f>
        <v/>
      </c>
      <c r="H333" s="26" t="str">
        <f>_xlfn.IFNA(VLOOKUP(C333,'1 - Componenten'!$B$7:$K$60,10,0),"")</f>
        <v/>
      </c>
      <c r="I333" s="13">
        <v>1</v>
      </c>
      <c r="J333" s="52">
        <f t="shared" si="119"/>
        <v>0</v>
      </c>
      <c r="K333" s="53">
        <f t="shared" si="118"/>
        <v>0</v>
      </c>
      <c r="L333" s="53">
        <f t="shared" si="115"/>
        <v>0</v>
      </c>
      <c r="M333" s="53">
        <f t="shared" si="116"/>
        <v>0</v>
      </c>
      <c r="N333" s="42"/>
    </row>
    <row r="334" spans="2:14" s="2" customFormat="1" x14ac:dyDescent="0.25">
      <c r="B334" s="39"/>
      <c r="C334" s="3"/>
      <c r="D334" s="4" t="str">
        <f>_xlfn.IFNA(VLOOKUP(C334,'1 - Componenten'!$B$7:$K$60,3,0),"")</f>
        <v/>
      </c>
      <c r="E334" s="18" t="str">
        <f>_xlfn.IFNA(VLOOKUP(C334,'1 - Componenten'!$B$7:$K$60,5,0),"")</f>
        <v/>
      </c>
      <c r="F334" s="26" t="str">
        <f>_xlfn.IFNA(VLOOKUP(C334,'1 - Componenten'!$B$7:$K$60,8,0),"")</f>
        <v/>
      </c>
      <c r="G334" s="26" t="str">
        <f>_xlfn.IFNA(VLOOKUP(C334,'1 - Componenten'!$B$7:$K$60,9,0),"")</f>
        <v/>
      </c>
      <c r="H334" s="26" t="str">
        <f>_xlfn.IFNA(VLOOKUP(C334,'1 - Componenten'!$B$7:$K$60,10,0),"")</f>
        <v/>
      </c>
      <c r="I334" s="13">
        <v>1</v>
      </c>
      <c r="J334" s="52">
        <f t="shared" si="119"/>
        <v>0</v>
      </c>
      <c r="K334" s="53">
        <f t="shared" si="118"/>
        <v>0</v>
      </c>
      <c r="L334" s="53">
        <f t="shared" si="115"/>
        <v>0</v>
      </c>
      <c r="M334" s="53">
        <f t="shared" si="116"/>
        <v>0</v>
      </c>
      <c r="N334" s="42"/>
    </row>
    <row r="335" spans="2:14" s="2" customFormat="1" x14ac:dyDescent="0.25">
      <c r="B335" s="39"/>
      <c r="C335" s="3"/>
      <c r="D335" s="4" t="str">
        <f>_xlfn.IFNA(VLOOKUP(C335,'1 - Componenten'!$B$7:$K$60,3,0),"")</f>
        <v/>
      </c>
      <c r="E335" s="18" t="str">
        <f>_xlfn.IFNA(VLOOKUP(C335,'1 - Componenten'!$B$7:$K$60,5,0),"")</f>
        <v/>
      </c>
      <c r="F335" s="26" t="str">
        <f>_xlfn.IFNA(VLOOKUP(C335,'1 - Componenten'!$B$7:$K$60,8,0),"")</f>
        <v/>
      </c>
      <c r="G335" s="26" t="str">
        <f>_xlfn.IFNA(VLOOKUP(C335,'1 - Componenten'!$B$7:$K$60,9,0),"")</f>
        <v/>
      </c>
      <c r="H335" s="26" t="str">
        <f>_xlfn.IFNA(VLOOKUP(C335,'1 - Componenten'!$B$7:$K$60,10,0),"")</f>
        <v/>
      </c>
      <c r="I335" s="13">
        <v>1</v>
      </c>
      <c r="J335" s="52">
        <f t="shared" si="119"/>
        <v>0</v>
      </c>
      <c r="K335" s="53">
        <f t="shared" si="118"/>
        <v>0</v>
      </c>
      <c r="L335" s="53">
        <f t="shared" si="115"/>
        <v>0</v>
      </c>
      <c r="M335" s="53">
        <f t="shared" si="116"/>
        <v>0</v>
      </c>
      <c r="N335" s="42"/>
    </row>
    <row r="336" spans="2:14" s="2" customFormat="1" x14ac:dyDescent="0.25">
      <c r="B336" s="39"/>
      <c r="C336" s="3"/>
      <c r="D336" s="4" t="str">
        <f>_xlfn.IFNA(VLOOKUP(C336,'1 - Componenten'!$B$7:$K$60,3,0),"")</f>
        <v/>
      </c>
      <c r="E336" s="18" t="str">
        <f>_xlfn.IFNA(VLOOKUP(C336,'1 - Componenten'!$B$7:$K$60,5,0),"")</f>
        <v/>
      </c>
      <c r="F336" s="26" t="str">
        <f>_xlfn.IFNA(VLOOKUP(C336,'1 - Componenten'!$B$7:$K$60,8,0),"")</f>
        <v/>
      </c>
      <c r="G336" s="26" t="str">
        <f>_xlfn.IFNA(VLOOKUP(C336,'1 - Componenten'!$B$7:$K$60,9,0),"")</f>
        <v/>
      </c>
      <c r="H336" s="26" t="str">
        <f>_xlfn.IFNA(VLOOKUP(C336,'1 - Componenten'!$B$7:$K$60,10,0),"")</f>
        <v/>
      </c>
      <c r="I336" s="13">
        <v>1</v>
      </c>
      <c r="J336" s="52">
        <f t="shared" si="119"/>
        <v>0</v>
      </c>
      <c r="K336" s="53">
        <f t="shared" si="118"/>
        <v>0</v>
      </c>
      <c r="L336" s="53">
        <f t="shared" si="115"/>
        <v>0</v>
      </c>
      <c r="M336" s="53">
        <f t="shared" si="116"/>
        <v>0</v>
      </c>
      <c r="N336" s="42"/>
    </row>
    <row r="337" spans="2:14" s="2" customFormat="1" ht="14.1" customHeight="1" x14ac:dyDescent="0.25">
      <c r="B337" s="39"/>
      <c r="C337" s="32"/>
      <c r="D337" s="33"/>
      <c r="E337" s="34"/>
      <c r="F337" s="35"/>
      <c r="G337" s="35"/>
      <c r="H337" s="35"/>
      <c r="I337" s="32"/>
      <c r="J337" s="54" t="s">
        <v>29</v>
      </c>
      <c r="K337" s="55">
        <f>SUM(K328:K336)</f>
        <v>0</v>
      </c>
      <c r="L337" s="55">
        <f>SUM(L328:L336)</f>
        <v>0</v>
      </c>
      <c r="M337" s="55">
        <f>SUM(M328:M336)</f>
        <v>0</v>
      </c>
      <c r="N337" s="42"/>
    </row>
    <row r="338" spans="2:14" s="2" customFormat="1" ht="18.75" x14ac:dyDescent="0.3">
      <c r="B338" s="39"/>
      <c r="C338" s="48" t="s">
        <v>64</v>
      </c>
      <c r="D338" s="79" t="s">
        <v>112</v>
      </c>
      <c r="E338" s="107" t="s">
        <v>19</v>
      </c>
      <c r="F338" s="107"/>
      <c r="G338" s="107"/>
      <c r="H338" s="107"/>
      <c r="I338" s="108" t="s">
        <v>35</v>
      </c>
      <c r="J338" s="108"/>
      <c r="K338" s="108"/>
      <c r="L338" s="108"/>
      <c r="M338" s="108"/>
      <c r="N338" s="42"/>
    </row>
    <row r="339" spans="2:14" s="2" customFormat="1" ht="30" customHeight="1" x14ac:dyDescent="0.25">
      <c r="B339" s="39"/>
      <c r="C339" s="5" t="s">
        <v>36</v>
      </c>
      <c r="D339" s="5" t="s">
        <v>12</v>
      </c>
      <c r="E339" s="12" t="s">
        <v>2</v>
      </c>
      <c r="F339" s="5" t="s">
        <v>24</v>
      </c>
      <c r="G339" s="23" t="s">
        <v>21</v>
      </c>
      <c r="H339" s="23" t="s">
        <v>22</v>
      </c>
      <c r="I339" s="21" t="s">
        <v>20</v>
      </c>
      <c r="J339" s="21" t="s">
        <v>23</v>
      </c>
      <c r="K339" s="50" t="s">
        <v>25</v>
      </c>
      <c r="L339" s="51" t="s">
        <v>26</v>
      </c>
      <c r="M339" s="51" t="s">
        <v>27</v>
      </c>
      <c r="N339" s="42"/>
    </row>
    <row r="340" spans="2:14" s="2" customFormat="1" x14ac:dyDescent="0.25">
      <c r="B340" s="39"/>
      <c r="C340" s="3"/>
      <c r="D340" s="4" t="str">
        <f>_xlfn.IFNA(VLOOKUP(C340,'1 - Componenten'!$B$7:$K$60,3,0),"")</f>
        <v/>
      </c>
      <c r="E340" s="18" t="str">
        <f>_xlfn.IFNA(VLOOKUP(C340,'1 - Componenten'!$B$7:$K$60,5,0),"")</f>
        <v/>
      </c>
      <c r="F340" s="26" t="str">
        <f>_xlfn.IFNA(VLOOKUP(C340,'1 - Componenten'!$B$7:$K$60,8,0),"")</f>
        <v/>
      </c>
      <c r="G340" s="26" t="str">
        <f>_xlfn.IFNA(VLOOKUP(C340,'1 - Componenten'!$B$7:$K$60,9,0),"")</f>
        <v/>
      </c>
      <c r="H340" s="26" t="str">
        <f>_xlfn.IFNA(VLOOKUP(C340,'1 - Componenten'!$B$7:$K$60,10,0),"")</f>
        <v/>
      </c>
      <c r="I340" s="13">
        <v>1</v>
      </c>
      <c r="J340" s="52">
        <f>IFERROR($I340*E340,0)</f>
        <v>0</v>
      </c>
      <c r="K340" s="53">
        <f>IFERROR($I340*F340,0)</f>
        <v>0</v>
      </c>
      <c r="L340" s="53">
        <f t="shared" ref="L340:L348" si="120">IFERROR($I340*G340,0)</f>
        <v>0</v>
      </c>
      <c r="M340" s="53">
        <f t="shared" ref="M340:M348" si="121">IFERROR($I340*H340,0)</f>
        <v>0</v>
      </c>
      <c r="N340" s="42"/>
    </row>
    <row r="341" spans="2:14" s="2" customFormat="1" x14ac:dyDescent="0.25">
      <c r="B341" s="39"/>
      <c r="C341" s="3"/>
      <c r="D341" s="4" t="str">
        <f>_xlfn.IFNA(VLOOKUP(C341,'1 - Componenten'!$B$7:$K$60,3,0),"")</f>
        <v/>
      </c>
      <c r="E341" s="18" t="str">
        <f>_xlfn.IFNA(VLOOKUP(C341,'1 - Componenten'!$B$7:$K$60,5,0),"")</f>
        <v/>
      </c>
      <c r="F341" s="26" t="str">
        <f>_xlfn.IFNA(VLOOKUP(C341,'1 - Componenten'!$B$7:$K$60,8,0),"")</f>
        <v/>
      </c>
      <c r="G341" s="26" t="str">
        <f>_xlfn.IFNA(VLOOKUP(C341,'1 - Componenten'!$B$7:$K$60,9,0),"")</f>
        <v/>
      </c>
      <c r="H341" s="26" t="str">
        <f>_xlfn.IFNA(VLOOKUP(C341,'1 - Componenten'!$B$7:$K$60,10,0),"")</f>
        <v/>
      </c>
      <c r="I341" s="13">
        <v>1</v>
      </c>
      <c r="J341" s="52">
        <f t="shared" ref="J341" si="122">IFERROR($I341*E341,0)</f>
        <v>0</v>
      </c>
      <c r="K341" s="53">
        <f t="shared" ref="K341:K348" si="123">IFERROR($I341*F341,0)</f>
        <v>0</v>
      </c>
      <c r="L341" s="53">
        <f t="shared" si="120"/>
        <v>0</v>
      </c>
      <c r="M341" s="53">
        <f t="shared" si="121"/>
        <v>0</v>
      </c>
      <c r="N341" s="42"/>
    </row>
    <row r="342" spans="2:14" s="2" customFormat="1" x14ac:dyDescent="0.25">
      <c r="B342" s="39"/>
      <c r="C342" s="3"/>
      <c r="D342" s="4" t="str">
        <f>_xlfn.IFNA(VLOOKUP(C342,'1 - Componenten'!$B$7:$K$60,3,0),"")</f>
        <v/>
      </c>
      <c r="E342" s="18" t="str">
        <f>_xlfn.IFNA(VLOOKUP(C342,'1 - Componenten'!$B$7:$K$60,5,0),"")</f>
        <v/>
      </c>
      <c r="F342" s="26" t="str">
        <f>_xlfn.IFNA(VLOOKUP(C342,'1 - Componenten'!$B$7:$K$60,8,0),"")</f>
        <v/>
      </c>
      <c r="G342" s="26" t="str">
        <f>_xlfn.IFNA(VLOOKUP(C342,'1 - Componenten'!$B$7:$K$60,9,0),"")</f>
        <v/>
      </c>
      <c r="H342" s="26" t="str">
        <f>_xlfn.IFNA(VLOOKUP(C342,'1 - Componenten'!$B$7:$K$60,10,0),"")</f>
        <v/>
      </c>
      <c r="I342" s="13">
        <v>1</v>
      </c>
      <c r="J342" s="52">
        <f>IFERROR($I342*E342,0)</f>
        <v>0</v>
      </c>
      <c r="K342" s="53">
        <f t="shared" si="123"/>
        <v>0</v>
      </c>
      <c r="L342" s="53">
        <f t="shared" si="120"/>
        <v>0</v>
      </c>
      <c r="M342" s="53">
        <f t="shared" si="121"/>
        <v>0</v>
      </c>
      <c r="N342" s="42"/>
    </row>
    <row r="343" spans="2:14" s="2" customFormat="1" x14ac:dyDescent="0.25">
      <c r="B343" s="39"/>
      <c r="C343" s="3"/>
      <c r="D343" s="4" t="str">
        <f>_xlfn.IFNA(VLOOKUP(C343,'1 - Componenten'!$B$7:$K$60,3,0),"")</f>
        <v/>
      </c>
      <c r="E343" s="18" t="str">
        <f>_xlfn.IFNA(VLOOKUP(C343,'1 - Componenten'!$B$7:$K$60,5,0),"")</f>
        <v/>
      </c>
      <c r="F343" s="26" t="str">
        <f>_xlfn.IFNA(VLOOKUP(C343,'1 - Componenten'!$B$7:$K$60,8,0),"")</f>
        <v/>
      </c>
      <c r="G343" s="26" t="str">
        <f>_xlfn.IFNA(VLOOKUP(C343,'1 - Componenten'!$B$7:$K$60,9,0),"")</f>
        <v/>
      </c>
      <c r="H343" s="26" t="str">
        <f>_xlfn.IFNA(VLOOKUP(C343,'1 - Componenten'!$B$7:$K$60,10,0),"")</f>
        <v/>
      </c>
      <c r="I343" s="13">
        <v>1</v>
      </c>
      <c r="J343" s="52">
        <f t="shared" ref="J343:J348" si="124">IFERROR($I343*E343,0)</f>
        <v>0</v>
      </c>
      <c r="K343" s="53">
        <f t="shared" si="123"/>
        <v>0</v>
      </c>
      <c r="L343" s="53">
        <f t="shared" si="120"/>
        <v>0</v>
      </c>
      <c r="M343" s="53">
        <f t="shared" si="121"/>
        <v>0</v>
      </c>
      <c r="N343" s="42"/>
    </row>
    <row r="344" spans="2:14" s="2" customFormat="1" x14ac:dyDescent="0.25">
      <c r="B344" s="39"/>
      <c r="C344" s="3"/>
      <c r="D344" s="4" t="str">
        <f>_xlfn.IFNA(VLOOKUP(C344,'1 - Componenten'!$B$7:$K$60,3,0),"")</f>
        <v/>
      </c>
      <c r="E344" s="18" t="str">
        <f>_xlfn.IFNA(VLOOKUP(C344,'1 - Componenten'!$B$7:$K$60,5,0),"")</f>
        <v/>
      </c>
      <c r="F344" s="26" t="str">
        <f>_xlfn.IFNA(VLOOKUP(C344,'1 - Componenten'!$B$7:$K$60,8,0),"")</f>
        <v/>
      </c>
      <c r="G344" s="26" t="str">
        <f>_xlfn.IFNA(VLOOKUP(C344,'1 - Componenten'!$B$7:$K$60,9,0),"")</f>
        <v/>
      </c>
      <c r="H344" s="26" t="str">
        <f>_xlfn.IFNA(VLOOKUP(C344,'1 - Componenten'!$B$7:$K$60,10,0),"")</f>
        <v/>
      </c>
      <c r="I344" s="13">
        <v>1</v>
      </c>
      <c r="J344" s="52">
        <f t="shared" si="124"/>
        <v>0</v>
      </c>
      <c r="K344" s="53">
        <f t="shared" si="123"/>
        <v>0</v>
      </c>
      <c r="L344" s="53">
        <f t="shared" si="120"/>
        <v>0</v>
      </c>
      <c r="M344" s="53">
        <f t="shared" si="121"/>
        <v>0</v>
      </c>
      <c r="N344" s="42"/>
    </row>
    <row r="345" spans="2:14" s="2" customFormat="1" x14ac:dyDescent="0.25">
      <c r="B345" s="39"/>
      <c r="C345" s="3"/>
      <c r="D345" s="4" t="str">
        <f>_xlfn.IFNA(VLOOKUP(C345,'1 - Componenten'!$B$7:$K$60,3,0),"")</f>
        <v/>
      </c>
      <c r="E345" s="18" t="str">
        <f>_xlfn.IFNA(VLOOKUP(C345,'1 - Componenten'!$B$7:$K$60,5,0),"")</f>
        <v/>
      </c>
      <c r="F345" s="26" t="str">
        <f>_xlfn.IFNA(VLOOKUP(C345,'1 - Componenten'!$B$7:$K$60,8,0),"")</f>
        <v/>
      </c>
      <c r="G345" s="26" t="str">
        <f>_xlfn.IFNA(VLOOKUP(C345,'1 - Componenten'!$B$7:$K$60,9,0),"")</f>
        <v/>
      </c>
      <c r="H345" s="26" t="str">
        <f>_xlfn.IFNA(VLOOKUP(C345,'1 - Componenten'!$B$7:$K$60,10,0),"")</f>
        <v/>
      </c>
      <c r="I345" s="13">
        <v>1</v>
      </c>
      <c r="J345" s="52">
        <f t="shared" si="124"/>
        <v>0</v>
      </c>
      <c r="K345" s="53">
        <f t="shared" si="123"/>
        <v>0</v>
      </c>
      <c r="L345" s="53">
        <f t="shared" si="120"/>
        <v>0</v>
      </c>
      <c r="M345" s="53">
        <f t="shared" si="121"/>
        <v>0</v>
      </c>
      <c r="N345" s="42"/>
    </row>
    <row r="346" spans="2:14" s="2" customFormat="1" x14ac:dyDescent="0.25">
      <c r="B346" s="39"/>
      <c r="C346" s="3"/>
      <c r="D346" s="4" t="str">
        <f>_xlfn.IFNA(VLOOKUP(C346,'1 - Componenten'!$B$7:$K$60,3,0),"")</f>
        <v/>
      </c>
      <c r="E346" s="18" t="str">
        <f>_xlfn.IFNA(VLOOKUP(C346,'1 - Componenten'!$B$7:$K$60,5,0),"")</f>
        <v/>
      </c>
      <c r="F346" s="26" t="str">
        <f>_xlfn.IFNA(VLOOKUP(C346,'1 - Componenten'!$B$7:$K$60,8,0),"")</f>
        <v/>
      </c>
      <c r="G346" s="26" t="str">
        <f>_xlfn.IFNA(VLOOKUP(C346,'1 - Componenten'!$B$7:$K$60,9,0),"")</f>
        <v/>
      </c>
      <c r="H346" s="26" t="str">
        <f>_xlfn.IFNA(VLOOKUP(C346,'1 - Componenten'!$B$7:$K$60,10,0),"")</f>
        <v/>
      </c>
      <c r="I346" s="13">
        <v>1</v>
      </c>
      <c r="J346" s="52">
        <f t="shared" si="124"/>
        <v>0</v>
      </c>
      <c r="K346" s="53">
        <f t="shared" si="123"/>
        <v>0</v>
      </c>
      <c r="L346" s="53">
        <f t="shared" si="120"/>
        <v>0</v>
      </c>
      <c r="M346" s="53">
        <f t="shared" si="121"/>
        <v>0</v>
      </c>
      <c r="N346" s="42"/>
    </row>
    <row r="347" spans="2:14" s="2" customFormat="1" x14ac:dyDescent="0.25">
      <c r="B347" s="39"/>
      <c r="C347" s="3"/>
      <c r="D347" s="4" t="str">
        <f>_xlfn.IFNA(VLOOKUP(C347,'1 - Componenten'!$B$7:$K$60,3,0),"")</f>
        <v/>
      </c>
      <c r="E347" s="18" t="str">
        <f>_xlfn.IFNA(VLOOKUP(C347,'1 - Componenten'!$B$7:$K$60,5,0),"")</f>
        <v/>
      </c>
      <c r="F347" s="26" t="str">
        <f>_xlfn.IFNA(VLOOKUP(C347,'1 - Componenten'!$B$7:$K$60,8,0),"")</f>
        <v/>
      </c>
      <c r="G347" s="26" t="str">
        <f>_xlfn.IFNA(VLOOKUP(C347,'1 - Componenten'!$B$7:$K$60,9,0),"")</f>
        <v/>
      </c>
      <c r="H347" s="26" t="str">
        <f>_xlfn.IFNA(VLOOKUP(C347,'1 - Componenten'!$B$7:$K$60,10,0),"")</f>
        <v/>
      </c>
      <c r="I347" s="13">
        <v>1</v>
      </c>
      <c r="J347" s="52">
        <f t="shared" si="124"/>
        <v>0</v>
      </c>
      <c r="K347" s="53">
        <f t="shared" si="123"/>
        <v>0</v>
      </c>
      <c r="L347" s="53">
        <f t="shared" si="120"/>
        <v>0</v>
      </c>
      <c r="M347" s="53">
        <f t="shared" si="121"/>
        <v>0</v>
      </c>
      <c r="N347" s="42"/>
    </row>
    <row r="348" spans="2:14" s="2" customFormat="1" x14ac:dyDescent="0.25">
      <c r="B348" s="39"/>
      <c r="C348" s="3"/>
      <c r="D348" s="4" t="str">
        <f>_xlfn.IFNA(VLOOKUP(C348,'1 - Componenten'!$B$7:$K$60,3,0),"")</f>
        <v/>
      </c>
      <c r="E348" s="18" t="str">
        <f>_xlfn.IFNA(VLOOKUP(C348,'1 - Componenten'!$B$7:$K$60,5,0),"")</f>
        <v/>
      </c>
      <c r="F348" s="26" t="str">
        <f>_xlfn.IFNA(VLOOKUP(C348,'1 - Componenten'!$B$7:$K$60,8,0),"")</f>
        <v/>
      </c>
      <c r="G348" s="26" t="str">
        <f>_xlfn.IFNA(VLOOKUP(C348,'1 - Componenten'!$B$7:$K$60,9,0),"")</f>
        <v/>
      </c>
      <c r="H348" s="26" t="str">
        <f>_xlfn.IFNA(VLOOKUP(C348,'1 - Componenten'!$B$7:$K$60,10,0),"")</f>
        <v/>
      </c>
      <c r="I348" s="13">
        <v>1</v>
      </c>
      <c r="J348" s="52">
        <f t="shared" si="124"/>
        <v>0</v>
      </c>
      <c r="K348" s="53">
        <f t="shared" si="123"/>
        <v>0</v>
      </c>
      <c r="L348" s="53">
        <f t="shared" si="120"/>
        <v>0</v>
      </c>
      <c r="M348" s="53">
        <f t="shared" si="121"/>
        <v>0</v>
      </c>
      <c r="N348" s="42"/>
    </row>
    <row r="349" spans="2:14" s="2" customFormat="1" ht="14.1" customHeight="1" x14ac:dyDescent="0.25">
      <c r="B349" s="39"/>
      <c r="C349" s="32"/>
      <c r="D349" s="33"/>
      <c r="E349" s="34"/>
      <c r="F349" s="35"/>
      <c r="G349" s="35"/>
      <c r="H349" s="35"/>
      <c r="I349" s="32"/>
      <c r="J349" s="54" t="s">
        <v>29</v>
      </c>
      <c r="K349" s="55">
        <f>SUM(K340:K348)</f>
        <v>0</v>
      </c>
      <c r="L349" s="55">
        <f>SUM(L340:L348)</f>
        <v>0</v>
      </c>
      <c r="M349" s="55">
        <f>SUM(M340:M348)</f>
        <v>0</v>
      </c>
      <c r="N349" s="42"/>
    </row>
    <row r="350" spans="2:14" s="2" customFormat="1" ht="18.75" x14ac:dyDescent="0.3">
      <c r="B350" s="39"/>
      <c r="C350" s="48" t="s">
        <v>64</v>
      </c>
      <c r="D350" s="79" t="s">
        <v>112</v>
      </c>
      <c r="E350" s="107" t="s">
        <v>19</v>
      </c>
      <c r="F350" s="107"/>
      <c r="G350" s="107"/>
      <c r="H350" s="107"/>
      <c r="I350" s="108" t="s">
        <v>35</v>
      </c>
      <c r="J350" s="108"/>
      <c r="K350" s="108"/>
      <c r="L350" s="108"/>
      <c r="M350" s="108"/>
      <c r="N350" s="42"/>
    </row>
    <row r="351" spans="2:14" s="2" customFormat="1" ht="30" customHeight="1" x14ac:dyDescent="0.25">
      <c r="B351" s="39"/>
      <c r="C351" s="5" t="s">
        <v>36</v>
      </c>
      <c r="D351" s="5" t="s">
        <v>12</v>
      </c>
      <c r="E351" s="12" t="s">
        <v>2</v>
      </c>
      <c r="F351" s="5" t="s">
        <v>24</v>
      </c>
      <c r="G351" s="23" t="s">
        <v>21</v>
      </c>
      <c r="H351" s="23" t="s">
        <v>22</v>
      </c>
      <c r="I351" s="21" t="s">
        <v>20</v>
      </c>
      <c r="J351" s="21" t="s">
        <v>23</v>
      </c>
      <c r="K351" s="50" t="s">
        <v>25</v>
      </c>
      <c r="L351" s="51" t="s">
        <v>26</v>
      </c>
      <c r="M351" s="51" t="s">
        <v>27</v>
      </c>
      <c r="N351" s="42"/>
    </row>
    <row r="352" spans="2:14" s="2" customFormat="1" x14ac:dyDescent="0.25">
      <c r="B352" s="39"/>
      <c r="C352" s="3"/>
      <c r="D352" s="4" t="str">
        <f>_xlfn.IFNA(VLOOKUP(C352,'1 - Componenten'!$B$7:$K$60,3,0),"")</f>
        <v/>
      </c>
      <c r="E352" s="18" t="str">
        <f>_xlfn.IFNA(VLOOKUP(C352,'1 - Componenten'!$B$7:$K$60,5,0),"")</f>
        <v/>
      </c>
      <c r="F352" s="26" t="str">
        <f>_xlfn.IFNA(VLOOKUP(C352,'1 - Componenten'!$B$7:$K$60,8,0),"")</f>
        <v/>
      </c>
      <c r="G352" s="26" t="str">
        <f>_xlfn.IFNA(VLOOKUP(C352,'1 - Componenten'!$B$7:$K$60,9,0),"")</f>
        <v/>
      </c>
      <c r="H352" s="26" t="str">
        <f>_xlfn.IFNA(VLOOKUP(C352,'1 - Componenten'!$B$7:$K$60,10,0),"")</f>
        <v/>
      </c>
      <c r="I352" s="13">
        <v>1</v>
      </c>
      <c r="J352" s="52">
        <f>IFERROR($I352*E352,0)</f>
        <v>0</v>
      </c>
      <c r="K352" s="53">
        <f>IFERROR($I352*F352,0)</f>
        <v>0</v>
      </c>
      <c r="L352" s="53">
        <f t="shared" ref="L352:L360" si="125">IFERROR($I352*G352,0)</f>
        <v>0</v>
      </c>
      <c r="M352" s="53">
        <f t="shared" ref="M352:M360" si="126">IFERROR($I352*H352,0)</f>
        <v>0</v>
      </c>
      <c r="N352" s="42"/>
    </row>
    <row r="353" spans="2:14" s="2" customFormat="1" x14ac:dyDescent="0.25">
      <c r="B353" s="39"/>
      <c r="C353" s="3"/>
      <c r="D353" s="4" t="str">
        <f>_xlfn.IFNA(VLOOKUP(C353,'1 - Componenten'!$B$7:$K$60,3,0),"")</f>
        <v/>
      </c>
      <c r="E353" s="18" t="str">
        <f>_xlfn.IFNA(VLOOKUP(C353,'1 - Componenten'!$B$7:$K$60,5,0),"")</f>
        <v/>
      </c>
      <c r="F353" s="26" t="str">
        <f>_xlfn.IFNA(VLOOKUP(C353,'1 - Componenten'!$B$7:$K$60,8,0),"")</f>
        <v/>
      </c>
      <c r="G353" s="26" t="str">
        <f>_xlfn.IFNA(VLOOKUP(C353,'1 - Componenten'!$B$7:$K$60,9,0),"")</f>
        <v/>
      </c>
      <c r="H353" s="26" t="str">
        <f>_xlfn.IFNA(VLOOKUP(C353,'1 - Componenten'!$B$7:$K$60,10,0),"")</f>
        <v/>
      </c>
      <c r="I353" s="13">
        <v>1</v>
      </c>
      <c r="J353" s="52">
        <f t="shared" ref="J353" si="127">IFERROR($I353*E353,0)</f>
        <v>0</v>
      </c>
      <c r="K353" s="53">
        <f t="shared" ref="K353:K360" si="128">IFERROR($I353*F353,0)</f>
        <v>0</v>
      </c>
      <c r="L353" s="53">
        <f t="shared" si="125"/>
        <v>0</v>
      </c>
      <c r="M353" s="53">
        <f t="shared" si="126"/>
        <v>0</v>
      </c>
      <c r="N353" s="42"/>
    </row>
    <row r="354" spans="2:14" s="2" customFormat="1" x14ac:dyDescent="0.25">
      <c r="B354" s="39"/>
      <c r="C354" s="3"/>
      <c r="D354" s="4" t="str">
        <f>_xlfn.IFNA(VLOOKUP(C354,'1 - Componenten'!$B$7:$K$60,3,0),"")</f>
        <v/>
      </c>
      <c r="E354" s="18" t="str">
        <f>_xlfn.IFNA(VLOOKUP(C354,'1 - Componenten'!$B$7:$K$60,5,0),"")</f>
        <v/>
      </c>
      <c r="F354" s="26" t="str">
        <f>_xlfn.IFNA(VLOOKUP(C354,'1 - Componenten'!$B$7:$K$60,8,0),"")</f>
        <v/>
      </c>
      <c r="G354" s="26" t="str">
        <f>_xlfn.IFNA(VLOOKUP(C354,'1 - Componenten'!$B$7:$K$60,9,0),"")</f>
        <v/>
      </c>
      <c r="H354" s="26" t="str">
        <f>_xlfn.IFNA(VLOOKUP(C354,'1 - Componenten'!$B$7:$K$60,10,0),"")</f>
        <v/>
      </c>
      <c r="I354" s="13">
        <v>1</v>
      </c>
      <c r="J354" s="52">
        <f>IFERROR($I354*E354,0)</f>
        <v>0</v>
      </c>
      <c r="K354" s="53">
        <f t="shared" si="128"/>
        <v>0</v>
      </c>
      <c r="L354" s="53">
        <f t="shared" si="125"/>
        <v>0</v>
      </c>
      <c r="M354" s="53">
        <f t="shared" si="126"/>
        <v>0</v>
      </c>
      <c r="N354" s="42"/>
    </row>
    <row r="355" spans="2:14" s="2" customFormat="1" x14ac:dyDescent="0.25">
      <c r="B355" s="39"/>
      <c r="C355" s="3"/>
      <c r="D355" s="4" t="str">
        <f>_xlfn.IFNA(VLOOKUP(C355,'1 - Componenten'!$B$7:$K$60,3,0),"")</f>
        <v/>
      </c>
      <c r="E355" s="18" t="str">
        <f>_xlfn.IFNA(VLOOKUP(C355,'1 - Componenten'!$B$7:$K$60,5,0),"")</f>
        <v/>
      </c>
      <c r="F355" s="26" t="str">
        <f>_xlfn.IFNA(VLOOKUP(C355,'1 - Componenten'!$B$7:$K$60,8,0),"")</f>
        <v/>
      </c>
      <c r="G355" s="26" t="str">
        <f>_xlfn.IFNA(VLOOKUP(C355,'1 - Componenten'!$B$7:$K$60,9,0),"")</f>
        <v/>
      </c>
      <c r="H355" s="26" t="str">
        <f>_xlfn.IFNA(VLOOKUP(C355,'1 - Componenten'!$B$7:$K$60,10,0),"")</f>
        <v/>
      </c>
      <c r="I355" s="13">
        <v>1</v>
      </c>
      <c r="J355" s="52">
        <f t="shared" ref="J355:J360" si="129">IFERROR($I355*E355,0)</f>
        <v>0</v>
      </c>
      <c r="K355" s="53">
        <f t="shared" si="128"/>
        <v>0</v>
      </c>
      <c r="L355" s="53">
        <f t="shared" si="125"/>
        <v>0</v>
      </c>
      <c r="M355" s="53">
        <f t="shared" si="126"/>
        <v>0</v>
      </c>
      <c r="N355" s="42"/>
    </row>
    <row r="356" spans="2:14" s="2" customFormat="1" x14ac:dyDescent="0.25">
      <c r="B356" s="39"/>
      <c r="C356" s="3"/>
      <c r="D356" s="4" t="str">
        <f>_xlfn.IFNA(VLOOKUP(C356,'1 - Componenten'!$B$7:$K$60,3,0),"")</f>
        <v/>
      </c>
      <c r="E356" s="18" t="str">
        <f>_xlfn.IFNA(VLOOKUP(C356,'1 - Componenten'!$B$7:$K$60,5,0),"")</f>
        <v/>
      </c>
      <c r="F356" s="26" t="str">
        <f>_xlfn.IFNA(VLOOKUP(C356,'1 - Componenten'!$B$7:$K$60,8,0),"")</f>
        <v/>
      </c>
      <c r="G356" s="26" t="str">
        <f>_xlfn.IFNA(VLOOKUP(C356,'1 - Componenten'!$B$7:$K$60,9,0),"")</f>
        <v/>
      </c>
      <c r="H356" s="26" t="str">
        <f>_xlfn.IFNA(VLOOKUP(C356,'1 - Componenten'!$B$7:$K$60,10,0),"")</f>
        <v/>
      </c>
      <c r="I356" s="13">
        <v>1</v>
      </c>
      <c r="J356" s="52">
        <f t="shared" si="129"/>
        <v>0</v>
      </c>
      <c r="K356" s="53">
        <f t="shared" si="128"/>
        <v>0</v>
      </c>
      <c r="L356" s="53">
        <f t="shared" si="125"/>
        <v>0</v>
      </c>
      <c r="M356" s="53">
        <f t="shared" si="126"/>
        <v>0</v>
      </c>
      <c r="N356" s="42"/>
    </row>
    <row r="357" spans="2:14" s="2" customFormat="1" x14ac:dyDescent="0.25">
      <c r="B357" s="39"/>
      <c r="C357" s="3"/>
      <c r="D357" s="4" t="str">
        <f>_xlfn.IFNA(VLOOKUP(C357,'1 - Componenten'!$B$7:$K$60,3,0),"")</f>
        <v/>
      </c>
      <c r="E357" s="18" t="str">
        <f>_xlfn.IFNA(VLOOKUP(C357,'1 - Componenten'!$B$7:$K$60,5,0),"")</f>
        <v/>
      </c>
      <c r="F357" s="26" t="str">
        <f>_xlfn.IFNA(VLOOKUP(C357,'1 - Componenten'!$B$7:$K$60,8,0),"")</f>
        <v/>
      </c>
      <c r="G357" s="26" t="str">
        <f>_xlfn.IFNA(VLOOKUP(C357,'1 - Componenten'!$B$7:$K$60,9,0),"")</f>
        <v/>
      </c>
      <c r="H357" s="26" t="str">
        <f>_xlfn.IFNA(VLOOKUP(C357,'1 - Componenten'!$B$7:$K$60,10,0),"")</f>
        <v/>
      </c>
      <c r="I357" s="13">
        <v>1</v>
      </c>
      <c r="J357" s="52">
        <f t="shared" si="129"/>
        <v>0</v>
      </c>
      <c r="K357" s="53">
        <f t="shared" si="128"/>
        <v>0</v>
      </c>
      <c r="L357" s="53">
        <f t="shared" si="125"/>
        <v>0</v>
      </c>
      <c r="M357" s="53">
        <f t="shared" si="126"/>
        <v>0</v>
      </c>
      <c r="N357" s="42"/>
    </row>
    <row r="358" spans="2:14" s="2" customFormat="1" x14ac:dyDescent="0.25">
      <c r="B358" s="39"/>
      <c r="C358" s="3"/>
      <c r="D358" s="4" t="str">
        <f>_xlfn.IFNA(VLOOKUP(C358,'1 - Componenten'!$B$7:$K$60,3,0),"")</f>
        <v/>
      </c>
      <c r="E358" s="18" t="str">
        <f>_xlfn.IFNA(VLOOKUP(C358,'1 - Componenten'!$B$7:$K$60,5,0),"")</f>
        <v/>
      </c>
      <c r="F358" s="26" t="str">
        <f>_xlfn.IFNA(VLOOKUP(C358,'1 - Componenten'!$B$7:$K$60,8,0),"")</f>
        <v/>
      </c>
      <c r="G358" s="26" t="str">
        <f>_xlfn.IFNA(VLOOKUP(C358,'1 - Componenten'!$B$7:$K$60,9,0),"")</f>
        <v/>
      </c>
      <c r="H358" s="26" t="str">
        <f>_xlfn.IFNA(VLOOKUP(C358,'1 - Componenten'!$B$7:$K$60,10,0),"")</f>
        <v/>
      </c>
      <c r="I358" s="13">
        <v>1</v>
      </c>
      <c r="J358" s="52">
        <f t="shared" si="129"/>
        <v>0</v>
      </c>
      <c r="K358" s="53">
        <f t="shared" si="128"/>
        <v>0</v>
      </c>
      <c r="L358" s="53">
        <f t="shared" si="125"/>
        <v>0</v>
      </c>
      <c r="M358" s="53">
        <f t="shared" si="126"/>
        <v>0</v>
      </c>
      <c r="N358" s="42"/>
    </row>
    <row r="359" spans="2:14" s="2" customFormat="1" x14ac:dyDescent="0.25">
      <c r="B359" s="39"/>
      <c r="C359" s="3"/>
      <c r="D359" s="4" t="str">
        <f>_xlfn.IFNA(VLOOKUP(C359,'1 - Componenten'!$B$7:$K$60,3,0),"")</f>
        <v/>
      </c>
      <c r="E359" s="18" t="str">
        <f>_xlfn.IFNA(VLOOKUP(C359,'1 - Componenten'!$B$7:$K$60,5,0),"")</f>
        <v/>
      </c>
      <c r="F359" s="26" t="str">
        <f>_xlfn.IFNA(VLOOKUP(C359,'1 - Componenten'!$B$7:$K$60,8,0),"")</f>
        <v/>
      </c>
      <c r="G359" s="26" t="str">
        <f>_xlfn.IFNA(VLOOKUP(C359,'1 - Componenten'!$B$7:$K$60,9,0),"")</f>
        <v/>
      </c>
      <c r="H359" s="26" t="str">
        <f>_xlfn.IFNA(VLOOKUP(C359,'1 - Componenten'!$B$7:$K$60,10,0),"")</f>
        <v/>
      </c>
      <c r="I359" s="13">
        <v>1</v>
      </c>
      <c r="J359" s="52">
        <f t="shared" si="129"/>
        <v>0</v>
      </c>
      <c r="K359" s="53">
        <f t="shared" si="128"/>
        <v>0</v>
      </c>
      <c r="L359" s="53">
        <f t="shared" si="125"/>
        <v>0</v>
      </c>
      <c r="M359" s="53">
        <f t="shared" si="126"/>
        <v>0</v>
      </c>
      <c r="N359" s="42"/>
    </row>
    <row r="360" spans="2:14" s="2" customFormat="1" x14ac:dyDescent="0.25">
      <c r="B360" s="39"/>
      <c r="C360" s="3"/>
      <c r="D360" s="4" t="str">
        <f>_xlfn.IFNA(VLOOKUP(C360,'1 - Componenten'!$B$7:$K$60,3,0),"")</f>
        <v/>
      </c>
      <c r="E360" s="18" t="str">
        <f>_xlfn.IFNA(VLOOKUP(C360,'1 - Componenten'!$B$7:$K$60,5,0),"")</f>
        <v/>
      </c>
      <c r="F360" s="26" t="str">
        <f>_xlfn.IFNA(VLOOKUP(C360,'1 - Componenten'!$B$7:$K$60,8,0),"")</f>
        <v/>
      </c>
      <c r="G360" s="26" t="str">
        <f>_xlfn.IFNA(VLOOKUP(C360,'1 - Componenten'!$B$7:$K$60,9,0),"")</f>
        <v/>
      </c>
      <c r="H360" s="26" t="str">
        <f>_xlfn.IFNA(VLOOKUP(C360,'1 - Componenten'!$B$7:$K$60,10,0),"")</f>
        <v/>
      </c>
      <c r="I360" s="13">
        <v>1</v>
      </c>
      <c r="J360" s="52">
        <f t="shared" si="129"/>
        <v>0</v>
      </c>
      <c r="K360" s="53">
        <f t="shared" si="128"/>
        <v>0</v>
      </c>
      <c r="L360" s="53">
        <f t="shared" si="125"/>
        <v>0</v>
      </c>
      <c r="M360" s="53">
        <f t="shared" si="126"/>
        <v>0</v>
      </c>
      <c r="N360" s="42"/>
    </row>
    <row r="361" spans="2:14" s="2" customFormat="1" ht="14.1" customHeight="1" x14ac:dyDescent="0.25">
      <c r="B361" s="39"/>
      <c r="C361" s="32"/>
      <c r="D361" s="33"/>
      <c r="E361" s="34"/>
      <c r="F361" s="35"/>
      <c r="G361" s="35"/>
      <c r="H361" s="35"/>
      <c r="I361" s="32"/>
      <c r="J361" s="54" t="s">
        <v>29</v>
      </c>
      <c r="K361" s="55">
        <f>SUM(K352:K360)</f>
        <v>0</v>
      </c>
      <c r="L361" s="55">
        <f>SUM(L352:L360)</f>
        <v>0</v>
      </c>
      <c r="M361" s="55">
        <f>SUM(M352:M360)</f>
        <v>0</v>
      </c>
      <c r="N361" s="42"/>
    </row>
    <row r="362" spans="2:14" s="2" customFormat="1" ht="18.75" x14ac:dyDescent="0.3">
      <c r="B362" s="39"/>
      <c r="C362" s="48" t="s">
        <v>64</v>
      </c>
      <c r="D362" s="79" t="s">
        <v>110</v>
      </c>
      <c r="E362" s="107" t="s">
        <v>19</v>
      </c>
      <c r="F362" s="107"/>
      <c r="G362" s="107"/>
      <c r="H362" s="107"/>
      <c r="I362" s="108" t="s">
        <v>35</v>
      </c>
      <c r="J362" s="108"/>
      <c r="K362" s="108"/>
      <c r="L362" s="108"/>
      <c r="M362" s="108"/>
      <c r="N362" s="42"/>
    </row>
    <row r="363" spans="2:14" s="2" customFormat="1" ht="30" customHeight="1" x14ac:dyDescent="0.25">
      <c r="B363" s="39"/>
      <c r="C363" s="5" t="s">
        <v>36</v>
      </c>
      <c r="D363" s="5" t="s">
        <v>12</v>
      </c>
      <c r="E363" s="12" t="s">
        <v>2</v>
      </c>
      <c r="F363" s="5" t="s">
        <v>24</v>
      </c>
      <c r="G363" s="23" t="s">
        <v>21</v>
      </c>
      <c r="H363" s="23" t="s">
        <v>22</v>
      </c>
      <c r="I363" s="21" t="s">
        <v>20</v>
      </c>
      <c r="J363" s="21" t="s">
        <v>23</v>
      </c>
      <c r="K363" s="50" t="s">
        <v>25</v>
      </c>
      <c r="L363" s="51" t="s">
        <v>26</v>
      </c>
      <c r="M363" s="51" t="s">
        <v>27</v>
      </c>
      <c r="N363" s="42"/>
    </row>
    <row r="364" spans="2:14" s="2" customFormat="1" x14ac:dyDescent="0.25">
      <c r="B364" s="39"/>
      <c r="C364" s="3"/>
      <c r="D364" s="4" t="str">
        <f>_xlfn.IFNA(VLOOKUP(C364,'1 - Componenten'!$B$7:$K$60,3,0),"")</f>
        <v/>
      </c>
      <c r="E364" s="18" t="str">
        <f>_xlfn.IFNA(VLOOKUP(C364,'1 - Componenten'!$B$7:$K$60,5,0),"")</f>
        <v/>
      </c>
      <c r="F364" s="26" t="str">
        <f>_xlfn.IFNA(VLOOKUP(C364,'1 - Componenten'!$B$7:$K$60,8,0),"")</f>
        <v/>
      </c>
      <c r="G364" s="26" t="str">
        <f>_xlfn.IFNA(VLOOKUP(C364,'1 - Componenten'!$B$7:$K$60,9,0),"")</f>
        <v/>
      </c>
      <c r="H364" s="26" t="str">
        <f>_xlfn.IFNA(VLOOKUP(C364,'1 - Componenten'!$B$7:$K$60,10,0),"")</f>
        <v/>
      </c>
      <c r="I364" s="13">
        <v>1</v>
      </c>
      <c r="J364" s="52">
        <f>IFERROR($I364*E364,0)</f>
        <v>0</v>
      </c>
      <c r="K364" s="53">
        <f>IFERROR($I364*F364,0)</f>
        <v>0</v>
      </c>
      <c r="L364" s="53">
        <f t="shared" ref="L364:L372" si="130">IFERROR($I364*G364,0)</f>
        <v>0</v>
      </c>
      <c r="M364" s="53">
        <f t="shared" ref="M364:M372" si="131">IFERROR($I364*H364,0)</f>
        <v>0</v>
      </c>
      <c r="N364" s="42"/>
    </row>
    <row r="365" spans="2:14" s="2" customFormat="1" x14ac:dyDescent="0.25">
      <c r="B365" s="39"/>
      <c r="C365" s="3"/>
      <c r="D365" s="4" t="str">
        <f>_xlfn.IFNA(VLOOKUP(C365,'1 - Componenten'!$B$7:$K$60,3,0),"")</f>
        <v/>
      </c>
      <c r="E365" s="18" t="str">
        <f>_xlfn.IFNA(VLOOKUP(C365,'1 - Componenten'!$B$7:$K$60,5,0),"")</f>
        <v/>
      </c>
      <c r="F365" s="26" t="str">
        <f>_xlfn.IFNA(VLOOKUP(C365,'1 - Componenten'!$B$7:$K$60,8,0),"")</f>
        <v/>
      </c>
      <c r="G365" s="26" t="str">
        <f>_xlfn.IFNA(VLOOKUP(C365,'1 - Componenten'!$B$7:$K$60,9,0),"")</f>
        <v/>
      </c>
      <c r="H365" s="26" t="str">
        <f>_xlfn.IFNA(VLOOKUP(C365,'1 - Componenten'!$B$7:$K$60,10,0),"")</f>
        <v/>
      </c>
      <c r="I365" s="13">
        <v>1</v>
      </c>
      <c r="J365" s="52">
        <f t="shared" ref="J365" si="132">IFERROR($I365*E365,0)</f>
        <v>0</v>
      </c>
      <c r="K365" s="53">
        <f t="shared" ref="K365:K372" si="133">IFERROR($I365*F365,0)</f>
        <v>0</v>
      </c>
      <c r="L365" s="53">
        <f t="shared" si="130"/>
        <v>0</v>
      </c>
      <c r="M365" s="53">
        <f t="shared" si="131"/>
        <v>0</v>
      </c>
      <c r="N365" s="42"/>
    </row>
    <row r="366" spans="2:14" s="2" customFormat="1" x14ac:dyDescent="0.25">
      <c r="B366" s="39"/>
      <c r="C366" s="3"/>
      <c r="D366" s="4" t="str">
        <f>_xlfn.IFNA(VLOOKUP(C366,'1 - Componenten'!$B$7:$K$60,3,0),"")</f>
        <v/>
      </c>
      <c r="E366" s="18" t="str">
        <f>_xlfn.IFNA(VLOOKUP(C366,'1 - Componenten'!$B$7:$K$60,5,0),"")</f>
        <v/>
      </c>
      <c r="F366" s="26" t="str">
        <f>_xlfn.IFNA(VLOOKUP(C366,'1 - Componenten'!$B$7:$K$60,8,0),"")</f>
        <v/>
      </c>
      <c r="G366" s="26" t="str">
        <f>_xlfn.IFNA(VLOOKUP(C366,'1 - Componenten'!$B$7:$K$60,9,0),"")</f>
        <v/>
      </c>
      <c r="H366" s="26" t="str">
        <f>_xlfn.IFNA(VLOOKUP(C366,'1 - Componenten'!$B$7:$K$60,10,0),"")</f>
        <v/>
      </c>
      <c r="I366" s="13">
        <v>1</v>
      </c>
      <c r="J366" s="52">
        <f>IFERROR($I366*E366,0)</f>
        <v>0</v>
      </c>
      <c r="K366" s="53">
        <f t="shared" si="133"/>
        <v>0</v>
      </c>
      <c r="L366" s="53">
        <f t="shared" si="130"/>
        <v>0</v>
      </c>
      <c r="M366" s="53">
        <f t="shared" si="131"/>
        <v>0</v>
      </c>
      <c r="N366" s="42"/>
    </row>
    <row r="367" spans="2:14" s="2" customFormat="1" x14ac:dyDescent="0.25">
      <c r="B367" s="39"/>
      <c r="C367" s="3"/>
      <c r="D367" s="4" t="str">
        <f>_xlfn.IFNA(VLOOKUP(C367,'1 - Componenten'!$B$7:$K$60,3,0),"")</f>
        <v/>
      </c>
      <c r="E367" s="18" t="str">
        <f>_xlfn.IFNA(VLOOKUP(C367,'1 - Componenten'!$B$7:$K$60,5,0),"")</f>
        <v/>
      </c>
      <c r="F367" s="26" t="str">
        <f>_xlfn.IFNA(VLOOKUP(C367,'1 - Componenten'!$B$7:$K$60,8,0),"")</f>
        <v/>
      </c>
      <c r="G367" s="26" t="str">
        <f>_xlfn.IFNA(VLOOKUP(C367,'1 - Componenten'!$B$7:$K$60,9,0),"")</f>
        <v/>
      </c>
      <c r="H367" s="26" t="str">
        <f>_xlfn.IFNA(VLOOKUP(C367,'1 - Componenten'!$B$7:$K$60,10,0),"")</f>
        <v/>
      </c>
      <c r="I367" s="13">
        <v>1</v>
      </c>
      <c r="J367" s="52">
        <f t="shared" ref="J367:J372" si="134">IFERROR($I367*E367,0)</f>
        <v>0</v>
      </c>
      <c r="K367" s="53">
        <f t="shared" si="133"/>
        <v>0</v>
      </c>
      <c r="L367" s="53">
        <f t="shared" si="130"/>
        <v>0</v>
      </c>
      <c r="M367" s="53">
        <f t="shared" si="131"/>
        <v>0</v>
      </c>
      <c r="N367" s="42"/>
    </row>
    <row r="368" spans="2:14" s="2" customFormat="1" x14ac:dyDescent="0.25">
      <c r="B368" s="39"/>
      <c r="C368" s="3"/>
      <c r="D368" s="4" t="str">
        <f>_xlfn.IFNA(VLOOKUP(C368,'1 - Componenten'!$B$7:$K$60,3,0),"")</f>
        <v/>
      </c>
      <c r="E368" s="18" t="str">
        <f>_xlfn.IFNA(VLOOKUP(C368,'1 - Componenten'!$B$7:$K$60,5,0),"")</f>
        <v/>
      </c>
      <c r="F368" s="26" t="str">
        <f>_xlfn.IFNA(VLOOKUP(C368,'1 - Componenten'!$B$7:$K$60,8,0),"")</f>
        <v/>
      </c>
      <c r="G368" s="26" t="str">
        <f>_xlfn.IFNA(VLOOKUP(C368,'1 - Componenten'!$B$7:$K$60,9,0),"")</f>
        <v/>
      </c>
      <c r="H368" s="26" t="str">
        <f>_xlfn.IFNA(VLOOKUP(C368,'1 - Componenten'!$B$7:$K$60,10,0),"")</f>
        <v/>
      </c>
      <c r="I368" s="13">
        <v>1</v>
      </c>
      <c r="J368" s="52">
        <f t="shared" si="134"/>
        <v>0</v>
      </c>
      <c r="K368" s="53">
        <f t="shared" si="133"/>
        <v>0</v>
      </c>
      <c r="L368" s="53">
        <f t="shared" si="130"/>
        <v>0</v>
      </c>
      <c r="M368" s="53">
        <f t="shared" si="131"/>
        <v>0</v>
      </c>
      <c r="N368" s="42"/>
    </row>
    <row r="369" spans="2:14" s="2" customFormat="1" x14ac:dyDescent="0.25">
      <c r="B369" s="39"/>
      <c r="C369" s="3"/>
      <c r="D369" s="4" t="str">
        <f>_xlfn.IFNA(VLOOKUP(C369,'1 - Componenten'!$B$7:$K$60,3,0),"")</f>
        <v/>
      </c>
      <c r="E369" s="18" t="str">
        <f>_xlfn.IFNA(VLOOKUP(C369,'1 - Componenten'!$B$7:$K$60,5,0),"")</f>
        <v/>
      </c>
      <c r="F369" s="26" t="str">
        <f>_xlfn.IFNA(VLOOKUP(C369,'1 - Componenten'!$B$7:$K$60,8,0),"")</f>
        <v/>
      </c>
      <c r="G369" s="26" t="str">
        <f>_xlfn.IFNA(VLOOKUP(C369,'1 - Componenten'!$B$7:$K$60,9,0),"")</f>
        <v/>
      </c>
      <c r="H369" s="26" t="str">
        <f>_xlfn.IFNA(VLOOKUP(C369,'1 - Componenten'!$B$7:$K$60,10,0),"")</f>
        <v/>
      </c>
      <c r="I369" s="13">
        <v>1</v>
      </c>
      <c r="J369" s="52">
        <f t="shared" si="134"/>
        <v>0</v>
      </c>
      <c r="K369" s="53">
        <f t="shared" si="133"/>
        <v>0</v>
      </c>
      <c r="L369" s="53">
        <f t="shared" si="130"/>
        <v>0</v>
      </c>
      <c r="M369" s="53">
        <f t="shared" si="131"/>
        <v>0</v>
      </c>
      <c r="N369" s="42"/>
    </row>
    <row r="370" spans="2:14" s="2" customFormat="1" x14ac:dyDescent="0.25">
      <c r="B370" s="39"/>
      <c r="C370" s="3"/>
      <c r="D370" s="4" t="str">
        <f>_xlfn.IFNA(VLOOKUP(C370,'1 - Componenten'!$B$7:$K$60,3,0),"")</f>
        <v/>
      </c>
      <c r="E370" s="18" t="str">
        <f>_xlfn.IFNA(VLOOKUP(C370,'1 - Componenten'!$B$7:$K$60,5,0),"")</f>
        <v/>
      </c>
      <c r="F370" s="26" t="str">
        <f>_xlfn.IFNA(VLOOKUP(C370,'1 - Componenten'!$B$7:$K$60,8,0),"")</f>
        <v/>
      </c>
      <c r="G370" s="26" t="str">
        <f>_xlfn.IFNA(VLOOKUP(C370,'1 - Componenten'!$B$7:$K$60,9,0),"")</f>
        <v/>
      </c>
      <c r="H370" s="26" t="str">
        <f>_xlfn.IFNA(VLOOKUP(C370,'1 - Componenten'!$B$7:$K$60,10,0),"")</f>
        <v/>
      </c>
      <c r="I370" s="13">
        <v>1</v>
      </c>
      <c r="J370" s="52">
        <f t="shared" si="134"/>
        <v>0</v>
      </c>
      <c r="K370" s="53">
        <f t="shared" si="133"/>
        <v>0</v>
      </c>
      <c r="L370" s="53">
        <f t="shared" si="130"/>
        <v>0</v>
      </c>
      <c r="M370" s="53">
        <f t="shared" si="131"/>
        <v>0</v>
      </c>
      <c r="N370" s="42"/>
    </row>
    <row r="371" spans="2:14" s="2" customFormat="1" x14ac:dyDescent="0.25">
      <c r="B371" s="39"/>
      <c r="C371" s="3"/>
      <c r="D371" s="4" t="str">
        <f>_xlfn.IFNA(VLOOKUP(C371,'1 - Componenten'!$B$7:$K$60,3,0),"")</f>
        <v/>
      </c>
      <c r="E371" s="18" t="str">
        <f>_xlfn.IFNA(VLOOKUP(C371,'1 - Componenten'!$B$7:$K$60,5,0),"")</f>
        <v/>
      </c>
      <c r="F371" s="26" t="str">
        <f>_xlfn.IFNA(VLOOKUP(C371,'1 - Componenten'!$B$7:$K$60,8,0),"")</f>
        <v/>
      </c>
      <c r="G371" s="26" t="str">
        <f>_xlfn.IFNA(VLOOKUP(C371,'1 - Componenten'!$B$7:$K$60,9,0),"")</f>
        <v/>
      </c>
      <c r="H371" s="26" t="str">
        <f>_xlfn.IFNA(VLOOKUP(C371,'1 - Componenten'!$B$7:$K$60,10,0),"")</f>
        <v/>
      </c>
      <c r="I371" s="13">
        <v>1</v>
      </c>
      <c r="J371" s="52">
        <f t="shared" si="134"/>
        <v>0</v>
      </c>
      <c r="K371" s="53">
        <f t="shared" si="133"/>
        <v>0</v>
      </c>
      <c r="L371" s="53">
        <f t="shared" si="130"/>
        <v>0</v>
      </c>
      <c r="M371" s="53">
        <f t="shared" si="131"/>
        <v>0</v>
      </c>
      <c r="N371" s="42"/>
    </row>
    <row r="372" spans="2:14" s="2" customFormat="1" x14ac:dyDescent="0.25">
      <c r="B372" s="39"/>
      <c r="C372" s="3"/>
      <c r="D372" s="4" t="str">
        <f>_xlfn.IFNA(VLOOKUP(C372,'1 - Componenten'!$B$7:$K$60,3,0),"")</f>
        <v/>
      </c>
      <c r="E372" s="18" t="str">
        <f>_xlfn.IFNA(VLOOKUP(C372,'1 - Componenten'!$B$7:$K$60,5,0),"")</f>
        <v/>
      </c>
      <c r="F372" s="26" t="str">
        <f>_xlfn.IFNA(VLOOKUP(C372,'1 - Componenten'!$B$7:$K$60,8,0),"")</f>
        <v/>
      </c>
      <c r="G372" s="26" t="str">
        <f>_xlfn.IFNA(VLOOKUP(C372,'1 - Componenten'!$B$7:$K$60,9,0),"")</f>
        <v/>
      </c>
      <c r="H372" s="26" t="str">
        <f>_xlfn.IFNA(VLOOKUP(C372,'1 - Componenten'!$B$7:$K$60,10,0),"")</f>
        <v/>
      </c>
      <c r="I372" s="13">
        <v>1</v>
      </c>
      <c r="J372" s="52">
        <f t="shared" si="134"/>
        <v>0</v>
      </c>
      <c r="K372" s="53">
        <f t="shared" si="133"/>
        <v>0</v>
      </c>
      <c r="L372" s="53">
        <f t="shared" si="130"/>
        <v>0</v>
      </c>
      <c r="M372" s="53">
        <f t="shared" si="131"/>
        <v>0</v>
      </c>
      <c r="N372" s="42"/>
    </row>
    <row r="373" spans="2:14" s="2" customFormat="1" ht="14.1" customHeight="1" x14ac:dyDescent="0.25">
      <c r="B373" s="39"/>
      <c r="C373" s="32"/>
      <c r="D373" s="33"/>
      <c r="E373" s="34"/>
      <c r="F373" s="35"/>
      <c r="G373" s="35"/>
      <c r="H373" s="35"/>
      <c r="I373" s="32"/>
      <c r="J373" s="54" t="s">
        <v>29</v>
      </c>
      <c r="K373" s="55">
        <f>SUM(K364:K372)</f>
        <v>0</v>
      </c>
      <c r="L373" s="55">
        <f>SUM(L364:L372)</f>
        <v>0</v>
      </c>
      <c r="M373" s="55">
        <f>SUM(M364:M372)</f>
        <v>0</v>
      </c>
      <c r="N373" s="42"/>
    </row>
    <row r="374" spans="2:14" ht="18.75" x14ac:dyDescent="0.3">
      <c r="B374" s="39"/>
      <c r="C374" s="48" t="s">
        <v>65</v>
      </c>
      <c r="D374" s="79" t="s">
        <v>111</v>
      </c>
      <c r="E374" s="107" t="s">
        <v>19</v>
      </c>
      <c r="F374" s="107"/>
      <c r="G374" s="107"/>
      <c r="H374" s="107"/>
      <c r="I374" s="108" t="s">
        <v>35</v>
      </c>
      <c r="J374" s="108"/>
      <c r="K374" s="108"/>
      <c r="L374" s="108"/>
      <c r="M374" s="108"/>
      <c r="N374" s="42"/>
    </row>
    <row r="375" spans="2:14" ht="30" customHeight="1" x14ac:dyDescent="0.25">
      <c r="B375" s="39"/>
      <c r="C375" s="5" t="s">
        <v>36</v>
      </c>
      <c r="D375" s="5" t="s">
        <v>12</v>
      </c>
      <c r="E375" s="12" t="s">
        <v>2</v>
      </c>
      <c r="F375" s="5" t="s">
        <v>24</v>
      </c>
      <c r="G375" s="23" t="s">
        <v>21</v>
      </c>
      <c r="H375" s="23" t="s">
        <v>22</v>
      </c>
      <c r="I375" s="21" t="s">
        <v>20</v>
      </c>
      <c r="J375" s="21" t="s">
        <v>23</v>
      </c>
      <c r="K375" s="50" t="s">
        <v>25</v>
      </c>
      <c r="L375" s="51" t="s">
        <v>26</v>
      </c>
      <c r="M375" s="51" t="s">
        <v>27</v>
      </c>
      <c r="N375" s="42"/>
    </row>
    <row r="376" spans="2:14" x14ac:dyDescent="0.25">
      <c r="B376" s="39"/>
      <c r="C376" s="3"/>
      <c r="D376" s="4" t="str">
        <f>_xlfn.IFNA(VLOOKUP(C376,'1 - Componenten'!$B$7:$K$60,3,0),"")</f>
        <v/>
      </c>
      <c r="E376" s="18" t="str">
        <f>_xlfn.IFNA(VLOOKUP(C376,'1 - Componenten'!$B$7:$K$60,5,0),"")</f>
        <v/>
      </c>
      <c r="F376" s="26" t="str">
        <f>_xlfn.IFNA(VLOOKUP(C376,'1 - Componenten'!$B$7:$K$60,8,0),"")</f>
        <v/>
      </c>
      <c r="G376" s="26" t="str">
        <f>_xlfn.IFNA(VLOOKUP(C376,'1 - Componenten'!$B$7:$K$60,9,0),"")</f>
        <v/>
      </c>
      <c r="H376" s="26" t="str">
        <f>_xlfn.IFNA(VLOOKUP(C376,'1 - Componenten'!$B$7:$K$60,10,0),"")</f>
        <v/>
      </c>
      <c r="I376" s="13">
        <v>1</v>
      </c>
      <c r="J376" s="52">
        <f>IFERROR($I376*E376,0)</f>
        <v>0</v>
      </c>
      <c r="K376" s="53">
        <f>IFERROR($I376*F376,0)</f>
        <v>0</v>
      </c>
      <c r="L376" s="53">
        <f t="shared" ref="L376:L384" si="135">IFERROR($I376*G376,0)</f>
        <v>0</v>
      </c>
      <c r="M376" s="53">
        <f t="shared" ref="M376:M384" si="136">IFERROR($I376*H376,0)</f>
        <v>0</v>
      </c>
      <c r="N376" s="42"/>
    </row>
    <row r="377" spans="2:14" x14ac:dyDescent="0.25">
      <c r="B377" s="39"/>
      <c r="C377" s="3"/>
      <c r="D377" s="4" t="str">
        <f>_xlfn.IFNA(VLOOKUP(C377,'1 - Componenten'!$B$7:$K$60,3,0),"")</f>
        <v/>
      </c>
      <c r="E377" s="18" t="str">
        <f>_xlfn.IFNA(VLOOKUP(C377,'1 - Componenten'!$B$7:$K$60,5,0),"")</f>
        <v/>
      </c>
      <c r="F377" s="26" t="str">
        <f>_xlfn.IFNA(VLOOKUP(C377,'1 - Componenten'!$B$7:$K$60,8,0),"")</f>
        <v/>
      </c>
      <c r="G377" s="26" t="str">
        <f>_xlfn.IFNA(VLOOKUP(C377,'1 - Componenten'!$B$7:$K$60,9,0),"")</f>
        <v/>
      </c>
      <c r="H377" s="26" t="str">
        <f>_xlfn.IFNA(VLOOKUP(C377,'1 - Componenten'!$B$7:$K$60,10,0),"")</f>
        <v/>
      </c>
      <c r="I377" s="13">
        <v>1</v>
      </c>
      <c r="J377" s="52">
        <f t="shared" ref="J377:J384" si="137">IFERROR($I377*E377,0)</f>
        <v>0</v>
      </c>
      <c r="K377" s="53">
        <f t="shared" ref="K377:K384" si="138">IFERROR($I377*F377,0)</f>
        <v>0</v>
      </c>
      <c r="L377" s="53">
        <f t="shared" si="135"/>
        <v>0</v>
      </c>
      <c r="M377" s="53">
        <f t="shared" si="136"/>
        <v>0</v>
      </c>
      <c r="N377" s="42"/>
    </row>
    <row r="378" spans="2:14" x14ac:dyDescent="0.25">
      <c r="B378" s="39"/>
      <c r="C378" s="3"/>
      <c r="D378" s="4" t="str">
        <f>_xlfn.IFNA(VLOOKUP(C378,'1 - Componenten'!$B$7:$K$60,3,0),"")</f>
        <v/>
      </c>
      <c r="E378" s="18" t="str">
        <f>_xlfn.IFNA(VLOOKUP(C378,'1 - Componenten'!$B$7:$K$60,5,0),"")</f>
        <v/>
      </c>
      <c r="F378" s="26" t="str">
        <f>_xlfn.IFNA(VLOOKUP(C378,'1 - Componenten'!$B$7:$K$60,8,0),"")</f>
        <v/>
      </c>
      <c r="G378" s="26" t="str">
        <f>_xlfn.IFNA(VLOOKUP(C378,'1 - Componenten'!$B$7:$K$60,9,0),"")</f>
        <v/>
      </c>
      <c r="H378" s="26" t="str">
        <f>_xlfn.IFNA(VLOOKUP(C378,'1 - Componenten'!$B$7:$K$60,10,0),"")</f>
        <v/>
      </c>
      <c r="I378" s="13">
        <v>1</v>
      </c>
      <c r="J378" s="52">
        <f>IFERROR($I378*E378,0)</f>
        <v>0</v>
      </c>
      <c r="K378" s="53">
        <f t="shared" si="138"/>
        <v>0</v>
      </c>
      <c r="L378" s="53">
        <f t="shared" si="135"/>
        <v>0</v>
      </c>
      <c r="M378" s="53">
        <f t="shared" si="136"/>
        <v>0</v>
      </c>
      <c r="N378" s="42"/>
    </row>
    <row r="379" spans="2:14" x14ac:dyDescent="0.25">
      <c r="B379" s="39"/>
      <c r="C379" s="3"/>
      <c r="D379" s="4" t="str">
        <f>_xlfn.IFNA(VLOOKUP(C379,'1 - Componenten'!$B$7:$K$60,3,0),"")</f>
        <v/>
      </c>
      <c r="E379" s="18" t="str">
        <f>_xlfn.IFNA(VLOOKUP(C379,'1 - Componenten'!$B$7:$K$60,5,0),"")</f>
        <v/>
      </c>
      <c r="F379" s="26" t="str">
        <f>_xlfn.IFNA(VLOOKUP(C379,'1 - Componenten'!$B$7:$K$60,8,0),"")</f>
        <v/>
      </c>
      <c r="G379" s="26" t="str">
        <f>_xlfn.IFNA(VLOOKUP(C379,'1 - Componenten'!$B$7:$K$60,9,0),"")</f>
        <v/>
      </c>
      <c r="H379" s="26" t="str">
        <f>_xlfn.IFNA(VLOOKUP(C379,'1 - Componenten'!$B$7:$K$60,10,0),"")</f>
        <v/>
      </c>
      <c r="I379" s="13">
        <v>1</v>
      </c>
      <c r="J379" s="52">
        <f t="shared" si="137"/>
        <v>0</v>
      </c>
      <c r="K379" s="53">
        <f t="shared" si="138"/>
        <v>0</v>
      </c>
      <c r="L379" s="53">
        <f t="shared" si="135"/>
        <v>0</v>
      </c>
      <c r="M379" s="53">
        <f t="shared" si="136"/>
        <v>0</v>
      </c>
      <c r="N379" s="42"/>
    </row>
    <row r="380" spans="2:14" x14ac:dyDescent="0.25">
      <c r="B380" s="39"/>
      <c r="C380" s="3"/>
      <c r="D380" s="4" t="str">
        <f>_xlfn.IFNA(VLOOKUP(C380,'1 - Componenten'!$B$7:$K$60,3,0),"")</f>
        <v/>
      </c>
      <c r="E380" s="18" t="str">
        <f>_xlfn.IFNA(VLOOKUP(C380,'1 - Componenten'!$B$7:$K$60,5,0),"")</f>
        <v/>
      </c>
      <c r="F380" s="26" t="str">
        <f>_xlfn.IFNA(VLOOKUP(C380,'1 - Componenten'!$B$7:$K$60,8,0),"")</f>
        <v/>
      </c>
      <c r="G380" s="26" t="str">
        <f>_xlfn.IFNA(VLOOKUP(C380,'1 - Componenten'!$B$7:$K$60,9,0),"")</f>
        <v/>
      </c>
      <c r="H380" s="26" t="str">
        <f>_xlfn.IFNA(VLOOKUP(C380,'1 - Componenten'!$B$7:$K$60,10,0),"")</f>
        <v/>
      </c>
      <c r="I380" s="13">
        <v>1</v>
      </c>
      <c r="J380" s="52">
        <f t="shared" si="137"/>
        <v>0</v>
      </c>
      <c r="K380" s="53">
        <f t="shared" si="138"/>
        <v>0</v>
      </c>
      <c r="L380" s="53">
        <f t="shared" si="135"/>
        <v>0</v>
      </c>
      <c r="M380" s="53">
        <f t="shared" si="136"/>
        <v>0</v>
      </c>
      <c r="N380" s="42"/>
    </row>
    <row r="381" spans="2:14" x14ac:dyDescent="0.25">
      <c r="B381" s="39"/>
      <c r="C381" s="3"/>
      <c r="D381" s="4" t="str">
        <f>_xlfn.IFNA(VLOOKUP(C381,'1 - Componenten'!$B$7:$K$60,3,0),"")</f>
        <v/>
      </c>
      <c r="E381" s="18" t="str">
        <f>_xlfn.IFNA(VLOOKUP(C381,'1 - Componenten'!$B$7:$K$60,5,0),"")</f>
        <v/>
      </c>
      <c r="F381" s="26" t="str">
        <f>_xlfn.IFNA(VLOOKUP(C381,'1 - Componenten'!$B$7:$K$60,8,0),"")</f>
        <v/>
      </c>
      <c r="G381" s="26" t="str">
        <f>_xlfn.IFNA(VLOOKUP(C381,'1 - Componenten'!$B$7:$K$60,9,0),"")</f>
        <v/>
      </c>
      <c r="H381" s="26" t="str">
        <f>_xlfn.IFNA(VLOOKUP(C381,'1 - Componenten'!$B$7:$K$60,10,0),"")</f>
        <v/>
      </c>
      <c r="I381" s="13">
        <v>1</v>
      </c>
      <c r="J381" s="52">
        <f t="shared" si="137"/>
        <v>0</v>
      </c>
      <c r="K381" s="53">
        <f t="shared" si="138"/>
        <v>0</v>
      </c>
      <c r="L381" s="53">
        <f t="shared" si="135"/>
        <v>0</v>
      </c>
      <c r="M381" s="53">
        <f t="shared" si="136"/>
        <v>0</v>
      </c>
      <c r="N381" s="42"/>
    </row>
    <row r="382" spans="2:14" x14ac:dyDescent="0.25">
      <c r="B382" s="39"/>
      <c r="C382" s="3"/>
      <c r="D382" s="4" t="str">
        <f>_xlfn.IFNA(VLOOKUP(C382,'1 - Componenten'!$B$7:$K$60,3,0),"")</f>
        <v/>
      </c>
      <c r="E382" s="18" t="str">
        <f>_xlfn.IFNA(VLOOKUP(C382,'1 - Componenten'!$B$7:$K$60,5,0),"")</f>
        <v/>
      </c>
      <c r="F382" s="26" t="str">
        <f>_xlfn.IFNA(VLOOKUP(C382,'1 - Componenten'!$B$7:$K$60,8,0),"")</f>
        <v/>
      </c>
      <c r="G382" s="26" t="str">
        <f>_xlfn.IFNA(VLOOKUP(C382,'1 - Componenten'!$B$7:$K$60,9,0),"")</f>
        <v/>
      </c>
      <c r="H382" s="26" t="str">
        <f>_xlfn.IFNA(VLOOKUP(C382,'1 - Componenten'!$B$7:$K$60,10,0),"")</f>
        <v/>
      </c>
      <c r="I382" s="13">
        <v>1</v>
      </c>
      <c r="J382" s="52">
        <f t="shared" si="137"/>
        <v>0</v>
      </c>
      <c r="K382" s="53">
        <f t="shared" si="138"/>
        <v>0</v>
      </c>
      <c r="L382" s="53">
        <f t="shared" si="135"/>
        <v>0</v>
      </c>
      <c r="M382" s="53">
        <f t="shared" si="136"/>
        <v>0</v>
      </c>
      <c r="N382" s="42"/>
    </row>
    <row r="383" spans="2:14" x14ac:dyDescent="0.25">
      <c r="B383" s="39"/>
      <c r="C383" s="3"/>
      <c r="D383" s="4" t="str">
        <f>_xlfn.IFNA(VLOOKUP(C383,'1 - Componenten'!$B$7:$K$60,3,0),"")</f>
        <v/>
      </c>
      <c r="E383" s="18" t="str">
        <f>_xlfn.IFNA(VLOOKUP(C383,'1 - Componenten'!$B$7:$K$60,5,0),"")</f>
        <v/>
      </c>
      <c r="F383" s="26" t="str">
        <f>_xlfn.IFNA(VLOOKUP(C383,'1 - Componenten'!$B$7:$K$60,8,0),"")</f>
        <v/>
      </c>
      <c r="G383" s="26" t="str">
        <f>_xlfn.IFNA(VLOOKUP(C383,'1 - Componenten'!$B$7:$K$60,9,0),"")</f>
        <v/>
      </c>
      <c r="H383" s="26" t="str">
        <f>_xlfn.IFNA(VLOOKUP(C383,'1 - Componenten'!$B$7:$K$60,10,0),"")</f>
        <v/>
      </c>
      <c r="I383" s="13">
        <v>1</v>
      </c>
      <c r="J383" s="52">
        <f t="shared" si="137"/>
        <v>0</v>
      </c>
      <c r="K383" s="53">
        <f t="shared" si="138"/>
        <v>0</v>
      </c>
      <c r="L383" s="53">
        <f t="shared" si="135"/>
        <v>0</v>
      </c>
      <c r="M383" s="53">
        <f t="shared" si="136"/>
        <v>0</v>
      </c>
      <c r="N383" s="42"/>
    </row>
    <row r="384" spans="2:14" x14ac:dyDescent="0.25">
      <c r="B384" s="39"/>
      <c r="C384" s="3"/>
      <c r="D384" s="4" t="str">
        <f>_xlfn.IFNA(VLOOKUP(C384,'1 - Componenten'!$B$7:$K$60,3,0),"")</f>
        <v/>
      </c>
      <c r="E384" s="18" t="str">
        <f>_xlfn.IFNA(VLOOKUP(C384,'1 - Componenten'!$B$7:$K$60,5,0),"")</f>
        <v/>
      </c>
      <c r="F384" s="26" t="str">
        <f>_xlfn.IFNA(VLOOKUP(C384,'1 - Componenten'!$B$7:$K$60,8,0),"")</f>
        <v/>
      </c>
      <c r="G384" s="26" t="str">
        <f>_xlfn.IFNA(VLOOKUP(C384,'1 - Componenten'!$B$7:$K$60,9,0),"")</f>
        <v/>
      </c>
      <c r="H384" s="26" t="str">
        <f>_xlfn.IFNA(VLOOKUP(C384,'1 - Componenten'!$B$7:$K$60,10,0),"")</f>
        <v/>
      </c>
      <c r="I384" s="13">
        <v>1</v>
      </c>
      <c r="J384" s="52">
        <f t="shared" si="137"/>
        <v>0</v>
      </c>
      <c r="K384" s="53">
        <f t="shared" si="138"/>
        <v>0</v>
      </c>
      <c r="L384" s="53">
        <f t="shared" si="135"/>
        <v>0</v>
      </c>
      <c r="M384" s="53">
        <f t="shared" si="136"/>
        <v>0</v>
      </c>
      <c r="N384" s="42"/>
    </row>
    <row r="385" spans="2:14" ht="14.1" customHeight="1" x14ac:dyDescent="0.25">
      <c r="B385" s="39"/>
      <c r="C385" s="32"/>
      <c r="D385" s="33"/>
      <c r="E385" s="34"/>
      <c r="F385" s="35"/>
      <c r="G385" s="35"/>
      <c r="H385" s="35"/>
      <c r="I385" s="32"/>
      <c r="J385" s="54" t="s">
        <v>29</v>
      </c>
      <c r="K385" s="55">
        <f>SUM(K376:K384)</f>
        <v>0</v>
      </c>
      <c r="L385" s="55">
        <f>SUM(L376:L384)</f>
        <v>0</v>
      </c>
      <c r="M385" s="55">
        <f>SUM(M376:M384)</f>
        <v>0</v>
      </c>
      <c r="N385" s="42"/>
    </row>
    <row r="386" spans="2:14" ht="18.75" x14ac:dyDescent="0.3">
      <c r="B386" s="39"/>
      <c r="C386" s="48" t="s">
        <v>65</v>
      </c>
      <c r="D386" s="79" t="s">
        <v>112</v>
      </c>
      <c r="E386" s="107" t="s">
        <v>19</v>
      </c>
      <c r="F386" s="107"/>
      <c r="G386" s="107"/>
      <c r="H386" s="107"/>
      <c r="I386" s="108" t="s">
        <v>35</v>
      </c>
      <c r="J386" s="108"/>
      <c r="K386" s="108"/>
      <c r="L386" s="108"/>
      <c r="M386" s="108"/>
      <c r="N386" s="42"/>
    </row>
    <row r="387" spans="2:14" ht="30" customHeight="1" x14ac:dyDescent="0.25">
      <c r="B387" s="39"/>
      <c r="C387" s="5" t="s">
        <v>36</v>
      </c>
      <c r="D387" s="5" t="s">
        <v>12</v>
      </c>
      <c r="E387" s="12" t="s">
        <v>2</v>
      </c>
      <c r="F387" s="5" t="s">
        <v>24</v>
      </c>
      <c r="G387" s="23" t="s">
        <v>21</v>
      </c>
      <c r="H387" s="23" t="s">
        <v>22</v>
      </c>
      <c r="I387" s="21" t="s">
        <v>20</v>
      </c>
      <c r="J387" s="21" t="s">
        <v>23</v>
      </c>
      <c r="K387" s="50" t="s">
        <v>25</v>
      </c>
      <c r="L387" s="51" t="s">
        <v>26</v>
      </c>
      <c r="M387" s="51" t="s">
        <v>27</v>
      </c>
      <c r="N387" s="42"/>
    </row>
    <row r="388" spans="2:14" x14ac:dyDescent="0.25">
      <c r="B388" s="39"/>
      <c r="C388" s="3"/>
      <c r="D388" s="4" t="str">
        <f>_xlfn.IFNA(VLOOKUP(C388,'1 - Componenten'!$B$7:$K$60,3,0),"")</f>
        <v/>
      </c>
      <c r="E388" s="18" t="str">
        <f>_xlfn.IFNA(VLOOKUP(C388,'1 - Componenten'!$B$7:$K$60,5,0),"")</f>
        <v/>
      </c>
      <c r="F388" s="26" t="str">
        <f>_xlfn.IFNA(VLOOKUP(C388,'1 - Componenten'!$B$7:$K$60,8,0),"")</f>
        <v/>
      </c>
      <c r="G388" s="26" t="str">
        <f>_xlfn.IFNA(VLOOKUP(C388,'1 - Componenten'!$B$7:$K$60,9,0),"")</f>
        <v/>
      </c>
      <c r="H388" s="26" t="str">
        <f>_xlfn.IFNA(VLOOKUP(C388,'1 - Componenten'!$B$7:$K$60,10,0),"")</f>
        <v/>
      </c>
      <c r="I388" s="13">
        <v>1</v>
      </c>
      <c r="J388" s="52">
        <f>IFERROR($I388*E388,0)</f>
        <v>0</v>
      </c>
      <c r="K388" s="53">
        <f>IFERROR($I388*F388,0)</f>
        <v>0</v>
      </c>
      <c r="L388" s="53">
        <f t="shared" ref="L388:L396" si="139">IFERROR($I388*G388,0)</f>
        <v>0</v>
      </c>
      <c r="M388" s="53">
        <f t="shared" ref="M388:M396" si="140">IFERROR($I388*H388,0)</f>
        <v>0</v>
      </c>
      <c r="N388" s="42"/>
    </row>
    <row r="389" spans="2:14" x14ac:dyDescent="0.25">
      <c r="B389" s="39"/>
      <c r="C389" s="3"/>
      <c r="D389" s="4" t="str">
        <f>_xlfn.IFNA(VLOOKUP(C389,'1 - Componenten'!$B$7:$K$60,3,0),"")</f>
        <v/>
      </c>
      <c r="E389" s="18" t="str">
        <f>_xlfn.IFNA(VLOOKUP(C389,'1 - Componenten'!$B$7:$K$60,5,0),"")</f>
        <v/>
      </c>
      <c r="F389" s="26" t="str">
        <f>_xlfn.IFNA(VLOOKUP(C389,'1 - Componenten'!$B$7:$K$60,8,0),"")</f>
        <v/>
      </c>
      <c r="G389" s="26" t="str">
        <f>_xlfn.IFNA(VLOOKUP(C389,'1 - Componenten'!$B$7:$K$60,9,0),"")</f>
        <v/>
      </c>
      <c r="H389" s="26" t="str">
        <f>_xlfn.IFNA(VLOOKUP(C389,'1 - Componenten'!$B$7:$K$60,10,0),"")</f>
        <v/>
      </c>
      <c r="I389" s="13">
        <v>1</v>
      </c>
      <c r="J389" s="52">
        <f t="shared" ref="J389" si="141">IFERROR($I389*E389,0)</f>
        <v>0</v>
      </c>
      <c r="K389" s="53">
        <f t="shared" ref="K389:K396" si="142">IFERROR($I389*F389,0)</f>
        <v>0</v>
      </c>
      <c r="L389" s="53">
        <f t="shared" si="139"/>
        <v>0</v>
      </c>
      <c r="M389" s="53">
        <f t="shared" si="140"/>
        <v>0</v>
      </c>
      <c r="N389" s="42"/>
    </row>
    <row r="390" spans="2:14" x14ac:dyDescent="0.25">
      <c r="B390" s="39"/>
      <c r="C390" s="3"/>
      <c r="D390" s="4" t="str">
        <f>_xlfn.IFNA(VLOOKUP(C390,'1 - Componenten'!$B$7:$K$60,3,0),"")</f>
        <v/>
      </c>
      <c r="E390" s="18" t="str">
        <f>_xlfn.IFNA(VLOOKUP(C390,'1 - Componenten'!$B$7:$K$60,5,0),"")</f>
        <v/>
      </c>
      <c r="F390" s="26" t="str">
        <f>_xlfn.IFNA(VLOOKUP(C390,'1 - Componenten'!$B$7:$K$60,8,0),"")</f>
        <v/>
      </c>
      <c r="G390" s="26" t="str">
        <f>_xlfn.IFNA(VLOOKUP(C390,'1 - Componenten'!$B$7:$K$60,9,0),"")</f>
        <v/>
      </c>
      <c r="H390" s="26" t="str">
        <f>_xlfn.IFNA(VLOOKUP(C390,'1 - Componenten'!$B$7:$K$60,10,0),"")</f>
        <v/>
      </c>
      <c r="I390" s="13">
        <v>1</v>
      </c>
      <c r="J390" s="52">
        <f>IFERROR($I390*E390,0)</f>
        <v>0</v>
      </c>
      <c r="K390" s="53">
        <f t="shared" si="142"/>
        <v>0</v>
      </c>
      <c r="L390" s="53">
        <f t="shared" si="139"/>
        <v>0</v>
      </c>
      <c r="M390" s="53">
        <f t="shared" si="140"/>
        <v>0</v>
      </c>
      <c r="N390" s="42"/>
    </row>
    <row r="391" spans="2:14" x14ac:dyDescent="0.25">
      <c r="B391" s="39"/>
      <c r="C391" s="3"/>
      <c r="D391" s="4" t="str">
        <f>_xlfn.IFNA(VLOOKUP(C391,'1 - Componenten'!$B$7:$K$60,3,0),"")</f>
        <v/>
      </c>
      <c r="E391" s="18" t="str">
        <f>_xlfn.IFNA(VLOOKUP(C391,'1 - Componenten'!$B$7:$K$60,5,0),"")</f>
        <v/>
      </c>
      <c r="F391" s="26" t="str">
        <f>_xlfn.IFNA(VLOOKUP(C391,'1 - Componenten'!$B$7:$K$60,8,0),"")</f>
        <v/>
      </c>
      <c r="G391" s="26" t="str">
        <f>_xlfn.IFNA(VLOOKUP(C391,'1 - Componenten'!$B$7:$K$60,9,0),"")</f>
        <v/>
      </c>
      <c r="H391" s="26" t="str">
        <f>_xlfn.IFNA(VLOOKUP(C391,'1 - Componenten'!$B$7:$K$60,10,0),"")</f>
        <v/>
      </c>
      <c r="I391" s="13">
        <v>1</v>
      </c>
      <c r="J391" s="52">
        <f t="shared" ref="J391:J396" si="143">IFERROR($I391*E391,0)</f>
        <v>0</v>
      </c>
      <c r="K391" s="53">
        <f t="shared" si="142"/>
        <v>0</v>
      </c>
      <c r="L391" s="53">
        <f t="shared" si="139"/>
        <v>0</v>
      </c>
      <c r="M391" s="53">
        <f t="shared" si="140"/>
        <v>0</v>
      </c>
      <c r="N391" s="42"/>
    </row>
    <row r="392" spans="2:14" x14ac:dyDescent="0.25">
      <c r="B392" s="39"/>
      <c r="C392" s="3"/>
      <c r="D392" s="4" t="str">
        <f>_xlfn.IFNA(VLOOKUP(C392,'1 - Componenten'!$B$7:$K$60,3,0),"")</f>
        <v/>
      </c>
      <c r="E392" s="18" t="str">
        <f>_xlfn.IFNA(VLOOKUP(C392,'1 - Componenten'!$B$7:$K$60,5,0),"")</f>
        <v/>
      </c>
      <c r="F392" s="26" t="str">
        <f>_xlfn.IFNA(VLOOKUP(C392,'1 - Componenten'!$B$7:$K$60,8,0),"")</f>
        <v/>
      </c>
      <c r="G392" s="26" t="str">
        <f>_xlfn.IFNA(VLOOKUP(C392,'1 - Componenten'!$B$7:$K$60,9,0),"")</f>
        <v/>
      </c>
      <c r="H392" s="26" t="str">
        <f>_xlfn.IFNA(VLOOKUP(C392,'1 - Componenten'!$B$7:$K$60,10,0),"")</f>
        <v/>
      </c>
      <c r="I392" s="13">
        <v>1</v>
      </c>
      <c r="J392" s="52">
        <f t="shared" si="143"/>
        <v>0</v>
      </c>
      <c r="K392" s="53">
        <f t="shared" si="142"/>
        <v>0</v>
      </c>
      <c r="L392" s="53">
        <f t="shared" si="139"/>
        <v>0</v>
      </c>
      <c r="M392" s="53">
        <f t="shared" si="140"/>
        <v>0</v>
      </c>
      <c r="N392" s="42"/>
    </row>
    <row r="393" spans="2:14" x14ac:dyDescent="0.25">
      <c r="B393" s="39"/>
      <c r="C393" s="3"/>
      <c r="D393" s="4" t="str">
        <f>_xlfn.IFNA(VLOOKUP(C393,'1 - Componenten'!$B$7:$K$60,3,0),"")</f>
        <v/>
      </c>
      <c r="E393" s="18" t="str">
        <f>_xlfn.IFNA(VLOOKUP(C393,'1 - Componenten'!$B$7:$K$60,5,0),"")</f>
        <v/>
      </c>
      <c r="F393" s="26" t="str">
        <f>_xlfn.IFNA(VLOOKUP(C393,'1 - Componenten'!$B$7:$K$60,8,0),"")</f>
        <v/>
      </c>
      <c r="G393" s="26" t="str">
        <f>_xlfn.IFNA(VLOOKUP(C393,'1 - Componenten'!$B$7:$K$60,9,0),"")</f>
        <v/>
      </c>
      <c r="H393" s="26" t="str">
        <f>_xlfn.IFNA(VLOOKUP(C393,'1 - Componenten'!$B$7:$K$60,10,0),"")</f>
        <v/>
      </c>
      <c r="I393" s="13">
        <v>1</v>
      </c>
      <c r="J393" s="52">
        <f t="shared" si="143"/>
        <v>0</v>
      </c>
      <c r="K393" s="53">
        <f t="shared" si="142"/>
        <v>0</v>
      </c>
      <c r="L393" s="53">
        <f t="shared" si="139"/>
        <v>0</v>
      </c>
      <c r="M393" s="53">
        <f t="shared" si="140"/>
        <v>0</v>
      </c>
      <c r="N393" s="42"/>
    </row>
    <row r="394" spans="2:14" x14ac:dyDescent="0.25">
      <c r="B394" s="39"/>
      <c r="C394" s="3"/>
      <c r="D394" s="4" t="str">
        <f>_xlfn.IFNA(VLOOKUP(C394,'1 - Componenten'!$B$7:$K$60,3,0),"")</f>
        <v/>
      </c>
      <c r="E394" s="18" t="str">
        <f>_xlfn.IFNA(VLOOKUP(C394,'1 - Componenten'!$B$7:$K$60,5,0),"")</f>
        <v/>
      </c>
      <c r="F394" s="26" t="str">
        <f>_xlfn.IFNA(VLOOKUP(C394,'1 - Componenten'!$B$7:$K$60,8,0),"")</f>
        <v/>
      </c>
      <c r="G394" s="26" t="str">
        <f>_xlfn.IFNA(VLOOKUP(C394,'1 - Componenten'!$B$7:$K$60,9,0),"")</f>
        <v/>
      </c>
      <c r="H394" s="26" t="str">
        <f>_xlfn.IFNA(VLOOKUP(C394,'1 - Componenten'!$B$7:$K$60,10,0),"")</f>
        <v/>
      </c>
      <c r="I394" s="13">
        <v>1</v>
      </c>
      <c r="J394" s="52">
        <f t="shared" si="143"/>
        <v>0</v>
      </c>
      <c r="K394" s="53">
        <f t="shared" si="142"/>
        <v>0</v>
      </c>
      <c r="L394" s="53">
        <f t="shared" si="139"/>
        <v>0</v>
      </c>
      <c r="M394" s="53">
        <f t="shared" si="140"/>
        <v>0</v>
      </c>
      <c r="N394" s="42"/>
    </row>
    <row r="395" spans="2:14" x14ac:dyDescent="0.25">
      <c r="B395" s="39"/>
      <c r="C395" s="3"/>
      <c r="D395" s="4" t="str">
        <f>_xlfn.IFNA(VLOOKUP(C395,'1 - Componenten'!$B$7:$K$60,3,0),"")</f>
        <v/>
      </c>
      <c r="E395" s="18" t="str">
        <f>_xlfn.IFNA(VLOOKUP(C395,'1 - Componenten'!$B$7:$K$60,5,0),"")</f>
        <v/>
      </c>
      <c r="F395" s="26" t="str">
        <f>_xlfn.IFNA(VLOOKUP(C395,'1 - Componenten'!$B$7:$K$60,8,0),"")</f>
        <v/>
      </c>
      <c r="G395" s="26" t="str">
        <f>_xlfn.IFNA(VLOOKUP(C395,'1 - Componenten'!$B$7:$K$60,9,0),"")</f>
        <v/>
      </c>
      <c r="H395" s="26" t="str">
        <f>_xlfn.IFNA(VLOOKUP(C395,'1 - Componenten'!$B$7:$K$60,10,0),"")</f>
        <v/>
      </c>
      <c r="I395" s="13">
        <v>1</v>
      </c>
      <c r="J395" s="52">
        <f t="shared" si="143"/>
        <v>0</v>
      </c>
      <c r="K395" s="53">
        <f t="shared" si="142"/>
        <v>0</v>
      </c>
      <c r="L395" s="53">
        <f t="shared" si="139"/>
        <v>0</v>
      </c>
      <c r="M395" s="53">
        <f t="shared" si="140"/>
        <v>0</v>
      </c>
      <c r="N395" s="42"/>
    </row>
    <row r="396" spans="2:14" x14ac:dyDescent="0.25">
      <c r="B396" s="39"/>
      <c r="C396" s="3"/>
      <c r="D396" s="4" t="str">
        <f>_xlfn.IFNA(VLOOKUP(C396,'1 - Componenten'!$B$7:$K$60,3,0),"")</f>
        <v/>
      </c>
      <c r="E396" s="18" t="str">
        <f>_xlfn.IFNA(VLOOKUP(C396,'1 - Componenten'!$B$7:$K$60,5,0),"")</f>
        <v/>
      </c>
      <c r="F396" s="26" t="str">
        <f>_xlfn.IFNA(VLOOKUP(C396,'1 - Componenten'!$B$7:$K$60,8,0),"")</f>
        <v/>
      </c>
      <c r="G396" s="26" t="str">
        <f>_xlfn.IFNA(VLOOKUP(C396,'1 - Componenten'!$B$7:$K$60,9,0),"")</f>
        <v/>
      </c>
      <c r="H396" s="26" t="str">
        <f>_xlfn.IFNA(VLOOKUP(C396,'1 - Componenten'!$B$7:$K$60,10,0),"")</f>
        <v/>
      </c>
      <c r="I396" s="13">
        <v>1</v>
      </c>
      <c r="J396" s="52">
        <f t="shared" si="143"/>
        <v>0</v>
      </c>
      <c r="K396" s="53">
        <f t="shared" si="142"/>
        <v>0</v>
      </c>
      <c r="L396" s="53">
        <f t="shared" si="139"/>
        <v>0</v>
      </c>
      <c r="M396" s="53">
        <f t="shared" si="140"/>
        <v>0</v>
      </c>
      <c r="N396" s="42"/>
    </row>
    <row r="397" spans="2:14" ht="14.1" customHeight="1" x14ac:dyDescent="0.25">
      <c r="B397" s="39"/>
      <c r="C397" s="32"/>
      <c r="D397" s="33"/>
      <c r="E397" s="34"/>
      <c r="F397" s="35"/>
      <c r="G397" s="35"/>
      <c r="H397" s="35"/>
      <c r="I397" s="32"/>
      <c r="J397" s="54" t="s">
        <v>29</v>
      </c>
      <c r="K397" s="55">
        <f>SUM(K388:K396)</f>
        <v>0</v>
      </c>
      <c r="L397" s="55">
        <f>SUM(L388:L396)</f>
        <v>0</v>
      </c>
      <c r="M397" s="55">
        <f>SUM(M388:M396)</f>
        <v>0</v>
      </c>
      <c r="N397" s="42"/>
    </row>
    <row r="398" spans="2:14" ht="18.75" x14ac:dyDescent="0.3">
      <c r="B398" s="39"/>
      <c r="C398" s="48" t="s">
        <v>65</v>
      </c>
      <c r="D398" s="79" t="s">
        <v>112</v>
      </c>
      <c r="E398" s="107" t="s">
        <v>19</v>
      </c>
      <c r="F398" s="107"/>
      <c r="G398" s="107"/>
      <c r="H398" s="107"/>
      <c r="I398" s="108" t="s">
        <v>35</v>
      </c>
      <c r="J398" s="108"/>
      <c r="K398" s="108"/>
      <c r="L398" s="108"/>
      <c r="M398" s="108"/>
      <c r="N398" s="42"/>
    </row>
    <row r="399" spans="2:14" ht="30" customHeight="1" x14ac:dyDescent="0.25">
      <c r="B399" s="39"/>
      <c r="C399" s="5" t="s">
        <v>36</v>
      </c>
      <c r="D399" s="5" t="s">
        <v>12</v>
      </c>
      <c r="E399" s="12" t="s">
        <v>2</v>
      </c>
      <c r="F399" s="5" t="s">
        <v>24</v>
      </c>
      <c r="G399" s="23" t="s">
        <v>21</v>
      </c>
      <c r="H399" s="23" t="s">
        <v>22</v>
      </c>
      <c r="I399" s="21" t="s">
        <v>20</v>
      </c>
      <c r="J399" s="21" t="s">
        <v>23</v>
      </c>
      <c r="K399" s="50" t="s">
        <v>25</v>
      </c>
      <c r="L399" s="51" t="s">
        <v>26</v>
      </c>
      <c r="M399" s="51" t="s">
        <v>27</v>
      </c>
      <c r="N399" s="42"/>
    </row>
    <row r="400" spans="2:14" x14ac:dyDescent="0.25">
      <c r="B400" s="39"/>
      <c r="C400" s="3"/>
      <c r="D400" s="4" t="str">
        <f>_xlfn.IFNA(VLOOKUP(C400,'1 - Componenten'!$B$7:$K$60,3,0),"")</f>
        <v/>
      </c>
      <c r="E400" s="18" t="str">
        <f>_xlfn.IFNA(VLOOKUP(C400,'1 - Componenten'!$B$7:$K$60,5,0),"")</f>
        <v/>
      </c>
      <c r="F400" s="26" t="str">
        <f>_xlfn.IFNA(VLOOKUP(C400,'1 - Componenten'!$B$7:$K$60,8,0),"")</f>
        <v/>
      </c>
      <c r="G400" s="26" t="str">
        <f>_xlfn.IFNA(VLOOKUP(C400,'1 - Componenten'!$B$7:$K$60,9,0),"")</f>
        <v/>
      </c>
      <c r="H400" s="26" t="str">
        <f>_xlfn.IFNA(VLOOKUP(C400,'1 - Componenten'!$B$7:$K$60,10,0),"")</f>
        <v/>
      </c>
      <c r="I400" s="13">
        <v>1</v>
      </c>
      <c r="J400" s="52">
        <f>IFERROR($I400*E400,0)</f>
        <v>0</v>
      </c>
      <c r="K400" s="53">
        <f>IFERROR($I400*F400,0)</f>
        <v>0</v>
      </c>
      <c r="L400" s="53">
        <f t="shared" ref="L400:L408" si="144">IFERROR($I400*G400,0)</f>
        <v>0</v>
      </c>
      <c r="M400" s="53">
        <f t="shared" ref="M400:M408" si="145">IFERROR($I400*H400,0)</f>
        <v>0</v>
      </c>
      <c r="N400" s="42"/>
    </row>
    <row r="401" spans="2:14" x14ac:dyDescent="0.25">
      <c r="B401" s="39"/>
      <c r="C401" s="3"/>
      <c r="D401" s="4" t="str">
        <f>_xlfn.IFNA(VLOOKUP(C401,'1 - Componenten'!$B$7:$K$60,3,0),"")</f>
        <v/>
      </c>
      <c r="E401" s="18" t="str">
        <f>_xlfn.IFNA(VLOOKUP(C401,'1 - Componenten'!$B$7:$K$60,5,0),"")</f>
        <v/>
      </c>
      <c r="F401" s="26" t="str">
        <f>_xlfn.IFNA(VLOOKUP(C401,'1 - Componenten'!$B$7:$K$60,8,0),"")</f>
        <v/>
      </c>
      <c r="G401" s="26" t="str">
        <f>_xlfn.IFNA(VLOOKUP(C401,'1 - Componenten'!$B$7:$K$60,9,0),"")</f>
        <v/>
      </c>
      <c r="H401" s="26" t="str">
        <f>_xlfn.IFNA(VLOOKUP(C401,'1 - Componenten'!$B$7:$K$60,10,0),"")</f>
        <v/>
      </c>
      <c r="I401" s="13">
        <v>1</v>
      </c>
      <c r="J401" s="52">
        <f t="shared" ref="J401" si="146">IFERROR($I401*E401,0)</f>
        <v>0</v>
      </c>
      <c r="K401" s="53">
        <f t="shared" ref="K401:K408" si="147">IFERROR($I401*F401,0)</f>
        <v>0</v>
      </c>
      <c r="L401" s="53">
        <f t="shared" si="144"/>
        <v>0</v>
      </c>
      <c r="M401" s="53">
        <f t="shared" si="145"/>
        <v>0</v>
      </c>
      <c r="N401" s="42"/>
    </row>
    <row r="402" spans="2:14" x14ac:dyDescent="0.25">
      <c r="B402" s="39"/>
      <c r="C402" s="3"/>
      <c r="D402" s="4" t="str">
        <f>_xlfn.IFNA(VLOOKUP(C402,'1 - Componenten'!$B$7:$K$60,3,0),"")</f>
        <v/>
      </c>
      <c r="E402" s="18" t="str">
        <f>_xlfn.IFNA(VLOOKUP(C402,'1 - Componenten'!$B$7:$K$60,5,0),"")</f>
        <v/>
      </c>
      <c r="F402" s="26" t="str">
        <f>_xlfn.IFNA(VLOOKUP(C402,'1 - Componenten'!$B$7:$K$60,8,0),"")</f>
        <v/>
      </c>
      <c r="G402" s="26" t="str">
        <f>_xlfn.IFNA(VLOOKUP(C402,'1 - Componenten'!$B$7:$K$60,9,0),"")</f>
        <v/>
      </c>
      <c r="H402" s="26" t="str">
        <f>_xlfn.IFNA(VLOOKUP(C402,'1 - Componenten'!$B$7:$K$60,10,0),"")</f>
        <v/>
      </c>
      <c r="I402" s="13">
        <v>1</v>
      </c>
      <c r="J402" s="52">
        <f>IFERROR($I402*E402,0)</f>
        <v>0</v>
      </c>
      <c r="K402" s="53">
        <f t="shared" si="147"/>
        <v>0</v>
      </c>
      <c r="L402" s="53">
        <f t="shared" si="144"/>
        <v>0</v>
      </c>
      <c r="M402" s="53">
        <f t="shared" si="145"/>
        <v>0</v>
      </c>
      <c r="N402" s="42"/>
    </row>
    <row r="403" spans="2:14" x14ac:dyDescent="0.25">
      <c r="B403" s="39"/>
      <c r="C403" s="3"/>
      <c r="D403" s="4" t="str">
        <f>_xlfn.IFNA(VLOOKUP(C403,'1 - Componenten'!$B$7:$K$60,3,0),"")</f>
        <v/>
      </c>
      <c r="E403" s="18" t="str">
        <f>_xlfn.IFNA(VLOOKUP(C403,'1 - Componenten'!$B$7:$K$60,5,0),"")</f>
        <v/>
      </c>
      <c r="F403" s="26" t="str">
        <f>_xlfn.IFNA(VLOOKUP(C403,'1 - Componenten'!$B$7:$K$60,8,0),"")</f>
        <v/>
      </c>
      <c r="G403" s="26" t="str">
        <f>_xlfn.IFNA(VLOOKUP(C403,'1 - Componenten'!$B$7:$K$60,9,0),"")</f>
        <v/>
      </c>
      <c r="H403" s="26" t="str">
        <f>_xlfn.IFNA(VLOOKUP(C403,'1 - Componenten'!$B$7:$K$60,10,0),"")</f>
        <v/>
      </c>
      <c r="I403" s="13">
        <v>1</v>
      </c>
      <c r="J403" s="52">
        <f t="shared" ref="J403:J408" si="148">IFERROR($I403*E403,0)</f>
        <v>0</v>
      </c>
      <c r="K403" s="53">
        <f t="shared" si="147"/>
        <v>0</v>
      </c>
      <c r="L403" s="53">
        <f t="shared" si="144"/>
        <v>0</v>
      </c>
      <c r="M403" s="53">
        <f t="shared" si="145"/>
        <v>0</v>
      </c>
      <c r="N403" s="42"/>
    </row>
    <row r="404" spans="2:14" x14ac:dyDescent="0.25">
      <c r="B404" s="39"/>
      <c r="C404" s="3"/>
      <c r="D404" s="4" t="str">
        <f>_xlfn.IFNA(VLOOKUP(C404,'1 - Componenten'!$B$7:$K$60,3,0),"")</f>
        <v/>
      </c>
      <c r="E404" s="18" t="str">
        <f>_xlfn.IFNA(VLOOKUP(C404,'1 - Componenten'!$B$7:$K$60,5,0),"")</f>
        <v/>
      </c>
      <c r="F404" s="26" t="str">
        <f>_xlfn.IFNA(VLOOKUP(C404,'1 - Componenten'!$B$7:$K$60,8,0),"")</f>
        <v/>
      </c>
      <c r="G404" s="26" t="str">
        <f>_xlfn.IFNA(VLOOKUP(C404,'1 - Componenten'!$B$7:$K$60,9,0),"")</f>
        <v/>
      </c>
      <c r="H404" s="26" t="str">
        <f>_xlfn.IFNA(VLOOKUP(C404,'1 - Componenten'!$B$7:$K$60,10,0),"")</f>
        <v/>
      </c>
      <c r="I404" s="13">
        <v>1</v>
      </c>
      <c r="J404" s="52">
        <f t="shared" si="148"/>
        <v>0</v>
      </c>
      <c r="K404" s="53">
        <f t="shared" si="147"/>
        <v>0</v>
      </c>
      <c r="L404" s="53">
        <f t="shared" si="144"/>
        <v>0</v>
      </c>
      <c r="M404" s="53">
        <f t="shared" si="145"/>
        <v>0</v>
      </c>
      <c r="N404" s="42"/>
    </row>
    <row r="405" spans="2:14" x14ac:dyDescent="0.25">
      <c r="B405" s="39"/>
      <c r="C405" s="3"/>
      <c r="D405" s="4" t="str">
        <f>_xlfn.IFNA(VLOOKUP(C405,'1 - Componenten'!$B$7:$K$60,3,0),"")</f>
        <v/>
      </c>
      <c r="E405" s="18" t="str">
        <f>_xlfn.IFNA(VLOOKUP(C405,'1 - Componenten'!$B$7:$K$60,5,0),"")</f>
        <v/>
      </c>
      <c r="F405" s="26" t="str">
        <f>_xlfn.IFNA(VLOOKUP(C405,'1 - Componenten'!$B$7:$K$60,8,0),"")</f>
        <v/>
      </c>
      <c r="G405" s="26" t="str">
        <f>_xlfn.IFNA(VLOOKUP(C405,'1 - Componenten'!$B$7:$K$60,9,0),"")</f>
        <v/>
      </c>
      <c r="H405" s="26" t="str">
        <f>_xlfn.IFNA(VLOOKUP(C405,'1 - Componenten'!$B$7:$K$60,10,0),"")</f>
        <v/>
      </c>
      <c r="I405" s="13">
        <v>1</v>
      </c>
      <c r="J405" s="52">
        <f t="shared" si="148"/>
        <v>0</v>
      </c>
      <c r="K405" s="53">
        <f t="shared" si="147"/>
        <v>0</v>
      </c>
      <c r="L405" s="53">
        <f t="shared" si="144"/>
        <v>0</v>
      </c>
      <c r="M405" s="53">
        <f t="shared" si="145"/>
        <v>0</v>
      </c>
      <c r="N405" s="42"/>
    </row>
    <row r="406" spans="2:14" x14ac:dyDescent="0.25">
      <c r="B406" s="39"/>
      <c r="C406" s="3"/>
      <c r="D406" s="4" t="str">
        <f>_xlfn.IFNA(VLOOKUP(C406,'1 - Componenten'!$B$7:$K$60,3,0),"")</f>
        <v/>
      </c>
      <c r="E406" s="18" t="str">
        <f>_xlfn.IFNA(VLOOKUP(C406,'1 - Componenten'!$B$7:$K$60,5,0),"")</f>
        <v/>
      </c>
      <c r="F406" s="26" t="str">
        <f>_xlfn.IFNA(VLOOKUP(C406,'1 - Componenten'!$B$7:$K$60,8,0),"")</f>
        <v/>
      </c>
      <c r="G406" s="26" t="str">
        <f>_xlfn.IFNA(VLOOKUP(C406,'1 - Componenten'!$B$7:$K$60,9,0),"")</f>
        <v/>
      </c>
      <c r="H406" s="26" t="str">
        <f>_xlfn.IFNA(VLOOKUP(C406,'1 - Componenten'!$B$7:$K$60,10,0),"")</f>
        <v/>
      </c>
      <c r="I406" s="13">
        <v>1</v>
      </c>
      <c r="J406" s="52">
        <f t="shared" si="148"/>
        <v>0</v>
      </c>
      <c r="K406" s="53">
        <f t="shared" si="147"/>
        <v>0</v>
      </c>
      <c r="L406" s="53">
        <f t="shared" si="144"/>
        <v>0</v>
      </c>
      <c r="M406" s="53">
        <f t="shared" si="145"/>
        <v>0</v>
      </c>
      <c r="N406" s="42"/>
    </row>
    <row r="407" spans="2:14" x14ac:dyDescent="0.25">
      <c r="B407" s="39"/>
      <c r="C407" s="3"/>
      <c r="D407" s="4" t="str">
        <f>_xlfn.IFNA(VLOOKUP(C407,'1 - Componenten'!$B$7:$K$60,3,0),"")</f>
        <v/>
      </c>
      <c r="E407" s="18" t="str">
        <f>_xlfn.IFNA(VLOOKUP(C407,'1 - Componenten'!$B$7:$K$60,5,0),"")</f>
        <v/>
      </c>
      <c r="F407" s="26" t="str">
        <f>_xlfn.IFNA(VLOOKUP(C407,'1 - Componenten'!$B$7:$K$60,8,0),"")</f>
        <v/>
      </c>
      <c r="G407" s="26" t="str">
        <f>_xlfn.IFNA(VLOOKUP(C407,'1 - Componenten'!$B$7:$K$60,9,0),"")</f>
        <v/>
      </c>
      <c r="H407" s="26" t="str">
        <f>_xlfn.IFNA(VLOOKUP(C407,'1 - Componenten'!$B$7:$K$60,10,0),"")</f>
        <v/>
      </c>
      <c r="I407" s="13">
        <v>1</v>
      </c>
      <c r="J407" s="52">
        <f t="shared" si="148"/>
        <v>0</v>
      </c>
      <c r="K407" s="53">
        <f t="shared" si="147"/>
        <v>0</v>
      </c>
      <c r="L407" s="53">
        <f t="shared" si="144"/>
        <v>0</v>
      </c>
      <c r="M407" s="53">
        <f t="shared" si="145"/>
        <v>0</v>
      </c>
      <c r="N407" s="42"/>
    </row>
    <row r="408" spans="2:14" x14ac:dyDescent="0.25">
      <c r="B408" s="39"/>
      <c r="C408" s="3"/>
      <c r="D408" s="4" t="str">
        <f>_xlfn.IFNA(VLOOKUP(C408,'1 - Componenten'!$B$7:$K$60,3,0),"")</f>
        <v/>
      </c>
      <c r="E408" s="18" t="str">
        <f>_xlfn.IFNA(VLOOKUP(C408,'1 - Componenten'!$B$7:$K$60,5,0),"")</f>
        <v/>
      </c>
      <c r="F408" s="26" t="str">
        <f>_xlfn.IFNA(VLOOKUP(C408,'1 - Componenten'!$B$7:$K$60,8,0),"")</f>
        <v/>
      </c>
      <c r="G408" s="26" t="str">
        <f>_xlfn.IFNA(VLOOKUP(C408,'1 - Componenten'!$B$7:$K$60,9,0),"")</f>
        <v/>
      </c>
      <c r="H408" s="26" t="str">
        <f>_xlfn.IFNA(VLOOKUP(C408,'1 - Componenten'!$B$7:$K$60,10,0),"")</f>
        <v/>
      </c>
      <c r="I408" s="13">
        <v>1</v>
      </c>
      <c r="J408" s="52">
        <f t="shared" si="148"/>
        <v>0</v>
      </c>
      <c r="K408" s="53">
        <f t="shared" si="147"/>
        <v>0</v>
      </c>
      <c r="L408" s="53">
        <f t="shared" si="144"/>
        <v>0</v>
      </c>
      <c r="M408" s="53">
        <f t="shared" si="145"/>
        <v>0</v>
      </c>
      <c r="N408" s="42"/>
    </row>
    <row r="409" spans="2:14" ht="14.1" customHeight="1" x14ac:dyDescent="0.25">
      <c r="B409" s="39"/>
      <c r="C409" s="32"/>
      <c r="D409" s="33"/>
      <c r="E409" s="34"/>
      <c r="F409" s="35"/>
      <c r="G409" s="35"/>
      <c r="H409" s="35"/>
      <c r="I409" s="32"/>
      <c r="J409" s="54" t="s">
        <v>29</v>
      </c>
      <c r="K409" s="55">
        <f>SUM(K400:K408)</f>
        <v>0</v>
      </c>
      <c r="L409" s="55">
        <f>SUM(L400:L408)</f>
        <v>0</v>
      </c>
      <c r="M409" s="55">
        <f>SUM(M400:M408)</f>
        <v>0</v>
      </c>
      <c r="N409" s="42"/>
    </row>
    <row r="410" spans="2:14" ht="18.75" x14ac:dyDescent="0.3">
      <c r="B410" s="39"/>
      <c r="C410" s="48" t="s">
        <v>65</v>
      </c>
      <c r="D410" s="79" t="s">
        <v>112</v>
      </c>
      <c r="E410" s="107" t="s">
        <v>19</v>
      </c>
      <c r="F410" s="107"/>
      <c r="G410" s="107"/>
      <c r="H410" s="107"/>
      <c r="I410" s="108" t="s">
        <v>35</v>
      </c>
      <c r="J410" s="108"/>
      <c r="K410" s="108"/>
      <c r="L410" s="108"/>
      <c r="M410" s="108"/>
      <c r="N410" s="42"/>
    </row>
    <row r="411" spans="2:14" ht="30" customHeight="1" x14ac:dyDescent="0.25">
      <c r="B411" s="39"/>
      <c r="C411" s="5" t="s">
        <v>36</v>
      </c>
      <c r="D411" s="5" t="s">
        <v>12</v>
      </c>
      <c r="E411" s="12" t="s">
        <v>2</v>
      </c>
      <c r="F411" s="5" t="s">
        <v>24</v>
      </c>
      <c r="G411" s="23" t="s">
        <v>21</v>
      </c>
      <c r="H411" s="23" t="s">
        <v>22</v>
      </c>
      <c r="I411" s="21" t="s">
        <v>20</v>
      </c>
      <c r="J411" s="21" t="s">
        <v>23</v>
      </c>
      <c r="K411" s="50" t="s">
        <v>25</v>
      </c>
      <c r="L411" s="51" t="s">
        <v>26</v>
      </c>
      <c r="M411" s="51" t="s">
        <v>27</v>
      </c>
      <c r="N411" s="42"/>
    </row>
    <row r="412" spans="2:14" x14ac:dyDescent="0.25">
      <c r="B412" s="39"/>
      <c r="C412" s="3"/>
      <c r="D412" s="4" t="str">
        <f>_xlfn.IFNA(VLOOKUP(C412,'1 - Componenten'!$B$7:$K$60,3,0),"")</f>
        <v/>
      </c>
      <c r="E412" s="18" t="str">
        <f>_xlfn.IFNA(VLOOKUP(C412,'1 - Componenten'!$B$7:$K$60,5,0),"")</f>
        <v/>
      </c>
      <c r="F412" s="26" t="str">
        <f>_xlfn.IFNA(VLOOKUP(C412,'1 - Componenten'!$B$7:$K$60,8,0),"")</f>
        <v/>
      </c>
      <c r="G412" s="26" t="str">
        <f>_xlfn.IFNA(VLOOKUP(C412,'1 - Componenten'!$B$7:$K$60,9,0),"")</f>
        <v/>
      </c>
      <c r="H412" s="26" t="str">
        <f>_xlfn.IFNA(VLOOKUP(C412,'1 - Componenten'!$B$7:$K$60,10,0),"")</f>
        <v/>
      </c>
      <c r="I412" s="13">
        <v>1</v>
      </c>
      <c r="J412" s="52">
        <f>IFERROR($I412*E412,0)</f>
        <v>0</v>
      </c>
      <c r="K412" s="53">
        <f>IFERROR($I412*F412,0)</f>
        <v>0</v>
      </c>
      <c r="L412" s="53">
        <f t="shared" ref="L412:L420" si="149">IFERROR($I412*G412,0)</f>
        <v>0</v>
      </c>
      <c r="M412" s="53">
        <f t="shared" ref="M412:M420" si="150">IFERROR($I412*H412,0)</f>
        <v>0</v>
      </c>
      <c r="N412" s="42"/>
    </row>
    <row r="413" spans="2:14" x14ac:dyDescent="0.25">
      <c r="B413" s="39"/>
      <c r="C413" s="3"/>
      <c r="D413" s="4" t="str">
        <f>_xlfn.IFNA(VLOOKUP(C413,'1 - Componenten'!$B$7:$K$60,3,0),"")</f>
        <v/>
      </c>
      <c r="E413" s="18" t="str">
        <f>_xlfn.IFNA(VLOOKUP(C413,'1 - Componenten'!$B$7:$K$60,5,0),"")</f>
        <v/>
      </c>
      <c r="F413" s="26" t="str">
        <f>_xlfn.IFNA(VLOOKUP(C413,'1 - Componenten'!$B$7:$K$60,8,0),"")</f>
        <v/>
      </c>
      <c r="G413" s="26" t="str">
        <f>_xlfn.IFNA(VLOOKUP(C413,'1 - Componenten'!$B$7:$K$60,9,0),"")</f>
        <v/>
      </c>
      <c r="H413" s="26" t="str">
        <f>_xlfn.IFNA(VLOOKUP(C413,'1 - Componenten'!$B$7:$K$60,10,0),"")</f>
        <v/>
      </c>
      <c r="I413" s="13">
        <v>1</v>
      </c>
      <c r="J413" s="52">
        <f t="shared" ref="J413" si="151">IFERROR($I413*E413,0)</f>
        <v>0</v>
      </c>
      <c r="K413" s="53">
        <f t="shared" ref="K413:K420" si="152">IFERROR($I413*F413,0)</f>
        <v>0</v>
      </c>
      <c r="L413" s="53">
        <f t="shared" si="149"/>
        <v>0</v>
      </c>
      <c r="M413" s="53">
        <f t="shared" si="150"/>
        <v>0</v>
      </c>
      <c r="N413" s="42"/>
    </row>
    <row r="414" spans="2:14" x14ac:dyDescent="0.25">
      <c r="B414" s="39"/>
      <c r="C414" s="3"/>
      <c r="D414" s="4" t="str">
        <f>_xlfn.IFNA(VLOOKUP(C414,'1 - Componenten'!$B$7:$K$60,3,0),"")</f>
        <v/>
      </c>
      <c r="E414" s="18" t="str">
        <f>_xlfn.IFNA(VLOOKUP(C414,'1 - Componenten'!$B$7:$K$60,5,0),"")</f>
        <v/>
      </c>
      <c r="F414" s="26" t="str">
        <f>_xlfn.IFNA(VLOOKUP(C414,'1 - Componenten'!$B$7:$K$60,8,0),"")</f>
        <v/>
      </c>
      <c r="G414" s="26" t="str">
        <f>_xlfn.IFNA(VLOOKUP(C414,'1 - Componenten'!$B$7:$K$60,9,0),"")</f>
        <v/>
      </c>
      <c r="H414" s="26" t="str">
        <f>_xlfn.IFNA(VLOOKUP(C414,'1 - Componenten'!$B$7:$K$60,10,0),"")</f>
        <v/>
      </c>
      <c r="I414" s="13">
        <v>1</v>
      </c>
      <c r="J414" s="52">
        <f>IFERROR($I414*E414,0)</f>
        <v>0</v>
      </c>
      <c r="K414" s="53">
        <f t="shared" si="152"/>
        <v>0</v>
      </c>
      <c r="L414" s="53">
        <f t="shared" si="149"/>
        <v>0</v>
      </c>
      <c r="M414" s="53">
        <f t="shared" si="150"/>
        <v>0</v>
      </c>
      <c r="N414" s="42"/>
    </row>
    <row r="415" spans="2:14" x14ac:dyDescent="0.25">
      <c r="B415" s="39"/>
      <c r="C415" s="3"/>
      <c r="D415" s="4" t="str">
        <f>_xlfn.IFNA(VLOOKUP(C415,'1 - Componenten'!$B$7:$K$60,3,0),"")</f>
        <v/>
      </c>
      <c r="E415" s="18" t="str">
        <f>_xlfn.IFNA(VLOOKUP(C415,'1 - Componenten'!$B$7:$K$60,5,0),"")</f>
        <v/>
      </c>
      <c r="F415" s="26" t="str">
        <f>_xlfn.IFNA(VLOOKUP(C415,'1 - Componenten'!$B$7:$K$60,8,0),"")</f>
        <v/>
      </c>
      <c r="G415" s="26" t="str">
        <f>_xlfn.IFNA(VLOOKUP(C415,'1 - Componenten'!$B$7:$K$60,9,0),"")</f>
        <v/>
      </c>
      <c r="H415" s="26" t="str">
        <f>_xlfn.IFNA(VLOOKUP(C415,'1 - Componenten'!$B$7:$K$60,10,0),"")</f>
        <v/>
      </c>
      <c r="I415" s="13">
        <v>1</v>
      </c>
      <c r="J415" s="52">
        <f t="shared" ref="J415:J420" si="153">IFERROR($I415*E415,0)</f>
        <v>0</v>
      </c>
      <c r="K415" s="53">
        <f t="shared" si="152"/>
        <v>0</v>
      </c>
      <c r="L415" s="53">
        <f t="shared" si="149"/>
        <v>0</v>
      </c>
      <c r="M415" s="53">
        <f t="shared" si="150"/>
        <v>0</v>
      </c>
      <c r="N415" s="42"/>
    </row>
    <row r="416" spans="2:14" x14ac:dyDescent="0.25">
      <c r="B416" s="39"/>
      <c r="C416" s="3"/>
      <c r="D416" s="4" t="str">
        <f>_xlfn.IFNA(VLOOKUP(C416,'1 - Componenten'!$B$7:$K$60,3,0),"")</f>
        <v/>
      </c>
      <c r="E416" s="18" t="str">
        <f>_xlfn.IFNA(VLOOKUP(C416,'1 - Componenten'!$B$7:$K$60,5,0),"")</f>
        <v/>
      </c>
      <c r="F416" s="26" t="str">
        <f>_xlfn.IFNA(VLOOKUP(C416,'1 - Componenten'!$B$7:$K$60,8,0),"")</f>
        <v/>
      </c>
      <c r="G416" s="26" t="str">
        <f>_xlfn.IFNA(VLOOKUP(C416,'1 - Componenten'!$B$7:$K$60,9,0),"")</f>
        <v/>
      </c>
      <c r="H416" s="26" t="str">
        <f>_xlfn.IFNA(VLOOKUP(C416,'1 - Componenten'!$B$7:$K$60,10,0),"")</f>
        <v/>
      </c>
      <c r="I416" s="13">
        <v>1</v>
      </c>
      <c r="J416" s="52">
        <f t="shared" si="153"/>
        <v>0</v>
      </c>
      <c r="K416" s="53">
        <f t="shared" si="152"/>
        <v>0</v>
      </c>
      <c r="L416" s="53">
        <f t="shared" si="149"/>
        <v>0</v>
      </c>
      <c r="M416" s="53">
        <f t="shared" si="150"/>
        <v>0</v>
      </c>
      <c r="N416" s="42"/>
    </row>
    <row r="417" spans="2:14" x14ac:dyDescent="0.25">
      <c r="B417" s="39"/>
      <c r="C417" s="3"/>
      <c r="D417" s="4" t="str">
        <f>_xlfn.IFNA(VLOOKUP(C417,'1 - Componenten'!$B$7:$K$60,3,0),"")</f>
        <v/>
      </c>
      <c r="E417" s="18" t="str">
        <f>_xlfn.IFNA(VLOOKUP(C417,'1 - Componenten'!$B$7:$K$60,5,0),"")</f>
        <v/>
      </c>
      <c r="F417" s="26" t="str">
        <f>_xlfn.IFNA(VLOOKUP(C417,'1 - Componenten'!$B$7:$K$60,8,0),"")</f>
        <v/>
      </c>
      <c r="G417" s="26" t="str">
        <f>_xlfn.IFNA(VLOOKUP(C417,'1 - Componenten'!$B$7:$K$60,9,0),"")</f>
        <v/>
      </c>
      <c r="H417" s="26" t="str">
        <f>_xlfn.IFNA(VLOOKUP(C417,'1 - Componenten'!$B$7:$K$60,10,0),"")</f>
        <v/>
      </c>
      <c r="I417" s="13">
        <v>1</v>
      </c>
      <c r="J417" s="52">
        <f t="shared" si="153"/>
        <v>0</v>
      </c>
      <c r="K417" s="53">
        <f t="shared" si="152"/>
        <v>0</v>
      </c>
      <c r="L417" s="53">
        <f t="shared" si="149"/>
        <v>0</v>
      </c>
      <c r="M417" s="53">
        <f t="shared" si="150"/>
        <v>0</v>
      </c>
      <c r="N417" s="42"/>
    </row>
    <row r="418" spans="2:14" x14ac:dyDescent="0.25">
      <c r="B418" s="39"/>
      <c r="C418" s="3"/>
      <c r="D418" s="4" t="str">
        <f>_xlfn.IFNA(VLOOKUP(C418,'1 - Componenten'!$B$7:$K$60,3,0),"")</f>
        <v/>
      </c>
      <c r="E418" s="18" t="str">
        <f>_xlfn.IFNA(VLOOKUP(C418,'1 - Componenten'!$B$7:$K$60,5,0),"")</f>
        <v/>
      </c>
      <c r="F418" s="26" t="str">
        <f>_xlfn.IFNA(VLOOKUP(C418,'1 - Componenten'!$B$7:$K$60,8,0),"")</f>
        <v/>
      </c>
      <c r="G418" s="26" t="str">
        <f>_xlfn.IFNA(VLOOKUP(C418,'1 - Componenten'!$B$7:$K$60,9,0),"")</f>
        <v/>
      </c>
      <c r="H418" s="26" t="str">
        <f>_xlfn.IFNA(VLOOKUP(C418,'1 - Componenten'!$B$7:$K$60,10,0),"")</f>
        <v/>
      </c>
      <c r="I418" s="13">
        <v>1</v>
      </c>
      <c r="J418" s="52">
        <f t="shared" si="153"/>
        <v>0</v>
      </c>
      <c r="K418" s="53">
        <f t="shared" si="152"/>
        <v>0</v>
      </c>
      <c r="L418" s="53">
        <f t="shared" si="149"/>
        <v>0</v>
      </c>
      <c r="M418" s="53">
        <f t="shared" si="150"/>
        <v>0</v>
      </c>
      <c r="N418" s="42"/>
    </row>
    <row r="419" spans="2:14" x14ac:dyDescent="0.25">
      <c r="B419" s="39"/>
      <c r="C419" s="3"/>
      <c r="D419" s="4" t="str">
        <f>_xlfn.IFNA(VLOOKUP(C419,'1 - Componenten'!$B$7:$K$60,3,0),"")</f>
        <v/>
      </c>
      <c r="E419" s="18" t="str">
        <f>_xlfn.IFNA(VLOOKUP(C419,'1 - Componenten'!$B$7:$K$60,5,0),"")</f>
        <v/>
      </c>
      <c r="F419" s="26" t="str">
        <f>_xlfn.IFNA(VLOOKUP(C419,'1 - Componenten'!$B$7:$K$60,8,0),"")</f>
        <v/>
      </c>
      <c r="G419" s="26" t="str">
        <f>_xlfn.IFNA(VLOOKUP(C419,'1 - Componenten'!$B$7:$K$60,9,0),"")</f>
        <v/>
      </c>
      <c r="H419" s="26" t="str">
        <f>_xlfn.IFNA(VLOOKUP(C419,'1 - Componenten'!$B$7:$K$60,10,0),"")</f>
        <v/>
      </c>
      <c r="I419" s="13">
        <v>1</v>
      </c>
      <c r="J419" s="52">
        <f t="shared" si="153"/>
        <v>0</v>
      </c>
      <c r="K419" s="53">
        <f t="shared" si="152"/>
        <v>0</v>
      </c>
      <c r="L419" s="53">
        <f t="shared" si="149"/>
        <v>0</v>
      </c>
      <c r="M419" s="53">
        <f t="shared" si="150"/>
        <v>0</v>
      </c>
      <c r="N419" s="42"/>
    </row>
    <row r="420" spans="2:14" x14ac:dyDescent="0.25">
      <c r="B420" s="39"/>
      <c r="C420" s="3"/>
      <c r="D420" s="4" t="str">
        <f>_xlfn.IFNA(VLOOKUP(C420,'1 - Componenten'!$B$7:$K$60,3,0),"")</f>
        <v/>
      </c>
      <c r="E420" s="18" t="str">
        <f>_xlfn.IFNA(VLOOKUP(C420,'1 - Componenten'!$B$7:$K$60,5,0),"")</f>
        <v/>
      </c>
      <c r="F420" s="26" t="str">
        <f>_xlfn.IFNA(VLOOKUP(C420,'1 - Componenten'!$B$7:$K$60,8,0),"")</f>
        <v/>
      </c>
      <c r="G420" s="26" t="str">
        <f>_xlfn.IFNA(VLOOKUP(C420,'1 - Componenten'!$B$7:$K$60,9,0),"")</f>
        <v/>
      </c>
      <c r="H420" s="26" t="str">
        <f>_xlfn.IFNA(VLOOKUP(C420,'1 - Componenten'!$B$7:$K$60,10,0),"")</f>
        <v/>
      </c>
      <c r="I420" s="13">
        <v>1</v>
      </c>
      <c r="J420" s="52">
        <f t="shared" si="153"/>
        <v>0</v>
      </c>
      <c r="K420" s="53">
        <f t="shared" si="152"/>
        <v>0</v>
      </c>
      <c r="L420" s="53">
        <f t="shared" si="149"/>
        <v>0</v>
      </c>
      <c r="M420" s="53">
        <f t="shared" si="150"/>
        <v>0</v>
      </c>
      <c r="N420" s="42"/>
    </row>
    <row r="421" spans="2:14" ht="14.1" customHeight="1" x14ac:dyDescent="0.25">
      <c r="B421" s="39"/>
      <c r="C421" s="32"/>
      <c r="D421" s="33"/>
      <c r="E421" s="34"/>
      <c r="F421" s="35"/>
      <c r="G421" s="35"/>
      <c r="H421" s="35"/>
      <c r="I421" s="32"/>
      <c r="J421" s="54" t="s">
        <v>29</v>
      </c>
      <c r="K421" s="55">
        <f>SUM(K412:K420)</f>
        <v>0</v>
      </c>
      <c r="L421" s="55">
        <f>SUM(L412:L420)</f>
        <v>0</v>
      </c>
      <c r="M421" s="55">
        <f>SUM(M412:M420)</f>
        <v>0</v>
      </c>
      <c r="N421" s="42"/>
    </row>
    <row r="422" spans="2:14" ht="18.75" x14ac:dyDescent="0.3">
      <c r="B422" s="39"/>
      <c r="C422" s="48" t="s">
        <v>65</v>
      </c>
      <c r="D422" s="79" t="s">
        <v>112</v>
      </c>
      <c r="E422" s="107" t="s">
        <v>19</v>
      </c>
      <c r="F422" s="107"/>
      <c r="G422" s="107"/>
      <c r="H422" s="107"/>
      <c r="I422" s="108" t="s">
        <v>35</v>
      </c>
      <c r="J422" s="108"/>
      <c r="K422" s="108"/>
      <c r="L422" s="108"/>
      <c r="M422" s="108"/>
      <c r="N422" s="42"/>
    </row>
    <row r="423" spans="2:14" ht="30" customHeight="1" x14ac:dyDescent="0.25">
      <c r="B423" s="39"/>
      <c r="C423" s="5" t="s">
        <v>36</v>
      </c>
      <c r="D423" s="5" t="s">
        <v>12</v>
      </c>
      <c r="E423" s="12" t="s">
        <v>2</v>
      </c>
      <c r="F423" s="5" t="s">
        <v>24</v>
      </c>
      <c r="G423" s="23" t="s">
        <v>21</v>
      </c>
      <c r="H423" s="23" t="s">
        <v>22</v>
      </c>
      <c r="I423" s="21" t="s">
        <v>20</v>
      </c>
      <c r="J423" s="21" t="s">
        <v>23</v>
      </c>
      <c r="K423" s="50" t="s">
        <v>25</v>
      </c>
      <c r="L423" s="51" t="s">
        <v>26</v>
      </c>
      <c r="M423" s="51" t="s">
        <v>27</v>
      </c>
      <c r="N423" s="42"/>
    </row>
    <row r="424" spans="2:14" x14ac:dyDescent="0.25">
      <c r="B424" s="39"/>
      <c r="C424" s="3"/>
      <c r="D424" s="4" t="str">
        <f>_xlfn.IFNA(VLOOKUP(C424,'1 - Componenten'!$B$7:$K$60,3,0),"")</f>
        <v/>
      </c>
      <c r="E424" s="18" t="str">
        <f>_xlfn.IFNA(VLOOKUP(C424,'1 - Componenten'!$B$7:$K$60,5,0),"")</f>
        <v/>
      </c>
      <c r="F424" s="26" t="str">
        <f>_xlfn.IFNA(VLOOKUP(C424,'1 - Componenten'!$B$7:$K$60,8,0),"")</f>
        <v/>
      </c>
      <c r="G424" s="26" t="str">
        <f>_xlfn.IFNA(VLOOKUP(C424,'1 - Componenten'!$B$7:$K$60,9,0),"")</f>
        <v/>
      </c>
      <c r="H424" s="26" t="str">
        <f>_xlfn.IFNA(VLOOKUP(C424,'1 - Componenten'!$B$7:$K$60,10,0),"")</f>
        <v/>
      </c>
      <c r="I424" s="13">
        <v>1</v>
      </c>
      <c r="J424" s="52">
        <f>IFERROR($I424*E424,0)</f>
        <v>0</v>
      </c>
      <c r="K424" s="53">
        <f>IFERROR($I424*F424,0)</f>
        <v>0</v>
      </c>
      <c r="L424" s="53">
        <f t="shared" ref="L424:L432" si="154">IFERROR($I424*G424,0)</f>
        <v>0</v>
      </c>
      <c r="M424" s="53">
        <f t="shared" ref="M424:M432" si="155">IFERROR($I424*H424,0)</f>
        <v>0</v>
      </c>
      <c r="N424" s="42"/>
    </row>
    <row r="425" spans="2:14" x14ac:dyDescent="0.25">
      <c r="B425" s="39"/>
      <c r="C425" s="3"/>
      <c r="D425" s="4" t="str">
        <f>_xlfn.IFNA(VLOOKUP(C425,'1 - Componenten'!$B$7:$K$60,3,0),"")</f>
        <v/>
      </c>
      <c r="E425" s="18" t="str">
        <f>_xlfn.IFNA(VLOOKUP(C425,'1 - Componenten'!$B$7:$K$60,5,0),"")</f>
        <v/>
      </c>
      <c r="F425" s="26" t="str">
        <f>_xlfn.IFNA(VLOOKUP(C425,'1 - Componenten'!$B$7:$K$60,8,0),"")</f>
        <v/>
      </c>
      <c r="G425" s="26" t="str">
        <f>_xlfn.IFNA(VLOOKUP(C425,'1 - Componenten'!$B$7:$K$60,9,0),"")</f>
        <v/>
      </c>
      <c r="H425" s="26" t="str">
        <f>_xlfn.IFNA(VLOOKUP(C425,'1 - Componenten'!$B$7:$K$60,10,0),"")</f>
        <v/>
      </c>
      <c r="I425" s="13">
        <v>1</v>
      </c>
      <c r="J425" s="52">
        <f t="shared" ref="J425" si="156">IFERROR($I425*E425,0)</f>
        <v>0</v>
      </c>
      <c r="K425" s="53">
        <f t="shared" ref="K425:K432" si="157">IFERROR($I425*F425,0)</f>
        <v>0</v>
      </c>
      <c r="L425" s="53">
        <f t="shared" si="154"/>
        <v>0</v>
      </c>
      <c r="M425" s="53">
        <f t="shared" si="155"/>
        <v>0</v>
      </c>
      <c r="N425" s="42"/>
    </row>
    <row r="426" spans="2:14" x14ac:dyDescent="0.25">
      <c r="B426" s="39"/>
      <c r="C426" s="3"/>
      <c r="D426" s="4" t="str">
        <f>_xlfn.IFNA(VLOOKUP(C426,'1 - Componenten'!$B$7:$K$60,3,0),"")</f>
        <v/>
      </c>
      <c r="E426" s="18" t="str">
        <f>_xlfn.IFNA(VLOOKUP(C426,'1 - Componenten'!$B$7:$K$60,5,0),"")</f>
        <v/>
      </c>
      <c r="F426" s="26" t="str">
        <f>_xlfn.IFNA(VLOOKUP(C426,'1 - Componenten'!$B$7:$K$60,8,0),"")</f>
        <v/>
      </c>
      <c r="G426" s="26" t="str">
        <f>_xlfn.IFNA(VLOOKUP(C426,'1 - Componenten'!$B$7:$K$60,9,0),"")</f>
        <v/>
      </c>
      <c r="H426" s="26" t="str">
        <f>_xlfn.IFNA(VLOOKUP(C426,'1 - Componenten'!$B$7:$K$60,10,0),"")</f>
        <v/>
      </c>
      <c r="I426" s="13">
        <v>1</v>
      </c>
      <c r="J426" s="52">
        <f>IFERROR($I426*E426,0)</f>
        <v>0</v>
      </c>
      <c r="K426" s="53">
        <f t="shared" si="157"/>
        <v>0</v>
      </c>
      <c r="L426" s="53">
        <f t="shared" si="154"/>
        <v>0</v>
      </c>
      <c r="M426" s="53">
        <f t="shared" si="155"/>
        <v>0</v>
      </c>
      <c r="N426" s="42"/>
    </row>
    <row r="427" spans="2:14" x14ac:dyDescent="0.25">
      <c r="B427" s="39"/>
      <c r="C427" s="3"/>
      <c r="D427" s="4" t="str">
        <f>_xlfn.IFNA(VLOOKUP(C427,'1 - Componenten'!$B$7:$K$60,3,0),"")</f>
        <v/>
      </c>
      <c r="E427" s="18" t="str">
        <f>_xlfn.IFNA(VLOOKUP(C427,'1 - Componenten'!$B$7:$K$60,5,0),"")</f>
        <v/>
      </c>
      <c r="F427" s="26" t="str">
        <f>_xlfn.IFNA(VLOOKUP(C427,'1 - Componenten'!$B$7:$K$60,8,0),"")</f>
        <v/>
      </c>
      <c r="G427" s="26" t="str">
        <f>_xlfn.IFNA(VLOOKUP(C427,'1 - Componenten'!$B$7:$K$60,9,0),"")</f>
        <v/>
      </c>
      <c r="H427" s="26" t="str">
        <f>_xlfn.IFNA(VLOOKUP(C427,'1 - Componenten'!$B$7:$K$60,10,0),"")</f>
        <v/>
      </c>
      <c r="I427" s="13">
        <v>1</v>
      </c>
      <c r="J427" s="52">
        <f t="shared" ref="J427:J432" si="158">IFERROR($I427*E427,0)</f>
        <v>0</v>
      </c>
      <c r="K427" s="53">
        <f t="shared" si="157"/>
        <v>0</v>
      </c>
      <c r="L427" s="53">
        <f t="shared" si="154"/>
        <v>0</v>
      </c>
      <c r="M427" s="53">
        <f t="shared" si="155"/>
        <v>0</v>
      </c>
      <c r="N427" s="42"/>
    </row>
    <row r="428" spans="2:14" x14ac:dyDescent="0.25">
      <c r="B428" s="39"/>
      <c r="C428" s="3"/>
      <c r="D428" s="4" t="str">
        <f>_xlfn.IFNA(VLOOKUP(C428,'1 - Componenten'!$B$7:$K$60,3,0),"")</f>
        <v/>
      </c>
      <c r="E428" s="18" t="str">
        <f>_xlfn.IFNA(VLOOKUP(C428,'1 - Componenten'!$B$7:$K$60,5,0),"")</f>
        <v/>
      </c>
      <c r="F428" s="26" t="str">
        <f>_xlfn.IFNA(VLOOKUP(C428,'1 - Componenten'!$B$7:$K$60,8,0),"")</f>
        <v/>
      </c>
      <c r="G428" s="26" t="str">
        <f>_xlfn.IFNA(VLOOKUP(C428,'1 - Componenten'!$B$7:$K$60,9,0),"")</f>
        <v/>
      </c>
      <c r="H428" s="26" t="str">
        <f>_xlfn.IFNA(VLOOKUP(C428,'1 - Componenten'!$B$7:$K$60,10,0),"")</f>
        <v/>
      </c>
      <c r="I428" s="13">
        <v>1</v>
      </c>
      <c r="J428" s="52">
        <f t="shared" si="158"/>
        <v>0</v>
      </c>
      <c r="K428" s="53">
        <f t="shared" si="157"/>
        <v>0</v>
      </c>
      <c r="L428" s="53">
        <f t="shared" si="154"/>
        <v>0</v>
      </c>
      <c r="M428" s="53">
        <f t="shared" si="155"/>
        <v>0</v>
      </c>
      <c r="N428" s="42"/>
    </row>
    <row r="429" spans="2:14" x14ac:dyDescent="0.25">
      <c r="B429" s="39"/>
      <c r="C429" s="3"/>
      <c r="D429" s="4" t="str">
        <f>_xlfn.IFNA(VLOOKUP(C429,'1 - Componenten'!$B$7:$K$60,3,0),"")</f>
        <v/>
      </c>
      <c r="E429" s="18" t="str">
        <f>_xlfn.IFNA(VLOOKUP(C429,'1 - Componenten'!$B$7:$K$60,5,0),"")</f>
        <v/>
      </c>
      <c r="F429" s="26" t="str">
        <f>_xlfn.IFNA(VLOOKUP(C429,'1 - Componenten'!$B$7:$K$60,8,0),"")</f>
        <v/>
      </c>
      <c r="G429" s="26" t="str">
        <f>_xlfn.IFNA(VLOOKUP(C429,'1 - Componenten'!$B$7:$K$60,9,0),"")</f>
        <v/>
      </c>
      <c r="H429" s="26" t="str">
        <f>_xlfn.IFNA(VLOOKUP(C429,'1 - Componenten'!$B$7:$K$60,10,0),"")</f>
        <v/>
      </c>
      <c r="I429" s="13">
        <v>1</v>
      </c>
      <c r="J429" s="52">
        <f t="shared" si="158"/>
        <v>0</v>
      </c>
      <c r="K429" s="53">
        <f t="shared" si="157"/>
        <v>0</v>
      </c>
      <c r="L429" s="53">
        <f t="shared" si="154"/>
        <v>0</v>
      </c>
      <c r="M429" s="53">
        <f t="shared" si="155"/>
        <v>0</v>
      </c>
      <c r="N429" s="42"/>
    </row>
    <row r="430" spans="2:14" x14ac:dyDescent="0.25">
      <c r="B430" s="39"/>
      <c r="C430" s="3"/>
      <c r="D430" s="4" t="str">
        <f>_xlfn.IFNA(VLOOKUP(C430,'1 - Componenten'!$B$7:$K$60,3,0),"")</f>
        <v/>
      </c>
      <c r="E430" s="18" t="str">
        <f>_xlfn.IFNA(VLOOKUP(C430,'1 - Componenten'!$B$7:$K$60,5,0),"")</f>
        <v/>
      </c>
      <c r="F430" s="26" t="str">
        <f>_xlfn.IFNA(VLOOKUP(C430,'1 - Componenten'!$B$7:$K$60,8,0),"")</f>
        <v/>
      </c>
      <c r="G430" s="26" t="str">
        <f>_xlfn.IFNA(VLOOKUP(C430,'1 - Componenten'!$B$7:$K$60,9,0),"")</f>
        <v/>
      </c>
      <c r="H430" s="26" t="str">
        <f>_xlfn.IFNA(VLOOKUP(C430,'1 - Componenten'!$B$7:$K$60,10,0),"")</f>
        <v/>
      </c>
      <c r="I430" s="13">
        <v>1</v>
      </c>
      <c r="J430" s="52">
        <f t="shared" si="158"/>
        <v>0</v>
      </c>
      <c r="K430" s="53">
        <f t="shared" si="157"/>
        <v>0</v>
      </c>
      <c r="L430" s="53">
        <f t="shared" si="154"/>
        <v>0</v>
      </c>
      <c r="M430" s="53">
        <f t="shared" si="155"/>
        <v>0</v>
      </c>
      <c r="N430" s="42"/>
    </row>
    <row r="431" spans="2:14" x14ac:dyDescent="0.25">
      <c r="B431" s="39"/>
      <c r="C431" s="3"/>
      <c r="D431" s="4" t="str">
        <f>_xlfn.IFNA(VLOOKUP(C431,'1 - Componenten'!$B$7:$K$60,3,0),"")</f>
        <v/>
      </c>
      <c r="E431" s="18" t="str">
        <f>_xlfn.IFNA(VLOOKUP(C431,'1 - Componenten'!$B$7:$K$60,5,0),"")</f>
        <v/>
      </c>
      <c r="F431" s="26" t="str">
        <f>_xlfn.IFNA(VLOOKUP(C431,'1 - Componenten'!$B$7:$K$60,8,0),"")</f>
        <v/>
      </c>
      <c r="G431" s="26" t="str">
        <f>_xlfn.IFNA(VLOOKUP(C431,'1 - Componenten'!$B$7:$K$60,9,0),"")</f>
        <v/>
      </c>
      <c r="H431" s="26" t="str">
        <f>_xlfn.IFNA(VLOOKUP(C431,'1 - Componenten'!$B$7:$K$60,10,0),"")</f>
        <v/>
      </c>
      <c r="I431" s="13">
        <v>1</v>
      </c>
      <c r="J431" s="52">
        <f t="shared" si="158"/>
        <v>0</v>
      </c>
      <c r="K431" s="53">
        <f t="shared" si="157"/>
        <v>0</v>
      </c>
      <c r="L431" s="53">
        <f t="shared" si="154"/>
        <v>0</v>
      </c>
      <c r="M431" s="53">
        <f t="shared" si="155"/>
        <v>0</v>
      </c>
      <c r="N431" s="42"/>
    </row>
    <row r="432" spans="2:14" x14ac:dyDescent="0.25">
      <c r="B432" s="39"/>
      <c r="C432" s="3"/>
      <c r="D432" s="4" t="str">
        <f>_xlfn.IFNA(VLOOKUP(C432,'1 - Componenten'!$B$7:$K$60,3,0),"")</f>
        <v/>
      </c>
      <c r="E432" s="18" t="str">
        <f>_xlfn.IFNA(VLOOKUP(C432,'1 - Componenten'!$B$7:$K$60,5,0),"")</f>
        <v/>
      </c>
      <c r="F432" s="26" t="str">
        <f>_xlfn.IFNA(VLOOKUP(C432,'1 - Componenten'!$B$7:$K$60,8,0),"")</f>
        <v/>
      </c>
      <c r="G432" s="26" t="str">
        <f>_xlfn.IFNA(VLOOKUP(C432,'1 - Componenten'!$B$7:$K$60,9,0),"")</f>
        <v/>
      </c>
      <c r="H432" s="26" t="str">
        <f>_xlfn.IFNA(VLOOKUP(C432,'1 - Componenten'!$B$7:$K$60,10,0),"")</f>
        <v/>
      </c>
      <c r="I432" s="13">
        <v>1</v>
      </c>
      <c r="J432" s="52">
        <f t="shared" si="158"/>
        <v>0</v>
      </c>
      <c r="K432" s="53">
        <f t="shared" si="157"/>
        <v>0</v>
      </c>
      <c r="L432" s="53">
        <f t="shared" si="154"/>
        <v>0</v>
      </c>
      <c r="M432" s="53">
        <f t="shared" si="155"/>
        <v>0</v>
      </c>
      <c r="N432" s="42"/>
    </row>
    <row r="433" spans="2:14" ht="14.1" customHeight="1" x14ac:dyDescent="0.25">
      <c r="B433" s="39"/>
      <c r="C433" s="32"/>
      <c r="D433" s="33"/>
      <c r="E433" s="34"/>
      <c r="F433" s="35"/>
      <c r="G433" s="35"/>
      <c r="H433" s="35"/>
      <c r="I433" s="32"/>
      <c r="J433" s="54" t="s">
        <v>29</v>
      </c>
      <c r="K433" s="55">
        <f>SUM(K424:K432)</f>
        <v>0</v>
      </c>
      <c r="L433" s="55">
        <f>SUM(L424:L432)</f>
        <v>0</v>
      </c>
      <c r="M433" s="55">
        <f>SUM(M424:M432)</f>
        <v>0</v>
      </c>
      <c r="N433" s="42"/>
    </row>
    <row r="434" spans="2:14" ht="18.75" x14ac:dyDescent="0.3">
      <c r="B434" s="39"/>
      <c r="C434" s="48" t="s">
        <v>65</v>
      </c>
      <c r="D434" s="79" t="s">
        <v>111</v>
      </c>
      <c r="E434" s="107" t="s">
        <v>19</v>
      </c>
      <c r="F434" s="107"/>
      <c r="G434" s="107"/>
      <c r="H434" s="107"/>
      <c r="I434" s="108" t="s">
        <v>35</v>
      </c>
      <c r="J434" s="108"/>
      <c r="K434" s="108"/>
      <c r="L434" s="108"/>
      <c r="M434" s="108"/>
      <c r="N434" s="42"/>
    </row>
    <row r="435" spans="2:14" ht="30" customHeight="1" x14ac:dyDescent="0.25">
      <c r="B435" s="39"/>
      <c r="C435" s="5" t="s">
        <v>36</v>
      </c>
      <c r="D435" s="5" t="s">
        <v>12</v>
      </c>
      <c r="E435" s="12" t="s">
        <v>2</v>
      </c>
      <c r="F435" s="5" t="s">
        <v>24</v>
      </c>
      <c r="G435" s="23" t="s">
        <v>21</v>
      </c>
      <c r="H435" s="23" t="s">
        <v>22</v>
      </c>
      <c r="I435" s="21" t="s">
        <v>20</v>
      </c>
      <c r="J435" s="21" t="s">
        <v>23</v>
      </c>
      <c r="K435" s="50" t="s">
        <v>25</v>
      </c>
      <c r="L435" s="51" t="s">
        <v>26</v>
      </c>
      <c r="M435" s="51" t="s">
        <v>27</v>
      </c>
      <c r="N435" s="42"/>
    </row>
    <row r="436" spans="2:14" x14ac:dyDescent="0.25">
      <c r="B436" s="39"/>
      <c r="C436" s="3"/>
      <c r="D436" s="4" t="str">
        <f>_xlfn.IFNA(VLOOKUP(C436,'1 - Componenten'!$B$7:$K$60,3,0),"")</f>
        <v/>
      </c>
      <c r="E436" s="18" t="str">
        <f>_xlfn.IFNA(VLOOKUP(C436,'1 - Componenten'!$B$7:$K$60,5,0),"")</f>
        <v/>
      </c>
      <c r="F436" s="26" t="str">
        <f>_xlfn.IFNA(VLOOKUP(C436,'1 - Componenten'!$B$7:$K$60,8,0),"")</f>
        <v/>
      </c>
      <c r="G436" s="26" t="str">
        <f>_xlfn.IFNA(VLOOKUP(C436,'1 - Componenten'!$B$7:$K$60,9,0),"")</f>
        <v/>
      </c>
      <c r="H436" s="26" t="str">
        <f>_xlfn.IFNA(VLOOKUP(C436,'1 - Componenten'!$B$7:$K$60,10,0),"")</f>
        <v/>
      </c>
      <c r="I436" s="13">
        <v>1</v>
      </c>
      <c r="J436" s="52">
        <f>IFERROR($I436*E436,0)</f>
        <v>0</v>
      </c>
      <c r="K436" s="53">
        <f>IFERROR($I436*F436,0)</f>
        <v>0</v>
      </c>
      <c r="L436" s="53">
        <f t="shared" ref="L436:L444" si="159">IFERROR($I436*G436,0)</f>
        <v>0</v>
      </c>
      <c r="M436" s="53">
        <f t="shared" ref="M436:M444" si="160">IFERROR($I436*H436,0)</f>
        <v>0</v>
      </c>
      <c r="N436" s="42"/>
    </row>
    <row r="437" spans="2:14" x14ac:dyDescent="0.25">
      <c r="B437" s="39"/>
      <c r="C437" s="3"/>
      <c r="D437" s="4" t="str">
        <f>_xlfn.IFNA(VLOOKUP(C437,'1 - Componenten'!$B$7:$K$60,3,0),"")</f>
        <v/>
      </c>
      <c r="E437" s="18" t="str">
        <f>_xlfn.IFNA(VLOOKUP(C437,'1 - Componenten'!$B$7:$K$60,5,0),"")</f>
        <v/>
      </c>
      <c r="F437" s="26" t="str">
        <f>_xlfn.IFNA(VLOOKUP(C437,'1 - Componenten'!$B$7:$K$60,8,0),"")</f>
        <v/>
      </c>
      <c r="G437" s="26" t="str">
        <f>_xlfn.IFNA(VLOOKUP(C437,'1 - Componenten'!$B$7:$K$60,9,0),"")</f>
        <v/>
      </c>
      <c r="H437" s="26" t="str">
        <f>_xlfn.IFNA(VLOOKUP(C437,'1 - Componenten'!$B$7:$K$60,10,0),"")</f>
        <v/>
      </c>
      <c r="I437" s="13">
        <v>1</v>
      </c>
      <c r="J437" s="52">
        <f t="shared" ref="J437" si="161">IFERROR($I437*E437,0)</f>
        <v>0</v>
      </c>
      <c r="K437" s="53">
        <f t="shared" ref="K437:K444" si="162">IFERROR($I437*F437,0)</f>
        <v>0</v>
      </c>
      <c r="L437" s="53">
        <f t="shared" si="159"/>
        <v>0</v>
      </c>
      <c r="M437" s="53">
        <f t="shared" si="160"/>
        <v>0</v>
      </c>
      <c r="N437" s="42"/>
    </row>
    <row r="438" spans="2:14" x14ac:dyDescent="0.25">
      <c r="B438" s="39"/>
      <c r="C438" s="3"/>
      <c r="D438" s="4" t="str">
        <f>_xlfn.IFNA(VLOOKUP(C438,'1 - Componenten'!$B$7:$K$60,3,0),"")</f>
        <v/>
      </c>
      <c r="E438" s="18" t="str">
        <f>_xlfn.IFNA(VLOOKUP(C438,'1 - Componenten'!$B$7:$K$60,5,0),"")</f>
        <v/>
      </c>
      <c r="F438" s="26" t="str">
        <f>_xlfn.IFNA(VLOOKUP(C438,'1 - Componenten'!$B$7:$K$60,8,0),"")</f>
        <v/>
      </c>
      <c r="G438" s="26" t="str">
        <f>_xlfn.IFNA(VLOOKUP(C438,'1 - Componenten'!$B$7:$K$60,9,0),"")</f>
        <v/>
      </c>
      <c r="H438" s="26" t="str">
        <f>_xlfn.IFNA(VLOOKUP(C438,'1 - Componenten'!$B$7:$K$60,10,0),"")</f>
        <v/>
      </c>
      <c r="I438" s="13">
        <v>1</v>
      </c>
      <c r="J438" s="52">
        <f>IFERROR($I438*E438,0)</f>
        <v>0</v>
      </c>
      <c r="K438" s="53">
        <f t="shared" si="162"/>
        <v>0</v>
      </c>
      <c r="L438" s="53">
        <f t="shared" si="159"/>
        <v>0</v>
      </c>
      <c r="M438" s="53">
        <f t="shared" si="160"/>
        <v>0</v>
      </c>
      <c r="N438" s="42"/>
    </row>
    <row r="439" spans="2:14" x14ac:dyDescent="0.25">
      <c r="B439" s="39"/>
      <c r="C439" s="3"/>
      <c r="D439" s="4" t="str">
        <f>_xlfn.IFNA(VLOOKUP(C439,'1 - Componenten'!$B$7:$K$60,3,0),"")</f>
        <v/>
      </c>
      <c r="E439" s="18" t="str">
        <f>_xlfn.IFNA(VLOOKUP(C439,'1 - Componenten'!$B$7:$K$60,5,0),"")</f>
        <v/>
      </c>
      <c r="F439" s="26" t="str">
        <f>_xlfn.IFNA(VLOOKUP(C439,'1 - Componenten'!$B$7:$K$60,8,0),"")</f>
        <v/>
      </c>
      <c r="G439" s="26" t="str">
        <f>_xlfn.IFNA(VLOOKUP(C439,'1 - Componenten'!$B$7:$K$60,9,0),"")</f>
        <v/>
      </c>
      <c r="H439" s="26" t="str">
        <f>_xlfn.IFNA(VLOOKUP(C439,'1 - Componenten'!$B$7:$K$60,10,0),"")</f>
        <v/>
      </c>
      <c r="I439" s="13">
        <v>1</v>
      </c>
      <c r="J439" s="52">
        <f t="shared" ref="J439:J444" si="163">IFERROR($I439*E439,0)</f>
        <v>0</v>
      </c>
      <c r="K439" s="53">
        <f t="shared" si="162"/>
        <v>0</v>
      </c>
      <c r="L439" s="53">
        <f t="shared" si="159"/>
        <v>0</v>
      </c>
      <c r="M439" s="53">
        <f t="shared" si="160"/>
        <v>0</v>
      </c>
      <c r="N439" s="42"/>
    </row>
    <row r="440" spans="2:14" x14ac:dyDescent="0.25">
      <c r="B440" s="39"/>
      <c r="C440" s="3"/>
      <c r="D440" s="4" t="str">
        <f>_xlfn.IFNA(VLOOKUP(C440,'1 - Componenten'!$B$7:$K$60,3,0),"")</f>
        <v/>
      </c>
      <c r="E440" s="18" t="str">
        <f>_xlfn.IFNA(VLOOKUP(C440,'1 - Componenten'!$B$7:$K$60,5,0),"")</f>
        <v/>
      </c>
      <c r="F440" s="26" t="str">
        <f>_xlfn.IFNA(VLOOKUP(C440,'1 - Componenten'!$B$7:$K$60,8,0),"")</f>
        <v/>
      </c>
      <c r="G440" s="26" t="str">
        <f>_xlfn.IFNA(VLOOKUP(C440,'1 - Componenten'!$B$7:$K$60,9,0),"")</f>
        <v/>
      </c>
      <c r="H440" s="26" t="str">
        <f>_xlfn.IFNA(VLOOKUP(C440,'1 - Componenten'!$B$7:$K$60,10,0),"")</f>
        <v/>
      </c>
      <c r="I440" s="13">
        <v>1</v>
      </c>
      <c r="J440" s="52">
        <f t="shared" si="163"/>
        <v>0</v>
      </c>
      <c r="K440" s="53">
        <f t="shared" si="162"/>
        <v>0</v>
      </c>
      <c r="L440" s="53">
        <f t="shared" si="159"/>
        <v>0</v>
      </c>
      <c r="M440" s="53">
        <f t="shared" si="160"/>
        <v>0</v>
      </c>
      <c r="N440" s="42"/>
    </row>
    <row r="441" spans="2:14" x14ac:dyDescent="0.25">
      <c r="B441" s="39"/>
      <c r="C441" s="3"/>
      <c r="D441" s="4" t="str">
        <f>_xlfn.IFNA(VLOOKUP(C441,'1 - Componenten'!$B$7:$K$60,3,0),"")</f>
        <v/>
      </c>
      <c r="E441" s="18" t="str">
        <f>_xlfn.IFNA(VLOOKUP(C441,'1 - Componenten'!$B$7:$K$60,5,0),"")</f>
        <v/>
      </c>
      <c r="F441" s="26" t="str">
        <f>_xlfn.IFNA(VLOOKUP(C441,'1 - Componenten'!$B$7:$K$60,8,0),"")</f>
        <v/>
      </c>
      <c r="G441" s="26" t="str">
        <f>_xlfn.IFNA(VLOOKUP(C441,'1 - Componenten'!$B$7:$K$60,9,0),"")</f>
        <v/>
      </c>
      <c r="H441" s="26" t="str">
        <f>_xlfn.IFNA(VLOOKUP(C441,'1 - Componenten'!$B$7:$K$60,10,0),"")</f>
        <v/>
      </c>
      <c r="I441" s="13">
        <v>1</v>
      </c>
      <c r="J441" s="52">
        <f t="shared" si="163"/>
        <v>0</v>
      </c>
      <c r="K441" s="53">
        <f t="shared" si="162"/>
        <v>0</v>
      </c>
      <c r="L441" s="53">
        <f t="shared" si="159"/>
        <v>0</v>
      </c>
      <c r="M441" s="53">
        <f t="shared" si="160"/>
        <v>0</v>
      </c>
      <c r="N441" s="42"/>
    </row>
    <row r="442" spans="2:14" x14ac:dyDescent="0.25">
      <c r="B442" s="39"/>
      <c r="C442" s="3"/>
      <c r="D442" s="4" t="str">
        <f>_xlfn.IFNA(VLOOKUP(C442,'1 - Componenten'!$B$7:$K$60,3,0),"")</f>
        <v/>
      </c>
      <c r="E442" s="18" t="str">
        <f>_xlfn.IFNA(VLOOKUP(C442,'1 - Componenten'!$B$7:$K$60,5,0),"")</f>
        <v/>
      </c>
      <c r="F442" s="26" t="str">
        <f>_xlfn.IFNA(VLOOKUP(C442,'1 - Componenten'!$B$7:$K$60,8,0),"")</f>
        <v/>
      </c>
      <c r="G442" s="26" t="str">
        <f>_xlfn.IFNA(VLOOKUP(C442,'1 - Componenten'!$B$7:$K$60,9,0),"")</f>
        <v/>
      </c>
      <c r="H442" s="26" t="str">
        <f>_xlfn.IFNA(VLOOKUP(C442,'1 - Componenten'!$B$7:$K$60,10,0),"")</f>
        <v/>
      </c>
      <c r="I442" s="13">
        <v>1</v>
      </c>
      <c r="J442" s="52">
        <f t="shared" si="163"/>
        <v>0</v>
      </c>
      <c r="K442" s="53">
        <f t="shared" si="162"/>
        <v>0</v>
      </c>
      <c r="L442" s="53">
        <f t="shared" si="159"/>
        <v>0</v>
      </c>
      <c r="M442" s="53">
        <f t="shared" si="160"/>
        <v>0</v>
      </c>
      <c r="N442" s="42"/>
    </row>
    <row r="443" spans="2:14" x14ac:dyDescent="0.25">
      <c r="B443" s="39"/>
      <c r="C443" s="3"/>
      <c r="D443" s="4" t="str">
        <f>_xlfn.IFNA(VLOOKUP(C443,'1 - Componenten'!$B$7:$K$60,3,0),"")</f>
        <v/>
      </c>
      <c r="E443" s="18" t="str">
        <f>_xlfn.IFNA(VLOOKUP(C443,'1 - Componenten'!$B$7:$K$60,5,0),"")</f>
        <v/>
      </c>
      <c r="F443" s="26" t="str">
        <f>_xlfn.IFNA(VLOOKUP(C443,'1 - Componenten'!$B$7:$K$60,8,0),"")</f>
        <v/>
      </c>
      <c r="G443" s="26" t="str">
        <f>_xlfn.IFNA(VLOOKUP(C443,'1 - Componenten'!$B$7:$K$60,9,0),"")</f>
        <v/>
      </c>
      <c r="H443" s="26" t="str">
        <f>_xlfn.IFNA(VLOOKUP(C443,'1 - Componenten'!$B$7:$K$60,10,0),"")</f>
        <v/>
      </c>
      <c r="I443" s="13">
        <v>1</v>
      </c>
      <c r="J443" s="52">
        <f t="shared" si="163"/>
        <v>0</v>
      </c>
      <c r="K443" s="53">
        <f t="shared" si="162"/>
        <v>0</v>
      </c>
      <c r="L443" s="53">
        <f t="shared" si="159"/>
        <v>0</v>
      </c>
      <c r="M443" s="53">
        <f t="shared" si="160"/>
        <v>0</v>
      </c>
      <c r="N443" s="42"/>
    </row>
    <row r="444" spans="2:14" x14ac:dyDescent="0.25">
      <c r="B444" s="39"/>
      <c r="C444" s="3"/>
      <c r="D444" s="4" t="str">
        <f>_xlfn.IFNA(VLOOKUP(C444,'1 - Componenten'!$B$7:$K$60,3,0),"")</f>
        <v/>
      </c>
      <c r="E444" s="18" t="str">
        <f>_xlfn.IFNA(VLOOKUP(C444,'1 - Componenten'!$B$7:$K$60,5,0),"")</f>
        <v/>
      </c>
      <c r="F444" s="26" t="str">
        <f>_xlfn.IFNA(VLOOKUP(C444,'1 - Componenten'!$B$7:$K$60,8,0),"")</f>
        <v/>
      </c>
      <c r="G444" s="26" t="str">
        <f>_xlfn.IFNA(VLOOKUP(C444,'1 - Componenten'!$B$7:$K$60,9,0),"")</f>
        <v/>
      </c>
      <c r="H444" s="26" t="str">
        <f>_xlfn.IFNA(VLOOKUP(C444,'1 - Componenten'!$B$7:$K$60,10,0),"")</f>
        <v/>
      </c>
      <c r="I444" s="13">
        <v>1</v>
      </c>
      <c r="J444" s="52">
        <f t="shared" si="163"/>
        <v>0</v>
      </c>
      <c r="K444" s="53">
        <f t="shared" si="162"/>
        <v>0</v>
      </c>
      <c r="L444" s="53">
        <f t="shared" si="159"/>
        <v>0</v>
      </c>
      <c r="M444" s="53">
        <f t="shared" si="160"/>
        <v>0</v>
      </c>
      <c r="N444" s="42"/>
    </row>
    <row r="445" spans="2:14" ht="14.1" customHeight="1" x14ac:dyDescent="0.25">
      <c r="B445" s="39"/>
      <c r="C445" s="32"/>
      <c r="D445" s="33"/>
      <c r="E445" s="34"/>
      <c r="F445" s="35"/>
      <c r="G445" s="35"/>
      <c r="H445" s="35"/>
      <c r="I445" s="32"/>
      <c r="J445" s="54" t="s">
        <v>29</v>
      </c>
      <c r="K445" s="55">
        <f>SUM(K436:K444)</f>
        <v>0</v>
      </c>
      <c r="L445" s="55">
        <f>SUM(L436:L444)</f>
        <v>0</v>
      </c>
      <c r="M445" s="55">
        <f>SUM(M436:M444)</f>
        <v>0</v>
      </c>
      <c r="N445" s="42"/>
    </row>
    <row r="446" spans="2:14" ht="18.75" x14ac:dyDescent="0.3">
      <c r="B446" s="39"/>
      <c r="C446" s="48" t="s">
        <v>65</v>
      </c>
      <c r="D446" s="79" t="s">
        <v>111</v>
      </c>
      <c r="E446" s="107" t="s">
        <v>19</v>
      </c>
      <c r="F446" s="107"/>
      <c r="G446" s="107"/>
      <c r="H446" s="107"/>
      <c r="I446" s="108" t="s">
        <v>35</v>
      </c>
      <c r="J446" s="108"/>
      <c r="K446" s="108"/>
      <c r="L446" s="108"/>
      <c r="M446" s="108"/>
      <c r="N446" s="42"/>
    </row>
    <row r="447" spans="2:14" ht="30" customHeight="1" x14ac:dyDescent="0.25">
      <c r="B447" s="39"/>
      <c r="C447" s="5" t="s">
        <v>36</v>
      </c>
      <c r="D447" s="5" t="s">
        <v>12</v>
      </c>
      <c r="E447" s="12" t="s">
        <v>2</v>
      </c>
      <c r="F447" s="5" t="s">
        <v>24</v>
      </c>
      <c r="G447" s="23" t="s">
        <v>21</v>
      </c>
      <c r="H447" s="23" t="s">
        <v>22</v>
      </c>
      <c r="I447" s="21" t="s">
        <v>20</v>
      </c>
      <c r="J447" s="21" t="s">
        <v>23</v>
      </c>
      <c r="K447" s="50" t="s">
        <v>25</v>
      </c>
      <c r="L447" s="51" t="s">
        <v>26</v>
      </c>
      <c r="M447" s="51" t="s">
        <v>27</v>
      </c>
      <c r="N447" s="42"/>
    </row>
    <row r="448" spans="2:14" x14ac:dyDescent="0.25">
      <c r="B448" s="39"/>
      <c r="C448" s="3"/>
      <c r="D448" s="4" t="str">
        <f>_xlfn.IFNA(VLOOKUP(C448,'1 - Componenten'!$B$7:$K$60,3,0),"")</f>
        <v/>
      </c>
      <c r="E448" s="18" t="str">
        <f>_xlfn.IFNA(VLOOKUP(C448,'1 - Componenten'!$B$7:$K$60,5,0),"")</f>
        <v/>
      </c>
      <c r="F448" s="26" t="str">
        <f>_xlfn.IFNA(VLOOKUP(C448,'1 - Componenten'!$B$7:$K$60,8,0),"")</f>
        <v/>
      </c>
      <c r="G448" s="26" t="str">
        <f>_xlfn.IFNA(VLOOKUP(C448,'1 - Componenten'!$B$7:$K$60,9,0),"")</f>
        <v/>
      </c>
      <c r="H448" s="26" t="str">
        <f>_xlfn.IFNA(VLOOKUP(C448,'1 - Componenten'!$B$7:$K$60,10,0),"")</f>
        <v/>
      </c>
      <c r="I448" s="13">
        <v>1</v>
      </c>
      <c r="J448" s="52">
        <f>IFERROR($I448*E448,0)</f>
        <v>0</v>
      </c>
      <c r="K448" s="53">
        <f>IFERROR($I448*F448,0)</f>
        <v>0</v>
      </c>
      <c r="L448" s="53">
        <f t="shared" ref="L448:L456" si="164">IFERROR($I448*G448,0)</f>
        <v>0</v>
      </c>
      <c r="M448" s="53">
        <f t="shared" ref="M448:M456" si="165">IFERROR($I448*H448,0)</f>
        <v>0</v>
      </c>
      <c r="N448" s="42"/>
    </row>
    <row r="449" spans="2:14" x14ac:dyDescent="0.25">
      <c r="B449" s="39"/>
      <c r="C449" s="3"/>
      <c r="D449" s="4" t="str">
        <f>_xlfn.IFNA(VLOOKUP(C449,'1 - Componenten'!$B$7:$K$60,3,0),"")</f>
        <v/>
      </c>
      <c r="E449" s="18" t="str">
        <f>_xlfn.IFNA(VLOOKUP(C449,'1 - Componenten'!$B$7:$K$60,5,0),"")</f>
        <v/>
      </c>
      <c r="F449" s="26" t="str">
        <f>_xlfn.IFNA(VLOOKUP(C449,'1 - Componenten'!$B$7:$K$60,8,0),"")</f>
        <v/>
      </c>
      <c r="G449" s="26" t="str">
        <f>_xlfn.IFNA(VLOOKUP(C449,'1 - Componenten'!$B$7:$K$60,9,0),"")</f>
        <v/>
      </c>
      <c r="H449" s="26" t="str">
        <f>_xlfn.IFNA(VLOOKUP(C449,'1 - Componenten'!$B$7:$K$60,10,0),"")</f>
        <v/>
      </c>
      <c r="I449" s="13">
        <v>1</v>
      </c>
      <c r="J449" s="52">
        <f t="shared" ref="J449" si="166">IFERROR($I449*E449,0)</f>
        <v>0</v>
      </c>
      <c r="K449" s="53">
        <f t="shared" ref="K449:K456" si="167">IFERROR($I449*F449,0)</f>
        <v>0</v>
      </c>
      <c r="L449" s="53">
        <f t="shared" si="164"/>
        <v>0</v>
      </c>
      <c r="M449" s="53">
        <f t="shared" si="165"/>
        <v>0</v>
      </c>
      <c r="N449" s="42"/>
    </row>
    <row r="450" spans="2:14" x14ac:dyDescent="0.25">
      <c r="B450" s="39"/>
      <c r="C450" s="3"/>
      <c r="D450" s="4" t="str">
        <f>_xlfn.IFNA(VLOOKUP(C450,'1 - Componenten'!$B$7:$K$60,3,0),"")</f>
        <v/>
      </c>
      <c r="E450" s="18" t="str">
        <f>_xlfn.IFNA(VLOOKUP(C450,'1 - Componenten'!$B$7:$K$60,5,0),"")</f>
        <v/>
      </c>
      <c r="F450" s="26" t="str">
        <f>_xlfn.IFNA(VLOOKUP(C450,'1 - Componenten'!$B$7:$K$60,8,0),"")</f>
        <v/>
      </c>
      <c r="G450" s="26" t="str">
        <f>_xlfn.IFNA(VLOOKUP(C450,'1 - Componenten'!$B$7:$K$60,9,0),"")</f>
        <v/>
      </c>
      <c r="H450" s="26" t="str">
        <f>_xlfn.IFNA(VLOOKUP(C450,'1 - Componenten'!$B$7:$K$60,10,0),"")</f>
        <v/>
      </c>
      <c r="I450" s="13">
        <v>1</v>
      </c>
      <c r="J450" s="52">
        <f>IFERROR($I450*E450,0)</f>
        <v>0</v>
      </c>
      <c r="K450" s="53">
        <f t="shared" si="167"/>
        <v>0</v>
      </c>
      <c r="L450" s="53">
        <f t="shared" si="164"/>
        <v>0</v>
      </c>
      <c r="M450" s="53">
        <f t="shared" si="165"/>
        <v>0</v>
      </c>
      <c r="N450" s="42"/>
    </row>
    <row r="451" spans="2:14" x14ac:dyDescent="0.25">
      <c r="B451" s="39"/>
      <c r="C451" s="3"/>
      <c r="D451" s="4" t="str">
        <f>_xlfn.IFNA(VLOOKUP(C451,'1 - Componenten'!$B$7:$K$60,3,0),"")</f>
        <v/>
      </c>
      <c r="E451" s="18" t="str">
        <f>_xlfn.IFNA(VLOOKUP(C451,'1 - Componenten'!$B$7:$K$60,5,0),"")</f>
        <v/>
      </c>
      <c r="F451" s="26" t="str">
        <f>_xlfn.IFNA(VLOOKUP(C451,'1 - Componenten'!$B$7:$K$60,8,0),"")</f>
        <v/>
      </c>
      <c r="G451" s="26" t="str">
        <f>_xlfn.IFNA(VLOOKUP(C451,'1 - Componenten'!$B$7:$K$60,9,0),"")</f>
        <v/>
      </c>
      <c r="H451" s="26" t="str">
        <f>_xlfn.IFNA(VLOOKUP(C451,'1 - Componenten'!$B$7:$K$60,10,0),"")</f>
        <v/>
      </c>
      <c r="I451" s="13">
        <v>1</v>
      </c>
      <c r="J451" s="52">
        <f t="shared" ref="J451:J456" si="168">IFERROR($I451*E451,0)</f>
        <v>0</v>
      </c>
      <c r="K451" s="53">
        <f t="shared" si="167"/>
        <v>0</v>
      </c>
      <c r="L451" s="53">
        <f t="shared" si="164"/>
        <v>0</v>
      </c>
      <c r="M451" s="53">
        <f t="shared" si="165"/>
        <v>0</v>
      </c>
      <c r="N451" s="42"/>
    </row>
    <row r="452" spans="2:14" x14ac:dyDescent="0.25">
      <c r="B452" s="39"/>
      <c r="C452" s="3"/>
      <c r="D452" s="4" t="str">
        <f>_xlfn.IFNA(VLOOKUP(C452,'1 - Componenten'!$B$7:$K$60,3,0),"")</f>
        <v/>
      </c>
      <c r="E452" s="18" t="str">
        <f>_xlfn.IFNA(VLOOKUP(C452,'1 - Componenten'!$B$7:$K$60,5,0),"")</f>
        <v/>
      </c>
      <c r="F452" s="26" t="str">
        <f>_xlfn.IFNA(VLOOKUP(C452,'1 - Componenten'!$B$7:$K$60,8,0),"")</f>
        <v/>
      </c>
      <c r="G452" s="26" t="str">
        <f>_xlfn.IFNA(VLOOKUP(C452,'1 - Componenten'!$B$7:$K$60,9,0),"")</f>
        <v/>
      </c>
      <c r="H452" s="26" t="str">
        <f>_xlfn.IFNA(VLOOKUP(C452,'1 - Componenten'!$B$7:$K$60,10,0),"")</f>
        <v/>
      </c>
      <c r="I452" s="13">
        <v>1</v>
      </c>
      <c r="J452" s="52">
        <f t="shared" si="168"/>
        <v>0</v>
      </c>
      <c r="K452" s="53">
        <f t="shared" si="167"/>
        <v>0</v>
      </c>
      <c r="L452" s="53">
        <f t="shared" si="164"/>
        <v>0</v>
      </c>
      <c r="M452" s="53">
        <f t="shared" si="165"/>
        <v>0</v>
      </c>
      <c r="N452" s="42"/>
    </row>
    <row r="453" spans="2:14" x14ac:dyDescent="0.25">
      <c r="B453" s="39"/>
      <c r="C453" s="3"/>
      <c r="D453" s="4" t="str">
        <f>_xlfn.IFNA(VLOOKUP(C453,'1 - Componenten'!$B$7:$K$60,3,0),"")</f>
        <v/>
      </c>
      <c r="E453" s="18" t="str">
        <f>_xlfn.IFNA(VLOOKUP(C453,'1 - Componenten'!$B$7:$K$60,5,0),"")</f>
        <v/>
      </c>
      <c r="F453" s="26" t="str">
        <f>_xlfn.IFNA(VLOOKUP(C453,'1 - Componenten'!$B$7:$K$60,8,0),"")</f>
        <v/>
      </c>
      <c r="G453" s="26" t="str">
        <f>_xlfn.IFNA(VLOOKUP(C453,'1 - Componenten'!$B$7:$K$60,9,0),"")</f>
        <v/>
      </c>
      <c r="H453" s="26" t="str">
        <f>_xlfn.IFNA(VLOOKUP(C453,'1 - Componenten'!$B$7:$K$60,10,0),"")</f>
        <v/>
      </c>
      <c r="I453" s="13">
        <v>1</v>
      </c>
      <c r="J453" s="52">
        <f t="shared" si="168"/>
        <v>0</v>
      </c>
      <c r="K453" s="53">
        <f t="shared" si="167"/>
        <v>0</v>
      </c>
      <c r="L453" s="53">
        <f t="shared" si="164"/>
        <v>0</v>
      </c>
      <c r="M453" s="53">
        <f t="shared" si="165"/>
        <v>0</v>
      </c>
      <c r="N453" s="42"/>
    </row>
    <row r="454" spans="2:14" x14ac:dyDescent="0.25">
      <c r="B454" s="39"/>
      <c r="C454" s="3"/>
      <c r="D454" s="4" t="str">
        <f>_xlfn.IFNA(VLOOKUP(C454,'1 - Componenten'!$B$7:$K$60,3,0),"")</f>
        <v/>
      </c>
      <c r="E454" s="18" t="str">
        <f>_xlfn.IFNA(VLOOKUP(C454,'1 - Componenten'!$B$7:$K$60,5,0),"")</f>
        <v/>
      </c>
      <c r="F454" s="26" t="str">
        <f>_xlfn.IFNA(VLOOKUP(C454,'1 - Componenten'!$B$7:$K$60,8,0),"")</f>
        <v/>
      </c>
      <c r="G454" s="26" t="str">
        <f>_xlfn.IFNA(VLOOKUP(C454,'1 - Componenten'!$B$7:$K$60,9,0),"")</f>
        <v/>
      </c>
      <c r="H454" s="26" t="str">
        <f>_xlfn.IFNA(VLOOKUP(C454,'1 - Componenten'!$B$7:$K$60,10,0),"")</f>
        <v/>
      </c>
      <c r="I454" s="13">
        <v>1</v>
      </c>
      <c r="J454" s="52">
        <f t="shared" si="168"/>
        <v>0</v>
      </c>
      <c r="K454" s="53">
        <f t="shared" si="167"/>
        <v>0</v>
      </c>
      <c r="L454" s="53">
        <f t="shared" si="164"/>
        <v>0</v>
      </c>
      <c r="M454" s="53">
        <f t="shared" si="165"/>
        <v>0</v>
      </c>
      <c r="N454" s="42"/>
    </row>
    <row r="455" spans="2:14" x14ac:dyDescent="0.25">
      <c r="B455" s="39"/>
      <c r="C455" s="3"/>
      <c r="D455" s="4" t="str">
        <f>_xlfn.IFNA(VLOOKUP(C455,'1 - Componenten'!$B$7:$K$60,3,0),"")</f>
        <v/>
      </c>
      <c r="E455" s="18" t="str">
        <f>_xlfn.IFNA(VLOOKUP(C455,'1 - Componenten'!$B$7:$K$60,5,0),"")</f>
        <v/>
      </c>
      <c r="F455" s="26" t="str">
        <f>_xlfn.IFNA(VLOOKUP(C455,'1 - Componenten'!$B$7:$K$60,8,0),"")</f>
        <v/>
      </c>
      <c r="G455" s="26" t="str">
        <f>_xlfn.IFNA(VLOOKUP(C455,'1 - Componenten'!$B$7:$K$60,9,0),"")</f>
        <v/>
      </c>
      <c r="H455" s="26" t="str">
        <f>_xlfn.IFNA(VLOOKUP(C455,'1 - Componenten'!$B$7:$K$60,10,0),"")</f>
        <v/>
      </c>
      <c r="I455" s="13">
        <v>1</v>
      </c>
      <c r="J455" s="52">
        <f t="shared" si="168"/>
        <v>0</v>
      </c>
      <c r="K455" s="53">
        <f t="shared" si="167"/>
        <v>0</v>
      </c>
      <c r="L455" s="53">
        <f t="shared" si="164"/>
        <v>0</v>
      </c>
      <c r="M455" s="53">
        <f t="shared" si="165"/>
        <v>0</v>
      </c>
      <c r="N455" s="42"/>
    </row>
    <row r="456" spans="2:14" x14ac:dyDescent="0.25">
      <c r="B456" s="39"/>
      <c r="C456" s="3"/>
      <c r="D456" s="4" t="str">
        <f>_xlfn.IFNA(VLOOKUP(C456,'1 - Componenten'!$B$7:$K$60,3,0),"")</f>
        <v/>
      </c>
      <c r="E456" s="18" t="str">
        <f>_xlfn.IFNA(VLOOKUP(C456,'1 - Componenten'!$B$7:$K$60,5,0),"")</f>
        <v/>
      </c>
      <c r="F456" s="26" t="str">
        <f>_xlfn.IFNA(VLOOKUP(C456,'1 - Componenten'!$B$7:$K$60,8,0),"")</f>
        <v/>
      </c>
      <c r="G456" s="26" t="str">
        <f>_xlfn.IFNA(VLOOKUP(C456,'1 - Componenten'!$B$7:$K$60,9,0),"")</f>
        <v/>
      </c>
      <c r="H456" s="26" t="str">
        <f>_xlfn.IFNA(VLOOKUP(C456,'1 - Componenten'!$B$7:$K$60,10,0),"")</f>
        <v/>
      </c>
      <c r="I456" s="13">
        <v>1</v>
      </c>
      <c r="J456" s="52">
        <f t="shared" si="168"/>
        <v>0</v>
      </c>
      <c r="K456" s="53">
        <f t="shared" si="167"/>
        <v>0</v>
      </c>
      <c r="L456" s="53">
        <f t="shared" si="164"/>
        <v>0</v>
      </c>
      <c r="M456" s="53">
        <f t="shared" si="165"/>
        <v>0</v>
      </c>
      <c r="N456" s="42"/>
    </row>
    <row r="457" spans="2:14" ht="14.1" customHeight="1" x14ac:dyDescent="0.25">
      <c r="B457" s="39"/>
      <c r="C457" s="32"/>
      <c r="D457" s="33"/>
      <c r="E457" s="34"/>
      <c r="F457" s="35"/>
      <c r="G457" s="35"/>
      <c r="H457" s="35"/>
      <c r="I457" s="32"/>
      <c r="J457" s="54" t="s">
        <v>29</v>
      </c>
      <c r="K457" s="55">
        <f>SUM(K448:K456)</f>
        <v>0</v>
      </c>
      <c r="L457" s="55">
        <f>SUM(L448:L456)</f>
        <v>0</v>
      </c>
      <c r="M457" s="55">
        <f>SUM(M448:M456)</f>
        <v>0</v>
      </c>
      <c r="N457" s="42"/>
    </row>
    <row r="458" spans="2:14" ht="18.75" x14ac:dyDescent="0.3">
      <c r="B458" s="39"/>
      <c r="C458" s="48" t="s">
        <v>66</v>
      </c>
      <c r="D458" s="79" t="s">
        <v>111</v>
      </c>
      <c r="E458" s="107" t="s">
        <v>19</v>
      </c>
      <c r="F458" s="107"/>
      <c r="G458" s="107"/>
      <c r="H458" s="107"/>
      <c r="I458" s="108" t="s">
        <v>35</v>
      </c>
      <c r="J458" s="108"/>
      <c r="K458" s="108"/>
      <c r="L458" s="108"/>
      <c r="M458" s="108"/>
      <c r="N458" s="42"/>
    </row>
    <row r="459" spans="2:14" ht="30" customHeight="1" x14ac:dyDescent="0.25">
      <c r="B459" s="39"/>
      <c r="C459" s="5" t="s">
        <v>36</v>
      </c>
      <c r="D459" s="5" t="s">
        <v>12</v>
      </c>
      <c r="E459" s="12" t="s">
        <v>2</v>
      </c>
      <c r="F459" s="5" t="s">
        <v>24</v>
      </c>
      <c r="G459" s="23" t="s">
        <v>21</v>
      </c>
      <c r="H459" s="23" t="s">
        <v>22</v>
      </c>
      <c r="I459" s="21" t="s">
        <v>20</v>
      </c>
      <c r="J459" s="21" t="s">
        <v>23</v>
      </c>
      <c r="K459" s="50" t="s">
        <v>25</v>
      </c>
      <c r="L459" s="51" t="s">
        <v>26</v>
      </c>
      <c r="M459" s="51" t="s">
        <v>27</v>
      </c>
      <c r="N459" s="42"/>
    </row>
    <row r="460" spans="2:14" x14ac:dyDescent="0.25">
      <c r="B460" s="39"/>
      <c r="C460" s="3"/>
      <c r="D460" s="4" t="str">
        <f>_xlfn.IFNA(VLOOKUP(C460,'1 - Componenten'!$B$7:$K$60,3,0),"")</f>
        <v/>
      </c>
      <c r="E460" s="18" t="str">
        <f>_xlfn.IFNA(VLOOKUP(C460,'1 - Componenten'!$B$7:$K$60,5,0),"")</f>
        <v/>
      </c>
      <c r="F460" s="26" t="str">
        <f>_xlfn.IFNA(VLOOKUP(C460,'1 - Componenten'!$B$7:$K$60,8,0),"")</f>
        <v/>
      </c>
      <c r="G460" s="26" t="str">
        <f>_xlfn.IFNA(VLOOKUP(C460,'1 - Componenten'!$B$7:$K$60,9,0),"")</f>
        <v/>
      </c>
      <c r="H460" s="26" t="str">
        <f>_xlfn.IFNA(VLOOKUP(C460,'1 - Componenten'!$B$7:$K$60,10,0),"")</f>
        <v/>
      </c>
      <c r="I460" s="13">
        <v>1</v>
      </c>
      <c r="J460" s="52">
        <f>IFERROR($I460*E460,0)</f>
        <v>0</v>
      </c>
      <c r="K460" s="53">
        <f>IFERROR($I460*F460,0)</f>
        <v>0</v>
      </c>
      <c r="L460" s="53">
        <f t="shared" ref="L460:L468" si="169">IFERROR($I460*G460,0)</f>
        <v>0</v>
      </c>
      <c r="M460" s="53">
        <f t="shared" ref="M460:M468" si="170">IFERROR($I460*H460,0)</f>
        <v>0</v>
      </c>
      <c r="N460" s="42"/>
    </row>
    <row r="461" spans="2:14" x14ac:dyDescent="0.25">
      <c r="B461" s="39"/>
      <c r="C461" s="3"/>
      <c r="D461" s="4" t="str">
        <f>_xlfn.IFNA(VLOOKUP(C461,'1 - Componenten'!$B$7:$K$60,3,0),"")</f>
        <v/>
      </c>
      <c r="E461" s="18" t="str">
        <f>_xlfn.IFNA(VLOOKUP(C461,'1 - Componenten'!$B$7:$K$60,5,0),"")</f>
        <v/>
      </c>
      <c r="F461" s="26" t="str">
        <f>_xlfn.IFNA(VLOOKUP(C461,'1 - Componenten'!$B$7:$K$60,8,0),"")</f>
        <v/>
      </c>
      <c r="G461" s="26" t="str">
        <f>_xlfn.IFNA(VLOOKUP(C461,'1 - Componenten'!$B$7:$K$60,9,0),"")</f>
        <v/>
      </c>
      <c r="H461" s="26" t="str">
        <f>_xlfn.IFNA(VLOOKUP(C461,'1 - Componenten'!$B$7:$K$60,10,0),"")</f>
        <v/>
      </c>
      <c r="I461" s="13">
        <v>1</v>
      </c>
      <c r="J461" s="52">
        <f t="shared" ref="J461:J468" si="171">IFERROR($I461*E461,0)</f>
        <v>0</v>
      </c>
      <c r="K461" s="53">
        <f t="shared" ref="K461:K468" si="172">IFERROR($I461*F461,0)</f>
        <v>0</v>
      </c>
      <c r="L461" s="53">
        <f t="shared" si="169"/>
        <v>0</v>
      </c>
      <c r="M461" s="53">
        <f t="shared" si="170"/>
        <v>0</v>
      </c>
      <c r="N461" s="42"/>
    </row>
    <row r="462" spans="2:14" x14ac:dyDescent="0.25">
      <c r="B462" s="39"/>
      <c r="C462" s="3"/>
      <c r="D462" s="4" t="str">
        <f>_xlfn.IFNA(VLOOKUP(C462,'1 - Componenten'!$B$7:$K$60,3,0),"")</f>
        <v/>
      </c>
      <c r="E462" s="18" t="str">
        <f>_xlfn.IFNA(VLOOKUP(C462,'1 - Componenten'!$B$7:$K$60,5,0),"")</f>
        <v/>
      </c>
      <c r="F462" s="26" t="str">
        <f>_xlfn.IFNA(VLOOKUP(C462,'1 - Componenten'!$B$7:$K$60,8,0),"")</f>
        <v/>
      </c>
      <c r="G462" s="26" t="str">
        <f>_xlfn.IFNA(VLOOKUP(C462,'1 - Componenten'!$B$7:$K$60,9,0),"")</f>
        <v/>
      </c>
      <c r="H462" s="26" t="str">
        <f>_xlfn.IFNA(VLOOKUP(C462,'1 - Componenten'!$B$7:$K$60,10,0),"")</f>
        <v/>
      </c>
      <c r="I462" s="13">
        <v>1</v>
      </c>
      <c r="J462" s="52">
        <f t="shared" si="171"/>
        <v>0</v>
      </c>
      <c r="K462" s="53">
        <f t="shared" si="172"/>
        <v>0</v>
      </c>
      <c r="L462" s="53">
        <f t="shared" si="169"/>
        <v>0</v>
      </c>
      <c r="M462" s="53">
        <f t="shared" si="170"/>
        <v>0</v>
      </c>
      <c r="N462" s="42"/>
    </row>
    <row r="463" spans="2:14" x14ac:dyDescent="0.25">
      <c r="B463" s="39"/>
      <c r="C463" s="3"/>
      <c r="D463" s="4" t="str">
        <f>_xlfn.IFNA(VLOOKUP(C463,'1 - Componenten'!$B$7:$K$60,3,0),"")</f>
        <v/>
      </c>
      <c r="E463" s="18" t="str">
        <f>_xlfn.IFNA(VLOOKUP(C463,'1 - Componenten'!$B$7:$K$60,5,0),"")</f>
        <v/>
      </c>
      <c r="F463" s="26" t="str">
        <f>_xlfn.IFNA(VLOOKUP(C463,'1 - Componenten'!$B$7:$K$60,8,0),"")</f>
        <v/>
      </c>
      <c r="G463" s="26" t="str">
        <f>_xlfn.IFNA(VLOOKUP(C463,'1 - Componenten'!$B$7:$K$60,9,0),"")</f>
        <v/>
      </c>
      <c r="H463" s="26" t="str">
        <f>_xlfn.IFNA(VLOOKUP(C463,'1 - Componenten'!$B$7:$K$60,10,0),"")</f>
        <v/>
      </c>
      <c r="I463" s="13">
        <v>1</v>
      </c>
      <c r="J463" s="52">
        <f t="shared" si="171"/>
        <v>0</v>
      </c>
      <c r="K463" s="53">
        <f>IFERROR($I463*F463,0)</f>
        <v>0</v>
      </c>
      <c r="L463" s="53">
        <f>IFERROR($I463*G463,0)</f>
        <v>0</v>
      </c>
      <c r="M463" s="53">
        <f t="shared" si="170"/>
        <v>0</v>
      </c>
      <c r="N463" s="42"/>
    </row>
    <row r="464" spans="2:14" x14ac:dyDescent="0.25">
      <c r="B464" s="39"/>
      <c r="C464" s="3"/>
      <c r="D464" s="4" t="str">
        <f>_xlfn.IFNA(VLOOKUP(C464,'1 - Componenten'!$B$7:$K$60,3,0),"")</f>
        <v/>
      </c>
      <c r="E464" s="18" t="str">
        <f>_xlfn.IFNA(VLOOKUP(C464,'1 - Componenten'!$B$7:$K$60,5,0),"")</f>
        <v/>
      </c>
      <c r="F464" s="26" t="str">
        <f>_xlfn.IFNA(VLOOKUP(C464,'1 - Componenten'!$B$7:$K$60,8,0),"")</f>
        <v/>
      </c>
      <c r="G464" s="26" t="str">
        <f>_xlfn.IFNA(VLOOKUP(C464,'1 - Componenten'!$B$7:$K$60,9,0),"")</f>
        <v/>
      </c>
      <c r="H464" s="26" t="str">
        <f>_xlfn.IFNA(VLOOKUP(C464,'1 - Componenten'!$B$7:$K$60,10,0),"")</f>
        <v/>
      </c>
      <c r="I464" s="13">
        <v>1</v>
      </c>
      <c r="J464" s="52">
        <f t="shared" si="171"/>
        <v>0</v>
      </c>
      <c r="K464" s="53">
        <f t="shared" si="172"/>
        <v>0</v>
      </c>
      <c r="L464" s="53">
        <f t="shared" si="169"/>
        <v>0</v>
      </c>
      <c r="M464" s="53">
        <f t="shared" si="170"/>
        <v>0</v>
      </c>
      <c r="N464" s="42"/>
    </row>
    <row r="465" spans="2:14" x14ac:dyDescent="0.25">
      <c r="B465" s="39"/>
      <c r="C465" s="3"/>
      <c r="D465" s="4" t="str">
        <f>_xlfn.IFNA(VLOOKUP(C465,'1 - Componenten'!$B$7:$K$60,3,0),"")</f>
        <v/>
      </c>
      <c r="E465" s="18" t="str">
        <f>_xlfn.IFNA(VLOOKUP(C465,'1 - Componenten'!$B$7:$K$60,5,0),"")</f>
        <v/>
      </c>
      <c r="F465" s="26" t="str">
        <f>_xlfn.IFNA(VLOOKUP(C465,'1 - Componenten'!$B$7:$K$60,8,0),"")</f>
        <v/>
      </c>
      <c r="G465" s="26" t="str">
        <f>_xlfn.IFNA(VLOOKUP(C465,'1 - Componenten'!$B$7:$K$60,9,0),"")</f>
        <v/>
      </c>
      <c r="H465" s="26" t="str">
        <f>_xlfn.IFNA(VLOOKUP(C465,'1 - Componenten'!$B$7:$K$60,10,0),"")</f>
        <v/>
      </c>
      <c r="I465" s="13">
        <v>1</v>
      </c>
      <c r="J465" s="52">
        <f t="shared" si="171"/>
        <v>0</v>
      </c>
      <c r="K465" s="53">
        <f t="shared" si="172"/>
        <v>0</v>
      </c>
      <c r="L465" s="53">
        <f t="shared" si="169"/>
        <v>0</v>
      </c>
      <c r="M465" s="53">
        <f>IFERROR($I465*H465,0)</f>
        <v>0</v>
      </c>
      <c r="N465" s="42"/>
    </row>
    <row r="466" spans="2:14" x14ac:dyDescent="0.25">
      <c r="B466" s="39"/>
      <c r="C466" s="3"/>
      <c r="D466" s="4" t="str">
        <f>_xlfn.IFNA(VLOOKUP(C466,'1 - Componenten'!$B$7:$K$60,3,0),"")</f>
        <v/>
      </c>
      <c r="E466" s="18" t="str">
        <f>_xlfn.IFNA(VLOOKUP(C466,'1 - Componenten'!$B$7:$K$60,5,0),"")</f>
        <v/>
      </c>
      <c r="F466" s="26" t="str">
        <f>_xlfn.IFNA(VLOOKUP(C466,'1 - Componenten'!$B$7:$K$60,8,0),"")</f>
        <v/>
      </c>
      <c r="G466" s="26" t="str">
        <f>_xlfn.IFNA(VLOOKUP(C466,'1 - Componenten'!$B$7:$K$60,9,0),"")</f>
        <v/>
      </c>
      <c r="H466" s="26" t="str">
        <f>_xlfn.IFNA(VLOOKUP(C466,'1 - Componenten'!$B$7:$K$60,10,0),"")</f>
        <v/>
      </c>
      <c r="I466" s="13">
        <v>1</v>
      </c>
      <c r="J466" s="52">
        <f t="shared" si="171"/>
        <v>0</v>
      </c>
      <c r="K466" s="53">
        <f t="shared" si="172"/>
        <v>0</v>
      </c>
      <c r="L466" s="53">
        <f t="shared" si="169"/>
        <v>0</v>
      </c>
      <c r="M466" s="53">
        <f t="shared" si="170"/>
        <v>0</v>
      </c>
      <c r="N466" s="42"/>
    </row>
    <row r="467" spans="2:14" x14ac:dyDescent="0.25">
      <c r="B467" s="39"/>
      <c r="C467" s="3"/>
      <c r="D467" s="4" t="str">
        <f>_xlfn.IFNA(VLOOKUP(C467,'1 - Componenten'!$B$7:$K$60,3,0),"")</f>
        <v/>
      </c>
      <c r="E467" s="18" t="str">
        <f>_xlfn.IFNA(VLOOKUP(C467,'1 - Componenten'!$B$7:$K$60,5,0),"")</f>
        <v/>
      </c>
      <c r="F467" s="26" t="str">
        <f>_xlfn.IFNA(VLOOKUP(C467,'1 - Componenten'!$B$7:$K$60,8,0),"")</f>
        <v/>
      </c>
      <c r="G467" s="26" t="str">
        <f>_xlfn.IFNA(VLOOKUP(C467,'1 - Componenten'!$B$7:$K$60,9,0),"")</f>
        <v/>
      </c>
      <c r="H467" s="26" t="str">
        <f>_xlfn.IFNA(VLOOKUP(C467,'1 - Componenten'!$B$7:$K$60,10,0),"")</f>
        <v/>
      </c>
      <c r="I467" s="13">
        <v>1</v>
      </c>
      <c r="J467" s="52">
        <f t="shared" si="171"/>
        <v>0</v>
      </c>
      <c r="K467" s="53">
        <f t="shared" si="172"/>
        <v>0</v>
      </c>
      <c r="L467" s="53">
        <f t="shared" si="169"/>
        <v>0</v>
      </c>
      <c r="M467" s="53">
        <f t="shared" si="170"/>
        <v>0</v>
      </c>
      <c r="N467" s="42"/>
    </row>
    <row r="468" spans="2:14" x14ac:dyDescent="0.25">
      <c r="B468" s="39"/>
      <c r="C468" s="3"/>
      <c r="D468" s="4" t="str">
        <f>_xlfn.IFNA(VLOOKUP(C468,'1 - Componenten'!$B$7:$K$60,3,0),"")</f>
        <v/>
      </c>
      <c r="E468" s="18" t="str">
        <f>_xlfn.IFNA(VLOOKUP(C468,'1 - Componenten'!$B$7:$K$60,5,0),"")</f>
        <v/>
      </c>
      <c r="F468" s="26" t="str">
        <f>_xlfn.IFNA(VLOOKUP(C468,'1 - Componenten'!$B$7:$K$60,8,0),"")</f>
        <v/>
      </c>
      <c r="G468" s="26" t="str">
        <f>_xlfn.IFNA(VLOOKUP(C468,'1 - Componenten'!$B$7:$K$60,9,0),"")</f>
        <v/>
      </c>
      <c r="H468" s="26" t="str">
        <f>_xlfn.IFNA(VLOOKUP(C468,'1 - Componenten'!$B$7:$K$60,10,0),"")</f>
        <v/>
      </c>
      <c r="I468" s="13">
        <v>1</v>
      </c>
      <c r="J468" s="52">
        <f t="shared" si="171"/>
        <v>0</v>
      </c>
      <c r="K468" s="53">
        <f t="shared" si="172"/>
        <v>0</v>
      </c>
      <c r="L468" s="53">
        <f t="shared" si="169"/>
        <v>0</v>
      </c>
      <c r="M468" s="53">
        <f t="shared" si="170"/>
        <v>0</v>
      </c>
      <c r="N468" s="42"/>
    </row>
    <row r="469" spans="2:14" ht="14.1" customHeight="1" x14ac:dyDescent="0.25">
      <c r="B469" s="39"/>
      <c r="C469" s="32"/>
      <c r="D469" s="33"/>
      <c r="E469" s="34"/>
      <c r="F469" s="35"/>
      <c r="G469" s="35"/>
      <c r="H469" s="35"/>
      <c r="I469" s="32"/>
      <c r="J469" s="54" t="s">
        <v>29</v>
      </c>
      <c r="K469" s="55">
        <f>SUM(K460:K468)</f>
        <v>0</v>
      </c>
      <c r="L469" s="55">
        <f>SUM(L460:L468)</f>
        <v>0</v>
      </c>
      <c r="M469" s="55">
        <f>SUM(M460:M468)</f>
        <v>0</v>
      </c>
      <c r="N469" s="42"/>
    </row>
    <row r="470" spans="2:14" ht="18.75" x14ac:dyDescent="0.3">
      <c r="B470" s="39"/>
      <c r="C470" s="48" t="s">
        <v>66</v>
      </c>
      <c r="D470" s="79" t="s">
        <v>111</v>
      </c>
      <c r="E470" s="107" t="s">
        <v>19</v>
      </c>
      <c r="F470" s="107"/>
      <c r="G470" s="107"/>
      <c r="H470" s="107"/>
      <c r="I470" s="108" t="s">
        <v>35</v>
      </c>
      <c r="J470" s="108"/>
      <c r="K470" s="108"/>
      <c r="L470" s="108"/>
      <c r="M470" s="108"/>
      <c r="N470" s="42"/>
    </row>
    <row r="471" spans="2:14" ht="30" customHeight="1" x14ac:dyDescent="0.25">
      <c r="B471" s="39"/>
      <c r="C471" s="5" t="s">
        <v>36</v>
      </c>
      <c r="D471" s="5" t="s">
        <v>12</v>
      </c>
      <c r="E471" s="12" t="s">
        <v>2</v>
      </c>
      <c r="F471" s="5" t="s">
        <v>24</v>
      </c>
      <c r="G471" s="23" t="s">
        <v>21</v>
      </c>
      <c r="H471" s="23" t="s">
        <v>22</v>
      </c>
      <c r="I471" s="21" t="s">
        <v>20</v>
      </c>
      <c r="J471" s="21" t="s">
        <v>23</v>
      </c>
      <c r="K471" s="50" t="s">
        <v>25</v>
      </c>
      <c r="L471" s="51" t="s">
        <v>26</v>
      </c>
      <c r="M471" s="51" t="s">
        <v>27</v>
      </c>
      <c r="N471" s="42"/>
    </row>
    <row r="472" spans="2:14" x14ac:dyDescent="0.25">
      <c r="B472" s="39"/>
      <c r="C472" s="3"/>
      <c r="D472" s="4" t="str">
        <f>_xlfn.IFNA(VLOOKUP(C472,'1 - Componenten'!$B$7:$K$60,3,0),"")</f>
        <v/>
      </c>
      <c r="E472" s="18" t="str">
        <f>_xlfn.IFNA(VLOOKUP(C472,'1 - Componenten'!$B$7:$K$60,5,0),"")</f>
        <v/>
      </c>
      <c r="F472" s="26" t="str">
        <f>_xlfn.IFNA(VLOOKUP(C472,'1 - Componenten'!$B$7:$K$60,8,0),"")</f>
        <v/>
      </c>
      <c r="G472" s="26" t="str">
        <f>_xlfn.IFNA(VLOOKUP(C472,'1 - Componenten'!$B$7:$K$60,9,0),"")</f>
        <v/>
      </c>
      <c r="H472" s="26" t="str">
        <f>_xlfn.IFNA(VLOOKUP(C472,'1 - Componenten'!$B$7:$K$60,10,0),"")</f>
        <v/>
      </c>
      <c r="I472" s="13">
        <v>1</v>
      </c>
      <c r="J472" s="52">
        <f>IFERROR($I472*E472,0)</f>
        <v>0</v>
      </c>
      <c r="K472" s="53">
        <f>IFERROR($I472*F472,0)</f>
        <v>0</v>
      </c>
      <c r="L472" s="53">
        <f t="shared" ref="L472:L474" si="173">IFERROR($I472*G472,0)</f>
        <v>0</v>
      </c>
      <c r="M472" s="53">
        <f t="shared" ref="M472:M476" si="174">IFERROR($I472*H472,0)</f>
        <v>0</v>
      </c>
      <c r="N472" s="42"/>
    </row>
    <row r="473" spans="2:14" x14ac:dyDescent="0.25">
      <c r="B473" s="39"/>
      <c r="C473" s="3"/>
      <c r="D473" s="4" t="str">
        <f>_xlfn.IFNA(VLOOKUP(C473,'1 - Componenten'!$B$7:$K$60,3,0),"")</f>
        <v/>
      </c>
      <c r="E473" s="18" t="str">
        <f>_xlfn.IFNA(VLOOKUP(C473,'1 - Componenten'!$B$7:$K$60,5,0),"")</f>
        <v/>
      </c>
      <c r="F473" s="26" t="str">
        <f>_xlfn.IFNA(VLOOKUP(C473,'1 - Componenten'!$B$7:$K$60,8,0),"")</f>
        <v/>
      </c>
      <c r="G473" s="26" t="str">
        <f>_xlfn.IFNA(VLOOKUP(C473,'1 - Componenten'!$B$7:$K$60,9,0),"")</f>
        <v/>
      </c>
      <c r="H473" s="26" t="str">
        <f>_xlfn.IFNA(VLOOKUP(C473,'1 - Componenten'!$B$7:$K$60,10,0),"")</f>
        <v/>
      </c>
      <c r="I473" s="13">
        <v>1</v>
      </c>
      <c r="J473" s="52">
        <f t="shared" ref="J473:J480" si="175">IFERROR($I473*E473,0)</f>
        <v>0</v>
      </c>
      <c r="K473" s="53">
        <f t="shared" ref="K473:K474" si="176">IFERROR($I473*F473,0)</f>
        <v>0</v>
      </c>
      <c r="L473" s="53">
        <f t="shared" si="173"/>
        <v>0</v>
      </c>
      <c r="M473" s="53">
        <f t="shared" si="174"/>
        <v>0</v>
      </c>
      <c r="N473" s="42"/>
    </row>
    <row r="474" spans="2:14" x14ac:dyDescent="0.25">
      <c r="B474" s="39"/>
      <c r="C474" s="3"/>
      <c r="D474" s="4" t="str">
        <f>_xlfn.IFNA(VLOOKUP(C474,'1 - Componenten'!$B$7:$K$60,3,0),"")</f>
        <v/>
      </c>
      <c r="E474" s="18" t="str">
        <f>_xlfn.IFNA(VLOOKUP(C474,'1 - Componenten'!$B$7:$K$60,5,0),"")</f>
        <v/>
      </c>
      <c r="F474" s="26" t="str">
        <f>_xlfn.IFNA(VLOOKUP(C474,'1 - Componenten'!$B$7:$K$60,8,0),"")</f>
        <v/>
      </c>
      <c r="G474" s="26" t="str">
        <f>_xlfn.IFNA(VLOOKUP(C474,'1 - Componenten'!$B$7:$K$60,9,0),"")</f>
        <v/>
      </c>
      <c r="H474" s="26" t="str">
        <f>_xlfn.IFNA(VLOOKUP(C474,'1 - Componenten'!$B$7:$K$60,10,0),"")</f>
        <v/>
      </c>
      <c r="I474" s="13">
        <v>1</v>
      </c>
      <c r="J474" s="52">
        <f t="shared" si="175"/>
        <v>0</v>
      </c>
      <c r="K474" s="53">
        <f t="shared" si="176"/>
        <v>0</v>
      </c>
      <c r="L474" s="53">
        <f t="shared" si="173"/>
        <v>0</v>
      </c>
      <c r="M474" s="53">
        <f t="shared" si="174"/>
        <v>0</v>
      </c>
      <c r="N474" s="42"/>
    </row>
    <row r="475" spans="2:14" x14ac:dyDescent="0.25">
      <c r="B475" s="39"/>
      <c r="C475" s="3"/>
      <c r="D475" s="4" t="str">
        <f>_xlfn.IFNA(VLOOKUP(C475,'1 - Componenten'!$B$7:$K$60,3,0),"")</f>
        <v/>
      </c>
      <c r="E475" s="18" t="str">
        <f>_xlfn.IFNA(VLOOKUP(C475,'1 - Componenten'!$B$7:$K$60,5,0),"")</f>
        <v/>
      </c>
      <c r="F475" s="26" t="str">
        <f>_xlfn.IFNA(VLOOKUP(C475,'1 - Componenten'!$B$7:$K$60,8,0),"")</f>
        <v/>
      </c>
      <c r="G475" s="26" t="str">
        <f>_xlfn.IFNA(VLOOKUP(C475,'1 - Componenten'!$B$7:$K$60,9,0),"")</f>
        <v/>
      </c>
      <c r="H475" s="26" t="str">
        <f>_xlfn.IFNA(VLOOKUP(C475,'1 - Componenten'!$B$7:$K$60,10,0),"")</f>
        <v/>
      </c>
      <c r="I475" s="13">
        <v>1</v>
      </c>
      <c r="J475" s="52">
        <f t="shared" si="175"/>
        <v>0</v>
      </c>
      <c r="K475" s="53">
        <f>IFERROR($I475*F475,0)</f>
        <v>0</v>
      </c>
      <c r="L475" s="53">
        <f>IFERROR($I475*G475,0)</f>
        <v>0</v>
      </c>
      <c r="M475" s="53">
        <f t="shared" si="174"/>
        <v>0</v>
      </c>
      <c r="N475" s="42"/>
    </row>
    <row r="476" spans="2:14" x14ac:dyDescent="0.25">
      <c r="B476" s="39"/>
      <c r="C476" s="3"/>
      <c r="D476" s="4" t="str">
        <f>_xlfn.IFNA(VLOOKUP(C476,'1 - Componenten'!$B$7:$K$60,3,0),"")</f>
        <v/>
      </c>
      <c r="E476" s="18" t="str">
        <f>_xlfn.IFNA(VLOOKUP(C476,'1 - Componenten'!$B$7:$K$60,5,0),"")</f>
        <v/>
      </c>
      <c r="F476" s="26" t="str">
        <f>_xlfn.IFNA(VLOOKUP(C476,'1 - Componenten'!$B$7:$K$60,8,0),"")</f>
        <v/>
      </c>
      <c r="G476" s="26" t="str">
        <f>_xlfn.IFNA(VLOOKUP(C476,'1 - Componenten'!$B$7:$K$60,9,0),"")</f>
        <v/>
      </c>
      <c r="H476" s="26" t="str">
        <f>_xlfn.IFNA(VLOOKUP(C476,'1 - Componenten'!$B$7:$K$60,10,0),"")</f>
        <v/>
      </c>
      <c r="I476" s="13">
        <v>1</v>
      </c>
      <c r="J476" s="52">
        <f t="shared" si="175"/>
        <v>0</v>
      </c>
      <c r="K476" s="53">
        <f t="shared" ref="K476:K480" si="177">IFERROR($I476*F476,0)</f>
        <v>0</v>
      </c>
      <c r="L476" s="53">
        <f t="shared" ref="L476:L480" si="178">IFERROR($I476*G476,0)</f>
        <v>0</v>
      </c>
      <c r="M476" s="53">
        <f t="shared" si="174"/>
        <v>0</v>
      </c>
      <c r="N476" s="42"/>
    </row>
    <row r="477" spans="2:14" x14ac:dyDescent="0.25">
      <c r="B477" s="39"/>
      <c r="C477" s="3"/>
      <c r="D477" s="4" t="str">
        <f>_xlfn.IFNA(VLOOKUP(C477,'1 - Componenten'!$B$7:$K$60,3,0),"")</f>
        <v/>
      </c>
      <c r="E477" s="18" t="str">
        <f>_xlfn.IFNA(VLOOKUP(C477,'1 - Componenten'!$B$7:$K$60,5,0),"")</f>
        <v/>
      </c>
      <c r="F477" s="26" t="str">
        <f>_xlfn.IFNA(VLOOKUP(C477,'1 - Componenten'!$B$7:$K$60,8,0),"")</f>
        <v/>
      </c>
      <c r="G477" s="26" t="str">
        <f>_xlfn.IFNA(VLOOKUP(C477,'1 - Componenten'!$B$7:$K$60,9,0),"")</f>
        <v/>
      </c>
      <c r="H477" s="26" t="str">
        <f>_xlfn.IFNA(VLOOKUP(C477,'1 - Componenten'!$B$7:$K$60,10,0),"")</f>
        <v/>
      </c>
      <c r="I477" s="13">
        <v>1</v>
      </c>
      <c r="J477" s="52">
        <f t="shared" si="175"/>
        <v>0</v>
      </c>
      <c r="K477" s="53">
        <f t="shared" si="177"/>
        <v>0</v>
      </c>
      <c r="L477" s="53">
        <f t="shared" si="178"/>
        <v>0</v>
      </c>
      <c r="M477" s="53">
        <f>IFERROR($I477*H477,0)</f>
        <v>0</v>
      </c>
      <c r="N477" s="42"/>
    </row>
    <row r="478" spans="2:14" x14ac:dyDescent="0.25">
      <c r="B478" s="39"/>
      <c r="C478" s="3"/>
      <c r="D478" s="4" t="str">
        <f>_xlfn.IFNA(VLOOKUP(C478,'1 - Componenten'!$B$7:$K$60,3,0),"")</f>
        <v/>
      </c>
      <c r="E478" s="18" t="str">
        <f>_xlfn.IFNA(VLOOKUP(C478,'1 - Componenten'!$B$7:$K$60,5,0),"")</f>
        <v/>
      </c>
      <c r="F478" s="26" t="str">
        <f>_xlfn.IFNA(VLOOKUP(C478,'1 - Componenten'!$B$7:$K$60,8,0),"")</f>
        <v/>
      </c>
      <c r="G478" s="26" t="str">
        <f>_xlfn.IFNA(VLOOKUP(C478,'1 - Componenten'!$B$7:$K$60,9,0),"")</f>
        <v/>
      </c>
      <c r="H478" s="26" t="str">
        <f>_xlfn.IFNA(VLOOKUP(C478,'1 - Componenten'!$B$7:$K$60,10,0),"")</f>
        <v/>
      </c>
      <c r="I478" s="13">
        <v>1</v>
      </c>
      <c r="J478" s="52">
        <f t="shared" si="175"/>
        <v>0</v>
      </c>
      <c r="K478" s="53">
        <f t="shared" si="177"/>
        <v>0</v>
      </c>
      <c r="L478" s="53">
        <f t="shared" si="178"/>
        <v>0</v>
      </c>
      <c r="M478" s="53">
        <f t="shared" ref="M478:M480" si="179">IFERROR($I478*H478,0)</f>
        <v>0</v>
      </c>
      <c r="N478" s="42"/>
    </row>
    <row r="479" spans="2:14" x14ac:dyDescent="0.25">
      <c r="B479" s="39"/>
      <c r="C479" s="3"/>
      <c r="D479" s="4" t="str">
        <f>_xlfn.IFNA(VLOOKUP(C479,'1 - Componenten'!$B$7:$K$60,3,0),"")</f>
        <v/>
      </c>
      <c r="E479" s="18" t="str">
        <f>_xlfn.IFNA(VLOOKUP(C479,'1 - Componenten'!$B$7:$K$60,5,0),"")</f>
        <v/>
      </c>
      <c r="F479" s="26" t="str">
        <f>_xlfn.IFNA(VLOOKUP(C479,'1 - Componenten'!$B$7:$K$60,8,0),"")</f>
        <v/>
      </c>
      <c r="G479" s="26" t="str">
        <f>_xlfn.IFNA(VLOOKUP(C479,'1 - Componenten'!$B$7:$K$60,9,0),"")</f>
        <v/>
      </c>
      <c r="H479" s="26" t="str">
        <f>_xlfn.IFNA(VLOOKUP(C479,'1 - Componenten'!$B$7:$K$60,10,0),"")</f>
        <v/>
      </c>
      <c r="I479" s="13">
        <v>1</v>
      </c>
      <c r="J479" s="52">
        <f t="shared" si="175"/>
        <v>0</v>
      </c>
      <c r="K479" s="53">
        <f t="shared" si="177"/>
        <v>0</v>
      </c>
      <c r="L479" s="53">
        <f t="shared" si="178"/>
        <v>0</v>
      </c>
      <c r="M479" s="53">
        <f t="shared" si="179"/>
        <v>0</v>
      </c>
      <c r="N479" s="42"/>
    </row>
    <row r="480" spans="2:14" x14ac:dyDescent="0.25">
      <c r="B480" s="39"/>
      <c r="C480" s="3"/>
      <c r="D480" s="4" t="str">
        <f>_xlfn.IFNA(VLOOKUP(C480,'1 - Componenten'!$B$7:$K$60,3,0),"")</f>
        <v/>
      </c>
      <c r="E480" s="18" t="str">
        <f>_xlfn.IFNA(VLOOKUP(C480,'1 - Componenten'!$B$7:$K$60,5,0),"")</f>
        <v/>
      </c>
      <c r="F480" s="26" t="str">
        <f>_xlfn.IFNA(VLOOKUP(C480,'1 - Componenten'!$B$7:$K$60,8,0),"")</f>
        <v/>
      </c>
      <c r="G480" s="26" t="str">
        <f>_xlfn.IFNA(VLOOKUP(C480,'1 - Componenten'!$B$7:$K$60,9,0),"")</f>
        <v/>
      </c>
      <c r="H480" s="26" t="str">
        <f>_xlfn.IFNA(VLOOKUP(C480,'1 - Componenten'!$B$7:$K$60,10,0),"")</f>
        <v/>
      </c>
      <c r="I480" s="13">
        <v>1</v>
      </c>
      <c r="J480" s="52">
        <f t="shared" si="175"/>
        <v>0</v>
      </c>
      <c r="K480" s="53">
        <f t="shared" si="177"/>
        <v>0</v>
      </c>
      <c r="L480" s="53">
        <f t="shared" si="178"/>
        <v>0</v>
      </c>
      <c r="M480" s="53">
        <f t="shared" si="179"/>
        <v>0</v>
      </c>
      <c r="N480" s="42"/>
    </row>
    <row r="481" spans="2:14" ht="14.1" customHeight="1" x14ac:dyDescent="0.25">
      <c r="B481" s="39"/>
      <c r="C481" s="32"/>
      <c r="D481" s="33"/>
      <c r="E481" s="34"/>
      <c r="F481" s="35"/>
      <c r="G481" s="35"/>
      <c r="H481" s="35"/>
      <c r="I481" s="32"/>
      <c r="J481" s="54" t="s">
        <v>29</v>
      </c>
      <c r="K481" s="55">
        <f>SUM(K472:K480)</f>
        <v>0</v>
      </c>
      <c r="L481" s="55">
        <f>SUM(L472:L480)</f>
        <v>0</v>
      </c>
      <c r="M481" s="55">
        <f>SUM(M472:M480)</f>
        <v>0</v>
      </c>
      <c r="N481" s="42"/>
    </row>
    <row r="482" spans="2:14" ht="18.75" x14ac:dyDescent="0.3">
      <c r="B482" s="39"/>
      <c r="C482" s="48" t="s">
        <v>66</v>
      </c>
      <c r="D482" s="79" t="s">
        <v>110</v>
      </c>
      <c r="E482" s="107" t="s">
        <v>19</v>
      </c>
      <c r="F482" s="107"/>
      <c r="G482" s="107"/>
      <c r="H482" s="107"/>
      <c r="I482" s="108" t="s">
        <v>35</v>
      </c>
      <c r="J482" s="108"/>
      <c r="K482" s="108"/>
      <c r="L482" s="108"/>
      <c r="M482" s="108"/>
      <c r="N482" s="42"/>
    </row>
    <row r="483" spans="2:14" ht="30" customHeight="1" x14ac:dyDescent="0.25">
      <c r="B483" s="39"/>
      <c r="C483" s="5" t="s">
        <v>36</v>
      </c>
      <c r="D483" s="5" t="s">
        <v>12</v>
      </c>
      <c r="E483" s="12" t="s">
        <v>2</v>
      </c>
      <c r="F483" s="5" t="s">
        <v>24</v>
      </c>
      <c r="G483" s="23" t="s">
        <v>21</v>
      </c>
      <c r="H483" s="23" t="s">
        <v>22</v>
      </c>
      <c r="I483" s="21" t="s">
        <v>20</v>
      </c>
      <c r="J483" s="21" t="s">
        <v>23</v>
      </c>
      <c r="K483" s="50" t="s">
        <v>25</v>
      </c>
      <c r="L483" s="51" t="s">
        <v>26</v>
      </c>
      <c r="M483" s="51" t="s">
        <v>27</v>
      </c>
      <c r="N483" s="42"/>
    </row>
    <row r="484" spans="2:14" x14ac:dyDescent="0.25">
      <c r="B484" s="39"/>
      <c r="C484" s="3"/>
      <c r="D484" s="4" t="str">
        <f>_xlfn.IFNA(VLOOKUP(C484,'1 - Componenten'!$B$7:$K$60,3,0),"")</f>
        <v/>
      </c>
      <c r="E484" s="18" t="str">
        <f>_xlfn.IFNA(VLOOKUP(C484,'1 - Componenten'!$B$7:$K$60,5,0),"")</f>
        <v/>
      </c>
      <c r="F484" s="26" t="str">
        <f>_xlfn.IFNA(VLOOKUP(C484,'1 - Componenten'!$B$7:$K$60,8,0),"")</f>
        <v/>
      </c>
      <c r="G484" s="26" t="str">
        <f>_xlfn.IFNA(VLOOKUP(C484,'1 - Componenten'!$B$7:$K$60,9,0),"")</f>
        <v/>
      </c>
      <c r="H484" s="26" t="str">
        <f>_xlfn.IFNA(VLOOKUP(C484,'1 - Componenten'!$B$7:$K$60,10,0),"")</f>
        <v/>
      </c>
      <c r="I484" s="13">
        <v>1</v>
      </c>
      <c r="J484" s="52">
        <f>IFERROR($I484*E484,0)</f>
        <v>0</v>
      </c>
      <c r="K484" s="53">
        <f>IFERROR($I484*F484,0)</f>
        <v>0</v>
      </c>
      <c r="L484" s="53">
        <f t="shared" ref="L484:L486" si="180">IFERROR($I484*G484,0)</f>
        <v>0</v>
      </c>
      <c r="M484" s="53">
        <f t="shared" ref="M484:M488" si="181">IFERROR($I484*H484,0)</f>
        <v>0</v>
      </c>
      <c r="N484" s="42"/>
    </row>
    <row r="485" spans="2:14" x14ac:dyDescent="0.25">
      <c r="B485" s="39"/>
      <c r="C485" s="3"/>
      <c r="D485" s="4" t="str">
        <f>_xlfn.IFNA(VLOOKUP(C485,'1 - Componenten'!$B$7:$K$60,3,0),"")</f>
        <v/>
      </c>
      <c r="E485" s="18" t="str">
        <f>_xlfn.IFNA(VLOOKUP(C485,'1 - Componenten'!$B$7:$K$60,5,0),"")</f>
        <v/>
      </c>
      <c r="F485" s="26" t="str">
        <f>_xlfn.IFNA(VLOOKUP(C485,'1 - Componenten'!$B$7:$K$60,8,0),"")</f>
        <v/>
      </c>
      <c r="G485" s="26" t="str">
        <f>_xlfn.IFNA(VLOOKUP(C485,'1 - Componenten'!$B$7:$K$60,9,0),"")</f>
        <v/>
      </c>
      <c r="H485" s="26" t="str">
        <f>_xlfn.IFNA(VLOOKUP(C485,'1 - Componenten'!$B$7:$K$60,10,0),"")</f>
        <v/>
      </c>
      <c r="I485" s="13">
        <v>1</v>
      </c>
      <c r="J485" s="52">
        <f t="shared" ref="J485:J492" si="182">IFERROR($I485*E485,0)</f>
        <v>0</v>
      </c>
      <c r="K485" s="53">
        <f t="shared" ref="K485:K486" si="183">IFERROR($I485*F485,0)</f>
        <v>0</v>
      </c>
      <c r="L485" s="53">
        <f t="shared" si="180"/>
        <v>0</v>
      </c>
      <c r="M485" s="53">
        <f t="shared" si="181"/>
        <v>0</v>
      </c>
      <c r="N485" s="42"/>
    </row>
    <row r="486" spans="2:14" x14ac:dyDescent="0.25">
      <c r="B486" s="39"/>
      <c r="C486" s="3"/>
      <c r="D486" s="4" t="str">
        <f>_xlfn.IFNA(VLOOKUP(C486,'1 - Componenten'!$B$7:$K$60,3,0),"")</f>
        <v/>
      </c>
      <c r="E486" s="18" t="str">
        <f>_xlfn.IFNA(VLOOKUP(C486,'1 - Componenten'!$B$7:$K$60,5,0),"")</f>
        <v/>
      </c>
      <c r="F486" s="26" t="str">
        <f>_xlfn.IFNA(VLOOKUP(C486,'1 - Componenten'!$B$7:$K$60,8,0),"")</f>
        <v/>
      </c>
      <c r="G486" s="26" t="str">
        <f>_xlfn.IFNA(VLOOKUP(C486,'1 - Componenten'!$B$7:$K$60,9,0),"")</f>
        <v/>
      </c>
      <c r="H486" s="26" t="str">
        <f>_xlfn.IFNA(VLOOKUP(C486,'1 - Componenten'!$B$7:$K$60,10,0),"")</f>
        <v/>
      </c>
      <c r="I486" s="13">
        <v>1</v>
      </c>
      <c r="J486" s="52">
        <f t="shared" si="182"/>
        <v>0</v>
      </c>
      <c r="K486" s="53">
        <f t="shared" si="183"/>
        <v>0</v>
      </c>
      <c r="L486" s="53">
        <f t="shared" si="180"/>
        <v>0</v>
      </c>
      <c r="M486" s="53">
        <f t="shared" si="181"/>
        <v>0</v>
      </c>
      <c r="N486" s="42"/>
    </row>
    <row r="487" spans="2:14" x14ac:dyDescent="0.25">
      <c r="B487" s="39"/>
      <c r="C487" s="3"/>
      <c r="D487" s="4" t="str">
        <f>_xlfn.IFNA(VLOOKUP(C487,'1 - Componenten'!$B$7:$K$60,3,0),"")</f>
        <v/>
      </c>
      <c r="E487" s="18" t="str">
        <f>_xlfn.IFNA(VLOOKUP(C487,'1 - Componenten'!$B$7:$K$60,5,0),"")</f>
        <v/>
      </c>
      <c r="F487" s="26" t="str">
        <f>_xlfn.IFNA(VLOOKUP(C487,'1 - Componenten'!$B$7:$K$60,8,0),"")</f>
        <v/>
      </c>
      <c r="G487" s="26" t="str">
        <f>_xlfn.IFNA(VLOOKUP(C487,'1 - Componenten'!$B$7:$K$60,9,0),"")</f>
        <v/>
      </c>
      <c r="H487" s="26" t="str">
        <f>_xlfn.IFNA(VLOOKUP(C487,'1 - Componenten'!$B$7:$K$60,10,0),"")</f>
        <v/>
      </c>
      <c r="I487" s="13">
        <v>1</v>
      </c>
      <c r="J487" s="52">
        <f t="shared" si="182"/>
        <v>0</v>
      </c>
      <c r="K487" s="53">
        <f>IFERROR($I487*F487,0)</f>
        <v>0</v>
      </c>
      <c r="L487" s="53">
        <f>IFERROR($I487*G487,0)</f>
        <v>0</v>
      </c>
      <c r="M487" s="53">
        <f t="shared" si="181"/>
        <v>0</v>
      </c>
      <c r="N487" s="42"/>
    </row>
    <row r="488" spans="2:14" x14ac:dyDescent="0.25">
      <c r="B488" s="39"/>
      <c r="C488" s="3"/>
      <c r="D488" s="4" t="str">
        <f>_xlfn.IFNA(VLOOKUP(C488,'1 - Componenten'!$B$7:$K$60,3,0),"")</f>
        <v/>
      </c>
      <c r="E488" s="18" t="str">
        <f>_xlfn.IFNA(VLOOKUP(C488,'1 - Componenten'!$B$7:$K$60,5,0),"")</f>
        <v/>
      </c>
      <c r="F488" s="26" t="str">
        <f>_xlfn.IFNA(VLOOKUP(C488,'1 - Componenten'!$B$7:$K$60,8,0),"")</f>
        <v/>
      </c>
      <c r="G488" s="26" t="str">
        <f>_xlfn.IFNA(VLOOKUP(C488,'1 - Componenten'!$B$7:$K$60,9,0),"")</f>
        <v/>
      </c>
      <c r="H488" s="26" t="str">
        <f>_xlfn.IFNA(VLOOKUP(C488,'1 - Componenten'!$B$7:$K$60,10,0),"")</f>
        <v/>
      </c>
      <c r="I488" s="13">
        <v>1</v>
      </c>
      <c r="J488" s="52">
        <f t="shared" si="182"/>
        <v>0</v>
      </c>
      <c r="K488" s="53">
        <f t="shared" ref="K488:K492" si="184">IFERROR($I488*F488,0)</f>
        <v>0</v>
      </c>
      <c r="L488" s="53">
        <f t="shared" ref="L488:L492" si="185">IFERROR($I488*G488,0)</f>
        <v>0</v>
      </c>
      <c r="M488" s="53">
        <f t="shared" si="181"/>
        <v>0</v>
      </c>
      <c r="N488" s="42"/>
    </row>
    <row r="489" spans="2:14" x14ac:dyDescent="0.25">
      <c r="B489" s="39"/>
      <c r="C489" s="3"/>
      <c r="D489" s="4" t="str">
        <f>_xlfn.IFNA(VLOOKUP(C489,'1 - Componenten'!$B$7:$K$60,3,0),"")</f>
        <v/>
      </c>
      <c r="E489" s="18" t="str">
        <f>_xlfn.IFNA(VLOOKUP(C489,'1 - Componenten'!$B$7:$K$60,5,0),"")</f>
        <v/>
      </c>
      <c r="F489" s="26" t="str">
        <f>_xlfn.IFNA(VLOOKUP(C489,'1 - Componenten'!$B$7:$K$60,8,0),"")</f>
        <v/>
      </c>
      <c r="G489" s="26" t="str">
        <f>_xlfn.IFNA(VLOOKUP(C489,'1 - Componenten'!$B$7:$K$60,9,0),"")</f>
        <v/>
      </c>
      <c r="H489" s="26" t="str">
        <f>_xlfn.IFNA(VLOOKUP(C489,'1 - Componenten'!$B$7:$K$60,10,0),"")</f>
        <v/>
      </c>
      <c r="I489" s="13">
        <v>1</v>
      </c>
      <c r="J489" s="52">
        <f t="shared" si="182"/>
        <v>0</v>
      </c>
      <c r="K489" s="53">
        <f t="shared" si="184"/>
        <v>0</v>
      </c>
      <c r="L489" s="53">
        <f t="shared" si="185"/>
        <v>0</v>
      </c>
      <c r="M489" s="53">
        <f>IFERROR($I489*H489,0)</f>
        <v>0</v>
      </c>
      <c r="N489" s="42"/>
    </row>
    <row r="490" spans="2:14" x14ac:dyDescent="0.25">
      <c r="B490" s="39"/>
      <c r="C490" s="3"/>
      <c r="D490" s="4" t="str">
        <f>_xlfn.IFNA(VLOOKUP(C490,'1 - Componenten'!$B$7:$K$60,3,0),"")</f>
        <v/>
      </c>
      <c r="E490" s="18" t="str">
        <f>_xlfn.IFNA(VLOOKUP(C490,'1 - Componenten'!$B$7:$K$60,5,0),"")</f>
        <v/>
      </c>
      <c r="F490" s="26" t="str">
        <f>_xlfn.IFNA(VLOOKUP(C490,'1 - Componenten'!$B$7:$K$60,8,0),"")</f>
        <v/>
      </c>
      <c r="G490" s="26" t="str">
        <f>_xlfn.IFNA(VLOOKUP(C490,'1 - Componenten'!$B$7:$K$60,9,0),"")</f>
        <v/>
      </c>
      <c r="H490" s="26" t="str">
        <f>_xlfn.IFNA(VLOOKUP(C490,'1 - Componenten'!$B$7:$K$60,10,0),"")</f>
        <v/>
      </c>
      <c r="I490" s="13">
        <v>1</v>
      </c>
      <c r="J490" s="52">
        <f t="shared" si="182"/>
        <v>0</v>
      </c>
      <c r="K490" s="53">
        <f t="shared" si="184"/>
        <v>0</v>
      </c>
      <c r="L490" s="53">
        <f t="shared" si="185"/>
        <v>0</v>
      </c>
      <c r="M490" s="53">
        <f t="shared" ref="M490:M492" si="186">IFERROR($I490*H490,0)</f>
        <v>0</v>
      </c>
      <c r="N490" s="42"/>
    </row>
    <row r="491" spans="2:14" x14ac:dyDescent="0.25">
      <c r="B491" s="39"/>
      <c r="C491" s="3"/>
      <c r="D491" s="4" t="str">
        <f>_xlfn.IFNA(VLOOKUP(C491,'1 - Componenten'!$B$7:$K$60,3,0),"")</f>
        <v/>
      </c>
      <c r="E491" s="18" t="str">
        <f>_xlfn.IFNA(VLOOKUP(C491,'1 - Componenten'!$B$7:$K$60,5,0),"")</f>
        <v/>
      </c>
      <c r="F491" s="26" t="str">
        <f>_xlfn.IFNA(VLOOKUP(C491,'1 - Componenten'!$B$7:$K$60,8,0),"")</f>
        <v/>
      </c>
      <c r="G491" s="26" t="str">
        <f>_xlfn.IFNA(VLOOKUP(C491,'1 - Componenten'!$B$7:$K$60,9,0),"")</f>
        <v/>
      </c>
      <c r="H491" s="26" t="str">
        <f>_xlfn.IFNA(VLOOKUP(C491,'1 - Componenten'!$B$7:$K$60,10,0),"")</f>
        <v/>
      </c>
      <c r="I491" s="13">
        <v>1</v>
      </c>
      <c r="J491" s="52">
        <f t="shared" si="182"/>
        <v>0</v>
      </c>
      <c r="K491" s="53">
        <f t="shared" si="184"/>
        <v>0</v>
      </c>
      <c r="L491" s="53">
        <f t="shared" si="185"/>
        <v>0</v>
      </c>
      <c r="M491" s="53">
        <f t="shared" si="186"/>
        <v>0</v>
      </c>
      <c r="N491" s="42"/>
    </row>
    <row r="492" spans="2:14" x14ac:dyDescent="0.25">
      <c r="B492" s="39"/>
      <c r="C492" s="3"/>
      <c r="D492" s="4" t="str">
        <f>_xlfn.IFNA(VLOOKUP(C492,'1 - Componenten'!$B$7:$K$60,3,0),"")</f>
        <v/>
      </c>
      <c r="E492" s="18" t="str">
        <f>_xlfn.IFNA(VLOOKUP(C492,'1 - Componenten'!$B$7:$K$60,5,0),"")</f>
        <v/>
      </c>
      <c r="F492" s="26" t="str">
        <f>_xlfn.IFNA(VLOOKUP(C492,'1 - Componenten'!$B$7:$K$60,8,0),"")</f>
        <v/>
      </c>
      <c r="G492" s="26" t="str">
        <f>_xlfn.IFNA(VLOOKUP(C492,'1 - Componenten'!$B$7:$K$60,9,0),"")</f>
        <v/>
      </c>
      <c r="H492" s="26" t="str">
        <f>_xlfn.IFNA(VLOOKUP(C492,'1 - Componenten'!$B$7:$K$60,10,0),"")</f>
        <v/>
      </c>
      <c r="I492" s="13">
        <v>1</v>
      </c>
      <c r="J492" s="52">
        <f t="shared" si="182"/>
        <v>0</v>
      </c>
      <c r="K492" s="53">
        <f t="shared" si="184"/>
        <v>0</v>
      </c>
      <c r="L492" s="53">
        <f t="shared" si="185"/>
        <v>0</v>
      </c>
      <c r="M492" s="53">
        <f t="shared" si="186"/>
        <v>0</v>
      </c>
      <c r="N492" s="42"/>
    </row>
    <row r="493" spans="2:14" ht="14.1" customHeight="1" x14ac:dyDescent="0.25">
      <c r="B493" s="39"/>
      <c r="C493" s="32"/>
      <c r="D493" s="33"/>
      <c r="E493" s="34"/>
      <c r="F493" s="35"/>
      <c r="G493" s="35"/>
      <c r="H493" s="35"/>
      <c r="I493" s="32"/>
      <c r="J493" s="54" t="s">
        <v>29</v>
      </c>
      <c r="K493" s="55">
        <f>SUM(K484:K492)</f>
        <v>0</v>
      </c>
      <c r="L493" s="55">
        <f>SUM(L484:L492)</f>
        <v>0</v>
      </c>
      <c r="M493" s="55">
        <f>SUM(M484:M492)</f>
        <v>0</v>
      </c>
      <c r="N493" s="42"/>
    </row>
    <row r="494" spans="2:14" ht="18.75" x14ac:dyDescent="0.3">
      <c r="B494" s="39"/>
      <c r="C494" s="48" t="s">
        <v>66</v>
      </c>
      <c r="D494" s="79" t="s">
        <v>111</v>
      </c>
      <c r="E494" s="107" t="s">
        <v>19</v>
      </c>
      <c r="F494" s="107"/>
      <c r="G494" s="107"/>
      <c r="H494" s="107"/>
      <c r="I494" s="108" t="s">
        <v>35</v>
      </c>
      <c r="J494" s="108"/>
      <c r="K494" s="108"/>
      <c r="L494" s="108"/>
      <c r="M494" s="108"/>
      <c r="N494" s="42"/>
    </row>
    <row r="495" spans="2:14" ht="30" customHeight="1" x14ac:dyDescent="0.25">
      <c r="B495" s="39"/>
      <c r="C495" s="5" t="s">
        <v>36</v>
      </c>
      <c r="D495" s="5" t="s">
        <v>12</v>
      </c>
      <c r="E495" s="12" t="s">
        <v>2</v>
      </c>
      <c r="F495" s="5" t="s">
        <v>24</v>
      </c>
      <c r="G495" s="23" t="s">
        <v>21</v>
      </c>
      <c r="H495" s="23" t="s">
        <v>22</v>
      </c>
      <c r="I495" s="21" t="s">
        <v>20</v>
      </c>
      <c r="J495" s="21" t="s">
        <v>23</v>
      </c>
      <c r="K495" s="50" t="s">
        <v>25</v>
      </c>
      <c r="L495" s="51" t="s">
        <v>26</v>
      </c>
      <c r="M495" s="51" t="s">
        <v>27</v>
      </c>
      <c r="N495" s="42"/>
    </row>
    <row r="496" spans="2:14" x14ac:dyDescent="0.25">
      <c r="B496" s="39"/>
      <c r="C496" s="3"/>
      <c r="D496" s="4" t="str">
        <f>_xlfn.IFNA(VLOOKUP(C496,'1 - Componenten'!$B$7:$K$60,3,0),"")</f>
        <v/>
      </c>
      <c r="E496" s="18" t="str">
        <f>_xlfn.IFNA(VLOOKUP(C496,'1 - Componenten'!$B$7:$K$60,5,0),"")</f>
        <v/>
      </c>
      <c r="F496" s="26" t="str">
        <f>_xlfn.IFNA(VLOOKUP(C496,'1 - Componenten'!$B$7:$K$60,8,0),"")</f>
        <v/>
      </c>
      <c r="G496" s="26" t="str">
        <f>_xlfn.IFNA(VLOOKUP(C496,'1 - Componenten'!$B$7:$K$60,9,0),"")</f>
        <v/>
      </c>
      <c r="H496" s="26" t="str">
        <f>_xlfn.IFNA(VLOOKUP(C496,'1 - Componenten'!$B$7:$K$60,10,0),"")</f>
        <v/>
      </c>
      <c r="I496" s="13">
        <v>1</v>
      </c>
      <c r="J496" s="52">
        <f>IFERROR($I496*E496,0)</f>
        <v>0</v>
      </c>
      <c r="K496" s="53">
        <f>IFERROR($I496*F496,0)</f>
        <v>0</v>
      </c>
      <c r="L496" s="53">
        <f t="shared" ref="L496:L498" si="187">IFERROR($I496*G496,0)</f>
        <v>0</v>
      </c>
      <c r="M496" s="53">
        <f t="shared" ref="M496:M500" si="188">IFERROR($I496*H496,0)</f>
        <v>0</v>
      </c>
      <c r="N496" s="42"/>
    </row>
    <row r="497" spans="2:14" x14ac:dyDescent="0.25">
      <c r="B497" s="39"/>
      <c r="C497" s="3"/>
      <c r="D497" s="4" t="str">
        <f>_xlfn.IFNA(VLOOKUP(C497,'1 - Componenten'!$B$7:$K$60,3,0),"")</f>
        <v/>
      </c>
      <c r="E497" s="18" t="str">
        <f>_xlfn.IFNA(VLOOKUP(C497,'1 - Componenten'!$B$7:$K$60,5,0),"")</f>
        <v/>
      </c>
      <c r="F497" s="26" t="str">
        <f>_xlfn.IFNA(VLOOKUP(C497,'1 - Componenten'!$B$7:$K$60,8,0),"")</f>
        <v/>
      </c>
      <c r="G497" s="26" t="str">
        <f>_xlfn.IFNA(VLOOKUP(C497,'1 - Componenten'!$B$7:$K$60,9,0),"")</f>
        <v/>
      </c>
      <c r="H497" s="26" t="str">
        <f>_xlfn.IFNA(VLOOKUP(C497,'1 - Componenten'!$B$7:$K$60,10,0),"")</f>
        <v/>
      </c>
      <c r="I497" s="13">
        <v>1</v>
      </c>
      <c r="J497" s="52">
        <f t="shared" ref="J497:J504" si="189">IFERROR($I497*E497,0)</f>
        <v>0</v>
      </c>
      <c r="K497" s="53">
        <f t="shared" ref="K497:K498" si="190">IFERROR($I497*F497,0)</f>
        <v>0</v>
      </c>
      <c r="L497" s="53">
        <f t="shared" si="187"/>
        <v>0</v>
      </c>
      <c r="M497" s="53">
        <f t="shared" si="188"/>
        <v>0</v>
      </c>
      <c r="N497" s="42"/>
    </row>
    <row r="498" spans="2:14" x14ac:dyDescent="0.25">
      <c r="B498" s="39"/>
      <c r="C498" s="3"/>
      <c r="D498" s="4" t="str">
        <f>_xlfn.IFNA(VLOOKUP(C498,'1 - Componenten'!$B$7:$K$60,3,0),"")</f>
        <v/>
      </c>
      <c r="E498" s="18" t="str">
        <f>_xlfn.IFNA(VLOOKUP(C498,'1 - Componenten'!$B$7:$K$60,5,0),"")</f>
        <v/>
      </c>
      <c r="F498" s="26" t="str">
        <f>_xlfn.IFNA(VLOOKUP(C498,'1 - Componenten'!$B$7:$K$60,8,0),"")</f>
        <v/>
      </c>
      <c r="G498" s="26" t="str">
        <f>_xlfn.IFNA(VLOOKUP(C498,'1 - Componenten'!$B$7:$K$60,9,0),"")</f>
        <v/>
      </c>
      <c r="H498" s="26" t="str">
        <f>_xlfn.IFNA(VLOOKUP(C498,'1 - Componenten'!$B$7:$K$60,10,0),"")</f>
        <v/>
      </c>
      <c r="I498" s="13">
        <v>1</v>
      </c>
      <c r="J498" s="52">
        <f t="shared" si="189"/>
        <v>0</v>
      </c>
      <c r="K498" s="53">
        <f t="shared" si="190"/>
        <v>0</v>
      </c>
      <c r="L498" s="53">
        <f t="shared" si="187"/>
        <v>0</v>
      </c>
      <c r="M498" s="53">
        <f t="shared" si="188"/>
        <v>0</v>
      </c>
      <c r="N498" s="42"/>
    </row>
    <row r="499" spans="2:14" x14ac:dyDescent="0.25">
      <c r="B499" s="39"/>
      <c r="C499" s="3"/>
      <c r="D499" s="4" t="str">
        <f>_xlfn.IFNA(VLOOKUP(C499,'1 - Componenten'!$B$7:$K$60,3,0),"")</f>
        <v/>
      </c>
      <c r="E499" s="18" t="str">
        <f>_xlfn.IFNA(VLOOKUP(C499,'1 - Componenten'!$B$7:$K$60,5,0),"")</f>
        <v/>
      </c>
      <c r="F499" s="26" t="str">
        <f>_xlfn.IFNA(VLOOKUP(C499,'1 - Componenten'!$B$7:$K$60,8,0),"")</f>
        <v/>
      </c>
      <c r="G499" s="26" t="str">
        <f>_xlfn.IFNA(VLOOKUP(C499,'1 - Componenten'!$B$7:$K$60,9,0),"")</f>
        <v/>
      </c>
      <c r="H499" s="26" t="str">
        <f>_xlfn.IFNA(VLOOKUP(C499,'1 - Componenten'!$B$7:$K$60,10,0),"")</f>
        <v/>
      </c>
      <c r="I499" s="13">
        <v>1</v>
      </c>
      <c r="J499" s="52">
        <f t="shared" si="189"/>
        <v>0</v>
      </c>
      <c r="K499" s="53">
        <f>IFERROR($I499*F499,0)</f>
        <v>0</v>
      </c>
      <c r="L499" s="53">
        <f>IFERROR($I499*G499,0)</f>
        <v>0</v>
      </c>
      <c r="M499" s="53">
        <f t="shared" si="188"/>
        <v>0</v>
      </c>
      <c r="N499" s="42"/>
    </row>
    <row r="500" spans="2:14" x14ac:dyDescent="0.25">
      <c r="B500" s="39"/>
      <c r="C500" s="3"/>
      <c r="D500" s="4" t="str">
        <f>_xlfn.IFNA(VLOOKUP(C500,'1 - Componenten'!$B$7:$K$60,3,0),"")</f>
        <v/>
      </c>
      <c r="E500" s="18" t="str">
        <f>_xlfn.IFNA(VLOOKUP(C500,'1 - Componenten'!$B$7:$K$60,5,0),"")</f>
        <v/>
      </c>
      <c r="F500" s="26" t="str">
        <f>_xlfn.IFNA(VLOOKUP(C500,'1 - Componenten'!$B$7:$K$60,8,0),"")</f>
        <v/>
      </c>
      <c r="G500" s="26" t="str">
        <f>_xlfn.IFNA(VLOOKUP(C500,'1 - Componenten'!$B$7:$K$60,9,0),"")</f>
        <v/>
      </c>
      <c r="H500" s="26" t="str">
        <f>_xlfn.IFNA(VLOOKUP(C500,'1 - Componenten'!$B$7:$K$60,10,0),"")</f>
        <v/>
      </c>
      <c r="I500" s="13">
        <v>1</v>
      </c>
      <c r="J500" s="52">
        <f t="shared" si="189"/>
        <v>0</v>
      </c>
      <c r="K500" s="53">
        <f t="shared" ref="K500:K504" si="191">IFERROR($I500*F500,0)</f>
        <v>0</v>
      </c>
      <c r="L500" s="53">
        <f t="shared" ref="L500:L504" si="192">IFERROR($I500*G500,0)</f>
        <v>0</v>
      </c>
      <c r="M500" s="53">
        <f t="shared" si="188"/>
        <v>0</v>
      </c>
      <c r="N500" s="42"/>
    </row>
    <row r="501" spans="2:14" x14ac:dyDescent="0.25">
      <c r="B501" s="39"/>
      <c r="C501" s="3"/>
      <c r="D501" s="4" t="str">
        <f>_xlfn.IFNA(VLOOKUP(C501,'1 - Componenten'!$B$7:$K$60,3,0),"")</f>
        <v/>
      </c>
      <c r="E501" s="18" t="str">
        <f>_xlfn.IFNA(VLOOKUP(C501,'1 - Componenten'!$B$7:$K$60,5,0),"")</f>
        <v/>
      </c>
      <c r="F501" s="26" t="str">
        <f>_xlfn.IFNA(VLOOKUP(C501,'1 - Componenten'!$B$7:$K$60,8,0),"")</f>
        <v/>
      </c>
      <c r="G501" s="26" t="str">
        <f>_xlfn.IFNA(VLOOKUP(C501,'1 - Componenten'!$B$7:$K$60,9,0),"")</f>
        <v/>
      </c>
      <c r="H501" s="26" t="str">
        <f>_xlfn.IFNA(VLOOKUP(C501,'1 - Componenten'!$B$7:$K$60,10,0),"")</f>
        <v/>
      </c>
      <c r="I501" s="13">
        <v>1</v>
      </c>
      <c r="J501" s="52">
        <f t="shared" si="189"/>
        <v>0</v>
      </c>
      <c r="K501" s="53">
        <f t="shared" si="191"/>
        <v>0</v>
      </c>
      <c r="L501" s="53">
        <f t="shared" si="192"/>
        <v>0</v>
      </c>
      <c r="M501" s="53">
        <f>IFERROR($I501*H501,0)</f>
        <v>0</v>
      </c>
      <c r="N501" s="42"/>
    </row>
    <row r="502" spans="2:14" x14ac:dyDescent="0.25">
      <c r="B502" s="39"/>
      <c r="C502" s="3"/>
      <c r="D502" s="4" t="str">
        <f>_xlfn.IFNA(VLOOKUP(C502,'1 - Componenten'!$B$7:$K$60,3,0),"")</f>
        <v/>
      </c>
      <c r="E502" s="18" t="str">
        <f>_xlfn.IFNA(VLOOKUP(C502,'1 - Componenten'!$B$7:$K$60,5,0),"")</f>
        <v/>
      </c>
      <c r="F502" s="26" t="str">
        <f>_xlfn.IFNA(VLOOKUP(C502,'1 - Componenten'!$B$7:$K$60,8,0),"")</f>
        <v/>
      </c>
      <c r="G502" s="26" t="str">
        <f>_xlfn.IFNA(VLOOKUP(C502,'1 - Componenten'!$B$7:$K$60,9,0),"")</f>
        <v/>
      </c>
      <c r="H502" s="26" t="str">
        <f>_xlfn.IFNA(VLOOKUP(C502,'1 - Componenten'!$B$7:$K$60,10,0),"")</f>
        <v/>
      </c>
      <c r="I502" s="13">
        <v>1</v>
      </c>
      <c r="J502" s="52">
        <f t="shared" si="189"/>
        <v>0</v>
      </c>
      <c r="K502" s="53">
        <f t="shared" si="191"/>
        <v>0</v>
      </c>
      <c r="L502" s="53">
        <f t="shared" si="192"/>
        <v>0</v>
      </c>
      <c r="M502" s="53">
        <f t="shared" ref="M502:M504" si="193">IFERROR($I502*H502,0)</f>
        <v>0</v>
      </c>
      <c r="N502" s="42"/>
    </row>
    <row r="503" spans="2:14" x14ac:dyDescent="0.25">
      <c r="B503" s="39"/>
      <c r="C503" s="3"/>
      <c r="D503" s="4" t="str">
        <f>_xlfn.IFNA(VLOOKUP(C503,'1 - Componenten'!$B$7:$K$60,3,0),"")</f>
        <v/>
      </c>
      <c r="E503" s="18" t="str">
        <f>_xlfn.IFNA(VLOOKUP(C503,'1 - Componenten'!$B$7:$K$60,5,0),"")</f>
        <v/>
      </c>
      <c r="F503" s="26" t="str">
        <f>_xlfn.IFNA(VLOOKUP(C503,'1 - Componenten'!$B$7:$K$60,8,0),"")</f>
        <v/>
      </c>
      <c r="G503" s="26" t="str">
        <f>_xlfn.IFNA(VLOOKUP(C503,'1 - Componenten'!$B$7:$K$60,9,0),"")</f>
        <v/>
      </c>
      <c r="H503" s="26" t="str">
        <f>_xlfn.IFNA(VLOOKUP(C503,'1 - Componenten'!$B$7:$K$60,10,0),"")</f>
        <v/>
      </c>
      <c r="I503" s="13">
        <v>1</v>
      </c>
      <c r="J503" s="52">
        <f t="shared" si="189"/>
        <v>0</v>
      </c>
      <c r="K503" s="53">
        <f t="shared" si="191"/>
        <v>0</v>
      </c>
      <c r="L503" s="53">
        <f t="shared" si="192"/>
        <v>0</v>
      </c>
      <c r="M503" s="53">
        <f t="shared" si="193"/>
        <v>0</v>
      </c>
      <c r="N503" s="42"/>
    </row>
    <row r="504" spans="2:14" x14ac:dyDescent="0.25">
      <c r="B504" s="39"/>
      <c r="C504" s="3"/>
      <c r="D504" s="4" t="str">
        <f>_xlfn.IFNA(VLOOKUP(C504,'1 - Componenten'!$B$7:$K$60,3,0),"")</f>
        <v/>
      </c>
      <c r="E504" s="18" t="str">
        <f>_xlfn.IFNA(VLOOKUP(C504,'1 - Componenten'!$B$7:$K$60,5,0),"")</f>
        <v/>
      </c>
      <c r="F504" s="26" t="str">
        <f>_xlfn.IFNA(VLOOKUP(C504,'1 - Componenten'!$B$7:$K$60,8,0),"")</f>
        <v/>
      </c>
      <c r="G504" s="26" t="str">
        <f>_xlfn.IFNA(VLOOKUP(C504,'1 - Componenten'!$B$7:$K$60,9,0),"")</f>
        <v/>
      </c>
      <c r="H504" s="26" t="str">
        <f>_xlfn.IFNA(VLOOKUP(C504,'1 - Componenten'!$B$7:$K$60,10,0),"")</f>
        <v/>
      </c>
      <c r="I504" s="13">
        <v>1</v>
      </c>
      <c r="J504" s="52">
        <f t="shared" si="189"/>
        <v>0</v>
      </c>
      <c r="K504" s="53">
        <f t="shared" si="191"/>
        <v>0</v>
      </c>
      <c r="L504" s="53">
        <f t="shared" si="192"/>
        <v>0</v>
      </c>
      <c r="M504" s="53">
        <f t="shared" si="193"/>
        <v>0</v>
      </c>
      <c r="N504" s="42"/>
    </row>
    <row r="505" spans="2:14" ht="14.1" customHeight="1" x14ac:dyDescent="0.25">
      <c r="B505" s="39"/>
      <c r="C505" s="32"/>
      <c r="D505" s="33"/>
      <c r="E505" s="34"/>
      <c r="F505" s="35"/>
      <c r="G505" s="35"/>
      <c r="H505" s="35"/>
      <c r="I505" s="32"/>
      <c r="J505" s="54" t="s">
        <v>29</v>
      </c>
      <c r="K505" s="55">
        <f>SUM(K496:K504)</f>
        <v>0</v>
      </c>
      <c r="L505" s="55">
        <f>SUM(L496:L504)</f>
        <v>0</v>
      </c>
      <c r="M505" s="55">
        <f>SUM(M496:M504)</f>
        <v>0</v>
      </c>
      <c r="N505" s="42"/>
    </row>
    <row r="506" spans="2:14" ht="18.75" x14ac:dyDescent="0.3">
      <c r="B506" s="39"/>
      <c r="C506" s="48" t="s">
        <v>67</v>
      </c>
      <c r="D506" s="79" t="s">
        <v>125</v>
      </c>
      <c r="E506" s="107" t="s">
        <v>19</v>
      </c>
      <c r="F506" s="107"/>
      <c r="G506" s="107"/>
      <c r="H506" s="107"/>
      <c r="I506" s="108" t="s">
        <v>35</v>
      </c>
      <c r="J506" s="108"/>
      <c r="K506" s="108"/>
      <c r="L506" s="108"/>
      <c r="M506" s="108"/>
      <c r="N506" s="42"/>
    </row>
    <row r="507" spans="2:14" ht="30" customHeight="1" x14ac:dyDescent="0.25">
      <c r="B507" s="39"/>
      <c r="C507" s="5" t="s">
        <v>36</v>
      </c>
      <c r="D507" s="5" t="s">
        <v>12</v>
      </c>
      <c r="E507" s="12" t="s">
        <v>2</v>
      </c>
      <c r="F507" s="5" t="s">
        <v>24</v>
      </c>
      <c r="G507" s="23" t="s">
        <v>21</v>
      </c>
      <c r="H507" s="23" t="s">
        <v>22</v>
      </c>
      <c r="I507" s="21" t="s">
        <v>20</v>
      </c>
      <c r="J507" s="21" t="s">
        <v>23</v>
      </c>
      <c r="K507" s="50" t="s">
        <v>25</v>
      </c>
      <c r="L507" s="51" t="s">
        <v>26</v>
      </c>
      <c r="M507" s="51" t="s">
        <v>27</v>
      </c>
      <c r="N507" s="42"/>
    </row>
    <row r="508" spans="2:14" x14ac:dyDescent="0.25">
      <c r="B508" s="39"/>
      <c r="C508" s="3"/>
      <c r="D508" s="4" t="str">
        <f>_xlfn.IFNA(VLOOKUP(C508,'1 - Componenten'!$B$7:$K$60,3,0),"")</f>
        <v/>
      </c>
      <c r="E508" s="18" t="str">
        <f>_xlfn.IFNA(VLOOKUP(C508,'1 - Componenten'!$B$7:$K$60,5,0),"")</f>
        <v/>
      </c>
      <c r="F508" s="26" t="str">
        <f>_xlfn.IFNA(VLOOKUP(C508,'1 - Componenten'!$B$7:$K$60,8,0),"")</f>
        <v/>
      </c>
      <c r="G508" s="26" t="str">
        <f>_xlfn.IFNA(VLOOKUP(C508,'1 - Componenten'!$B$7:$K$60,9,0),"")</f>
        <v/>
      </c>
      <c r="H508" s="26" t="str">
        <f>_xlfn.IFNA(VLOOKUP(C508,'1 - Componenten'!$B$7:$K$60,10,0),"")</f>
        <v/>
      </c>
      <c r="I508" s="13">
        <v>1</v>
      </c>
      <c r="J508" s="52">
        <f>IFERROR($I508*E508,0)</f>
        <v>0</v>
      </c>
      <c r="K508" s="53">
        <f>IFERROR($I508*F508,0)</f>
        <v>0</v>
      </c>
      <c r="L508" s="53">
        <f t="shared" ref="L508:L516" si="194">IFERROR($I508*G508,0)</f>
        <v>0</v>
      </c>
      <c r="M508" s="53">
        <f t="shared" ref="M508:M516" si="195">IFERROR($I508*H508,0)</f>
        <v>0</v>
      </c>
      <c r="N508" s="42"/>
    </row>
    <row r="509" spans="2:14" x14ac:dyDescent="0.25">
      <c r="B509" s="39"/>
      <c r="C509" s="3"/>
      <c r="D509" s="4" t="str">
        <f>_xlfn.IFNA(VLOOKUP(C509,'1 - Componenten'!$B$7:$K$60,3,0),"")</f>
        <v/>
      </c>
      <c r="E509" s="18" t="str">
        <f>_xlfn.IFNA(VLOOKUP(C509,'1 - Componenten'!$B$7:$K$60,5,0),"")</f>
        <v/>
      </c>
      <c r="F509" s="26" t="str">
        <f>_xlfn.IFNA(VLOOKUP(C509,'1 - Componenten'!$B$7:$K$60,8,0),"")</f>
        <v/>
      </c>
      <c r="G509" s="26" t="str">
        <f>_xlfn.IFNA(VLOOKUP(C509,'1 - Componenten'!$B$7:$K$60,9,0),"")</f>
        <v/>
      </c>
      <c r="H509" s="26" t="str">
        <f>_xlfn.IFNA(VLOOKUP(C509,'1 - Componenten'!$B$7:$K$60,10,0),"")</f>
        <v/>
      </c>
      <c r="I509" s="13">
        <v>1</v>
      </c>
      <c r="J509" s="52">
        <f t="shared" ref="J509:J516" si="196">IFERROR($I509*E509,0)</f>
        <v>0</v>
      </c>
      <c r="K509" s="53">
        <f t="shared" ref="K509:K516" si="197">IFERROR($I509*F509,0)</f>
        <v>0</v>
      </c>
      <c r="L509" s="53">
        <f t="shared" si="194"/>
        <v>0</v>
      </c>
      <c r="M509" s="53">
        <f t="shared" si="195"/>
        <v>0</v>
      </c>
      <c r="N509" s="42"/>
    </row>
    <row r="510" spans="2:14" x14ac:dyDescent="0.25">
      <c r="B510" s="39"/>
      <c r="C510" s="3"/>
      <c r="D510" s="4" t="str">
        <f>_xlfn.IFNA(VLOOKUP(C510,'1 - Componenten'!$B$7:$K$60,3,0),"")</f>
        <v/>
      </c>
      <c r="E510" s="18" t="str">
        <f>_xlfn.IFNA(VLOOKUP(C510,'1 - Componenten'!$B$7:$K$60,5,0),"")</f>
        <v/>
      </c>
      <c r="F510" s="26" t="str">
        <f>_xlfn.IFNA(VLOOKUP(C510,'1 - Componenten'!$B$7:$K$60,8,0),"")</f>
        <v/>
      </c>
      <c r="G510" s="26" t="str">
        <f>_xlfn.IFNA(VLOOKUP(C510,'1 - Componenten'!$B$7:$K$60,9,0),"")</f>
        <v/>
      </c>
      <c r="H510" s="26" t="str">
        <f>_xlfn.IFNA(VLOOKUP(C510,'1 - Componenten'!$B$7:$K$60,10,0),"")</f>
        <v/>
      </c>
      <c r="I510" s="13">
        <v>1</v>
      </c>
      <c r="J510" s="52">
        <f t="shared" si="196"/>
        <v>0</v>
      </c>
      <c r="K510" s="53">
        <f t="shared" si="197"/>
        <v>0</v>
      </c>
      <c r="L510" s="53">
        <f t="shared" si="194"/>
        <v>0</v>
      </c>
      <c r="M510" s="53">
        <f t="shared" si="195"/>
        <v>0</v>
      </c>
      <c r="N510" s="42"/>
    </row>
    <row r="511" spans="2:14" x14ac:dyDescent="0.25">
      <c r="B511" s="39"/>
      <c r="C511" s="3"/>
      <c r="D511" s="4" t="str">
        <f>_xlfn.IFNA(VLOOKUP(C511,'1 - Componenten'!$B$7:$K$60,3,0),"")</f>
        <v/>
      </c>
      <c r="E511" s="18" t="str">
        <f>_xlfn.IFNA(VLOOKUP(C511,'1 - Componenten'!$B$7:$K$60,5,0),"")</f>
        <v/>
      </c>
      <c r="F511" s="26" t="str">
        <f>_xlfn.IFNA(VLOOKUP(C511,'1 - Componenten'!$B$7:$K$60,8,0),"")</f>
        <v/>
      </c>
      <c r="G511" s="26" t="str">
        <f>_xlfn.IFNA(VLOOKUP(C511,'1 - Componenten'!$B$7:$K$60,9,0),"")</f>
        <v/>
      </c>
      <c r="H511" s="26" t="str">
        <f>_xlfn.IFNA(VLOOKUP(C511,'1 - Componenten'!$B$7:$K$60,10,0),"")</f>
        <v/>
      </c>
      <c r="I511" s="13">
        <v>1</v>
      </c>
      <c r="J511" s="52">
        <f t="shared" si="196"/>
        <v>0</v>
      </c>
      <c r="K511" s="53">
        <f t="shared" si="197"/>
        <v>0</v>
      </c>
      <c r="L511" s="53">
        <f t="shared" si="194"/>
        <v>0</v>
      </c>
      <c r="M511" s="53">
        <f t="shared" si="195"/>
        <v>0</v>
      </c>
      <c r="N511" s="42"/>
    </row>
    <row r="512" spans="2:14" x14ac:dyDescent="0.25">
      <c r="B512" s="39"/>
      <c r="C512" s="3"/>
      <c r="D512" s="4" t="str">
        <f>_xlfn.IFNA(VLOOKUP(C512,'1 - Componenten'!$B$7:$K$60,3,0),"")</f>
        <v/>
      </c>
      <c r="E512" s="18" t="str">
        <f>_xlfn.IFNA(VLOOKUP(C512,'1 - Componenten'!$B$7:$K$60,5,0),"")</f>
        <v/>
      </c>
      <c r="F512" s="26" t="str">
        <f>_xlfn.IFNA(VLOOKUP(C512,'1 - Componenten'!$B$7:$K$60,8,0),"")</f>
        <v/>
      </c>
      <c r="G512" s="26" t="str">
        <f>_xlfn.IFNA(VLOOKUP(C512,'1 - Componenten'!$B$7:$K$60,9,0),"")</f>
        <v/>
      </c>
      <c r="H512" s="26" t="str">
        <f>_xlfn.IFNA(VLOOKUP(C512,'1 - Componenten'!$B$7:$K$60,10,0),"")</f>
        <v/>
      </c>
      <c r="I512" s="13">
        <v>1</v>
      </c>
      <c r="J512" s="52">
        <f t="shared" si="196"/>
        <v>0</v>
      </c>
      <c r="K512" s="53">
        <f t="shared" si="197"/>
        <v>0</v>
      </c>
      <c r="L512" s="53">
        <f t="shared" si="194"/>
        <v>0</v>
      </c>
      <c r="M512" s="53">
        <f t="shared" si="195"/>
        <v>0</v>
      </c>
      <c r="N512" s="42"/>
    </row>
    <row r="513" spans="2:14" x14ac:dyDescent="0.25">
      <c r="B513" s="39"/>
      <c r="C513" s="3"/>
      <c r="D513" s="4" t="str">
        <f>_xlfn.IFNA(VLOOKUP(C513,'1 - Componenten'!$B$7:$K$60,3,0),"")</f>
        <v/>
      </c>
      <c r="E513" s="18" t="str">
        <f>_xlfn.IFNA(VLOOKUP(C513,'1 - Componenten'!$B$7:$K$60,5,0),"")</f>
        <v/>
      </c>
      <c r="F513" s="26" t="str">
        <f>_xlfn.IFNA(VLOOKUP(C513,'1 - Componenten'!$B$7:$K$60,8,0),"")</f>
        <v/>
      </c>
      <c r="G513" s="26" t="str">
        <f>_xlfn.IFNA(VLOOKUP(C513,'1 - Componenten'!$B$7:$K$60,9,0),"")</f>
        <v/>
      </c>
      <c r="H513" s="26" t="str">
        <f>_xlfn.IFNA(VLOOKUP(C513,'1 - Componenten'!$B$7:$K$60,10,0),"")</f>
        <v/>
      </c>
      <c r="I513" s="13">
        <v>1</v>
      </c>
      <c r="J513" s="52">
        <f t="shared" si="196"/>
        <v>0</v>
      </c>
      <c r="K513" s="53">
        <f t="shared" si="197"/>
        <v>0</v>
      </c>
      <c r="L513" s="53">
        <f t="shared" si="194"/>
        <v>0</v>
      </c>
      <c r="M513" s="53">
        <f t="shared" si="195"/>
        <v>0</v>
      </c>
      <c r="N513" s="42"/>
    </row>
    <row r="514" spans="2:14" x14ac:dyDescent="0.25">
      <c r="B514" s="39"/>
      <c r="C514" s="3"/>
      <c r="D514" s="4" t="str">
        <f>_xlfn.IFNA(VLOOKUP(C514,'1 - Componenten'!$B$7:$K$60,3,0),"")</f>
        <v/>
      </c>
      <c r="E514" s="18" t="str">
        <f>_xlfn.IFNA(VLOOKUP(C514,'1 - Componenten'!$B$7:$K$60,5,0),"")</f>
        <v/>
      </c>
      <c r="F514" s="26" t="str">
        <f>_xlfn.IFNA(VLOOKUP(C514,'1 - Componenten'!$B$7:$K$60,8,0),"")</f>
        <v/>
      </c>
      <c r="G514" s="26" t="str">
        <f>_xlfn.IFNA(VLOOKUP(C514,'1 - Componenten'!$B$7:$K$60,9,0),"")</f>
        <v/>
      </c>
      <c r="H514" s="26" t="str">
        <f>_xlfn.IFNA(VLOOKUP(C514,'1 - Componenten'!$B$7:$K$60,10,0),"")</f>
        <v/>
      </c>
      <c r="I514" s="13">
        <v>1</v>
      </c>
      <c r="J514" s="52">
        <f t="shared" si="196"/>
        <v>0</v>
      </c>
      <c r="K514" s="53">
        <f t="shared" si="197"/>
        <v>0</v>
      </c>
      <c r="L514" s="53">
        <f t="shared" si="194"/>
        <v>0</v>
      </c>
      <c r="M514" s="53">
        <f t="shared" si="195"/>
        <v>0</v>
      </c>
      <c r="N514" s="42"/>
    </row>
    <row r="515" spans="2:14" x14ac:dyDescent="0.25">
      <c r="B515" s="39"/>
      <c r="C515" s="3"/>
      <c r="D515" s="4" t="str">
        <f>_xlfn.IFNA(VLOOKUP(C515,'1 - Componenten'!$B$7:$K$60,3,0),"")</f>
        <v/>
      </c>
      <c r="E515" s="18" t="str">
        <f>_xlfn.IFNA(VLOOKUP(C515,'1 - Componenten'!$B$7:$K$60,5,0),"")</f>
        <v/>
      </c>
      <c r="F515" s="26" t="str">
        <f>_xlfn.IFNA(VLOOKUP(C515,'1 - Componenten'!$B$7:$K$60,8,0),"")</f>
        <v/>
      </c>
      <c r="G515" s="26" t="str">
        <f>_xlfn.IFNA(VLOOKUP(C515,'1 - Componenten'!$B$7:$K$60,9,0),"")</f>
        <v/>
      </c>
      <c r="H515" s="26" t="str">
        <f>_xlfn.IFNA(VLOOKUP(C515,'1 - Componenten'!$B$7:$K$60,10,0),"")</f>
        <v/>
      </c>
      <c r="I515" s="13">
        <v>1</v>
      </c>
      <c r="J515" s="52">
        <f t="shared" si="196"/>
        <v>0</v>
      </c>
      <c r="K515" s="53">
        <f t="shared" si="197"/>
        <v>0</v>
      </c>
      <c r="L515" s="53">
        <f t="shared" si="194"/>
        <v>0</v>
      </c>
      <c r="M515" s="53">
        <f t="shared" si="195"/>
        <v>0</v>
      </c>
      <c r="N515" s="42"/>
    </row>
    <row r="516" spans="2:14" x14ac:dyDescent="0.25">
      <c r="B516" s="39"/>
      <c r="C516" s="3"/>
      <c r="D516" s="4" t="str">
        <f>_xlfn.IFNA(VLOOKUP(C516,'1 - Componenten'!$B$7:$K$60,3,0),"")</f>
        <v/>
      </c>
      <c r="E516" s="18" t="str">
        <f>_xlfn.IFNA(VLOOKUP(C516,'1 - Componenten'!$B$7:$K$60,5,0),"")</f>
        <v/>
      </c>
      <c r="F516" s="26" t="str">
        <f>_xlfn.IFNA(VLOOKUP(C516,'1 - Componenten'!$B$7:$K$60,8,0),"")</f>
        <v/>
      </c>
      <c r="G516" s="26" t="str">
        <f>_xlfn.IFNA(VLOOKUP(C516,'1 - Componenten'!$B$7:$K$60,9,0),"")</f>
        <v/>
      </c>
      <c r="H516" s="26" t="str">
        <f>_xlfn.IFNA(VLOOKUP(C516,'1 - Componenten'!$B$7:$K$60,10,0),"")</f>
        <v/>
      </c>
      <c r="I516" s="13">
        <v>1</v>
      </c>
      <c r="J516" s="52">
        <f t="shared" si="196"/>
        <v>0</v>
      </c>
      <c r="K516" s="53">
        <f t="shared" si="197"/>
        <v>0</v>
      </c>
      <c r="L516" s="53">
        <f t="shared" si="194"/>
        <v>0</v>
      </c>
      <c r="M516" s="53">
        <f t="shared" si="195"/>
        <v>0</v>
      </c>
      <c r="N516" s="42"/>
    </row>
    <row r="517" spans="2:14" ht="14.1" customHeight="1" x14ac:dyDescent="0.25">
      <c r="B517" s="39"/>
      <c r="C517" s="32"/>
      <c r="D517" s="33"/>
      <c r="E517" s="34"/>
      <c r="F517" s="35"/>
      <c r="G517" s="35"/>
      <c r="H517" s="35"/>
      <c r="I517" s="32"/>
      <c r="J517" s="54" t="s">
        <v>29</v>
      </c>
      <c r="K517" s="55">
        <f>SUM(K508:K516)</f>
        <v>0</v>
      </c>
      <c r="L517" s="55">
        <f>SUM(L508:L516)</f>
        <v>0</v>
      </c>
      <c r="M517" s="55">
        <f>SUM(M508:M516)</f>
        <v>0</v>
      </c>
      <c r="N517" s="42"/>
    </row>
    <row r="518" spans="2:14" s="2" customFormat="1" ht="18.75" x14ac:dyDescent="0.3">
      <c r="B518" s="39"/>
      <c r="C518" s="60" t="s">
        <v>34</v>
      </c>
      <c r="D518" s="61"/>
      <c r="E518" s="107" t="s">
        <v>19</v>
      </c>
      <c r="F518" s="107"/>
      <c r="G518" s="107"/>
      <c r="H518" s="107"/>
      <c r="I518" s="108" t="s">
        <v>35</v>
      </c>
      <c r="J518" s="108"/>
      <c r="K518" s="108"/>
      <c r="L518" s="108"/>
      <c r="M518" s="108"/>
      <c r="N518" s="42"/>
    </row>
    <row r="519" spans="2:14" s="2" customFormat="1" ht="30" customHeight="1" x14ac:dyDescent="0.25">
      <c r="B519" s="39"/>
      <c r="C519" s="5" t="s">
        <v>36</v>
      </c>
      <c r="D519" s="5" t="s">
        <v>12</v>
      </c>
      <c r="E519" s="113" t="s">
        <v>24</v>
      </c>
      <c r="F519" s="114"/>
      <c r="G519" s="23" t="s">
        <v>21</v>
      </c>
      <c r="H519" s="23" t="s">
        <v>22</v>
      </c>
      <c r="I519" s="21" t="s">
        <v>20</v>
      </c>
      <c r="J519" s="115" t="s">
        <v>25</v>
      </c>
      <c r="K519" s="116"/>
      <c r="L519" s="51" t="s">
        <v>26</v>
      </c>
      <c r="M519" s="51" t="s">
        <v>27</v>
      </c>
      <c r="N519" s="42"/>
    </row>
    <row r="520" spans="2:14" s="2" customFormat="1" x14ac:dyDescent="0.25">
      <c r="B520" s="39"/>
      <c r="C520" s="3"/>
      <c r="D520" s="4" t="str">
        <f>_xlfn.IFNA(VLOOKUP(C520,'1 - Componenten'!$B$7:$K$60,3,0),"")</f>
        <v/>
      </c>
      <c r="E520" s="109" t="str">
        <f>_xlfn.IFNA(VLOOKUP(C520,'1 - Componenten'!$B$7:$K$60,8,0),"")</f>
        <v/>
      </c>
      <c r="F520" s="110"/>
      <c r="G520" s="26" t="str">
        <f>_xlfn.IFNA(VLOOKUP(C520,'1 - Componenten'!$B$7:$K$60,9,0),"")</f>
        <v/>
      </c>
      <c r="H520" s="26" t="str">
        <f>_xlfn.IFNA(VLOOKUP(C520,'1 - Componenten'!$B$7:$K$60,10,0),"")</f>
        <v/>
      </c>
      <c r="I520" s="13">
        <v>1</v>
      </c>
      <c r="J520" s="111">
        <f>IFERROR($I520*E520,0)</f>
        <v>0</v>
      </c>
      <c r="K520" s="112"/>
      <c r="L520" s="53">
        <f t="shared" ref="L520:L524" si="198">IFERROR($I520*G520,0)</f>
        <v>0</v>
      </c>
      <c r="M520" s="53">
        <f t="shared" ref="M520:M524" si="199">IFERROR($I520*H520,0)</f>
        <v>0</v>
      </c>
      <c r="N520" s="42"/>
    </row>
    <row r="521" spans="2:14" s="2" customFormat="1" x14ac:dyDescent="0.25">
      <c r="B521" s="39"/>
      <c r="C521" s="3"/>
      <c r="D521" s="4" t="str">
        <f>_xlfn.IFNA(VLOOKUP(C521,'1 - Componenten'!$B$7:$K$60,3,0),"")</f>
        <v/>
      </c>
      <c r="E521" s="109" t="str">
        <f>_xlfn.IFNA(VLOOKUP(C521,'1 - Componenten'!$B$7:$K$60,8,0),"")</f>
        <v/>
      </c>
      <c r="F521" s="110"/>
      <c r="G521" s="26" t="str">
        <f>_xlfn.IFNA(VLOOKUP(C521,'1 - Componenten'!$B$7:$K$60,9,0),"")</f>
        <v/>
      </c>
      <c r="H521" s="26" t="str">
        <f>_xlfn.IFNA(VLOOKUP(C521,'1 - Componenten'!$B$7:$K$60,10,0),"")</f>
        <v/>
      </c>
      <c r="I521" s="13">
        <v>1</v>
      </c>
      <c r="J521" s="111">
        <f t="shared" ref="J521:J524" si="200">IFERROR($I521*E521,0)</f>
        <v>0</v>
      </c>
      <c r="K521" s="112"/>
      <c r="L521" s="53">
        <f t="shared" si="198"/>
        <v>0</v>
      </c>
      <c r="M521" s="53">
        <f t="shared" si="199"/>
        <v>0</v>
      </c>
      <c r="N521" s="42"/>
    </row>
    <row r="522" spans="2:14" s="2" customFormat="1" x14ac:dyDescent="0.25">
      <c r="B522" s="39"/>
      <c r="C522" s="3"/>
      <c r="D522" s="4" t="str">
        <f>_xlfn.IFNA(VLOOKUP(C522,'1 - Componenten'!$B$7:$K$60,3,0),"")</f>
        <v/>
      </c>
      <c r="E522" s="109" t="str">
        <f>_xlfn.IFNA(VLOOKUP(C522,'1 - Componenten'!$B$7:$K$60,8,0),"")</f>
        <v/>
      </c>
      <c r="F522" s="110"/>
      <c r="G522" s="26" t="str">
        <f>_xlfn.IFNA(VLOOKUP(C522,'1 - Componenten'!$B$7:$K$60,9,0),"")</f>
        <v/>
      </c>
      <c r="H522" s="26" t="str">
        <f>_xlfn.IFNA(VLOOKUP(C522,'1 - Componenten'!$B$7:$K$60,10,0),"")</f>
        <v/>
      </c>
      <c r="I522" s="13">
        <v>1</v>
      </c>
      <c r="J522" s="111">
        <f t="shared" si="200"/>
        <v>0</v>
      </c>
      <c r="K522" s="112"/>
      <c r="L522" s="53">
        <f t="shared" si="198"/>
        <v>0</v>
      </c>
      <c r="M522" s="53">
        <f t="shared" si="199"/>
        <v>0</v>
      </c>
      <c r="N522" s="42"/>
    </row>
    <row r="523" spans="2:14" s="2" customFormat="1" x14ac:dyDescent="0.25">
      <c r="B523" s="39"/>
      <c r="C523" s="3"/>
      <c r="D523" s="4" t="str">
        <f>_xlfn.IFNA(VLOOKUP(C523,'1 - Componenten'!$B$7:$K$60,3,0),"")</f>
        <v/>
      </c>
      <c r="E523" s="109" t="str">
        <f>_xlfn.IFNA(VLOOKUP(C523,'1 - Componenten'!$B$7:$K$60,8,0),"")</f>
        <v/>
      </c>
      <c r="F523" s="110"/>
      <c r="G523" s="26" t="str">
        <f>_xlfn.IFNA(VLOOKUP(C523,'1 - Componenten'!$B$7:$K$60,9,0),"")</f>
        <v/>
      </c>
      <c r="H523" s="26" t="str">
        <f>_xlfn.IFNA(VLOOKUP(C523,'1 - Componenten'!$B$7:$K$60,10,0),"")</f>
        <v/>
      </c>
      <c r="I523" s="13">
        <v>1</v>
      </c>
      <c r="J523" s="111">
        <f t="shared" si="200"/>
        <v>0</v>
      </c>
      <c r="K523" s="112"/>
      <c r="L523" s="53">
        <f t="shared" si="198"/>
        <v>0</v>
      </c>
      <c r="M523" s="53">
        <f t="shared" si="199"/>
        <v>0</v>
      </c>
      <c r="N523" s="42"/>
    </row>
    <row r="524" spans="2:14" s="2" customFormat="1" x14ac:dyDescent="0.25">
      <c r="B524" s="39"/>
      <c r="C524" s="3"/>
      <c r="D524" s="4" t="str">
        <f>_xlfn.IFNA(VLOOKUP(C524,'1 - Componenten'!$B$7:$K$60,3,0),"")</f>
        <v/>
      </c>
      <c r="E524" s="109" t="str">
        <f>_xlfn.IFNA(VLOOKUP(C524,'1 - Componenten'!$B$7:$K$60,8,0),"")</f>
        <v/>
      </c>
      <c r="F524" s="110"/>
      <c r="G524" s="26" t="str">
        <f>_xlfn.IFNA(VLOOKUP(C524,'1 - Componenten'!$B$7:$K$60,9,0),"")</f>
        <v/>
      </c>
      <c r="H524" s="26" t="str">
        <f>_xlfn.IFNA(VLOOKUP(C524,'1 - Componenten'!$B$7:$K$60,10,0),"")</f>
        <v/>
      </c>
      <c r="I524" s="13">
        <v>1</v>
      </c>
      <c r="J524" s="111">
        <f t="shared" si="200"/>
        <v>0</v>
      </c>
      <c r="K524" s="112"/>
      <c r="L524" s="53">
        <f t="shared" si="198"/>
        <v>0</v>
      </c>
      <c r="M524" s="53">
        <f t="shared" si="199"/>
        <v>0</v>
      </c>
      <c r="N524" s="42"/>
    </row>
    <row r="525" spans="2:14" s="2" customFormat="1" ht="14.1" customHeight="1" x14ac:dyDescent="0.25">
      <c r="B525" s="39"/>
      <c r="C525" s="32"/>
      <c r="D525" s="33"/>
      <c r="E525" s="34"/>
      <c r="F525" s="35"/>
      <c r="G525" s="35"/>
      <c r="H525" s="35"/>
      <c r="I525" s="54" t="s">
        <v>29</v>
      </c>
      <c r="J525" s="122">
        <f>SUM(J520:K524)</f>
        <v>0</v>
      </c>
      <c r="K525" s="122"/>
      <c r="L525" s="55">
        <f>SUM(L520:L524)</f>
        <v>0</v>
      </c>
      <c r="M525" s="55">
        <f>SUM(M520:M524)</f>
        <v>0</v>
      </c>
      <c r="N525" s="42"/>
    </row>
    <row r="526" spans="2:14" s="2" customFormat="1" x14ac:dyDescent="0.25">
      <c r="B526" s="45"/>
      <c r="C526" s="46"/>
      <c r="D526" s="46"/>
      <c r="E526" s="46"/>
      <c r="F526" s="46"/>
      <c r="G526" s="46"/>
      <c r="H526" s="46"/>
      <c r="I526" s="46"/>
      <c r="J526" s="46"/>
      <c r="K526" s="46"/>
      <c r="L526" s="46"/>
      <c r="M526" s="46"/>
      <c r="N526" s="47"/>
    </row>
    <row r="527" spans="2:14" ht="5.0999999999999996" customHeight="1" x14ac:dyDescent="0.25">
      <c r="B527" s="88"/>
      <c r="C527" s="89"/>
      <c r="D527" s="89"/>
      <c r="E527" s="89"/>
      <c r="F527" s="89"/>
      <c r="G527" s="89"/>
      <c r="H527" s="89"/>
      <c r="I527" s="89"/>
      <c r="J527" s="89"/>
      <c r="K527" s="89"/>
      <c r="L527" s="89"/>
      <c r="M527" s="89"/>
      <c r="N527" s="90"/>
    </row>
    <row r="528" spans="2:14" s="2" customFormat="1" x14ac:dyDescent="0.25">
      <c r="B528" s="36"/>
      <c r="C528" s="37"/>
      <c r="D528" s="37"/>
      <c r="E528" s="37"/>
      <c r="F528" s="38"/>
      <c r="G528" s="38"/>
      <c r="H528" s="38"/>
      <c r="I528" s="38"/>
      <c r="J528" s="38"/>
      <c r="K528" s="38"/>
      <c r="L528" s="37"/>
      <c r="M528" s="37"/>
      <c r="N528" s="59"/>
    </row>
    <row r="529" spans="2:19" s="2" customFormat="1" ht="20.65" customHeight="1" x14ac:dyDescent="0.3">
      <c r="B529" s="39"/>
      <c r="C529" s="24" t="s">
        <v>10</v>
      </c>
      <c r="D529" s="75" t="s">
        <v>76</v>
      </c>
      <c r="E529" s="32"/>
      <c r="F529" s="40"/>
      <c r="G529" s="40"/>
      <c r="H529" s="40"/>
      <c r="I529" s="40"/>
      <c r="J529" s="40"/>
      <c r="K529" s="40"/>
      <c r="L529" s="32"/>
      <c r="M529" s="32"/>
      <c r="N529" s="42"/>
    </row>
    <row r="530" spans="2:19" s="2" customFormat="1" x14ac:dyDescent="0.25">
      <c r="B530" s="39"/>
      <c r="C530" s="40"/>
      <c r="D530" s="40"/>
      <c r="E530" s="32"/>
      <c r="F530" s="40"/>
      <c r="G530" s="40"/>
      <c r="H530" s="40"/>
      <c r="I530" s="40"/>
      <c r="J530" s="40"/>
      <c r="K530" s="40"/>
      <c r="L530" s="32"/>
      <c r="M530" s="32"/>
      <c r="N530" s="42"/>
    </row>
    <row r="531" spans="2:19" s="2" customFormat="1" ht="8.4499999999999993" customHeight="1" thickBot="1" x14ac:dyDescent="0.3">
      <c r="B531" s="39"/>
      <c r="C531" s="32"/>
      <c r="D531" s="32"/>
      <c r="E531" s="32"/>
      <c r="F531" s="40"/>
      <c r="G531" s="40"/>
      <c r="H531" s="40"/>
      <c r="I531" s="40"/>
      <c r="J531" s="40"/>
      <c r="K531" s="41"/>
      <c r="L531" s="32"/>
      <c r="M531" s="32"/>
      <c r="N531" s="42"/>
    </row>
    <row r="532" spans="2:19" s="2" customFormat="1" ht="20.25" x14ac:dyDescent="0.3">
      <c r="B532" s="39"/>
      <c r="C532" s="41" t="s">
        <v>13</v>
      </c>
      <c r="D532" s="32"/>
      <c r="E532" s="32"/>
      <c r="F532" s="16"/>
      <c r="G532" s="17"/>
      <c r="H532" s="17"/>
      <c r="I532" s="41"/>
      <c r="J532" s="40"/>
      <c r="K532" s="123" t="s">
        <v>33</v>
      </c>
      <c r="L532" s="124"/>
      <c r="M532" s="125"/>
      <c r="N532" s="42"/>
    </row>
    <row r="533" spans="2:19" s="2" customFormat="1" ht="30" x14ac:dyDescent="0.25">
      <c r="B533" s="39"/>
      <c r="C533" s="19" t="s">
        <v>184</v>
      </c>
      <c r="D533" s="19" t="s">
        <v>15</v>
      </c>
      <c r="E533" s="12" t="s">
        <v>90</v>
      </c>
      <c r="F533" s="12" t="s">
        <v>1</v>
      </c>
      <c r="G533" s="12" t="s">
        <v>107</v>
      </c>
      <c r="H533" s="22" t="s">
        <v>108</v>
      </c>
      <c r="I533" s="49" t="s">
        <v>11</v>
      </c>
      <c r="J533" s="40"/>
      <c r="K533" s="56" t="s">
        <v>30</v>
      </c>
      <c r="L533" s="49" t="s">
        <v>31</v>
      </c>
      <c r="M533" s="57" t="s">
        <v>32</v>
      </c>
      <c r="N533" s="42"/>
    </row>
    <row r="534" spans="2:19" s="2" customFormat="1" ht="15.75" thickBot="1" x14ac:dyDescent="0.3">
      <c r="B534" s="39"/>
      <c r="C534" s="20" t="s">
        <v>64</v>
      </c>
      <c r="D534" s="18"/>
      <c r="E534" s="18" t="s">
        <v>126</v>
      </c>
      <c r="F534" s="18" t="s">
        <v>102</v>
      </c>
      <c r="G534" s="18"/>
      <c r="H534" s="18">
        <v>24</v>
      </c>
      <c r="I534" s="27">
        <f>SUM(J549:J557)</f>
        <v>0</v>
      </c>
      <c r="J534" s="40"/>
      <c r="K534" s="58">
        <f>SUM(K558,K570,K582,K594,K606,K618,K630,K642,K654,J662)</f>
        <v>0</v>
      </c>
      <c r="L534" s="58">
        <f>SUM(L558,L570,L582,L594,L606,L618,L630,L642,L654,L662)</f>
        <v>0</v>
      </c>
      <c r="M534" s="58">
        <f>SUM(M558,M570,M582,M594,M606,M618,M630,M642,M654,M662)</f>
        <v>0</v>
      </c>
      <c r="N534" s="42"/>
    </row>
    <row r="535" spans="2:19" s="2" customFormat="1" x14ac:dyDescent="0.25">
      <c r="B535" s="39"/>
      <c r="C535" s="20" t="s">
        <v>66</v>
      </c>
      <c r="D535" s="18" t="s">
        <v>75</v>
      </c>
      <c r="E535" s="18" t="s">
        <v>127</v>
      </c>
      <c r="F535" s="18" t="s">
        <v>104</v>
      </c>
      <c r="G535" s="18">
        <v>24</v>
      </c>
      <c r="H535" s="18"/>
      <c r="I535" s="27">
        <f>SUM(J561:J569)</f>
        <v>0</v>
      </c>
      <c r="J535" s="40"/>
      <c r="K535" s="17"/>
      <c r="L535" s="17"/>
      <c r="M535" s="32"/>
      <c r="N535" s="91"/>
      <c r="O535" s="76"/>
      <c r="P535" s="76"/>
    </row>
    <row r="536" spans="2:19" s="2" customFormat="1" x14ac:dyDescent="0.25">
      <c r="B536" s="39"/>
      <c r="C536" s="20" t="s">
        <v>66</v>
      </c>
      <c r="D536" s="18"/>
      <c r="E536" s="18" t="s">
        <v>127</v>
      </c>
      <c r="F536" s="18" t="s">
        <v>105</v>
      </c>
      <c r="G536" s="18"/>
      <c r="H536" s="18">
        <v>48</v>
      </c>
      <c r="I536" s="27">
        <f>SUM(J573:J581)</f>
        <v>0</v>
      </c>
      <c r="J536" s="40"/>
      <c r="K536" s="17"/>
      <c r="L536" s="32"/>
      <c r="M536" s="32"/>
      <c r="N536" s="42"/>
      <c r="O536" s="76"/>
      <c r="P536" s="76"/>
    </row>
    <row r="537" spans="2:19" s="2" customFormat="1" x14ac:dyDescent="0.25">
      <c r="B537" s="39"/>
      <c r="C537" s="20" t="s">
        <v>66</v>
      </c>
      <c r="D537" s="18"/>
      <c r="E537" s="18" t="s">
        <v>127</v>
      </c>
      <c r="F537" s="18" t="s">
        <v>105</v>
      </c>
      <c r="G537" s="18"/>
      <c r="H537" s="18">
        <v>48</v>
      </c>
      <c r="I537" s="27">
        <f>SUM(J585:J593)</f>
        <v>0</v>
      </c>
      <c r="J537" s="40"/>
      <c r="K537" s="17"/>
      <c r="L537" s="32"/>
      <c r="M537" s="32"/>
      <c r="N537" s="42"/>
      <c r="O537" s="76"/>
      <c r="P537" s="76"/>
    </row>
    <row r="538" spans="2:19" s="2" customFormat="1" x14ac:dyDescent="0.25">
      <c r="B538" s="39"/>
      <c r="C538" s="20" t="s">
        <v>66</v>
      </c>
      <c r="D538" s="18"/>
      <c r="E538" s="18" t="s">
        <v>127</v>
      </c>
      <c r="F538" s="18" t="s">
        <v>105</v>
      </c>
      <c r="G538" s="18"/>
      <c r="H538" s="18">
        <v>48</v>
      </c>
      <c r="I538" s="27">
        <f>SUM(J597:J605)</f>
        <v>0</v>
      </c>
      <c r="J538" s="40"/>
      <c r="K538" s="17"/>
      <c r="L538" s="32"/>
      <c r="M538" s="32"/>
      <c r="N538" s="42"/>
      <c r="O538" s="76"/>
      <c r="P538" s="76"/>
    </row>
    <row r="539" spans="2:19" s="2" customFormat="1" x14ac:dyDescent="0.25">
      <c r="B539" s="39"/>
      <c r="C539" s="20" t="s">
        <v>67</v>
      </c>
      <c r="D539" s="18" t="s">
        <v>75</v>
      </c>
      <c r="E539" s="18" t="s">
        <v>128</v>
      </c>
      <c r="F539" s="18" t="s">
        <v>124</v>
      </c>
      <c r="G539" s="18">
        <v>8</v>
      </c>
      <c r="H539" s="18"/>
      <c r="I539" s="27">
        <f>SUM(J609:J617)</f>
        <v>0</v>
      </c>
      <c r="J539" s="40"/>
      <c r="K539" s="17"/>
      <c r="L539" s="17"/>
      <c r="M539" s="32"/>
      <c r="N539" s="91"/>
      <c r="O539" s="76"/>
      <c r="P539" s="76"/>
    </row>
    <row r="540" spans="2:19" s="2" customFormat="1" x14ac:dyDescent="0.25">
      <c r="B540" s="39"/>
      <c r="C540" s="20" t="s">
        <v>68</v>
      </c>
      <c r="D540" s="18" t="s">
        <v>75</v>
      </c>
      <c r="E540" s="18" t="s">
        <v>129</v>
      </c>
      <c r="F540" s="18" t="s">
        <v>104</v>
      </c>
      <c r="G540" s="18">
        <v>24</v>
      </c>
      <c r="H540" s="18"/>
      <c r="I540" s="27">
        <f>SUM(J621:J629)</f>
        <v>0</v>
      </c>
      <c r="J540" s="40"/>
      <c r="K540" s="17"/>
      <c r="L540" s="17"/>
      <c r="M540" s="32"/>
      <c r="N540" s="91"/>
      <c r="O540" s="76"/>
      <c r="P540" s="76"/>
    </row>
    <row r="541" spans="2:19" s="2" customFormat="1" x14ac:dyDescent="0.25">
      <c r="B541" s="39"/>
      <c r="C541" s="20" t="s">
        <v>68</v>
      </c>
      <c r="D541" s="18"/>
      <c r="E541" s="18" t="s">
        <v>129</v>
      </c>
      <c r="F541" s="18" t="s">
        <v>105</v>
      </c>
      <c r="G541" s="18"/>
      <c r="H541" s="18">
        <v>48</v>
      </c>
      <c r="I541" s="27">
        <f>SUM(J633:J641)</f>
        <v>0</v>
      </c>
      <c r="J541" s="40"/>
      <c r="K541" s="17"/>
      <c r="L541" s="17"/>
      <c r="M541" s="32"/>
      <c r="N541" s="91"/>
      <c r="O541" s="76"/>
      <c r="P541" s="76"/>
    </row>
    <row r="542" spans="2:19" x14ac:dyDescent="0.25">
      <c r="B542" s="39"/>
      <c r="C542" s="20" t="s">
        <v>68</v>
      </c>
      <c r="D542" s="18"/>
      <c r="E542" s="18" t="s">
        <v>129</v>
      </c>
      <c r="F542" s="18" t="s">
        <v>105</v>
      </c>
      <c r="G542" s="18"/>
      <c r="H542" s="18">
        <v>48</v>
      </c>
      <c r="I542" s="27">
        <f>SUM(J645:J653)</f>
        <v>0</v>
      </c>
      <c r="J542" s="40"/>
      <c r="K542" s="17"/>
      <c r="L542" s="17"/>
      <c r="M542" s="32"/>
      <c r="N542" s="42"/>
      <c r="O542" s="32"/>
      <c r="P542" s="32"/>
      <c r="Q542" s="2"/>
      <c r="R542" s="2"/>
      <c r="S542" s="2"/>
    </row>
    <row r="543" spans="2:19" s="2" customFormat="1" ht="9" customHeight="1" thickBot="1" x14ac:dyDescent="0.3">
      <c r="B543" s="39"/>
      <c r="C543" s="32"/>
      <c r="D543" s="32"/>
      <c r="E543" s="32"/>
      <c r="F543" s="32"/>
      <c r="G543" s="32"/>
      <c r="H543" s="32"/>
      <c r="I543" s="32"/>
      <c r="J543" s="32"/>
      <c r="K543" s="32"/>
      <c r="L543" s="32"/>
      <c r="M543" s="32"/>
      <c r="N543" s="42"/>
    </row>
    <row r="544" spans="2:19" s="2" customFormat="1" ht="24" thickBot="1" x14ac:dyDescent="0.4">
      <c r="B544" s="39"/>
      <c r="C544" s="117" t="s">
        <v>17</v>
      </c>
      <c r="D544" s="117"/>
      <c r="E544" s="118"/>
      <c r="F544" s="119">
        <v>0</v>
      </c>
      <c r="G544" s="120"/>
      <c r="H544" s="121"/>
      <c r="I544" s="32"/>
      <c r="J544" s="32"/>
      <c r="K544" s="32"/>
      <c r="L544" s="32"/>
      <c r="M544" s="32"/>
      <c r="N544" s="42"/>
    </row>
    <row r="545" spans="2:14" s="2" customFormat="1" ht="6.6" customHeight="1" x14ac:dyDescent="0.25">
      <c r="B545" s="39"/>
      <c r="C545" s="16"/>
      <c r="D545" s="32"/>
      <c r="E545" s="32"/>
      <c r="F545" s="32"/>
      <c r="G545" s="32"/>
      <c r="H545" s="32"/>
      <c r="I545" s="32"/>
      <c r="J545" s="32"/>
      <c r="K545" s="32"/>
      <c r="L545" s="32"/>
      <c r="M545" s="32"/>
      <c r="N545" s="42"/>
    </row>
    <row r="546" spans="2:14" s="2" customFormat="1" ht="18" x14ac:dyDescent="0.25">
      <c r="B546" s="39"/>
      <c r="C546" s="43" t="s">
        <v>16</v>
      </c>
      <c r="D546" s="44"/>
      <c r="E546" s="44"/>
      <c r="F546" s="44"/>
      <c r="G546" s="44"/>
      <c r="H546" s="44"/>
      <c r="I546" s="32"/>
      <c r="J546" s="32"/>
      <c r="K546" s="32"/>
      <c r="L546" s="32"/>
      <c r="M546" s="32"/>
      <c r="N546" s="42"/>
    </row>
    <row r="547" spans="2:14" s="2" customFormat="1" ht="18.75" x14ac:dyDescent="0.3">
      <c r="B547" s="39"/>
      <c r="C547" s="48" t="s">
        <v>64</v>
      </c>
      <c r="D547" s="79" t="s">
        <v>109</v>
      </c>
      <c r="E547" s="107" t="s">
        <v>19</v>
      </c>
      <c r="F547" s="107"/>
      <c r="G547" s="107"/>
      <c r="H547" s="107"/>
      <c r="I547" s="108" t="s">
        <v>35</v>
      </c>
      <c r="J547" s="108"/>
      <c r="K547" s="108"/>
      <c r="L547" s="108"/>
      <c r="M547" s="108"/>
      <c r="N547" s="42"/>
    </row>
    <row r="548" spans="2:14" s="2" customFormat="1" ht="30" customHeight="1" x14ac:dyDescent="0.25">
      <c r="B548" s="39"/>
      <c r="C548" s="5" t="s">
        <v>36</v>
      </c>
      <c r="D548" s="5" t="s">
        <v>12</v>
      </c>
      <c r="E548" s="12" t="s">
        <v>2</v>
      </c>
      <c r="F548" s="5" t="s">
        <v>24</v>
      </c>
      <c r="G548" s="23" t="s">
        <v>21</v>
      </c>
      <c r="H548" s="23" t="s">
        <v>22</v>
      </c>
      <c r="I548" s="21" t="s">
        <v>20</v>
      </c>
      <c r="J548" s="21" t="s">
        <v>23</v>
      </c>
      <c r="K548" s="50" t="s">
        <v>25</v>
      </c>
      <c r="L548" s="51" t="s">
        <v>26</v>
      </c>
      <c r="M548" s="51" t="s">
        <v>27</v>
      </c>
      <c r="N548" s="42"/>
    </row>
    <row r="549" spans="2:14" s="2" customFormat="1" x14ac:dyDescent="0.25">
      <c r="B549" s="39"/>
      <c r="C549" s="3"/>
      <c r="D549" s="4" t="str">
        <f>_xlfn.IFNA(VLOOKUP(C549,'1 - Componenten'!$B$7:$K$60,3,0),"")</f>
        <v/>
      </c>
      <c r="E549" s="18" t="str">
        <f>_xlfn.IFNA(VLOOKUP(C549,'1 - Componenten'!$B$7:$K$60,5,0),"")</f>
        <v/>
      </c>
      <c r="F549" s="26" t="str">
        <f>_xlfn.IFNA(VLOOKUP(C549,'1 - Componenten'!$B$7:$K$60,8,0),"")</f>
        <v/>
      </c>
      <c r="G549" s="26" t="str">
        <f>_xlfn.IFNA(VLOOKUP(C549,'1 - Componenten'!$B$7:$K$60,9,0),"")</f>
        <v/>
      </c>
      <c r="H549" s="26" t="str">
        <f>_xlfn.IFNA(VLOOKUP(C549,'1 - Componenten'!$B$7:$K$60,10,0),"")</f>
        <v/>
      </c>
      <c r="I549" s="13">
        <v>1</v>
      </c>
      <c r="J549" s="52">
        <f>IFERROR($I549*E549,0)</f>
        <v>0</v>
      </c>
      <c r="K549" s="53">
        <f>IFERROR($I549*F549,0)</f>
        <v>0</v>
      </c>
      <c r="L549" s="53">
        <f t="shared" ref="L549:L557" si="201">IFERROR($I549*G549,0)</f>
        <v>0</v>
      </c>
      <c r="M549" s="53">
        <f t="shared" ref="M549:M557" si="202">IFERROR($I549*H549,0)</f>
        <v>0</v>
      </c>
      <c r="N549" s="42"/>
    </row>
    <row r="550" spans="2:14" s="2" customFormat="1" x14ac:dyDescent="0.25">
      <c r="B550" s="39"/>
      <c r="C550" s="3"/>
      <c r="D550" s="4" t="str">
        <f>_xlfn.IFNA(VLOOKUP(C550,'1 - Componenten'!$B$7:$K$60,3,0),"")</f>
        <v/>
      </c>
      <c r="E550" s="18" t="str">
        <f>_xlfn.IFNA(VLOOKUP(C550,'1 - Componenten'!$B$7:$K$60,5,0),"")</f>
        <v/>
      </c>
      <c r="F550" s="26" t="str">
        <f>_xlfn.IFNA(VLOOKUP(C550,'1 - Componenten'!$B$7:$K$60,8,0),"")</f>
        <v/>
      </c>
      <c r="G550" s="26" t="str">
        <f>_xlfn.IFNA(VLOOKUP(C550,'1 - Componenten'!$B$7:$K$60,9,0),"")</f>
        <v/>
      </c>
      <c r="H550" s="26" t="str">
        <f>_xlfn.IFNA(VLOOKUP(C550,'1 - Componenten'!$B$7:$K$60,10,0),"")</f>
        <v/>
      </c>
      <c r="I550" s="13">
        <v>1</v>
      </c>
      <c r="J550" s="52">
        <f t="shared" ref="J550:J557" si="203">IFERROR($I550*E550,0)</f>
        <v>0</v>
      </c>
      <c r="K550" s="53">
        <f t="shared" ref="K550:K557" si="204">IFERROR($I550*F550,0)</f>
        <v>0</v>
      </c>
      <c r="L550" s="53">
        <f t="shared" si="201"/>
        <v>0</v>
      </c>
      <c r="M550" s="53">
        <f t="shared" si="202"/>
        <v>0</v>
      </c>
      <c r="N550" s="42"/>
    </row>
    <row r="551" spans="2:14" s="2" customFormat="1" x14ac:dyDescent="0.25">
      <c r="B551" s="39"/>
      <c r="C551" s="3"/>
      <c r="D551" s="4" t="str">
        <f>_xlfn.IFNA(VLOOKUP(C551,'1 - Componenten'!$B$7:$K$60,3,0),"")</f>
        <v/>
      </c>
      <c r="E551" s="18" t="str">
        <f>_xlfn.IFNA(VLOOKUP(C551,'1 - Componenten'!$B$7:$K$60,5,0),"")</f>
        <v/>
      </c>
      <c r="F551" s="26" t="str">
        <f>_xlfn.IFNA(VLOOKUP(C551,'1 - Componenten'!$B$7:$K$60,8,0),"")</f>
        <v/>
      </c>
      <c r="G551" s="26" t="str">
        <f>_xlfn.IFNA(VLOOKUP(C551,'1 - Componenten'!$B$7:$K$60,9,0),"")</f>
        <v/>
      </c>
      <c r="H551" s="26" t="str">
        <f>_xlfn.IFNA(VLOOKUP(C551,'1 - Componenten'!$B$7:$K$60,10,0),"")</f>
        <v/>
      </c>
      <c r="I551" s="13">
        <v>1</v>
      </c>
      <c r="J551" s="52">
        <f t="shared" si="203"/>
        <v>0</v>
      </c>
      <c r="K551" s="53">
        <f t="shared" si="204"/>
        <v>0</v>
      </c>
      <c r="L551" s="53">
        <f t="shared" si="201"/>
        <v>0</v>
      </c>
      <c r="M551" s="53">
        <f t="shared" si="202"/>
        <v>0</v>
      </c>
      <c r="N551" s="42"/>
    </row>
    <row r="552" spans="2:14" s="2" customFormat="1" x14ac:dyDescent="0.25">
      <c r="B552" s="39"/>
      <c r="C552" s="3"/>
      <c r="D552" s="4" t="str">
        <f>_xlfn.IFNA(VLOOKUP(C552,'1 - Componenten'!$B$7:$K$60,3,0),"")</f>
        <v/>
      </c>
      <c r="E552" s="18" t="str">
        <f>_xlfn.IFNA(VLOOKUP(C552,'1 - Componenten'!$B$7:$K$60,5,0),"")</f>
        <v/>
      </c>
      <c r="F552" s="26" t="str">
        <f>_xlfn.IFNA(VLOOKUP(C552,'1 - Componenten'!$B$7:$K$60,8,0),"")</f>
        <v/>
      </c>
      <c r="G552" s="26" t="str">
        <f>_xlfn.IFNA(VLOOKUP(C552,'1 - Componenten'!$B$7:$K$60,9,0),"")</f>
        <v/>
      </c>
      <c r="H552" s="26" t="str">
        <f>_xlfn.IFNA(VLOOKUP(C552,'1 - Componenten'!$B$7:$K$60,10,0),"")</f>
        <v/>
      </c>
      <c r="I552" s="13">
        <v>1</v>
      </c>
      <c r="J552" s="52">
        <f t="shared" si="203"/>
        <v>0</v>
      </c>
      <c r="K552" s="53">
        <f t="shared" si="204"/>
        <v>0</v>
      </c>
      <c r="L552" s="53">
        <f t="shared" si="201"/>
        <v>0</v>
      </c>
      <c r="M552" s="53">
        <f t="shared" si="202"/>
        <v>0</v>
      </c>
      <c r="N552" s="42"/>
    </row>
    <row r="553" spans="2:14" s="2" customFormat="1" x14ac:dyDescent="0.25">
      <c r="B553" s="39"/>
      <c r="C553" s="3"/>
      <c r="D553" s="4" t="str">
        <f>_xlfn.IFNA(VLOOKUP(C553,'1 - Componenten'!$B$7:$K$60,3,0),"")</f>
        <v/>
      </c>
      <c r="E553" s="18" t="str">
        <f>_xlfn.IFNA(VLOOKUP(C553,'1 - Componenten'!$B$7:$K$60,5,0),"")</f>
        <v/>
      </c>
      <c r="F553" s="26" t="str">
        <f>_xlfn.IFNA(VLOOKUP(C553,'1 - Componenten'!$B$7:$K$60,8,0),"")</f>
        <v/>
      </c>
      <c r="G553" s="26" t="str">
        <f>_xlfn.IFNA(VLOOKUP(C553,'1 - Componenten'!$B$7:$K$60,9,0),"")</f>
        <v/>
      </c>
      <c r="H553" s="26" t="str">
        <f>_xlfn.IFNA(VLOOKUP(C553,'1 - Componenten'!$B$7:$K$60,10,0),"")</f>
        <v/>
      </c>
      <c r="I553" s="13">
        <v>1</v>
      </c>
      <c r="J553" s="52">
        <f t="shared" si="203"/>
        <v>0</v>
      </c>
      <c r="K553" s="53">
        <f t="shared" si="204"/>
        <v>0</v>
      </c>
      <c r="L553" s="53">
        <f t="shared" si="201"/>
        <v>0</v>
      </c>
      <c r="M553" s="53">
        <f t="shared" si="202"/>
        <v>0</v>
      </c>
      <c r="N553" s="42"/>
    </row>
    <row r="554" spans="2:14" s="2" customFormat="1" x14ac:dyDescent="0.25">
      <c r="B554" s="39"/>
      <c r="C554" s="3"/>
      <c r="D554" s="4" t="str">
        <f>_xlfn.IFNA(VLOOKUP(C554,'1 - Componenten'!$B$7:$K$60,3,0),"")</f>
        <v/>
      </c>
      <c r="E554" s="18" t="str">
        <f>_xlfn.IFNA(VLOOKUP(C554,'1 - Componenten'!$B$7:$K$60,5,0),"")</f>
        <v/>
      </c>
      <c r="F554" s="26" t="str">
        <f>_xlfn.IFNA(VLOOKUP(C554,'1 - Componenten'!$B$7:$K$60,8,0),"")</f>
        <v/>
      </c>
      <c r="G554" s="26" t="str">
        <f>_xlfn.IFNA(VLOOKUP(C554,'1 - Componenten'!$B$7:$K$60,9,0),"")</f>
        <v/>
      </c>
      <c r="H554" s="26" t="str">
        <f>_xlfn.IFNA(VLOOKUP(C554,'1 - Componenten'!$B$7:$K$60,10,0),"")</f>
        <v/>
      </c>
      <c r="I554" s="13">
        <v>1</v>
      </c>
      <c r="J554" s="52">
        <f t="shared" si="203"/>
        <v>0</v>
      </c>
      <c r="K554" s="53">
        <f t="shared" si="204"/>
        <v>0</v>
      </c>
      <c r="L554" s="53">
        <f t="shared" si="201"/>
        <v>0</v>
      </c>
      <c r="M554" s="53">
        <f t="shared" si="202"/>
        <v>0</v>
      </c>
      <c r="N554" s="42"/>
    </row>
    <row r="555" spans="2:14" s="2" customFormat="1" x14ac:dyDescent="0.25">
      <c r="B555" s="39"/>
      <c r="C555" s="3"/>
      <c r="D555" s="4" t="str">
        <f>_xlfn.IFNA(VLOOKUP(C555,'1 - Componenten'!$B$7:$K$60,3,0),"")</f>
        <v/>
      </c>
      <c r="E555" s="18" t="str">
        <f>_xlfn.IFNA(VLOOKUP(C555,'1 - Componenten'!$B$7:$K$60,5,0),"")</f>
        <v/>
      </c>
      <c r="F555" s="26" t="str">
        <f>_xlfn.IFNA(VLOOKUP(C555,'1 - Componenten'!$B$7:$K$60,8,0),"")</f>
        <v/>
      </c>
      <c r="G555" s="26" t="str">
        <f>_xlfn.IFNA(VLOOKUP(C555,'1 - Componenten'!$B$7:$K$60,9,0),"")</f>
        <v/>
      </c>
      <c r="H555" s="26" t="str">
        <f>_xlfn.IFNA(VLOOKUP(C555,'1 - Componenten'!$B$7:$K$60,10,0),"")</f>
        <v/>
      </c>
      <c r="I555" s="13">
        <v>1</v>
      </c>
      <c r="J555" s="52">
        <f t="shared" si="203"/>
        <v>0</v>
      </c>
      <c r="K555" s="53">
        <f t="shared" si="204"/>
        <v>0</v>
      </c>
      <c r="L555" s="53">
        <f t="shared" si="201"/>
        <v>0</v>
      </c>
      <c r="M555" s="53">
        <f t="shared" si="202"/>
        <v>0</v>
      </c>
      <c r="N555" s="42"/>
    </row>
    <row r="556" spans="2:14" s="2" customFormat="1" x14ac:dyDescent="0.25">
      <c r="B556" s="39"/>
      <c r="C556" s="3"/>
      <c r="D556" s="4" t="str">
        <f>_xlfn.IFNA(VLOOKUP(C556,'1 - Componenten'!$B$7:$K$60,3,0),"")</f>
        <v/>
      </c>
      <c r="E556" s="18" t="str">
        <f>_xlfn.IFNA(VLOOKUP(C556,'1 - Componenten'!$B$7:$K$60,5,0),"")</f>
        <v/>
      </c>
      <c r="F556" s="26" t="str">
        <f>_xlfn.IFNA(VLOOKUP(C556,'1 - Componenten'!$B$7:$K$60,8,0),"")</f>
        <v/>
      </c>
      <c r="G556" s="26" t="str">
        <f>_xlfn.IFNA(VLOOKUP(C556,'1 - Componenten'!$B$7:$K$60,9,0),"")</f>
        <v/>
      </c>
      <c r="H556" s="26" t="str">
        <f>_xlfn.IFNA(VLOOKUP(C556,'1 - Componenten'!$B$7:$K$60,10,0),"")</f>
        <v/>
      </c>
      <c r="I556" s="13">
        <v>1</v>
      </c>
      <c r="J556" s="52">
        <f t="shared" si="203"/>
        <v>0</v>
      </c>
      <c r="K556" s="53">
        <f t="shared" si="204"/>
        <v>0</v>
      </c>
      <c r="L556" s="53">
        <f t="shared" si="201"/>
        <v>0</v>
      </c>
      <c r="M556" s="53">
        <f t="shared" si="202"/>
        <v>0</v>
      </c>
      <c r="N556" s="42"/>
    </row>
    <row r="557" spans="2:14" s="2" customFormat="1" x14ac:dyDescent="0.25">
      <c r="B557" s="39"/>
      <c r="C557" s="3"/>
      <c r="D557" s="4" t="str">
        <f>_xlfn.IFNA(VLOOKUP(C557,'1 - Componenten'!$B$7:$K$60,3,0),"")</f>
        <v/>
      </c>
      <c r="E557" s="18" t="str">
        <f>_xlfn.IFNA(VLOOKUP(C557,'1 - Componenten'!$B$7:$K$60,5,0),"")</f>
        <v/>
      </c>
      <c r="F557" s="26" t="str">
        <f>_xlfn.IFNA(VLOOKUP(C557,'1 - Componenten'!$B$7:$K$60,8,0),"")</f>
        <v/>
      </c>
      <c r="G557" s="26" t="str">
        <f>_xlfn.IFNA(VLOOKUP(C557,'1 - Componenten'!$B$7:$K$60,9,0),"")</f>
        <v/>
      </c>
      <c r="H557" s="26" t="str">
        <f>_xlfn.IFNA(VLOOKUP(C557,'1 - Componenten'!$B$7:$K$60,10,0),"")</f>
        <v/>
      </c>
      <c r="I557" s="13">
        <v>1</v>
      </c>
      <c r="J557" s="52">
        <f t="shared" si="203"/>
        <v>0</v>
      </c>
      <c r="K557" s="53">
        <f t="shared" si="204"/>
        <v>0</v>
      </c>
      <c r="L557" s="53">
        <f t="shared" si="201"/>
        <v>0</v>
      </c>
      <c r="M557" s="53">
        <f t="shared" si="202"/>
        <v>0</v>
      </c>
      <c r="N557" s="42"/>
    </row>
    <row r="558" spans="2:14" s="2" customFormat="1" ht="14.1" customHeight="1" x14ac:dyDescent="0.25">
      <c r="B558" s="39"/>
      <c r="C558" s="32"/>
      <c r="D558" s="33"/>
      <c r="E558" s="34"/>
      <c r="F558" s="35"/>
      <c r="G558" s="35"/>
      <c r="H558" s="35"/>
      <c r="I558" s="32"/>
      <c r="J558" s="54" t="s">
        <v>29</v>
      </c>
      <c r="K558" s="55">
        <f>SUM(K549:K557)</f>
        <v>0</v>
      </c>
      <c r="L558" s="55">
        <f>SUM(L549:L557)</f>
        <v>0</v>
      </c>
      <c r="M558" s="55">
        <f>SUM(M549:M557)</f>
        <v>0</v>
      </c>
      <c r="N558" s="42"/>
    </row>
    <row r="559" spans="2:14" ht="18.75" x14ac:dyDescent="0.3">
      <c r="B559" s="39"/>
      <c r="C559" s="48" t="s">
        <v>66</v>
      </c>
      <c r="D559" s="79" t="s">
        <v>111</v>
      </c>
      <c r="E559" s="107" t="s">
        <v>19</v>
      </c>
      <c r="F559" s="107"/>
      <c r="G559" s="107"/>
      <c r="H559" s="107"/>
      <c r="I559" s="108" t="s">
        <v>35</v>
      </c>
      <c r="J559" s="108"/>
      <c r="K559" s="108"/>
      <c r="L559" s="108"/>
      <c r="M559" s="108"/>
      <c r="N559" s="42"/>
    </row>
    <row r="560" spans="2:14" ht="30" customHeight="1" x14ac:dyDescent="0.25">
      <c r="B560" s="39"/>
      <c r="C560" s="5" t="s">
        <v>36</v>
      </c>
      <c r="D560" s="5" t="s">
        <v>12</v>
      </c>
      <c r="E560" s="12" t="s">
        <v>2</v>
      </c>
      <c r="F560" s="5" t="s">
        <v>24</v>
      </c>
      <c r="G560" s="23" t="s">
        <v>21</v>
      </c>
      <c r="H560" s="23" t="s">
        <v>22</v>
      </c>
      <c r="I560" s="21" t="s">
        <v>20</v>
      </c>
      <c r="J560" s="21" t="s">
        <v>23</v>
      </c>
      <c r="K560" s="50" t="s">
        <v>25</v>
      </c>
      <c r="L560" s="51" t="s">
        <v>26</v>
      </c>
      <c r="M560" s="51" t="s">
        <v>27</v>
      </c>
      <c r="N560" s="42"/>
    </row>
    <row r="561" spans="2:14" x14ac:dyDescent="0.25">
      <c r="B561" s="39"/>
      <c r="C561" s="3"/>
      <c r="D561" s="4" t="str">
        <f>_xlfn.IFNA(VLOOKUP(C561,'1 - Componenten'!$B$7:$K$60,3,0),"")</f>
        <v/>
      </c>
      <c r="E561" s="18" t="str">
        <f>_xlfn.IFNA(VLOOKUP(C561,'1 - Componenten'!$B$7:$K$60,5,0),"")</f>
        <v/>
      </c>
      <c r="F561" s="26" t="str">
        <f>_xlfn.IFNA(VLOOKUP(C561,'1 - Componenten'!$B$7:$K$60,8,0),"")</f>
        <v/>
      </c>
      <c r="G561" s="26" t="str">
        <f>_xlfn.IFNA(VLOOKUP(C561,'1 - Componenten'!$B$7:$K$60,9,0),"")</f>
        <v/>
      </c>
      <c r="H561" s="26" t="str">
        <f>_xlfn.IFNA(VLOOKUP(C561,'1 - Componenten'!$B$7:$K$60,10,0),"")</f>
        <v/>
      </c>
      <c r="I561" s="13">
        <v>1</v>
      </c>
      <c r="J561" s="52">
        <f>IFERROR($I561*E561,0)</f>
        <v>0</v>
      </c>
      <c r="K561" s="53">
        <f>IFERROR($I561*F561,0)</f>
        <v>0</v>
      </c>
      <c r="L561" s="53">
        <f t="shared" ref="L561:L569" si="205">IFERROR($I561*G561,0)</f>
        <v>0</v>
      </c>
      <c r="M561" s="53">
        <f t="shared" ref="M561:M569" si="206">IFERROR($I561*H561,0)</f>
        <v>0</v>
      </c>
      <c r="N561" s="42"/>
    </row>
    <row r="562" spans="2:14" x14ac:dyDescent="0.25">
      <c r="B562" s="39"/>
      <c r="C562" s="3"/>
      <c r="D562" s="4" t="str">
        <f>_xlfn.IFNA(VLOOKUP(C562,'1 - Componenten'!$B$7:$K$60,3,0),"")</f>
        <v/>
      </c>
      <c r="E562" s="18" t="str">
        <f>_xlfn.IFNA(VLOOKUP(C562,'1 - Componenten'!$B$7:$K$60,5,0),"")</f>
        <v/>
      </c>
      <c r="F562" s="26" t="str">
        <f>_xlfn.IFNA(VLOOKUP(C562,'1 - Componenten'!$B$7:$K$60,8,0),"")</f>
        <v/>
      </c>
      <c r="G562" s="26" t="str">
        <f>_xlfn.IFNA(VLOOKUP(C562,'1 - Componenten'!$B$7:$K$60,9,0),"")</f>
        <v/>
      </c>
      <c r="H562" s="26" t="str">
        <f>_xlfn.IFNA(VLOOKUP(C562,'1 - Componenten'!$B$7:$K$60,10,0),"")</f>
        <v/>
      </c>
      <c r="I562" s="13">
        <v>1</v>
      </c>
      <c r="J562" s="52">
        <f t="shared" ref="J562:J569" si="207">IFERROR($I562*E562,0)</f>
        <v>0</v>
      </c>
      <c r="K562" s="53">
        <f t="shared" ref="K562:K569" si="208">IFERROR($I562*F562,0)</f>
        <v>0</v>
      </c>
      <c r="L562" s="53">
        <f t="shared" si="205"/>
        <v>0</v>
      </c>
      <c r="M562" s="53">
        <f t="shared" si="206"/>
        <v>0</v>
      </c>
      <c r="N562" s="42"/>
    </row>
    <row r="563" spans="2:14" x14ac:dyDescent="0.25">
      <c r="B563" s="39"/>
      <c r="C563" s="3"/>
      <c r="D563" s="4" t="str">
        <f>_xlfn.IFNA(VLOOKUP(C563,'1 - Componenten'!$B$7:$K$60,3,0),"")</f>
        <v/>
      </c>
      <c r="E563" s="18" t="str">
        <f>_xlfn.IFNA(VLOOKUP(C563,'1 - Componenten'!$B$7:$K$60,5,0),"")</f>
        <v/>
      </c>
      <c r="F563" s="26" t="str">
        <f>_xlfn.IFNA(VLOOKUP(C563,'1 - Componenten'!$B$7:$K$60,8,0),"")</f>
        <v/>
      </c>
      <c r="G563" s="26" t="str">
        <f>_xlfn.IFNA(VLOOKUP(C563,'1 - Componenten'!$B$7:$K$60,9,0),"")</f>
        <v/>
      </c>
      <c r="H563" s="26" t="str">
        <f>_xlfn.IFNA(VLOOKUP(C563,'1 - Componenten'!$B$7:$K$60,10,0),"")</f>
        <v/>
      </c>
      <c r="I563" s="13">
        <v>1</v>
      </c>
      <c r="J563" s="52">
        <f t="shared" si="207"/>
        <v>0</v>
      </c>
      <c r="K563" s="53">
        <f t="shared" si="208"/>
        <v>0</v>
      </c>
      <c r="L563" s="53">
        <f t="shared" si="205"/>
        <v>0</v>
      </c>
      <c r="M563" s="53">
        <f t="shared" si="206"/>
        <v>0</v>
      </c>
      <c r="N563" s="42"/>
    </row>
    <row r="564" spans="2:14" x14ac:dyDescent="0.25">
      <c r="B564" s="39"/>
      <c r="C564" s="3"/>
      <c r="D564" s="4" t="str">
        <f>_xlfn.IFNA(VLOOKUP(C564,'1 - Componenten'!$B$7:$K$60,3,0),"")</f>
        <v/>
      </c>
      <c r="E564" s="18" t="str">
        <f>_xlfn.IFNA(VLOOKUP(C564,'1 - Componenten'!$B$7:$K$60,5,0),"")</f>
        <v/>
      </c>
      <c r="F564" s="26" t="str">
        <f>_xlfn.IFNA(VLOOKUP(C564,'1 - Componenten'!$B$7:$K$60,8,0),"")</f>
        <v/>
      </c>
      <c r="G564" s="26" t="str">
        <f>_xlfn.IFNA(VLOOKUP(C564,'1 - Componenten'!$B$7:$K$60,9,0),"")</f>
        <v/>
      </c>
      <c r="H564" s="26" t="str">
        <f>_xlfn.IFNA(VLOOKUP(C564,'1 - Componenten'!$B$7:$K$60,10,0),"")</f>
        <v/>
      </c>
      <c r="I564" s="13">
        <v>1</v>
      </c>
      <c r="J564" s="52">
        <f t="shared" si="207"/>
        <v>0</v>
      </c>
      <c r="K564" s="53">
        <f t="shared" si="208"/>
        <v>0</v>
      </c>
      <c r="L564" s="53">
        <f t="shared" si="205"/>
        <v>0</v>
      </c>
      <c r="M564" s="53">
        <f t="shared" si="206"/>
        <v>0</v>
      </c>
      <c r="N564" s="42"/>
    </row>
    <row r="565" spans="2:14" x14ac:dyDescent="0.25">
      <c r="B565" s="39"/>
      <c r="C565" s="3"/>
      <c r="D565" s="4" t="str">
        <f>_xlfn.IFNA(VLOOKUP(C565,'1 - Componenten'!$B$7:$K$60,3,0),"")</f>
        <v/>
      </c>
      <c r="E565" s="18" t="str">
        <f>_xlfn.IFNA(VLOOKUP(C565,'1 - Componenten'!$B$7:$K$60,5,0),"")</f>
        <v/>
      </c>
      <c r="F565" s="26" t="str">
        <f>_xlfn.IFNA(VLOOKUP(C565,'1 - Componenten'!$B$7:$K$60,8,0),"")</f>
        <v/>
      </c>
      <c r="G565" s="26" t="str">
        <f>_xlfn.IFNA(VLOOKUP(C565,'1 - Componenten'!$B$7:$K$60,9,0),"")</f>
        <v/>
      </c>
      <c r="H565" s="26" t="str">
        <f>_xlfn.IFNA(VLOOKUP(C565,'1 - Componenten'!$B$7:$K$60,10,0),"")</f>
        <v/>
      </c>
      <c r="I565" s="13">
        <v>1</v>
      </c>
      <c r="J565" s="52">
        <f t="shared" si="207"/>
        <v>0</v>
      </c>
      <c r="K565" s="53">
        <f t="shared" si="208"/>
        <v>0</v>
      </c>
      <c r="L565" s="53">
        <f t="shared" si="205"/>
        <v>0</v>
      </c>
      <c r="M565" s="53">
        <f t="shared" si="206"/>
        <v>0</v>
      </c>
      <c r="N565" s="42"/>
    </row>
    <row r="566" spans="2:14" x14ac:dyDescent="0.25">
      <c r="B566" s="39"/>
      <c r="C566" s="3"/>
      <c r="D566" s="4" t="str">
        <f>_xlfn.IFNA(VLOOKUP(C566,'1 - Componenten'!$B$7:$K$60,3,0),"")</f>
        <v/>
      </c>
      <c r="E566" s="18" t="str">
        <f>_xlfn.IFNA(VLOOKUP(C566,'1 - Componenten'!$B$7:$K$60,5,0),"")</f>
        <v/>
      </c>
      <c r="F566" s="26" t="str">
        <f>_xlfn.IFNA(VLOOKUP(C566,'1 - Componenten'!$B$7:$K$60,8,0),"")</f>
        <v/>
      </c>
      <c r="G566" s="26" t="str">
        <f>_xlfn.IFNA(VLOOKUP(C566,'1 - Componenten'!$B$7:$K$60,9,0),"")</f>
        <v/>
      </c>
      <c r="H566" s="26" t="str">
        <f>_xlfn.IFNA(VLOOKUP(C566,'1 - Componenten'!$B$7:$K$60,10,0),"")</f>
        <v/>
      </c>
      <c r="I566" s="13">
        <v>1</v>
      </c>
      <c r="J566" s="52">
        <f t="shared" si="207"/>
        <v>0</v>
      </c>
      <c r="K566" s="53">
        <f t="shared" si="208"/>
        <v>0</v>
      </c>
      <c r="L566" s="53">
        <f t="shared" si="205"/>
        <v>0</v>
      </c>
      <c r="M566" s="53">
        <f t="shared" si="206"/>
        <v>0</v>
      </c>
      <c r="N566" s="42"/>
    </row>
    <row r="567" spans="2:14" x14ac:dyDescent="0.25">
      <c r="B567" s="39"/>
      <c r="C567" s="3"/>
      <c r="D567" s="4" t="str">
        <f>_xlfn.IFNA(VLOOKUP(C567,'1 - Componenten'!$B$7:$K$60,3,0),"")</f>
        <v/>
      </c>
      <c r="E567" s="18" t="str">
        <f>_xlfn.IFNA(VLOOKUP(C567,'1 - Componenten'!$B$7:$K$60,5,0),"")</f>
        <v/>
      </c>
      <c r="F567" s="26" t="str">
        <f>_xlfn.IFNA(VLOOKUP(C567,'1 - Componenten'!$B$7:$K$60,8,0),"")</f>
        <v/>
      </c>
      <c r="G567" s="26" t="str">
        <f>_xlfn.IFNA(VLOOKUP(C567,'1 - Componenten'!$B$7:$K$60,9,0),"")</f>
        <v/>
      </c>
      <c r="H567" s="26" t="str">
        <f>_xlfn.IFNA(VLOOKUP(C567,'1 - Componenten'!$B$7:$K$60,10,0),"")</f>
        <v/>
      </c>
      <c r="I567" s="13">
        <v>1</v>
      </c>
      <c r="J567" s="52">
        <f t="shared" si="207"/>
        <v>0</v>
      </c>
      <c r="K567" s="53">
        <f t="shared" si="208"/>
        <v>0</v>
      </c>
      <c r="L567" s="53">
        <f t="shared" si="205"/>
        <v>0</v>
      </c>
      <c r="M567" s="53">
        <f t="shared" si="206"/>
        <v>0</v>
      </c>
      <c r="N567" s="42"/>
    </row>
    <row r="568" spans="2:14" x14ac:dyDescent="0.25">
      <c r="B568" s="39"/>
      <c r="C568" s="3"/>
      <c r="D568" s="4" t="str">
        <f>_xlfn.IFNA(VLOOKUP(C568,'1 - Componenten'!$B$7:$K$60,3,0),"")</f>
        <v/>
      </c>
      <c r="E568" s="18" t="str">
        <f>_xlfn.IFNA(VLOOKUP(C568,'1 - Componenten'!$B$7:$K$60,5,0),"")</f>
        <v/>
      </c>
      <c r="F568" s="26" t="str">
        <f>_xlfn.IFNA(VLOOKUP(C568,'1 - Componenten'!$B$7:$K$60,8,0),"")</f>
        <v/>
      </c>
      <c r="G568" s="26" t="str">
        <f>_xlfn.IFNA(VLOOKUP(C568,'1 - Componenten'!$B$7:$K$60,9,0),"")</f>
        <v/>
      </c>
      <c r="H568" s="26" t="str">
        <f>_xlfn.IFNA(VLOOKUP(C568,'1 - Componenten'!$B$7:$K$60,10,0),"")</f>
        <v/>
      </c>
      <c r="I568" s="13">
        <v>1</v>
      </c>
      <c r="J568" s="52">
        <f t="shared" si="207"/>
        <v>0</v>
      </c>
      <c r="K568" s="53">
        <f t="shared" si="208"/>
        <v>0</v>
      </c>
      <c r="L568" s="53">
        <f t="shared" si="205"/>
        <v>0</v>
      </c>
      <c r="M568" s="53">
        <f t="shared" si="206"/>
        <v>0</v>
      </c>
      <c r="N568" s="42"/>
    </row>
    <row r="569" spans="2:14" x14ac:dyDescent="0.25">
      <c r="B569" s="39"/>
      <c r="C569" s="3"/>
      <c r="D569" s="4" t="str">
        <f>_xlfn.IFNA(VLOOKUP(C569,'1 - Componenten'!$B$7:$K$60,3,0),"")</f>
        <v/>
      </c>
      <c r="E569" s="18" t="str">
        <f>_xlfn.IFNA(VLOOKUP(C569,'1 - Componenten'!$B$7:$K$60,5,0),"")</f>
        <v/>
      </c>
      <c r="F569" s="26" t="str">
        <f>_xlfn.IFNA(VLOOKUP(C569,'1 - Componenten'!$B$7:$K$60,8,0),"")</f>
        <v/>
      </c>
      <c r="G569" s="26" t="str">
        <f>_xlfn.IFNA(VLOOKUP(C569,'1 - Componenten'!$B$7:$K$60,9,0),"")</f>
        <v/>
      </c>
      <c r="H569" s="26" t="str">
        <f>_xlfn.IFNA(VLOOKUP(C569,'1 - Componenten'!$B$7:$K$60,10,0),"")</f>
        <v/>
      </c>
      <c r="I569" s="13">
        <v>1</v>
      </c>
      <c r="J569" s="52">
        <f t="shared" si="207"/>
        <v>0</v>
      </c>
      <c r="K569" s="53">
        <f t="shared" si="208"/>
        <v>0</v>
      </c>
      <c r="L569" s="53">
        <f t="shared" si="205"/>
        <v>0</v>
      </c>
      <c r="M569" s="53">
        <f t="shared" si="206"/>
        <v>0</v>
      </c>
      <c r="N569" s="42"/>
    </row>
    <row r="570" spans="2:14" s="2" customFormat="1" ht="14.1" customHeight="1" x14ac:dyDescent="0.25">
      <c r="B570" s="39"/>
      <c r="C570" s="32"/>
      <c r="D570" s="33"/>
      <c r="E570" s="34"/>
      <c r="F570" s="35"/>
      <c r="G570" s="35"/>
      <c r="H570" s="35"/>
      <c r="I570" s="32"/>
      <c r="J570" s="54" t="s">
        <v>29</v>
      </c>
      <c r="K570" s="55">
        <f>SUM(K561:K569)</f>
        <v>0</v>
      </c>
      <c r="L570" s="55">
        <f>SUM(L561:L569)</f>
        <v>0</v>
      </c>
      <c r="M570" s="55">
        <f>SUM(M561:M569)</f>
        <v>0</v>
      </c>
      <c r="N570" s="42"/>
    </row>
    <row r="571" spans="2:14" ht="18.75" x14ac:dyDescent="0.3">
      <c r="B571" s="39"/>
      <c r="C571" s="48" t="s">
        <v>66</v>
      </c>
      <c r="D571" s="79" t="s">
        <v>112</v>
      </c>
      <c r="E571" s="107" t="s">
        <v>19</v>
      </c>
      <c r="F571" s="107"/>
      <c r="G571" s="107"/>
      <c r="H571" s="107"/>
      <c r="I571" s="108" t="s">
        <v>35</v>
      </c>
      <c r="J571" s="108"/>
      <c r="K571" s="108"/>
      <c r="L571" s="108"/>
      <c r="M571" s="108"/>
      <c r="N571" s="42"/>
    </row>
    <row r="572" spans="2:14" ht="30" customHeight="1" x14ac:dyDescent="0.25">
      <c r="B572" s="39"/>
      <c r="C572" s="5" t="s">
        <v>36</v>
      </c>
      <c r="D572" s="5" t="s">
        <v>12</v>
      </c>
      <c r="E572" s="12" t="s">
        <v>2</v>
      </c>
      <c r="F572" s="5" t="s">
        <v>24</v>
      </c>
      <c r="G572" s="23" t="s">
        <v>21</v>
      </c>
      <c r="H572" s="23" t="s">
        <v>22</v>
      </c>
      <c r="I572" s="21" t="s">
        <v>20</v>
      </c>
      <c r="J572" s="21" t="s">
        <v>23</v>
      </c>
      <c r="K572" s="50" t="s">
        <v>25</v>
      </c>
      <c r="L572" s="51" t="s">
        <v>26</v>
      </c>
      <c r="M572" s="51" t="s">
        <v>27</v>
      </c>
      <c r="N572" s="42"/>
    </row>
    <row r="573" spans="2:14" x14ac:dyDescent="0.25">
      <c r="B573" s="39"/>
      <c r="C573" s="3"/>
      <c r="D573" s="4" t="str">
        <f>_xlfn.IFNA(VLOOKUP(C573,'1 - Componenten'!$B$7:$K$60,3,0),"")</f>
        <v/>
      </c>
      <c r="E573" s="18" t="str">
        <f>_xlfn.IFNA(VLOOKUP(C573,'1 - Componenten'!$B$7:$K$60,5,0),"")</f>
        <v/>
      </c>
      <c r="F573" s="26" t="str">
        <f>_xlfn.IFNA(VLOOKUP(C573,'1 - Componenten'!$B$7:$K$60,8,0),"")</f>
        <v/>
      </c>
      <c r="G573" s="26" t="str">
        <f>_xlfn.IFNA(VLOOKUP(C573,'1 - Componenten'!$B$7:$K$60,9,0),"")</f>
        <v/>
      </c>
      <c r="H573" s="26" t="str">
        <f>_xlfn.IFNA(VLOOKUP(C573,'1 - Componenten'!$B$7:$K$60,10,0),"")</f>
        <v/>
      </c>
      <c r="I573" s="13">
        <v>1</v>
      </c>
      <c r="J573" s="52">
        <f>IFERROR($I573*E573,0)</f>
        <v>0</v>
      </c>
      <c r="K573" s="53">
        <f>IFERROR($I573*F573,0)</f>
        <v>0</v>
      </c>
      <c r="L573" s="53">
        <f t="shared" ref="L573:L581" si="209">IFERROR($I573*G573,0)</f>
        <v>0</v>
      </c>
      <c r="M573" s="53">
        <f t="shared" ref="M573:M581" si="210">IFERROR($I573*H573,0)</f>
        <v>0</v>
      </c>
      <c r="N573" s="42"/>
    </row>
    <row r="574" spans="2:14" x14ac:dyDescent="0.25">
      <c r="B574" s="39"/>
      <c r="C574" s="3"/>
      <c r="D574" s="4" t="str">
        <f>_xlfn.IFNA(VLOOKUP(C574,'1 - Componenten'!$B$7:$K$60,3,0),"")</f>
        <v/>
      </c>
      <c r="E574" s="18" t="str">
        <f>_xlfn.IFNA(VLOOKUP(C574,'1 - Componenten'!$B$7:$K$60,5,0),"")</f>
        <v/>
      </c>
      <c r="F574" s="26" t="str">
        <f>_xlfn.IFNA(VLOOKUP(C574,'1 - Componenten'!$B$7:$K$60,8,0),"")</f>
        <v/>
      </c>
      <c r="G574" s="26" t="str">
        <f>_xlfn.IFNA(VLOOKUP(C574,'1 - Componenten'!$B$7:$K$60,9,0),"")</f>
        <v/>
      </c>
      <c r="H574" s="26" t="str">
        <f>_xlfn.IFNA(VLOOKUP(C574,'1 - Componenten'!$B$7:$K$60,10,0),"")</f>
        <v/>
      </c>
      <c r="I574" s="13">
        <v>1</v>
      </c>
      <c r="J574" s="52">
        <f t="shared" ref="J574:J581" si="211">IFERROR($I574*E574,0)</f>
        <v>0</v>
      </c>
      <c r="K574" s="53">
        <f t="shared" ref="K574:K581" si="212">IFERROR($I574*F574,0)</f>
        <v>0</v>
      </c>
      <c r="L574" s="53">
        <f t="shared" si="209"/>
        <v>0</v>
      </c>
      <c r="M574" s="53">
        <f t="shared" si="210"/>
        <v>0</v>
      </c>
      <c r="N574" s="42"/>
    </row>
    <row r="575" spans="2:14" x14ac:dyDescent="0.25">
      <c r="B575" s="39"/>
      <c r="C575" s="3"/>
      <c r="D575" s="4" t="str">
        <f>_xlfn.IFNA(VLOOKUP(C575,'1 - Componenten'!$B$7:$K$60,3,0),"")</f>
        <v/>
      </c>
      <c r="E575" s="18" t="str">
        <f>_xlfn.IFNA(VLOOKUP(C575,'1 - Componenten'!$B$7:$K$60,5,0),"")</f>
        <v/>
      </c>
      <c r="F575" s="26" t="str">
        <f>_xlfn.IFNA(VLOOKUP(C575,'1 - Componenten'!$B$7:$K$60,8,0),"")</f>
        <v/>
      </c>
      <c r="G575" s="26" t="str">
        <f>_xlfn.IFNA(VLOOKUP(C575,'1 - Componenten'!$B$7:$K$60,9,0),"")</f>
        <v/>
      </c>
      <c r="H575" s="26" t="str">
        <f>_xlfn.IFNA(VLOOKUP(C575,'1 - Componenten'!$B$7:$K$60,10,0),"")</f>
        <v/>
      </c>
      <c r="I575" s="13">
        <v>1</v>
      </c>
      <c r="J575" s="52">
        <f t="shared" si="211"/>
        <v>0</v>
      </c>
      <c r="K575" s="53">
        <f t="shared" si="212"/>
        <v>0</v>
      </c>
      <c r="L575" s="53">
        <f t="shared" si="209"/>
        <v>0</v>
      </c>
      <c r="M575" s="53">
        <f t="shared" si="210"/>
        <v>0</v>
      </c>
      <c r="N575" s="42"/>
    </row>
    <row r="576" spans="2:14" x14ac:dyDescent="0.25">
      <c r="B576" s="39"/>
      <c r="C576" s="3"/>
      <c r="D576" s="4" t="str">
        <f>_xlfn.IFNA(VLOOKUP(C576,'1 - Componenten'!$B$7:$K$60,3,0),"")</f>
        <v/>
      </c>
      <c r="E576" s="18" t="str">
        <f>_xlfn.IFNA(VLOOKUP(C576,'1 - Componenten'!$B$7:$K$60,5,0),"")</f>
        <v/>
      </c>
      <c r="F576" s="26" t="str">
        <f>_xlfn.IFNA(VLOOKUP(C576,'1 - Componenten'!$B$7:$K$60,8,0),"")</f>
        <v/>
      </c>
      <c r="G576" s="26" t="str">
        <f>_xlfn.IFNA(VLOOKUP(C576,'1 - Componenten'!$B$7:$K$60,9,0),"")</f>
        <v/>
      </c>
      <c r="H576" s="26" t="str">
        <f>_xlfn.IFNA(VLOOKUP(C576,'1 - Componenten'!$B$7:$K$60,10,0),"")</f>
        <v/>
      </c>
      <c r="I576" s="13">
        <v>1</v>
      </c>
      <c r="J576" s="52">
        <f t="shared" si="211"/>
        <v>0</v>
      </c>
      <c r="K576" s="53">
        <f t="shared" si="212"/>
        <v>0</v>
      </c>
      <c r="L576" s="53">
        <f t="shared" si="209"/>
        <v>0</v>
      </c>
      <c r="M576" s="53">
        <f t="shared" si="210"/>
        <v>0</v>
      </c>
      <c r="N576" s="42"/>
    </row>
    <row r="577" spans="2:14" x14ac:dyDescent="0.25">
      <c r="B577" s="39"/>
      <c r="C577" s="3"/>
      <c r="D577" s="4" t="str">
        <f>_xlfn.IFNA(VLOOKUP(C577,'1 - Componenten'!$B$7:$K$60,3,0),"")</f>
        <v/>
      </c>
      <c r="E577" s="18" t="str">
        <f>_xlfn.IFNA(VLOOKUP(C577,'1 - Componenten'!$B$7:$K$60,5,0),"")</f>
        <v/>
      </c>
      <c r="F577" s="26" t="str">
        <f>_xlfn.IFNA(VLOOKUP(C577,'1 - Componenten'!$B$7:$K$60,8,0),"")</f>
        <v/>
      </c>
      <c r="G577" s="26" t="str">
        <f>_xlfn.IFNA(VLOOKUP(C577,'1 - Componenten'!$B$7:$K$60,9,0),"")</f>
        <v/>
      </c>
      <c r="H577" s="26" t="str">
        <f>_xlfn.IFNA(VLOOKUP(C577,'1 - Componenten'!$B$7:$K$60,10,0),"")</f>
        <v/>
      </c>
      <c r="I577" s="13">
        <v>1</v>
      </c>
      <c r="J577" s="52">
        <f t="shared" si="211"/>
        <v>0</v>
      </c>
      <c r="K577" s="53">
        <f t="shared" si="212"/>
        <v>0</v>
      </c>
      <c r="L577" s="53">
        <f t="shared" si="209"/>
        <v>0</v>
      </c>
      <c r="M577" s="53">
        <f t="shared" si="210"/>
        <v>0</v>
      </c>
      <c r="N577" s="42"/>
    </row>
    <row r="578" spans="2:14" x14ac:dyDescent="0.25">
      <c r="B578" s="39"/>
      <c r="C578" s="3"/>
      <c r="D578" s="4" t="str">
        <f>_xlfn.IFNA(VLOOKUP(C578,'1 - Componenten'!$B$7:$K$60,3,0),"")</f>
        <v/>
      </c>
      <c r="E578" s="18" t="str">
        <f>_xlfn.IFNA(VLOOKUP(C578,'1 - Componenten'!$B$7:$K$60,5,0),"")</f>
        <v/>
      </c>
      <c r="F578" s="26" t="str">
        <f>_xlfn.IFNA(VLOOKUP(C578,'1 - Componenten'!$B$7:$K$60,8,0),"")</f>
        <v/>
      </c>
      <c r="G578" s="26" t="str">
        <f>_xlfn.IFNA(VLOOKUP(C578,'1 - Componenten'!$B$7:$K$60,9,0),"")</f>
        <v/>
      </c>
      <c r="H578" s="26" t="str">
        <f>_xlfn.IFNA(VLOOKUP(C578,'1 - Componenten'!$B$7:$K$60,10,0),"")</f>
        <v/>
      </c>
      <c r="I578" s="13">
        <v>1</v>
      </c>
      <c r="J578" s="52">
        <f t="shared" si="211"/>
        <v>0</v>
      </c>
      <c r="K578" s="53">
        <f t="shared" si="212"/>
        <v>0</v>
      </c>
      <c r="L578" s="53">
        <f t="shared" si="209"/>
        <v>0</v>
      </c>
      <c r="M578" s="53">
        <f t="shared" si="210"/>
        <v>0</v>
      </c>
      <c r="N578" s="42"/>
    </row>
    <row r="579" spans="2:14" x14ac:dyDescent="0.25">
      <c r="B579" s="39"/>
      <c r="C579" s="3"/>
      <c r="D579" s="4" t="str">
        <f>_xlfn.IFNA(VLOOKUP(C579,'1 - Componenten'!$B$7:$K$60,3,0),"")</f>
        <v/>
      </c>
      <c r="E579" s="18" t="str">
        <f>_xlfn.IFNA(VLOOKUP(C579,'1 - Componenten'!$B$7:$K$60,5,0),"")</f>
        <v/>
      </c>
      <c r="F579" s="26" t="str">
        <f>_xlfn.IFNA(VLOOKUP(C579,'1 - Componenten'!$B$7:$K$60,8,0),"")</f>
        <v/>
      </c>
      <c r="G579" s="26" t="str">
        <f>_xlfn.IFNA(VLOOKUP(C579,'1 - Componenten'!$B$7:$K$60,9,0),"")</f>
        <v/>
      </c>
      <c r="H579" s="26" t="str">
        <f>_xlfn.IFNA(VLOOKUP(C579,'1 - Componenten'!$B$7:$K$60,10,0),"")</f>
        <v/>
      </c>
      <c r="I579" s="13">
        <v>1</v>
      </c>
      <c r="J579" s="52">
        <f t="shared" si="211"/>
        <v>0</v>
      </c>
      <c r="K579" s="53">
        <f t="shared" si="212"/>
        <v>0</v>
      </c>
      <c r="L579" s="53">
        <f t="shared" si="209"/>
        <v>0</v>
      </c>
      <c r="M579" s="53">
        <f t="shared" si="210"/>
        <v>0</v>
      </c>
      <c r="N579" s="42"/>
    </row>
    <row r="580" spans="2:14" x14ac:dyDescent="0.25">
      <c r="B580" s="39"/>
      <c r="C580" s="3"/>
      <c r="D580" s="4" t="str">
        <f>_xlfn.IFNA(VLOOKUP(C580,'1 - Componenten'!$B$7:$K$60,3,0),"")</f>
        <v/>
      </c>
      <c r="E580" s="18" t="str">
        <f>_xlfn.IFNA(VLOOKUP(C580,'1 - Componenten'!$B$7:$K$60,5,0),"")</f>
        <v/>
      </c>
      <c r="F580" s="26" t="str">
        <f>_xlfn.IFNA(VLOOKUP(C580,'1 - Componenten'!$B$7:$K$60,8,0),"")</f>
        <v/>
      </c>
      <c r="G580" s="26" t="str">
        <f>_xlfn.IFNA(VLOOKUP(C580,'1 - Componenten'!$B$7:$K$60,9,0),"")</f>
        <v/>
      </c>
      <c r="H580" s="26" t="str">
        <f>_xlfn.IFNA(VLOOKUP(C580,'1 - Componenten'!$B$7:$K$60,10,0),"")</f>
        <v/>
      </c>
      <c r="I580" s="13">
        <v>1</v>
      </c>
      <c r="J580" s="52">
        <f t="shared" si="211"/>
        <v>0</v>
      </c>
      <c r="K580" s="53">
        <f t="shared" si="212"/>
        <v>0</v>
      </c>
      <c r="L580" s="53">
        <f t="shared" si="209"/>
        <v>0</v>
      </c>
      <c r="M580" s="53">
        <f t="shared" si="210"/>
        <v>0</v>
      </c>
      <c r="N580" s="42"/>
    </row>
    <row r="581" spans="2:14" x14ac:dyDescent="0.25">
      <c r="B581" s="39"/>
      <c r="C581" s="3"/>
      <c r="D581" s="4" t="str">
        <f>_xlfn.IFNA(VLOOKUP(C581,'1 - Componenten'!$B$7:$K$60,3,0),"")</f>
        <v/>
      </c>
      <c r="E581" s="18" t="str">
        <f>_xlfn.IFNA(VLOOKUP(C581,'1 - Componenten'!$B$7:$K$60,5,0),"")</f>
        <v/>
      </c>
      <c r="F581" s="26" t="str">
        <f>_xlfn.IFNA(VLOOKUP(C581,'1 - Componenten'!$B$7:$K$60,8,0),"")</f>
        <v/>
      </c>
      <c r="G581" s="26" t="str">
        <f>_xlfn.IFNA(VLOOKUP(C581,'1 - Componenten'!$B$7:$K$60,9,0),"")</f>
        <v/>
      </c>
      <c r="H581" s="26" t="str">
        <f>_xlfn.IFNA(VLOOKUP(C581,'1 - Componenten'!$B$7:$K$60,10,0),"")</f>
        <v/>
      </c>
      <c r="I581" s="13">
        <v>1</v>
      </c>
      <c r="J581" s="52">
        <f t="shared" si="211"/>
        <v>0</v>
      </c>
      <c r="K581" s="53">
        <f t="shared" si="212"/>
        <v>0</v>
      </c>
      <c r="L581" s="53">
        <f t="shared" si="209"/>
        <v>0</v>
      </c>
      <c r="M581" s="53">
        <f t="shared" si="210"/>
        <v>0</v>
      </c>
      <c r="N581" s="42"/>
    </row>
    <row r="582" spans="2:14" s="2" customFormat="1" ht="14.1" customHeight="1" x14ac:dyDescent="0.25">
      <c r="B582" s="39"/>
      <c r="C582" s="32"/>
      <c r="D582" s="33"/>
      <c r="E582" s="34"/>
      <c r="F582" s="35"/>
      <c r="G582" s="35"/>
      <c r="H582" s="35"/>
      <c r="I582" s="32"/>
      <c r="J582" s="54" t="s">
        <v>29</v>
      </c>
      <c r="K582" s="55">
        <f>SUM(K573:K581)</f>
        <v>0</v>
      </c>
      <c r="L582" s="55">
        <f>SUM(L573:L581)</f>
        <v>0</v>
      </c>
      <c r="M582" s="55">
        <f>SUM(M573:M581)</f>
        <v>0</v>
      </c>
      <c r="N582" s="42"/>
    </row>
    <row r="583" spans="2:14" ht="18.75" x14ac:dyDescent="0.3">
      <c r="B583" s="39"/>
      <c r="C583" s="48" t="s">
        <v>66</v>
      </c>
      <c r="D583" s="79" t="s">
        <v>112</v>
      </c>
      <c r="E583" s="107" t="s">
        <v>19</v>
      </c>
      <c r="F583" s="107"/>
      <c r="G583" s="107"/>
      <c r="H583" s="107"/>
      <c r="I583" s="108" t="s">
        <v>35</v>
      </c>
      <c r="J583" s="108"/>
      <c r="K583" s="108"/>
      <c r="L583" s="108"/>
      <c r="M583" s="108"/>
      <c r="N583" s="42"/>
    </row>
    <row r="584" spans="2:14" ht="30" customHeight="1" x14ac:dyDescent="0.25">
      <c r="B584" s="39"/>
      <c r="C584" s="5" t="s">
        <v>36</v>
      </c>
      <c r="D584" s="5" t="s">
        <v>12</v>
      </c>
      <c r="E584" s="12" t="s">
        <v>2</v>
      </c>
      <c r="F584" s="5" t="s">
        <v>24</v>
      </c>
      <c r="G584" s="23" t="s">
        <v>21</v>
      </c>
      <c r="H584" s="23" t="s">
        <v>22</v>
      </c>
      <c r="I584" s="21" t="s">
        <v>20</v>
      </c>
      <c r="J584" s="21" t="s">
        <v>23</v>
      </c>
      <c r="K584" s="50" t="s">
        <v>25</v>
      </c>
      <c r="L584" s="51" t="s">
        <v>26</v>
      </c>
      <c r="M584" s="51" t="s">
        <v>27</v>
      </c>
      <c r="N584" s="42"/>
    </row>
    <row r="585" spans="2:14" x14ac:dyDescent="0.25">
      <c r="B585" s="39"/>
      <c r="C585" s="3"/>
      <c r="D585" s="4" t="str">
        <f>_xlfn.IFNA(VLOOKUP(C585,'1 - Componenten'!$B$7:$K$60,3,0),"")</f>
        <v/>
      </c>
      <c r="E585" s="18" t="str">
        <f>_xlfn.IFNA(VLOOKUP(C585,'1 - Componenten'!$B$7:$K$60,5,0),"")</f>
        <v/>
      </c>
      <c r="F585" s="26" t="str">
        <f>_xlfn.IFNA(VLOOKUP(C585,'1 - Componenten'!$B$7:$K$60,8,0),"")</f>
        <v/>
      </c>
      <c r="G585" s="26" t="str">
        <f>_xlfn.IFNA(VLOOKUP(C585,'1 - Componenten'!$B$7:$K$60,9,0),"")</f>
        <v/>
      </c>
      <c r="H585" s="26" t="str">
        <f>_xlfn.IFNA(VLOOKUP(C585,'1 - Componenten'!$B$7:$K$60,10,0),"")</f>
        <v/>
      </c>
      <c r="I585" s="13">
        <v>1</v>
      </c>
      <c r="J585" s="52">
        <f>IFERROR($I585*E585,0)</f>
        <v>0</v>
      </c>
      <c r="K585" s="53">
        <f>IFERROR($I585*F585,0)</f>
        <v>0</v>
      </c>
      <c r="L585" s="53">
        <f t="shared" ref="L585:L593" si="213">IFERROR($I585*G585,0)</f>
        <v>0</v>
      </c>
      <c r="M585" s="53">
        <f t="shared" ref="M585:M593" si="214">IFERROR($I585*H585,0)</f>
        <v>0</v>
      </c>
      <c r="N585" s="42"/>
    </row>
    <row r="586" spans="2:14" x14ac:dyDescent="0.25">
      <c r="B586" s="39"/>
      <c r="C586" s="3"/>
      <c r="D586" s="4" t="str">
        <f>_xlfn.IFNA(VLOOKUP(C586,'1 - Componenten'!$B$7:$K$60,3,0),"")</f>
        <v/>
      </c>
      <c r="E586" s="18" t="str">
        <f>_xlfn.IFNA(VLOOKUP(C586,'1 - Componenten'!$B$7:$K$60,5,0),"")</f>
        <v/>
      </c>
      <c r="F586" s="26" t="str">
        <f>_xlfn.IFNA(VLOOKUP(C586,'1 - Componenten'!$B$7:$K$60,8,0),"")</f>
        <v/>
      </c>
      <c r="G586" s="26" t="str">
        <f>_xlfn.IFNA(VLOOKUP(C586,'1 - Componenten'!$B$7:$K$60,9,0),"")</f>
        <v/>
      </c>
      <c r="H586" s="26" t="str">
        <f>_xlfn.IFNA(VLOOKUP(C586,'1 - Componenten'!$B$7:$K$60,10,0),"")</f>
        <v/>
      </c>
      <c r="I586" s="13">
        <v>1</v>
      </c>
      <c r="J586" s="52">
        <f t="shared" ref="J586:J593" si="215">IFERROR($I586*E586,0)</f>
        <v>0</v>
      </c>
      <c r="K586" s="53">
        <f t="shared" ref="K586:K593" si="216">IFERROR($I586*F586,0)</f>
        <v>0</v>
      </c>
      <c r="L586" s="53">
        <f t="shared" si="213"/>
        <v>0</v>
      </c>
      <c r="M586" s="53">
        <f t="shared" si="214"/>
        <v>0</v>
      </c>
      <c r="N586" s="42"/>
    </row>
    <row r="587" spans="2:14" x14ac:dyDescent="0.25">
      <c r="B587" s="39"/>
      <c r="C587" s="3"/>
      <c r="D587" s="4" t="str">
        <f>_xlfn.IFNA(VLOOKUP(C587,'1 - Componenten'!$B$7:$K$60,3,0),"")</f>
        <v/>
      </c>
      <c r="E587" s="18" t="str">
        <f>_xlfn.IFNA(VLOOKUP(C587,'1 - Componenten'!$B$7:$K$60,5,0),"")</f>
        <v/>
      </c>
      <c r="F587" s="26" t="str">
        <f>_xlfn.IFNA(VLOOKUP(C587,'1 - Componenten'!$B$7:$K$60,8,0),"")</f>
        <v/>
      </c>
      <c r="G587" s="26" t="str">
        <f>_xlfn.IFNA(VLOOKUP(C587,'1 - Componenten'!$B$7:$K$60,9,0),"")</f>
        <v/>
      </c>
      <c r="H587" s="26" t="str">
        <f>_xlfn.IFNA(VLOOKUP(C587,'1 - Componenten'!$B$7:$K$60,10,0),"")</f>
        <v/>
      </c>
      <c r="I587" s="13">
        <v>1</v>
      </c>
      <c r="J587" s="52">
        <f t="shared" si="215"/>
        <v>0</v>
      </c>
      <c r="K587" s="53">
        <f t="shared" si="216"/>
        <v>0</v>
      </c>
      <c r="L587" s="53">
        <f t="shared" si="213"/>
        <v>0</v>
      </c>
      <c r="M587" s="53">
        <f t="shared" si="214"/>
        <v>0</v>
      </c>
      <c r="N587" s="42"/>
    </row>
    <row r="588" spans="2:14" x14ac:dyDescent="0.25">
      <c r="B588" s="39"/>
      <c r="C588" s="3"/>
      <c r="D588" s="4" t="str">
        <f>_xlfn.IFNA(VLOOKUP(C588,'1 - Componenten'!$B$7:$K$60,3,0),"")</f>
        <v/>
      </c>
      <c r="E588" s="18" t="str">
        <f>_xlfn.IFNA(VLOOKUP(C588,'1 - Componenten'!$B$7:$K$60,5,0),"")</f>
        <v/>
      </c>
      <c r="F588" s="26" t="str">
        <f>_xlfn.IFNA(VLOOKUP(C588,'1 - Componenten'!$B$7:$K$60,8,0),"")</f>
        <v/>
      </c>
      <c r="G588" s="26" t="str">
        <f>_xlfn.IFNA(VLOOKUP(C588,'1 - Componenten'!$B$7:$K$60,9,0),"")</f>
        <v/>
      </c>
      <c r="H588" s="26" t="str">
        <f>_xlfn.IFNA(VLOOKUP(C588,'1 - Componenten'!$B$7:$K$60,10,0),"")</f>
        <v/>
      </c>
      <c r="I588" s="13">
        <v>1</v>
      </c>
      <c r="J588" s="52">
        <f t="shared" si="215"/>
        <v>0</v>
      </c>
      <c r="K588" s="53">
        <f t="shared" si="216"/>
        <v>0</v>
      </c>
      <c r="L588" s="53">
        <f t="shared" si="213"/>
        <v>0</v>
      </c>
      <c r="M588" s="53">
        <f t="shared" si="214"/>
        <v>0</v>
      </c>
      <c r="N588" s="42"/>
    </row>
    <row r="589" spans="2:14" x14ac:dyDescent="0.25">
      <c r="B589" s="39"/>
      <c r="C589" s="3"/>
      <c r="D589" s="4" t="str">
        <f>_xlfn.IFNA(VLOOKUP(C589,'1 - Componenten'!$B$7:$K$60,3,0),"")</f>
        <v/>
      </c>
      <c r="E589" s="18" t="str">
        <f>_xlfn.IFNA(VLOOKUP(C589,'1 - Componenten'!$B$7:$K$60,5,0),"")</f>
        <v/>
      </c>
      <c r="F589" s="26" t="str">
        <f>_xlfn.IFNA(VLOOKUP(C589,'1 - Componenten'!$B$7:$K$60,8,0),"")</f>
        <v/>
      </c>
      <c r="G589" s="26" t="str">
        <f>_xlfn.IFNA(VLOOKUP(C589,'1 - Componenten'!$B$7:$K$60,9,0),"")</f>
        <v/>
      </c>
      <c r="H589" s="26" t="str">
        <f>_xlfn.IFNA(VLOOKUP(C589,'1 - Componenten'!$B$7:$K$60,10,0),"")</f>
        <v/>
      </c>
      <c r="I589" s="13">
        <v>1</v>
      </c>
      <c r="J589" s="52">
        <f t="shared" si="215"/>
        <v>0</v>
      </c>
      <c r="K589" s="53">
        <f t="shared" si="216"/>
        <v>0</v>
      </c>
      <c r="L589" s="53">
        <f t="shared" si="213"/>
        <v>0</v>
      </c>
      <c r="M589" s="53">
        <f t="shared" si="214"/>
        <v>0</v>
      </c>
      <c r="N589" s="42"/>
    </row>
    <row r="590" spans="2:14" x14ac:dyDescent="0.25">
      <c r="B590" s="39"/>
      <c r="C590" s="3"/>
      <c r="D590" s="4" t="str">
        <f>_xlfn.IFNA(VLOOKUP(C590,'1 - Componenten'!$B$7:$K$60,3,0),"")</f>
        <v/>
      </c>
      <c r="E590" s="18" t="str">
        <f>_xlfn.IFNA(VLOOKUP(C590,'1 - Componenten'!$B$7:$K$60,5,0),"")</f>
        <v/>
      </c>
      <c r="F590" s="26" t="str">
        <f>_xlfn.IFNA(VLOOKUP(C590,'1 - Componenten'!$B$7:$K$60,8,0),"")</f>
        <v/>
      </c>
      <c r="G590" s="26" t="str">
        <f>_xlfn.IFNA(VLOOKUP(C590,'1 - Componenten'!$B$7:$K$60,9,0),"")</f>
        <v/>
      </c>
      <c r="H590" s="26" t="str">
        <f>_xlfn.IFNA(VLOOKUP(C590,'1 - Componenten'!$B$7:$K$60,10,0),"")</f>
        <v/>
      </c>
      <c r="I590" s="13">
        <v>1</v>
      </c>
      <c r="J590" s="52">
        <f t="shared" si="215"/>
        <v>0</v>
      </c>
      <c r="K590" s="53">
        <f t="shared" si="216"/>
        <v>0</v>
      </c>
      <c r="L590" s="53">
        <f t="shared" si="213"/>
        <v>0</v>
      </c>
      <c r="M590" s="53">
        <f t="shared" si="214"/>
        <v>0</v>
      </c>
      <c r="N590" s="42"/>
    </row>
    <row r="591" spans="2:14" x14ac:dyDescent="0.25">
      <c r="B591" s="39"/>
      <c r="C591" s="3"/>
      <c r="D591" s="4" t="str">
        <f>_xlfn.IFNA(VLOOKUP(C591,'1 - Componenten'!$B$7:$K$60,3,0),"")</f>
        <v/>
      </c>
      <c r="E591" s="18" t="str">
        <f>_xlfn.IFNA(VLOOKUP(C591,'1 - Componenten'!$B$7:$K$60,5,0),"")</f>
        <v/>
      </c>
      <c r="F591" s="26" t="str">
        <f>_xlfn.IFNA(VLOOKUP(C591,'1 - Componenten'!$B$7:$K$60,8,0),"")</f>
        <v/>
      </c>
      <c r="G591" s="26" t="str">
        <f>_xlfn.IFNA(VLOOKUP(C591,'1 - Componenten'!$B$7:$K$60,9,0),"")</f>
        <v/>
      </c>
      <c r="H591" s="26" t="str">
        <f>_xlfn.IFNA(VLOOKUP(C591,'1 - Componenten'!$B$7:$K$60,10,0),"")</f>
        <v/>
      </c>
      <c r="I591" s="13">
        <v>1</v>
      </c>
      <c r="J591" s="52">
        <f t="shared" si="215"/>
        <v>0</v>
      </c>
      <c r="K591" s="53">
        <f t="shared" si="216"/>
        <v>0</v>
      </c>
      <c r="L591" s="53">
        <f t="shared" si="213"/>
        <v>0</v>
      </c>
      <c r="M591" s="53">
        <f t="shared" si="214"/>
        <v>0</v>
      </c>
      <c r="N591" s="42"/>
    </row>
    <row r="592" spans="2:14" x14ac:dyDescent="0.25">
      <c r="B592" s="39"/>
      <c r="C592" s="3"/>
      <c r="D592" s="4" t="str">
        <f>_xlfn.IFNA(VLOOKUP(C592,'1 - Componenten'!$B$7:$K$60,3,0),"")</f>
        <v/>
      </c>
      <c r="E592" s="18" t="str">
        <f>_xlfn.IFNA(VLOOKUP(C592,'1 - Componenten'!$B$7:$K$60,5,0),"")</f>
        <v/>
      </c>
      <c r="F592" s="26" t="str">
        <f>_xlfn.IFNA(VLOOKUP(C592,'1 - Componenten'!$B$7:$K$60,8,0),"")</f>
        <v/>
      </c>
      <c r="G592" s="26" t="str">
        <f>_xlfn.IFNA(VLOOKUP(C592,'1 - Componenten'!$B$7:$K$60,9,0),"")</f>
        <v/>
      </c>
      <c r="H592" s="26" t="str">
        <f>_xlfn.IFNA(VLOOKUP(C592,'1 - Componenten'!$B$7:$K$60,10,0),"")</f>
        <v/>
      </c>
      <c r="I592" s="13">
        <v>1</v>
      </c>
      <c r="J592" s="52">
        <f t="shared" si="215"/>
        <v>0</v>
      </c>
      <c r="K592" s="53">
        <f t="shared" si="216"/>
        <v>0</v>
      </c>
      <c r="L592" s="53">
        <f t="shared" si="213"/>
        <v>0</v>
      </c>
      <c r="M592" s="53">
        <f t="shared" si="214"/>
        <v>0</v>
      </c>
      <c r="N592" s="42"/>
    </row>
    <row r="593" spans="2:14" x14ac:dyDescent="0.25">
      <c r="B593" s="39"/>
      <c r="C593" s="3"/>
      <c r="D593" s="4" t="str">
        <f>_xlfn.IFNA(VLOOKUP(C593,'1 - Componenten'!$B$7:$K$60,3,0),"")</f>
        <v/>
      </c>
      <c r="E593" s="18" t="str">
        <f>_xlfn.IFNA(VLOOKUP(C593,'1 - Componenten'!$B$7:$K$60,5,0),"")</f>
        <v/>
      </c>
      <c r="F593" s="26" t="str">
        <f>_xlfn.IFNA(VLOOKUP(C593,'1 - Componenten'!$B$7:$K$60,8,0),"")</f>
        <v/>
      </c>
      <c r="G593" s="26" t="str">
        <f>_xlfn.IFNA(VLOOKUP(C593,'1 - Componenten'!$B$7:$K$60,9,0),"")</f>
        <v/>
      </c>
      <c r="H593" s="26" t="str">
        <f>_xlfn.IFNA(VLOOKUP(C593,'1 - Componenten'!$B$7:$K$60,10,0),"")</f>
        <v/>
      </c>
      <c r="I593" s="13">
        <v>1</v>
      </c>
      <c r="J593" s="52">
        <f t="shared" si="215"/>
        <v>0</v>
      </c>
      <c r="K593" s="53">
        <f t="shared" si="216"/>
        <v>0</v>
      </c>
      <c r="L593" s="53">
        <f t="shared" si="213"/>
        <v>0</v>
      </c>
      <c r="M593" s="53">
        <f t="shared" si="214"/>
        <v>0</v>
      </c>
      <c r="N593" s="42"/>
    </row>
    <row r="594" spans="2:14" s="2" customFormat="1" ht="14.1" customHeight="1" x14ac:dyDescent="0.25">
      <c r="B594" s="39"/>
      <c r="C594" s="32"/>
      <c r="D594" s="33"/>
      <c r="E594" s="34"/>
      <c r="F594" s="35"/>
      <c r="G594" s="35"/>
      <c r="H594" s="35"/>
      <c r="I594" s="32"/>
      <c r="J594" s="54" t="s">
        <v>29</v>
      </c>
      <c r="K594" s="55">
        <f>SUM(K585:K593)</f>
        <v>0</v>
      </c>
      <c r="L594" s="55">
        <f>SUM(L585:L593)</f>
        <v>0</v>
      </c>
      <c r="M594" s="55">
        <f>SUM(M585:M593)</f>
        <v>0</v>
      </c>
      <c r="N594" s="42"/>
    </row>
    <row r="595" spans="2:14" ht="18.75" x14ac:dyDescent="0.3">
      <c r="B595" s="39"/>
      <c r="C595" s="48" t="s">
        <v>66</v>
      </c>
      <c r="D595" s="79" t="s">
        <v>112</v>
      </c>
      <c r="E595" s="107" t="s">
        <v>19</v>
      </c>
      <c r="F595" s="107"/>
      <c r="G595" s="107"/>
      <c r="H595" s="107"/>
      <c r="I595" s="108" t="s">
        <v>35</v>
      </c>
      <c r="J595" s="108"/>
      <c r="K595" s="108"/>
      <c r="L595" s="108"/>
      <c r="M595" s="108"/>
      <c r="N595" s="42"/>
    </row>
    <row r="596" spans="2:14" ht="30" customHeight="1" x14ac:dyDescent="0.25">
      <c r="B596" s="39"/>
      <c r="C596" s="5" t="s">
        <v>36</v>
      </c>
      <c r="D596" s="5" t="s">
        <v>12</v>
      </c>
      <c r="E596" s="12" t="s">
        <v>2</v>
      </c>
      <c r="F596" s="5" t="s">
        <v>24</v>
      </c>
      <c r="G596" s="23" t="s">
        <v>21</v>
      </c>
      <c r="H596" s="23" t="s">
        <v>22</v>
      </c>
      <c r="I596" s="21" t="s">
        <v>20</v>
      </c>
      <c r="J596" s="21" t="s">
        <v>23</v>
      </c>
      <c r="K596" s="50" t="s">
        <v>25</v>
      </c>
      <c r="L596" s="51" t="s">
        <v>26</v>
      </c>
      <c r="M596" s="51" t="s">
        <v>27</v>
      </c>
      <c r="N596" s="42"/>
    </row>
    <row r="597" spans="2:14" x14ac:dyDescent="0.25">
      <c r="B597" s="39"/>
      <c r="C597" s="3"/>
      <c r="D597" s="4" t="str">
        <f>_xlfn.IFNA(VLOOKUP(C597,'1 - Componenten'!$B$7:$K$60,3,0),"")</f>
        <v/>
      </c>
      <c r="E597" s="18" t="str">
        <f>_xlfn.IFNA(VLOOKUP(C597,'1 - Componenten'!$B$7:$K$60,5,0),"")</f>
        <v/>
      </c>
      <c r="F597" s="26" t="str">
        <f>_xlfn.IFNA(VLOOKUP(C597,'1 - Componenten'!$B$7:$K$60,8,0),"")</f>
        <v/>
      </c>
      <c r="G597" s="26" t="str">
        <f>_xlfn.IFNA(VLOOKUP(C597,'1 - Componenten'!$B$7:$K$60,9,0),"")</f>
        <v/>
      </c>
      <c r="H597" s="26" t="str">
        <f>_xlfn.IFNA(VLOOKUP(C597,'1 - Componenten'!$B$7:$K$60,10,0),"")</f>
        <v/>
      </c>
      <c r="I597" s="13">
        <v>1</v>
      </c>
      <c r="J597" s="52">
        <f>IFERROR($I597*E597,0)</f>
        <v>0</v>
      </c>
      <c r="K597" s="53">
        <f>IFERROR($I597*F597,0)</f>
        <v>0</v>
      </c>
      <c r="L597" s="53">
        <f t="shared" ref="L597:L605" si="217">IFERROR($I597*G597,0)</f>
        <v>0</v>
      </c>
      <c r="M597" s="53">
        <f t="shared" ref="M597:M605" si="218">IFERROR($I597*H597,0)</f>
        <v>0</v>
      </c>
      <c r="N597" s="42"/>
    </row>
    <row r="598" spans="2:14" x14ac:dyDescent="0.25">
      <c r="B598" s="39"/>
      <c r="C598" s="3"/>
      <c r="D598" s="4" t="str">
        <f>_xlfn.IFNA(VLOOKUP(C598,'1 - Componenten'!$B$7:$K$60,3,0),"")</f>
        <v/>
      </c>
      <c r="E598" s="18" t="str">
        <f>_xlfn.IFNA(VLOOKUP(C598,'1 - Componenten'!$B$7:$K$60,5,0),"")</f>
        <v/>
      </c>
      <c r="F598" s="26" t="str">
        <f>_xlfn.IFNA(VLOOKUP(C598,'1 - Componenten'!$B$7:$K$60,8,0),"")</f>
        <v/>
      </c>
      <c r="G598" s="26" t="str">
        <f>_xlfn.IFNA(VLOOKUP(C598,'1 - Componenten'!$B$7:$K$60,9,0),"")</f>
        <v/>
      </c>
      <c r="H598" s="26" t="str">
        <f>_xlfn.IFNA(VLOOKUP(C598,'1 - Componenten'!$B$7:$K$60,10,0),"")</f>
        <v/>
      </c>
      <c r="I598" s="13">
        <v>1</v>
      </c>
      <c r="J598" s="52">
        <f t="shared" ref="J598:J605" si="219">IFERROR($I598*E598,0)</f>
        <v>0</v>
      </c>
      <c r="K598" s="53">
        <f t="shared" ref="K598:K605" si="220">IFERROR($I598*F598,0)</f>
        <v>0</v>
      </c>
      <c r="L598" s="53">
        <f t="shared" si="217"/>
        <v>0</v>
      </c>
      <c r="M598" s="53">
        <f t="shared" si="218"/>
        <v>0</v>
      </c>
      <c r="N598" s="42"/>
    </row>
    <row r="599" spans="2:14" x14ac:dyDescent="0.25">
      <c r="B599" s="39"/>
      <c r="C599" s="3"/>
      <c r="D599" s="4" t="str">
        <f>_xlfn.IFNA(VLOOKUP(C599,'1 - Componenten'!$B$7:$K$60,3,0),"")</f>
        <v/>
      </c>
      <c r="E599" s="18" t="str">
        <f>_xlfn.IFNA(VLOOKUP(C599,'1 - Componenten'!$B$7:$K$60,5,0),"")</f>
        <v/>
      </c>
      <c r="F599" s="26" t="str">
        <f>_xlfn.IFNA(VLOOKUP(C599,'1 - Componenten'!$B$7:$K$60,8,0),"")</f>
        <v/>
      </c>
      <c r="G599" s="26" t="str">
        <f>_xlfn.IFNA(VLOOKUP(C599,'1 - Componenten'!$B$7:$K$60,9,0),"")</f>
        <v/>
      </c>
      <c r="H599" s="26" t="str">
        <f>_xlfn.IFNA(VLOOKUP(C599,'1 - Componenten'!$B$7:$K$60,10,0),"")</f>
        <v/>
      </c>
      <c r="I599" s="13">
        <v>1</v>
      </c>
      <c r="J599" s="52">
        <f t="shared" si="219"/>
        <v>0</v>
      </c>
      <c r="K599" s="53">
        <f t="shared" si="220"/>
        <v>0</v>
      </c>
      <c r="L599" s="53">
        <f t="shared" si="217"/>
        <v>0</v>
      </c>
      <c r="M599" s="53">
        <f t="shared" si="218"/>
        <v>0</v>
      </c>
      <c r="N599" s="42"/>
    </row>
    <row r="600" spans="2:14" x14ac:dyDescent="0.25">
      <c r="B600" s="39"/>
      <c r="C600" s="3"/>
      <c r="D600" s="4" t="str">
        <f>_xlfn.IFNA(VLOOKUP(C600,'1 - Componenten'!$B$7:$K$60,3,0),"")</f>
        <v/>
      </c>
      <c r="E600" s="18" t="str">
        <f>_xlfn.IFNA(VLOOKUP(C600,'1 - Componenten'!$B$7:$K$60,5,0),"")</f>
        <v/>
      </c>
      <c r="F600" s="26" t="str">
        <f>_xlfn.IFNA(VLOOKUP(C600,'1 - Componenten'!$B$7:$K$60,8,0),"")</f>
        <v/>
      </c>
      <c r="G600" s="26" t="str">
        <f>_xlfn.IFNA(VLOOKUP(C600,'1 - Componenten'!$B$7:$K$60,9,0),"")</f>
        <v/>
      </c>
      <c r="H600" s="26" t="str">
        <f>_xlfn.IFNA(VLOOKUP(C600,'1 - Componenten'!$B$7:$K$60,10,0),"")</f>
        <v/>
      </c>
      <c r="I600" s="13">
        <v>1</v>
      </c>
      <c r="J600" s="52">
        <f t="shared" si="219"/>
        <v>0</v>
      </c>
      <c r="K600" s="53">
        <f t="shared" si="220"/>
        <v>0</v>
      </c>
      <c r="L600" s="53">
        <f t="shared" si="217"/>
        <v>0</v>
      </c>
      <c r="M600" s="53">
        <f t="shared" si="218"/>
        <v>0</v>
      </c>
      <c r="N600" s="42"/>
    </row>
    <row r="601" spans="2:14" x14ac:dyDescent="0.25">
      <c r="B601" s="39"/>
      <c r="C601" s="3"/>
      <c r="D601" s="4" t="str">
        <f>_xlfn.IFNA(VLOOKUP(C601,'1 - Componenten'!$B$7:$K$60,3,0),"")</f>
        <v/>
      </c>
      <c r="E601" s="18" t="str">
        <f>_xlfn.IFNA(VLOOKUP(C601,'1 - Componenten'!$B$7:$K$60,5,0),"")</f>
        <v/>
      </c>
      <c r="F601" s="26" t="str">
        <f>_xlfn.IFNA(VLOOKUP(C601,'1 - Componenten'!$B$7:$K$60,8,0),"")</f>
        <v/>
      </c>
      <c r="G601" s="26" t="str">
        <f>_xlfn.IFNA(VLOOKUP(C601,'1 - Componenten'!$B$7:$K$60,9,0),"")</f>
        <v/>
      </c>
      <c r="H601" s="26" t="str">
        <f>_xlfn.IFNA(VLOOKUP(C601,'1 - Componenten'!$B$7:$K$60,10,0),"")</f>
        <v/>
      </c>
      <c r="I601" s="13">
        <v>1</v>
      </c>
      <c r="J601" s="52">
        <f t="shared" si="219"/>
        <v>0</v>
      </c>
      <c r="K601" s="53">
        <f t="shared" si="220"/>
        <v>0</v>
      </c>
      <c r="L601" s="53">
        <f t="shared" si="217"/>
        <v>0</v>
      </c>
      <c r="M601" s="53">
        <f t="shared" si="218"/>
        <v>0</v>
      </c>
      <c r="N601" s="42"/>
    </row>
    <row r="602" spans="2:14" x14ac:dyDescent="0.25">
      <c r="B602" s="39"/>
      <c r="C602" s="3"/>
      <c r="D602" s="4" t="str">
        <f>_xlfn.IFNA(VLOOKUP(C602,'1 - Componenten'!$B$7:$K$60,3,0),"")</f>
        <v/>
      </c>
      <c r="E602" s="18" t="str">
        <f>_xlfn.IFNA(VLOOKUP(C602,'1 - Componenten'!$B$7:$K$60,5,0),"")</f>
        <v/>
      </c>
      <c r="F602" s="26" t="str">
        <f>_xlfn.IFNA(VLOOKUP(C602,'1 - Componenten'!$B$7:$K$60,8,0),"")</f>
        <v/>
      </c>
      <c r="G602" s="26" t="str">
        <f>_xlfn.IFNA(VLOOKUP(C602,'1 - Componenten'!$B$7:$K$60,9,0),"")</f>
        <v/>
      </c>
      <c r="H602" s="26" t="str">
        <f>_xlfn.IFNA(VLOOKUP(C602,'1 - Componenten'!$B$7:$K$60,10,0),"")</f>
        <v/>
      </c>
      <c r="I602" s="13">
        <v>1</v>
      </c>
      <c r="J602" s="52">
        <f t="shared" si="219"/>
        <v>0</v>
      </c>
      <c r="K602" s="53">
        <f t="shared" si="220"/>
        <v>0</v>
      </c>
      <c r="L602" s="53">
        <f t="shared" si="217"/>
        <v>0</v>
      </c>
      <c r="M602" s="53">
        <f t="shared" si="218"/>
        <v>0</v>
      </c>
      <c r="N602" s="42"/>
    </row>
    <row r="603" spans="2:14" x14ac:dyDescent="0.25">
      <c r="B603" s="39"/>
      <c r="C603" s="3"/>
      <c r="D603" s="4" t="str">
        <f>_xlfn.IFNA(VLOOKUP(C603,'1 - Componenten'!$B$7:$K$60,3,0),"")</f>
        <v/>
      </c>
      <c r="E603" s="18" t="str">
        <f>_xlfn.IFNA(VLOOKUP(C603,'1 - Componenten'!$B$7:$K$60,5,0),"")</f>
        <v/>
      </c>
      <c r="F603" s="26" t="str">
        <f>_xlfn.IFNA(VLOOKUP(C603,'1 - Componenten'!$B$7:$K$60,8,0),"")</f>
        <v/>
      </c>
      <c r="G603" s="26" t="str">
        <f>_xlfn.IFNA(VLOOKUP(C603,'1 - Componenten'!$B$7:$K$60,9,0),"")</f>
        <v/>
      </c>
      <c r="H603" s="26" t="str">
        <f>_xlfn.IFNA(VLOOKUP(C603,'1 - Componenten'!$B$7:$K$60,10,0),"")</f>
        <v/>
      </c>
      <c r="I603" s="13">
        <v>1</v>
      </c>
      <c r="J603" s="52">
        <f t="shared" si="219"/>
        <v>0</v>
      </c>
      <c r="K603" s="53">
        <f t="shared" si="220"/>
        <v>0</v>
      </c>
      <c r="L603" s="53">
        <f t="shared" si="217"/>
        <v>0</v>
      </c>
      <c r="M603" s="53">
        <f t="shared" si="218"/>
        <v>0</v>
      </c>
      <c r="N603" s="42"/>
    </row>
    <row r="604" spans="2:14" x14ac:dyDescent="0.25">
      <c r="B604" s="39"/>
      <c r="C604" s="3"/>
      <c r="D604" s="4" t="str">
        <f>_xlfn.IFNA(VLOOKUP(C604,'1 - Componenten'!$B$7:$K$60,3,0),"")</f>
        <v/>
      </c>
      <c r="E604" s="18" t="str">
        <f>_xlfn.IFNA(VLOOKUP(C604,'1 - Componenten'!$B$7:$K$60,5,0),"")</f>
        <v/>
      </c>
      <c r="F604" s="26" t="str">
        <f>_xlfn.IFNA(VLOOKUP(C604,'1 - Componenten'!$B$7:$K$60,8,0),"")</f>
        <v/>
      </c>
      <c r="G604" s="26" t="str">
        <f>_xlfn.IFNA(VLOOKUP(C604,'1 - Componenten'!$B$7:$K$60,9,0),"")</f>
        <v/>
      </c>
      <c r="H604" s="26" t="str">
        <f>_xlfn.IFNA(VLOOKUP(C604,'1 - Componenten'!$B$7:$K$60,10,0),"")</f>
        <v/>
      </c>
      <c r="I604" s="13">
        <v>1</v>
      </c>
      <c r="J604" s="52">
        <f t="shared" si="219"/>
        <v>0</v>
      </c>
      <c r="K604" s="53">
        <f t="shared" si="220"/>
        <v>0</v>
      </c>
      <c r="L604" s="53">
        <f t="shared" si="217"/>
        <v>0</v>
      </c>
      <c r="M604" s="53">
        <f t="shared" si="218"/>
        <v>0</v>
      </c>
      <c r="N604" s="42"/>
    </row>
    <row r="605" spans="2:14" x14ac:dyDescent="0.25">
      <c r="B605" s="39"/>
      <c r="C605" s="3"/>
      <c r="D605" s="4" t="str">
        <f>_xlfn.IFNA(VLOOKUP(C605,'1 - Componenten'!$B$7:$K$60,3,0),"")</f>
        <v/>
      </c>
      <c r="E605" s="18" t="str">
        <f>_xlfn.IFNA(VLOOKUP(C605,'1 - Componenten'!$B$7:$K$60,5,0),"")</f>
        <v/>
      </c>
      <c r="F605" s="26" t="str">
        <f>_xlfn.IFNA(VLOOKUP(C605,'1 - Componenten'!$B$7:$K$60,8,0),"")</f>
        <v/>
      </c>
      <c r="G605" s="26" t="str">
        <f>_xlfn.IFNA(VLOOKUP(C605,'1 - Componenten'!$B$7:$K$60,9,0),"")</f>
        <v/>
      </c>
      <c r="H605" s="26" t="str">
        <f>_xlfn.IFNA(VLOOKUP(C605,'1 - Componenten'!$B$7:$K$60,10,0),"")</f>
        <v/>
      </c>
      <c r="I605" s="13">
        <v>1</v>
      </c>
      <c r="J605" s="52">
        <f t="shared" si="219"/>
        <v>0</v>
      </c>
      <c r="K605" s="53">
        <f t="shared" si="220"/>
        <v>0</v>
      </c>
      <c r="L605" s="53">
        <f t="shared" si="217"/>
        <v>0</v>
      </c>
      <c r="M605" s="53">
        <f t="shared" si="218"/>
        <v>0</v>
      </c>
      <c r="N605" s="42"/>
    </row>
    <row r="606" spans="2:14" ht="14.1" customHeight="1" x14ac:dyDescent="0.25">
      <c r="B606" s="39"/>
      <c r="C606" s="32"/>
      <c r="D606" s="33"/>
      <c r="E606" s="34"/>
      <c r="F606" s="35"/>
      <c r="G606" s="35"/>
      <c r="H606" s="35"/>
      <c r="I606" s="32"/>
      <c r="J606" s="54" t="s">
        <v>29</v>
      </c>
      <c r="K606" s="55">
        <f>SUM(K597:K605)</f>
        <v>0</v>
      </c>
      <c r="L606" s="55">
        <f>SUM(L597:L605)</f>
        <v>0</v>
      </c>
      <c r="M606" s="55">
        <f>SUM(M597:M605)</f>
        <v>0</v>
      </c>
      <c r="N606" s="42"/>
    </row>
    <row r="607" spans="2:14" s="2" customFormat="1" ht="18.75" x14ac:dyDescent="0.3">
      <c r="B607" s="39"/>
      <c r="C607" s="48" t="s">
        <v>67</v>
      </c>
      <c r="D607" s="79" t="s">
        <v>125</v>
      </c>
      <c r="E607" s="107" t="s">
        <v>19</v>
      </c>
      <c r="F607" s="107"/>
      <c r="G607" s="107"/>
      <c r="H607" s="107"/>
      <c r="I607" s="108" t="s">
        <v>35</v>
      </c>
      <c r="J607" s="108"/>
      <c r="K607" s="108"/>
      <c r="L607" s="108"/>
      <c r="M607" s="108"/>
      <c r="N607" s="42"/>
    </row>
    <row r="608" spans="2:14" s="2" customFormat="1" ht="30" customHeight="1" x14ac:dyDescent="0.25">
      <c r="B608" s="39"/>
      <c r="C608" s="5" t="s">
        <v>36</v>
      </c>
      <c r="D608" s="5" t="s">
        <v>12</v>
      </c>
      <c r="E608" s="12" t="s">
        <v>2</v>
      </c>
      <c r="F608" s="5" t="s">
        <v>24</v>
      </c>
      <c r="G608" s="23" t="s">
        <v>21</v>
      </c>
      <c r="H608" s="23" t="s">
        <v>22</v>
      </c>
      <c r="I608" s="21" t="s">
        <v>20</v>
      </c>
      <c r="J608" s="21" t="s">
        <v>23</v>
      </c>
      <c r="K608" s="50" t="s">
        <v>25</v>
      </c>
      <c r="L608" s="51" t="s">
        <v>26</v>
      </c>
      <c r="M608" s="51" t="s">
        <v>27</v>
      </c>
      <c r="N608" s="42"/>
    </row>
    <row r="609" spans="2:14" s="2" customFormat="1" x14ac:dyDescent="0.25">
      <c r="B609" s="39"/>
      <c r="C609" s="3"/>
      <c r="D609" s="4" t="str">
        <f>_xlfn.IFNA(VLOOKUP(C609,'1 - Componenten'!$B$7:$K$60,3,0),"")</f>
        <v/>
      </c>
      <c r="E609" s="18" t="str">
        <f>_xlfn.IFNA(VLOOKUP(C609,'1 - Componenten'!$B$7:$K$60,5,0),"")</f>
        <v/>
      </c>
      <c r="F609" s="26" t="str">
        <f>_xlfn.IFNA(VLOOKUP(C609,'1 - Componenten'!$B$7:$K$60,8,0),"")</f>
        <v/>
      </c>
      <c r="G609" s="26" t="str">
        <f>_xlfn.IFNA(VLOOKUP(C609,'1 - Componenten'!$B$7:$K$60,9,0),"")</f>
        <v/>
      </c>
      <c r="H609" s="26" t="str">
        <f>_xlfn.IFNA(VLOOKUP(C609,'1 - Componenten'!$B$7:$K$60,10,0),"")</f>
        <v/>
      </c>
      <c r="I609" s="13">
        <v>1</v>
      </c>
      <c r="J609" s="52">
        <f>IFERROR($I609*E609,0)</f>
        <v>0</v>
      </c>
      <c r="K609" s="53">
        <f>IFERROR($I609*F609,0)</f>
        <v>0</v>
      </c>
      <c r="L609" s="53">
        <f t="shared" ref="L609:L617" si="221">IFERROR($I609*G609,0)</f>
        <v>0</v>
      </c>
      <c r="M609" s="53">
        <f t="shared" ref="M609:M617" si="222">IFERROR($I609*H609,0)</f>
        <v>0</v>
      </c>
      <c r="N609" s="42"/>
    </row>
    <row r="610" spans="2:14" s="2" customFormat="1" x14ac:dyDescent="0.25">
      <c r="B610" s="39"/>
      <c r="C610" s="3"/>
      <c r="D610" s="4" t="str">
        <f>_xlfn.IFNA(VLOOKUP(C610,'1 - Componenten'!$B$7:$K$60,3,0),"")</f>
        <v/>
      </c>
      <c r="E610" s="18" t="str">
        <f>_xlfn.IFNA(VLOOKUP(C610,'1 - Componenten'!$B$7:$K$60,5,0),"")</f>
        <v/>
      </c>
      <c r="F610" s="26" t="str">
        <f>_xlfn.IFNA(VLOOKUP(C610,'1 - Componenten'!$B$7:$K$60,8,0),"")</f>
        <v/>
      </c>
      <c r="G610" s="26" t="str">
        <f>_xlfn.IFNA(VLOOKUP(C610,'1 - Componenten'!$B$7:$K$60,9,0),"")</f>
        <v/>
      </c>
      <c r="H610" s="26" t="str">
        <f>_xlfn.IFNA(VLOOKUP(C610,'1 - Componenten'!$B$7:$K$60,10,0),"")</f>
        <v/>
      </c>
      <c r="I610" s="13">
        <v>1</v>
      </c>
      <c r="J610" s="52">
        <f t="shared" ref="J610:J617" si="223">IFERROR($I610*E610,0)</f>
        <v>0</v>
      </c>
      <c r="K610" s="53">
        <f t="shared" ref="K610:K617" si="224">IFERROR($I610*F610,0)</f>
        <v>0</v>
      </c>
      <c r="L610" s="53">
        <f t="shared" si="221"/>
        <v>0</v>
      </c>
      <c r="M610" s="53">
        <f t="shared" si="222"/>
        <v>0</v>
      </c>
      <c r="N610" s="42"/>
    </row>
    <row r="611" spans="2:14" s="2" customFormat="1" x14ac:dyDescent="0.25">
      <c r="B611" s="39"/>
      <c r="C611" s="3"/>
      <c r="D611" s="4" t="str">
        <f>_xlfn.IFNA(VLOOKUP(C611,'1 - Componenten'!$B$7:$K$60,3,0),"")</f>
        <v/>
      </c>
      <c r="E611" s="18" t="str">
        <f>_xlfn.IFNA(VLOOKUP(C611,'1 - Componenten'!$B$7:$K$60,5,0),"")</f>
        <v/>
      </c>
      <c r="F611" s="26" t="str">
        <f>_xlfn.IFNA(VLOOKUP(C611,'1 - Componenten'!$B$7:$K$60,8,0),"")</f>
        <v/>
      </c>
      <c r="G611" s="26" t="str">
        <f>_xlfn.IFNA(VLOOKUP(C611,'1 - Componenten'!$B$7:$K$60,9,0),"")</f>
        <v/>
      </c>
      <c r="H611" s="26" t="str">
        <f>_xlfn.IFNA(VLOOKUP(C611,'1 - Componenten'!$B$7:$K$60,10,0),"")</f>
        <v/>
      </c>
      <c r="I611" s="13">
        <v>1</v>
      </c>
      <c r="J611" s="52">
        <f t="shared" si="223"/>
        <v>0</v>
      </c>
      <c r="K611" s="53">
        <f t="shared" si="224"/>
        <v>0</v>
      </c>
      <c r="L611" s="53">
        <f t="shared" si="221"/>
        <v>0</v>
      </c>
      <c r="M611" s="53">
        <f t="shared" si="222"/>
        <v>0</v>
      </c>
      <c r="N611" s="42"/>
    </row>
    <row r="612" spans="2:14" s="2" customFormat="1" x14ac:dyDescent="0.25">
      <c r="B612" s="39"/>
      <c r="C612" s="3"/>
      <c r="D612" s="4" t="str">
        <f>_xlfn.IFNA(VLOOKUP(C612,'1 - Componenten'!$B$7:$K$60,3,0),"")</f>
        <v/>
      </c>
      <c r="E612" s="18" t="str">
        <f>_xlfn.IFNA(VLOOKUP(C612,'1 - Componenten'!$B$7:$K$60,5,0),"")</f>
        <v/>
      </c>
      <c r="F612" s="26" t="str">
        <f>_xlfn.IFNA(VLOOKUP(C612,'1 - Componenten'!$B$7:$K$60,8,0),"")</f>
        <v/>
      </c>
      <c r="G612" s="26" t="str">
        <f>_xlfn.IFNA(VLOOKUP(C612,'1 - Componenten'!$B$7:$K$60,9,0),"")</f>
        <v/>
      </c>
      <c r="H612" s="26" t="str">
        <f>_xlfn.IFNA(VLOOKUP(C612,'1 - Componenten'!$B$7:$K$60,10,0),"")</f>
        <v/>
      </c>
      <c r="I612" s="13">
        <v>1</v>
      </c>
      <c r="J612" s="52">
        <f t="shared" si="223"/>
        <v>0</v>
      </c>
      <c r="K612" s="53">
        <f t="shared" si="224"/>
        <v>0</v>
      </c>
      <c r="L612" s="53">
        <f t="shared" si="221"/>
        <v>0</v>
      </c>
      <c r="M612" s="53">
        <f t="shared" si="222"/>
        <v>0</v>
      </c>
      <c r="N612" s="42"/>
    </row>
    <row r="613" spans="2:14" s="2" customFormat="1" x14ac:dyDescent="0.25">
      <c r="B613" s="39"/>
      <c r="C613" s="3"/>
      <c r="D613" s="4" t="str">
        <f>_xlfn.IFNA(VLOOKUP(C613,'1 - Componenten'!$B$7:$K$60,3,0),"")</f>
        <v/>
      </c>
      <c r="E613" s="18" t="str">
        <f>_xlfn.IFNA(VLOOKUP(C613,'1 - Componenten'!$B$7:$K$60,5,0),"")</f>
        <v/>
      </c>
      <c r="F613" s="26" t="str">
        <f>_xlfn.IFNA(VLOOKUP(C613,'1 - Componenten'!$B$7:$K$60,8,0),"")</f>
        <v/>
      </c>
      <c r="G613" s="26" t="str">
        <f>_xlfn.IFNA(VLOOKUP(C613,'1 - Componenten'!$B$7:$K$60,9,0),"")</f>
        <v/>
      </c>
      <c r="H613" s="26" t="str">
        <f>_xlfn.IFNA(VLOOKUP(C613,'1 - Componenten'!$B$7:$K$60,10,0),"")</f>
        <v/>
      </c>
      <c r="I613" s="13">
        <v>1</v>
      </c>
      <c r="J613" s="52">
        <f t="shared" si="223"/>
        <v>0</v>
      </c>
      <c r="K613" s="53">
        <f t="shared" si="224"/>
        <v>0</v>
      </c>
      <c r="L613" s="53">
        <f t="shared" si="221"/>
        <v>0</v>
      </c>
      <c r="M613" s="53">
        <f t="shared" si="222"/>
        <v>0</v>
      </c>
      <c r="N613" s="42"/>
    </row>
    <row r="614" spans="2:14" s="2" customFormat="1" x14ac:dyDescent="0.25">
      <c r="B614" s="39"/>
      <c r="C614" s="3"/>
      <c r="D614" s="4" t="str">
        <f>_xlfn.IFNA(VLOOKUP(C614,'1 - Componenten'!$B$7:$K$60,3,0),"")</f>
        <v/>
      </c>
      <c r="E614" s="18" t="str">
        <f>_xlfn.IFNA(VLOOKUP(C614,'1 - Componenten'!$B$7:$K$60,5,0),"")</f>
        <v/>
      </c>
      <c r="F614" s="26" t="str">
        <f>_xlfn.IFNA(VLOOKUP(C614,'1 - Componenten'!$B$7:$K$60,8,0),"")</f>
        <v/>
      </c>
      <c r="G614" s="26" t="str">
        <f>_xlfn.IFNA(VLOOKUP(C614,'1 - Componenten'!$B$7:$K$60,9,0),"")</f>
        <v/>
      </c>
      <c r="H614" s="26" t="str">
        <f>_xlfn.IFNA(VLOOKUP(C614,'1 - Componenten'!$B$7:$K$60,10,0),"")</f>
        <v/>
      </c>
      <c r="I614" s="13">
        <v>1</v>
      </c>
      <c r="J614" s="52">
        <f t="shared" si="223"/>
        <v>0</v>
      </c>
      <c r="K614" s="53">
        <f t="shared" si="224"/>
        <v>0</v>
      </c>
      <c r="L614" s="53">
        <f t="shared" si="221"/>
        <v>0</v>
      </c>
      <c r="M614" s="53">
        <f t="shared" si="222"/>
        <v>0</v>
      </c>
      <c r="N614" s="42"/>
    </row>
    <row r="615" spans="2:14" s="2" customFormat="1" x14ac:dyDescent="0.25">
      <c r="B615" s="39"/>
      <c r="C615" s="3"/>
      <c r="D615" s="4" t="str">
        <f>_xlfn.IFNA(VLOOKUP(C615,'1 - Componenten'!$B$7:$K$60,3,0),"")</f>
        <v/>
      </c>
      <c r="E615" s="18" t="str">
        <f>_xlfn.IFNA(VLOOKUP(C615,'1 - Componenten'!$B$7:$K$60,5,0),"")</f>
        <v/>
      </c>
      <c r="F615" s="26" t="str">
        <f>_xlfn.IFNA(VLOOKUP(C615,'1 - Componenten'!$B$7:$K$60,8,0),"")</f>
        <v/>
      </c>
      <c r="G615" s="26" t="str">
        <f>_xlfn.IFNA(VLOOKUP(C615,'1 - Componenten'!$B$7:$K$60,9,0),"")</f>
        <v/>
      </c>
      <c r="H615" s="26" t="str">
        <f>_xlfn.IFNA(VLOOKUP(C615,'1 - Componenten'!$B$7:$K$60,10,0),"")</f>
        <v/>
      </c>
      <c r="I615" s="13">
        <v>1</v>
      </c>
      <c r="J615" s="52">
        <f t="shared" si="223"/>
        <v>0</v>
      </c>
      <c r="K615" s="53">
        <f t="shared" si="224"/>
        <v>0</v>
      </c>
      <c r="L615" s="53">
        <f t="shared" si="221"/>
        <v>0</v>
      </c>
      <c r="M615" s="53">
        <f t="shared" si="222"/>
        <v>0</v>
      </c>
      <c r="N615" s="42"/>
    </row>
    <row r="616" spans="2:14" s="2" customFormat="1" x14ac:dyDescent="0.25">
      <c r="B616" s="39"/>
      <c r="C616" s="3"/>
      <c r="D616" s="4" t="str">
        <f>_xlfn.IFNA(VLOOKUP(C616,'1 - Componenten'!$B$7:$K$60,3,0),"")</f>
        <v/>
      </c>
      <c r="E616" s="18" t="str">
        <f>_xlfn.IFNA(VLOOKUP(C616,'1 - Componenten'!$B$7:$K$60,5,0),"")</f>
        <v/>
      </c>
      <c r="F616" s="26" t="str">
        <f>_xlfn.IFNA(VLOOKUP(C616,'1 - Componenten'!$B$7:$K$60,8,0),"")</f>
        <v/>
      </c>
      <c r="G616" s="26" t="str">
        <f>_xlfn.IFNA(VLOOKUP(C616,'1 - Componenten'!$B$7:$K$60,9,0),"")</f>
        <v/>
      </c>
      <c r="H616" s="26" t="str">
        <f>_xlfn.IFNA(VLOOKUP(C616,'1 - Componenten'!$B$7:$K$60,10,0),"")</f>
        <v/>
      </c>
      <c r="I616" s="13">
        <v>1</v>
      </c>
      <c r="J616" s="52">
        <f t="shared" si="223"/>
        <v>0</v>
      </c>
      <c r="K616" s="53">
        <f t="shared" si="224"/>
        <v>0</v>
      </c>
      <c r="L616" s="53">
        <f t="shared" si="221"/>
        <v>0</v>
      </c>
      <c r="M616" s="53">
        <f t="shared" si="222"/>
        <v>0</v>
      </c>
      <c r="N616" s="42"/>
    </row>
    <row r="617" spans="2:14" s="2" customFormat="1" x14ac:dyDescent="0.25">
      <c r="B617" s="39"/>
      <c r="C617" s="3"/>
      <c r="D617" s="4" t="str">
        <f>_xlfn.IFNA(VLOOKUP(C617,'1 - Componenten'!$B$7:$K$60,3,0),"")</f>
        <v/>
      </c>
      <c r="E617" s="18" t="str">
        <f>_xlfn.IFNA(VLOOKUP(C617,'1 - Componenten'!$B$7:$K$60,5,0),"")</f>
        <v/>
      </c>
      <c r="F617" s="26" t="str">
        <f>_xlfn.IFNA(VLOOKUP(C617,'1 - Componenten'!$B$7:$K$60,8,0),"")</f>
        <v/>
      </c>
      <c r="G617" s="26" t="str">
        <f>_xlfn.IFNA(VLOOKUP(C617,'1 - Componenten'!$B$7:$K$60,9,0),"")</f>
        <v/>
      </c>
      <c r="H617" s="26" t="str">
        <f>_xlfn.IFNA(VLOOKUP(C617,'1 - Componenten'!$B$7:$K$60,10,0),"")</f>
        <v/>
      </c>
      <c r="I617" s="13">
        <v>1</v>
      </c>
      <c r="J617" s="52">
        <f t="shared" si="223"/>
        <v>0</v>
      </c>
      <c r="K617" s="53">
        <f t="shared" si="224"/>
        <v>0</v>
      </c>
      <c r="L617" s="53">
        <f t="shared" si="221"/>
        <v>0</v>
      </c>
      <c r="M617" s="53">
        <f t="shared" si="222"/>
        <v>0</v>
      </c>
      <c r="N617" s="42"/>
    </row>
    <row r="618" spans="2:14" s="2" customFormat="1" ht="14.1" customHeight="1" x14ac:dyDescent="0.25">
      <c r="B618" s="39"/>
      <c r="C618" s="32"/>
      <c r="D618" s="33"/>
      <c r="E618" s="34"/>
      <c r="F618" s="35"/>
      <c r="G618" s="35"/>
      <c r="H618" s="35"/>
      <c r="I618" s="32"/>
      <c r="J618" s="54" t="s">
        <v>29</v>
      </c>
      <c r="K618" s="55">
        <f>SUM(K609:K617)</f>
        <v>0</v>
      </c>
      <c r="L618" s="55">
        <f>SUM(L609:L617)</f>
        <v>0</v>
      </c>
      <c r="M618" s="55">
        <f>SUM(M609:M617)</f>
        <v>0</v>
      </c>
      <c r="N618" s="42"/>
    </row>
    <row r="619" spans="2:14" ht="18.75" x14ac:dyDescent="0.3">
      <c r="B619" s="39"/>
      <c r="C619" s="48" t="s">
        <v>68</v>
      </c>
      <c r="D619" s="79" t="s">
        <v>111</v>
      </c>
      <c r="E619" s="107" t="s">
        <v>19</v>
      </c>
      <c r="F619" s="107"/>
      <c r="G619" s="107"/>
      <c r="H619" s="107"/>
      <c r="I619" s="108" t="s">
        <v>35</v>
      </c>
      <c r="J619" s="108"/>
      <c r="K619" s="108"/>
      <c r="L619" s="108"/>
      <c r="M619" s="108"/>
      <c r="N619" s="42"/>
    </row>
    <row r="620" spans="2:14" ht="30" customHeight="1" x14ac:dyDescent="0.25">
      <c r="B620" s="39"/>
      <c r="C620" s="5" t="s">
        <v>36</v>
      </c>
      <c r="D620" s="5" t="s">
        <v>12</v>
      </c>
      <c r="E620" s="12" t="s">
        <v>2</v>
      </c>
      <c r="F620" s="5" t="s">
        <v>24</v>
      </c>
      <c r="G620" s="23" t="s">
        <v>21</v>
      </c>
      <c r="H620" s="23" t="s">
        <v>22</v>
      </c>
      <c r="I620" s="21" t="s">
        <v>20</v>
      </c>
      <c r="J620" s="21" t="s">
        <v>23</v>
      </c>
      <c r="K620" s="50" t="s">
        <v>25</v>
      </c>
      <c r="L620" s="51" t="s">
        <v>26</v>
      </c>
      <c r="M620" s="51" t="s">
        <v>27</v>
      </c>
      <c r="N620" s="42"/>
    </row>
    <row r="621" spans="2:14" x14ac:dyDescent="0.25">
      <c r="B621" s="39"/>
      <c r="C621" s="3"/>
      <c r="D621" s="4" t="str">
        <f>_xlfn.IFNA(VLOOKUP(C621,'1 - Componenten'!$B$7:$K$60,3,0),"")</f>
        <v/>
      </c>
      <c r="E621" s="18" t="str">
        <f>_xlfn.IFNA(VLOOKUP(C621,'1 - Componenten'!$B$7:$K$60,5,0),"")</f>
        <v/>
      </c>
      <c r="F621" s="26" t="str">
        <f>_xlfn.IFNA(VLOOKUP(C621,'1 - Componenten'!$B$7:$K$60,8,0),"")</f>
        <v/>
      </c>
      <c r="G621" s="26" t="str">
        <f>_xlfn.IFNA(VLOOKUP(C621,'1 - Componenten'!$B$7:$K$60,9,0),"")</f>
        <v/>
      </c>
      <c r="H621" s="26" t="str">
        <f>_xlfn.IFNA(VLOOKUP(C621,'1 - Componenten'!$B$7:$K$60,10,0),"")</f>
        <v/>
      </c>
      <c r="I621" s="13">
        <v>1</v>
      </c>
      <c r="J621" s="52">
        <f>IFERROR($I621*E621,0)</f>
        <v>0</v>
      </c>
      <c r="K621" s="53">
        <f>IFERROR($I621*F621,0)</f>
        <v>0</v>
      </c>
      <c r="L621" s="53">
        <f t="shared" ref="L621:L629" si="225">IFERROR($I621*G621,0)</f>
        <v>0</v>
      </c>
      <c r="M621" s="53">
        <f t="shared" ref="M621:M629" si="226">IFERROR($I621*H621,0)</f>
        <v>0</v>
      </c>
      <c r="N621" s="42"/>
    </row>
    <row r="622" spans="2:14" x14ac:dyDescent="0.25">
      <c r="B622" s="39"/>
      <c r="C622" s="3"/>
      <c r="D622" s="4" t="str">
        <f>_xlfn.IFNA(VLOOKUP(C622,'1 - Componenten'!$B$7:$K$60,3,0),"")</f>
        <v/>
      </c>
      <c r="E622" s="18" t="str">
        <f>_xlfn.IFNA(VLOOKUP(C622,'1 - Componenten'!$B$7:$K$60,5,0),"")</f>
        <v/>
      </c>
      <c r="F622" s="26" t="str">
        <f>_xlfn.IFNA(VLOOKUP(C622,'1 - Componenten'!$B$7:$K$60,8,0),"")</f>
        <v/>
      </c>
      <c r="G622" s="26" t="str">
        <f>_xlfn.IFNA(VLOOKUP(C622,'1 - Componenten'!$B$7:$K$60,9,0),"")</f>
        <v/>
      </c>
      <c r="H622" s="26" t="str">
        <f>_xlfn.IFNA(VLOOKUP(C622,'1 - Componenten'!$B$7:$K$60,10,0),"")</f>
        <v/>
      </c>
      <c r="I622" s="13">
        <v>1</v>
      </c>
      <c r="J622" s="52">
        <f t="shared" ref="J622:J629" si="227">IFERROR($I622*E622,0)</f>
        <v>0</v>
      </c>
      <c r="K622" s="53">
        <f t="shared" ref="K622:K629" si="228">IFERROR($I622*F622,0)</f>
        <v>0</v>
      </c>
      <c r="L622" s="53">
        <f t="shared" si="225"/>
        <v>0</v>
      </c>
      <c r="M622" s="53">
        <f t="shared" si="226"/>
        <v>0</v>
      </c>
      <c r="N622" s="42"/>
    </row>
    <row r="623" spans="2:14" x14ac:dyDescent="0.25">
      <c r="B623" s="39"/>
      <c r="C623" s="3"/>
      <c r="D623" s="4" t="str">
        <f>_xlfn.IFNA(VLOOKUP(C623,'1 - Componenten'!$B$7:$K$60,3,0),"")</f>
        <v/>
      </c>
      <c r="E623" s="18" t="str">
        <f>_xlfn.IFNA(VLOOKUP(C623,'1 - Componenten'!$B$7:$K$60,5,0),"")</f>
        <v/>
      </c>
      <c r="F623" s="26" t="str">
        <f>_xlfn.IFNA(VLOOKUP(C623,'1 - Componenten'!$B$7:$K$60,8,0),"")</f>
        <v/>
      </c>
      <c r="G623" s="26" t="str">
        <f>_xlfn.IFNA(VLOOKUP(C623,'1 - Componenten'!$B$7:$K$60,9,0),"")</f>
        <v/>
      </c>
      <c r="H623" s="26" t="str">
        <f>_xlfn.IFNA(VLOOKUP(C623,'1 - Componenten'!$B$7:$K$60,10,0),"")</f>
        <v/>
      </c>
      <c r="I623" s="13">
        <v>1</v>
      </c>
      <c r="J623" s="52">
        <f t="shared" si="227"/>
        <v>0</v>
      </c>
      <c r="K623" s="53">
        <f t="shared" si="228"/>
        <v>0</v>
      </c>
      <c r="L623" s="53">
        <f t="shared" si="225"/>
        <v>0</v>
      </c>
      <c r="M623" s="53">
        <f t="shared" si="226"/>
        <v>0</v>
      </c>
      <c r="N623" s="42"/>
    </row>
    <row r="624" spans="2:14" x14ac:dyDescent="0.25">
      <c r="B624" s="39"/>
      <c r="C624" s="3"/>
      <c r="D624" s="4" t="str">
        <f>_xlfn.IFNA(VLOOKUP(C624,'1 - Componenten'!$B$7:$K$60,3,0),"")</f>
        <v/>
      </c>
      <c r="E624" s="18" t="str">
        <f>_xlfn.IFNA(VLOOKUP(C624,'1 - Componenten'!$B$7:$K$60,5,0),"")</f>
        <v/>
      </c>
      <c r="F624" s="26" t="str">
        <f>_xlfn.IFNA(VLOOKUP(C624,'1 - Componenten'!$B$7:$K$60,8,0),"")</f>
        <v/>
      </c>
      <c r="G624" s="26" t="str">
        <f>_xlfn.IFNA(VLOOKUP(C624,'1 - Componenten'!$B$7:$K$60,9,0),"")</f>
        <v/>
      </c>
      <c r="H624" s="26" t="str">
        <f>_xlfn.IFNA(VLOOKUP(C624,'1 - Componenten'!$B$7:$K$60,10,0),"")</f>
        <v/>
      </c>
      <c r="I624" s="13">
        <v>1</v>
      </c>
      <c r="J624" s="52">
        <f t="shared" si="227"/>
        <v>0</v>
      </c>
      <c r="K624" s="53">
        <f t="shared" si="228"/>
        <v>0</v>
      </c>
      <c r="L624" s="53">
        <f t="shared" si="225"/>
        <v>0</v>
      </c>
      <c r="M624" s="53">
        <f t="shared" si="226"/>
        <v>0</v>
      </c>
      <c r="N624" s="42"/>
    </row>
    <row r="625" spans="2:14" x14ac:dyDescent="0.25">
      <c r="B625" s="39"/>
      <c r="C625" s="3"/>
      <c r="D625" s="4" t="str">
        <f>_xlfn.IFNA(VLOOKUP(C625,'1 - Componenten'!$B$7:$K$60,3,0),"")</f>
        <v/>
      </c>
      <c r="E625" s="18" t="str">
        <f>_xlfn.IFNA(VLOOKUP(C625,'1 - Componenten'!$B$7:$K$60,5,0),"")</f>
        <v/>
      </c>
      <c r="F625" s="26" t="str">
        <f>_xlfn.IFNA(VLOOKUP(C625,'1 - Componenten'!$B$7:$K$60,8,0),"")</f>
        <v/>
      </c>
      <c r="G625" s="26" t="str">
        <f>_xlfn.IFNA(VLOOKUP(C625,'1 - Componenten'!$B$7:$K$60,9,0),"")</f>
        <v/>
      </c>
      <c r="H625" s="26" t="str">
        <f>_xlfn.IFNA(VLOOKUP(C625,'1 - Componenten'!$B$7:$K$60,10,0),"")</f>
        <v/>
      </c>
      <c r="I625" s="13">
        <v>1</v>
      </c>
      <c r="J625" s="52">
        <f t="shared" si="227"/>
        <v>0</v>
      </c>
      <c r="K625" s="53">
        <f t="shared" si="228"/>
        <v>0</v>
      </c>
      <c r="L625" s="53">
        <f t="shared" si="225"/>
        <v>0</v>
      </c>
      <c r="M625" s="53">
        <f t="shared" si="226"/>
        <v>0</v>
      </c>
      <c r="N625" s="42"/>
    </row>
    <row r="626" spans="2:14" x14ac:dyDescent="0.25">
      <c r="B626" s="39"/>
      <c r="C626" s="3"/>
      <c r="D626" s="4" t="str">
        <f>_xlfn.IFNA(VLOOKUP(C626,'1 - Componenten'!$B$7:$K$60,3,0),"")</f>
        <v/>
      </c>
      <c r="E626" s="18" t="str">
        <f>_xlfn.IFNA(VLOOKUP(C626,'1 - Componenten'!$B$7:$K$60,5,0),"")</f>
        <v/>
      </c>
      <c r="F626" s="26" t="str">
        <f>_xlfn.IFNA(VLOOKUP(C626,'1 - Componenten'!$B$7:$K$60,8,0),"")</f>
        <v/>
      </c>
      <c r="G626" s="26" t="str">
        <f>_xlfn.IFNA(VLOOKUP(C626,'1 - Componenten'!$B$7:$K$60,9,0),"")</f>
        <v/>
      </c>
      <c r="H626" s="26" t="str">
        <f>_xlfn.IFNA(VLOOKUP(C626,'1 - Componenten'!$B$7:$K$60,10,0),"")</f>
        <v/>
      </c>
      <c r="I626" s="13">
        <v>1</v>
      </c>
      <c r="J626" s="52">
        <f t="shared" si="227"/>
        <v>0</v>
      </c>
      <c r="K626" s="53">
        <f t="shared" si="228"/>
        <v>0</v>
      </c>
      <c r="L626" s="53">
        <f t="shared" si="225"/>
        <v>0</v>
      </c>
      <c r="M626" s="53">
        <f t="shared" si="226"/>
        <v>0</v>
      </c>
      <c r="N626" s="42"/>
    </row>
    <row r="627" spans="2:14" x14ac:dyDescent="0.25">
      <c r="B627" s="39"/>
      <c r="C627" s="3"/>
      <c r="D627" s="4" t="str">
        <f>_xlfn.IFNA(VLOOKUP(C627,'1 - Componenten'!$B$7:$K$60,3,0),"")</f>
        <v/>
      </c>
      <c r="E627" s="18" t="str">
        <f>_xlfn.IFNA(VLOOKUP(C627,'1 - Componenten'!$B$7:$K$60,5,0),"")</f>
        <v/>
      </c>
      <c r="F627" s="26" t="str">
        <f>_xlfn.IFNA(VLOOKUP(C627,'1 - Componenten'!$B$7:$K$60,8,0),"")</f>
        <v/>
      </c>
      <c r="G627" s="26" t="str">
        <f>_xlfn.IFNA(VLOOKUP(C627,'1 - Componenten'!$B$7:$K$60,9,0),"")</f>
        <v/>
      </c>
      <c r="H627" s="26" t="str">
        <f>_xlfn.IFNA(VLOOKUP(C627,'1 - Componenten'!$B$7:$K$60,10,0),"")</f>
        <v/>
      </c>
      <c r="I627" s="13">
        <v>1</v>
      </c>
      <c r="J627" s="52">
        <f t="shared" si="227"/>
        <v>0</v>
      </c>
      <c r="K627" s="53">
        <f t="shared" si="228"/>
        <v>0</v>
      </c>
      <c r="L627" s="53">
        <f t="shared" si="225"/>
        <v>0</v>
      </c>
      <c r="M627" s="53">
        <f t="shared" si="226"/>
        <v>0</v>
      </c>
      <c r="N627" s="42"/>
    </row>
    <row r="628" spans="2:14" x14ac:dyDescent="0.25">
      <c r="B628" s="39"/>
      <c r="C628" s="3"/>
      <c r="D628" s="4" t="str">
        <f>_xlfn.IFNA(VLOOKUP(C628,'1 - Componenten'!$B$7:$K$60,3,0),"")</f>
        <v/>
      </c>
      <c r="E628" s="18" t="str">
        <f>_xlfn.IFNA(VLOOKUP(C628,'1 - Componenten'!$B$7:$K$60,5,0),"")</f>
        <v/>
      </c>
      <c r="F628" s="26" t="str">
        <f>_xlfn.IFNA(VLOOKUP(C628,'1 - Componenten'!$B$7:$K$60,8,0),"")</f>
        <v/>
      </c>
      <c r="G628" s="26" t="str">
        <f>_xlfn.IFNA(VLOOKUP(C628,'1 - Componenten'!$B$7:$K$60,9,0),"")</f>
        <v/>
      </c>
      <c r="H628" s="26" t="str">
        <f>_xlfn.IFNA(VLOOKUP(C628,'1 - Componenten'!$B$7:$K$60,10,0),"")</f>
        <v/>
      </c>
      <c r="I628" s="13">
        <v>1</v>
      </c>
      <c r="J628" s="52">
        <f t="shared" si="227"/>
        <v>0</v>
      </c>
      <c r="K628" s="53">
        <f t="shared" si="228"/>
        <v>0</v>
      </c>
      <c r="L628" s="53">
        <f t="shared" si="225"/>
        <v>0</v>
      </c>
      <c r="M628" s="53">
        <f t="shared" si="226"/>
        <v>0</v>
      </c>
      <c r="N628" s="42"/>
    </row>
    <row r="629" spans="2:14" x14ac:dyDescent="0.25">
      <c r="B629" s="39"/>
      <c r="C629" s="3"/>
      <c r="D629" s="4" t="str">
        <f>_xlfn.IFNA(VLOOKUP(C629,'1 - Componenten'!$B$7:$K$60,3,0),"")</f>
        <v/>
      </c>
      <c r="E629" s="18" t="str">
        <f>_xlfn.IFNA(VLOOKUP(C629,'1 - Componenten'!$B$7:$K$60,5,0),"")</f>
        <v/>
      </c>
      <c r="F629" s="26" t="str">
        <f>_xlfn.IFNA(VLOOKUP(C629,'1 - Componenten'!$B$7:$K$60,8,0),"")</f>
        <v/>
      </c>
      <c r="G629" s="26" t="str">
        <f>_xlfn.IFNA(VLOOKUP(C629,'1 - Componenten'!$B$7:$K$60,9,0),"")</f>
        <v/>
      </c>
      <c r="H629" s="26" t="str">
        <f>_xlfn.IFNA(VLOOKUP(C629,'1 - Componenten'!$B$7:$K$60,10,0),"")</f>
        <v/>
      </c>
      <c r="I629" s="13">
        <v>1</v>
      </c>
      <c r="J629" s="52">
        <f t="shared" si="227"/>
        <v>0</v>
      </c>
      <c r="K629" s="53">
        <f t="shared" si="228"/>
        <v>0</v>
      </c>
      <c r="L629" s="53">
        <f t="shared" si="225"/>
        <v>0</v>
      </c>
      <c r="M629" s="53">
        <f t="shared" si="226"/>
        <v>0</v>
      </c>
      <c r="N629" s="42"/>
    </row>
    <row r="630" spans="2:14" s="2" customFormat="1" ht="14.1" customHeight="1" x14ac:dyDescent="0.25">
      <c r="B630" s="39"/>
      <c r="C630" s="32"/>
      <c r="D630" s="33"/>
      <c r="E630" s="34"/>
      <c r="F630" s="35"/>
      <c r="G630" s="35"/>
      <c r="H630" s="35"/>
      <c r="I630" s="32"/>
      <c r="J630" s="54" t="s">
        <v>29</v>
      </c>
      <c r="K630" s="55">
        <f>SUM(K621:K629)</f>
        <v>0</v>
      </c>
      <c r="L630" s="55">
        <f>SUM(L621:L629)</f>
        <v>0</v>
      </c>
      <c r="M630" s="55">
        <f>SUM(M621:M629)</f>
        <v>0</v>
      </c>
      <c r="N630" s="42"/>
    </row>
    <row r="631" spans="2:14" ht="18.75" x14ac:dyDescent="0.3">
      <c r="B631" s="39"/>
      <c r="C631" s="48" t="s">
        <v>68</v>
      </c>
      <c r="D631" s="79" t="s">
        <v>112</v>
      </c>
      <c r="E631" s="107" t="s">
        <v>19</v>
      </c>
      <c r="F631" s="107"/>
      <c r="G631" s="107"/>
      <c r="H631" s="107"/>
      <c r="I631" s="108" t="s">
        <v>35</v>
      </c>
      <c r="J631" s="108"/>
      <c r="K631" s="108"/>
      <c r="L631" s="108"/>
      <c r="M631" s="108"/>
      <c r="N631" s="42"/>
    </row>
    <row r="632" spans="2:14" ht="30" customHeight="1" x14ac:dyDescent="0.25">
      <c r="B632" s="39"/>
      <c r="C632" s="5" t="s">
        <v>36</v>
      </c>
      <c r="D632" s="5" t="s">
        <v>12</v>
      </c>
      <c r="E632" s="12" t="s">
        <v>2</v>
      </c>
      <c r="F632" s="5" t="s">
        <v>24</v>
      </c>
      <c r="G632" s="23" t="s">
        <v>21</v>
      </c>
      <c r="H632" s="23" t="s">
        <v>22</v>
      </c>
      <c r="I632" s="21" t="s">
        <v>20</v>
      </c>
      <c r="J632" s="21" t="s">
        <v>23</v>
      </c>
      <c r="K632" s="50" t="s">
        <v>25</v>
      </c>
      <c r="L632" s="51" t="s">
        <v>26</v>
      </c>
      <c r="M632" s="51" t="s">
        <v>27</v>
      </c>
      <c r="N632" s="42"/>
    </row>
    <row r="633" spans="2:14" x14ac:dyDescent="0.25">
      <c r="B633" s="39"/>
      <c r="C633" s="3"/>
      <c r="D633" s="4" t="str">
        <f>_xlfn.IFNA(VLOOKUP(C633,'1 - Componenten'!$B$7:$K$60,3,0),"")</f>
        <v/>
      </c>
      <c r="E633" s="18" t="str">
        <f>_xlfn.IFNA(VLOOKUP(C633,'1 - Componenten'!$B$7:$K$60,5,0),"")</f>
        <v/>
      </c>
      <c r="F633" s="26" t="str">
        <f>_xlfn.IFNA(VLOOKUP(C633,'1 - Componenten'!$B$7:$K$60,8,0),"")</f>
        <v/>
      </c>
      <c r="G633" s="26" t="str">
        <f>_xlfn.IFNA(VLOOKUP(C633,'1 - Componenten'!$B$7:$K$60,9,0),"")</f>
        <v/>
      </c>
      <c r="H633" s="26" t="str">
        <f>_xlfn.IFNA(VLOOKUP(C633,'1 - Componenten'!$B$7:$K$60,10,0),"")</f>
        <v/>
      </c>
      <c r="I633" s="13">
        <v>1</v>
      </c>
      <c r="J633" s="52">
        <f>IFERROR($I633*E633,0)</f>
        <v>0</v>
      </c>
      <c r="K633" s="53">
        <f>IFERROR($I633*F633,0)</f>
        <v>0</v>
      </c>
      <c r="L633" s="53">
        <f t="shared" ref="L633:L641" si="229">IFERROR($I633*G633,0)</f>
        <v>0</v>
      </c>
      <c r="M633" s="53">
        <f t="shared" ref="M633:M641" si="230">IFERROR($I633*H633,0)</f>
        <v>0</v>
      </c>
      <c r="N633" s="42"/>
    </row>
    <row r="634" spans="2:14" x14ac:dyDescent="0.25">
      <c r="B634" s="39"/>
      <c r="C634" s="3"/>
      <c r="D634" s="4" t="str">
        <f>_xlfn.IFNA(VLOOKUP(C634,'1 - Componenten'!$B$7:$K$60,3,0),"")</f>
        <v/>
      </c>
      <c r="E634" s="18" t="str">
        <f>_xlfn.IFNA(VLOOKUP(C634,'1 - Componenten'!$B$7:$K$60,5,0),"")</f>
        <v/>
      </c>
      <c r="F634" s="26" t="str">
        <f>_xlfn.IFNA(VLOOKUP(C634,'1 - Componenten'!$B$7:$K$60,8,0),"")</f>
        <v/>
      </c>
      <c r="G634" s="26" t="str">
        <f>_xlfn.IFNA(VLOOKUP(C634,'1 - Componenten'!$B$7:$K$60,9,0),"")</f>
        <v/>
      </c>
      <c r="H634" s="26" t="str">
        <f>_xlfn.IFNA(VLOOKUP(C634,'1 - Componenten'!$B$7:$K$60,10,0),"")</f>
        <v/>
      </c>
      <c r="I634" s="13">
        <v>1</v>
      </c>
      <c r="J634" s="52">
        <f t="shared" ref="J634:J641" si="231">IFERROR($I634*E634,0)</f>
        <v>0</v>
      </c>
      <c r="K634" s="53">
        <f t="shared" ref="K634:K641" si="232">IFERROR($I634*F634,0)</f>
        <v>0</v>
      </c>
      <c r="L634" s="53">
        <f t="shared" si="229"/>
        <v>0</v>
      </c>
      <c r="M634" s="53">
        <f t="shared" si="230"/>
        <v>0</v>
      </c>
      <c r="N634" s="42"/>
    </row>
    <row r="635" spans="2:14" x14ac:dyDescent="0.25">
      <c r="B635" s="39"/>
      <c r="C635" s="3"/>
      <c r="D635" s="4" t="str">
        <f>_xlfn.IFNA(VLOOKUP(C635,'1 - Componenten'!$B$7:$K$60,3,0),"")</f>
        <v/>
      </c>
      <c r="E635" s="18" t="str">
        <f>_xlfn.IFNA(VLOOKUP(C635,'1 - Componenten'!$B$7:$K$60,5,0),"")</f>
        <v/>
      </c>
      <c r="F635" s="26" t="str">
        <f>_xlfn.IFNA(VLOOKUP(C635,'1 - Componenten'!$B$7:$K$60,8,0),"")</f>
        <v/>
      </c>
      <c r="G635" s="26" t="str">
        <f>_xlfn.IFNA(VLOOKUP(C635,'1 - Componenten'!$B$7:$K$60,9,0),"")</f>
        <v/>
      </c>
      <c r="H635" s="26" t="str">
        <f>_xlfn.IFNA(VLOOKUP(C635,'1 - Componenten'!$B$7:$K$60,10,0),"")</f>
        <v/>
      </c>
      <c r="I635" s="13">
        <v>1</v>
      </c>
      <c r="J635" s="52">
        <f t="shared" si="231"/>
        <v>0</v>
      </c>
      <c r="K635" s="53">
        <f t="shared" si="232"/>
        <v>0</v>
      </c>
      <c r="L635" s="53">
        <f t="shared" si="229"/>
        <v>0</v>
      </c>
      <c r="M635" s="53">
        <f t="shared" si="230"/>
        <v>0</v>
      </c>
      <c r="N635" s="42"/>
    </row>
    <row r="636" spans="2:14" x14ac:dyDescent="0.25">
      <c r="B636" s="39"/>
      <c r="C636" s="3"/>
      <c r="D636" s="4" t="str">
        <f>_xlfn.IFNA(VLOOKUP(C636,'1 - Componenten'!$B$7:$K$60,3,0),"")</f>
        <v/>
      </c>
      <c r="E636" s="18" t="str">
        <f>_xlfn.IFNA(VLOOKUP(C636,'1 - Componenten'!$B$7:$K$60,5,0),"")</f>
        <v/>
      </c>
      <c r="F636" s="26" t="str">
        <f>_xlfn.IFNA(VLOOKUP(C636,'1 - Componenten'!$B$7:$K$60,8,0),"")</f>
        <v/>
      </c>
      <c r="G636" s="26" t="str">
        <f>_xlfn.IFNA(VLOOKUP(C636,'1 - Componenten'!$B$7:$K$60,9,0),"")</f>
        <v/>
      </c>
      <c r="H636" s="26" t="str">
        <f>_xlfn.IFNA(VLOOKUP(C636,'1 - Componenten'!$B$7:$K$60,10,0),"")</f>
        <v/>
      </c>
      <c r="I636" s="13">
        <v>1</v>
      </c>
      <c r="J636" s="52">
        <f t="shared" si="231"/>
        <v>0</v>
      </c>
      <c r="K636" s="53">
        <f t="shared" si="232"/>
        <v>0</v>
      </c>
      <c r="L636" s="53">
        <f t="shared" si="229"/>
        <v>0</v>
      </c>
      <c r="M636" s="53">
        <f t="shared" si="230"/>
        <v>0</v>
      </c>
      <c r="N636" s="42"/>
    </row>
    <row r="637" spans="2:14" x14ac:dyDescent="0.25">
      <c r="B637" s="39"/>
      <c r="C637" s="3"/>
      <c r="D637" s="4" t="str">
        <f>_xlfn.IFNA(VLOOKUP(C637,'1 - Componenten'!$B$7:$K$60,3,0),"")</f>
        <v/>
      </c>
      <c r="E637" s="18" t="str">
        <f>_xlfn.IFNA(VLOOKUP(C637,'1 - Componenten'!$B$7:$K$60,5,0),"")</f>
        <v/>
      </c>
      <c r="F637" s="26" t="str">
        <f>_xlfn.IFNA(VLOOKUP(C637,'1 - Componenten'!$B$7:$K$60,8,0),"")</f>
        <v/>
      </c>
      <c r="G637" s="26" t="str">
        <f>_xlfn.IFNA(VLOOKUP(C637,'1 - Componenten'!$B$7:$K$60,9,0),"")</f>
        <v/>
      </c>
      <c r="H637" s="26" t="str">
        <f>_xlfn.IFNA(VLOOKUP(C637,'1 - Componenten'!$B$7:$K$60,10,0),"")</f>
        <v/>
      </c>
      <c r="I637" s="13">
        <v>1</v>
      </c>
      <c r="J637" s="52">
        <f t="shared" si="231"/>
        <v>0</v>
      </c>
      <c r="K637" s="53">
        <f t="shared" si="232"/>
        <v>0</v>
      </c>
      <c r="L637" s="53">
        <f t="shared" si="229"/>
        <v>0</v>
      </c>
      <c r="M637" s="53">
        <f t="shared" si="230"/>
        <v>0</v>
      </c>
      <c r="N637" s="42"/>
    </row>
    <row r="638" spans="2:14" x14ac:dyDescent="0.25">
      <c r="B638" s="39"/>
      <c r="C638" s="3"/>
      <c r="D638" s="4" t="str">
        <f>_xlfn.IFNA(VLOOKUP(C638,'1 - Componenten'!$B$7:$K$60,3,0),"")</f>
        <v/>
      </c>
      <c r="E638" s="18" t="str">
        <f>_xlfn.IFNA(VLOOKUP(C638,'1 - Componenten'!$B$7:$K$60,5,0),"")</f>
        <v/>
      </c>
      <c r="F638" s="26" t="str">
        <f>_xlfn.IFNA(VLOOKUP(C638,'1 - Componenten'!$B$7:$K$60,8,0),"")</f>
        <v/>
      </c>
      <c r="G638" s="26" t="str">
        <f>_xlfn.IFNA(VLOOKUP(C638,'1 - Componenten'!$B$7:$K$60,9,0),"")</f>
        <v/>
      </c>
      <c r="H638" s="26" t="str">
        <f>_xlfn.IFNA(VLOOKUP(C638,'1 - Componenten'!$B$7:$K$60,10,0),"")</f>
        <v/>
      </c>
      <c r="I638" s="13">
        <v>1</v>
      </c>
      <c r="J638" s="52">
        <f t="shared" si="231"/>
        <v>0</v>
      </c>
      <c r="K638" s="53">
        <f t="shared" si="232"/>
        <v>0</v>
      </c>
      <c r="L638" s="53">
        <f t="shared" si="229"/>
        <v>0</v>
      </c>
      <c r="M638" s="53">
        <f t="shared" si="230"/>
        <v>0</v>
      </c>
      <c r="N638" s="42"/>
    </row>
    <row r="639" spans="2:14" x14ac:dyDescent="0.25">
      <c r="B639" s="39"/>
      <c r="C639" s="3"/>
      <c r="D639" s="4" t="str">
        <f>_xlfn.IFNA(VLOOKUP(C639,'1 - Componenten'!$B$7:$K$60,3,0),"")</f>
        <v/>
      </c>
      <c r="E639" s="18" t="str">
        <f>_xlfn.IFNA(VLOOKUP(C639,'1 - Componenten'!$B$7:$K$60,5,0),"")</f>
        <v/>
      </c>
      <c r="F639" s="26" t="str">
        <f>_xlfn.IFNA(VLOOKUP(C639,'1 - Componenten'!$B$7:$K$60,8,0),"")</f>
        <v/>
      </c>
      <c r="G639" s="26" t="str">
        <f>_xlfn.IFNA(VLOOKUP(C639,'1 - Componenten'!$B$7:$K$60,9,0),"")</f>
        <v/>
      </c>
      <c r="H639" s="26" t="str">
        <f>_xlfn.IFNA(VLOOKUP(C639,'1 - Componenten'!$B$7:$K$60,10,0),"")</f>
        <v/>
      </c>
      <c r="I639" s="13">
        <v>1</v>
      </c>
      <c r="J639" s="52">
        <f t="shared" si="231"/>
        <v>0</v>
      </c>
      <c r="K639" s="53">
        <f t="shared" si="232"/>
        <v>0</v>
      </c>
      <c r="L639" s="53">
        <f t="shared" si="229"/>
        <v>0</v>
      </c>
      <c r="M639" s="53">
        <f t="shared" si="230"/>
        <v>0</v>
      </c>
      <c r="N639" s="42"/>
    </row>
    <row r="640" spans="2:14" x14ac:dyDescent="0.25">
      <c r="B640" s="39"/>
      <c r="C640" s="3"/>
      <c r="D640" s="4" t="str">
        <f>_xlfn.IFNA(VLOOKUP(C640,'1 - Componenten'!$B$7:$K$60,3,0),"")</f>
        <v/>
      </c>
      <c r="E640" s="18" t="str">
        <f>_xlfn.IFNA(VLOOKUP(C640,'1 - Componenten'!$B$7:$K$60,5,0),"")</f>
        <v/>
      </c>
      <c r="F640" s="26" t="str">
        <f>_xlfn.IFNA(VLOOKUP(C640,'1 - Componenten'!$B$7:$K$60,8,0),"")</f>
        <v/>
      </c>
      <c r="G640" s="26" t="str">
        <f>_xlfn.IFNA(VLOOKUP(C640,'1 - Componenten'!$B$7:$K$60,9,0),"")</f>
        <v/>
      </c>
      <c r="H640" s="26" t="str">
        <f>_xlfn.IFNA(VLOOKUP(C640,'1 - Componenten'!$B$7:$K$60,10,0),"")</f>
        <v/>
      </c>
      <c r="I640" s="13">
        <v>1</v>
      </c>
      <c r="J640" s="52">
        <f t="shared" si="231"/>
        <v>0</v>
      </c>
      <c r="K640" s="53">
        <f t="shared" si="232"/>
        <v>0</v>
      </c>
      <c r="L640" s="53">
        <f t="shared" si="229"/>
        <v>0</v>
      </c>
      <c r="M640" s="53">
        <f t="shared" si="230"/>
        <v>0</v>
      </c>
      <c r="N640" s="42"/>
    </row>
    <row r="641" spans="2:14" x14ac:dyDescent="0.25">
      <c r="B641" s="39"/>
      <c r="C641" s="3"/>
      <c r="D641" s="4" t="str">
        <f>_xlfn.IFNA(VLOOKUP(C641,'1 - Componenten'!$B$7:$K$60,3,0),"")</f>
        <v/>
      </c>
      <c r="E641" s="18" t="str">
        <f>_xlfn.IFNA(VLOOKUP(C641,'1 - Componenten'!$B$7:$K$60,5,0),"")</f>
        <v/>
      </c>
      <c r="F641" s="26" t="str">
        <f>_xlfn.IFNA(VLOOKUP(C641,'1 - Componenten'!$B$7:$K$60,8,0),"")</f>
        <v/>
      </c>
      <c r="G641" s="26" t="str">
        <f>_xlfn.IFNA(VLOOKUP(C641,'1 - Componenten'!$B$7:$K$60,9,0),"")</f>
        <v/>
      </c>
      <c r="H641" s="26" t="str">
        <f>_xlfn.IFNA(VLOOKUP(C641,'1 - Componenten'!$B$7:$K$60,10,0),"")</f>
        <v/>
      </c>
      <c r="I641" s="13">
        <v>1</v>
      </c>
      <c r="J641" s="52">
        <f t="shared" si="231"/>
        <v>0</v>
      </c>
      <c r="K641" s="53">
        <f t="shared" si="232"/>
        <v>0</v>
      </c>
      <c r="L641" s="53">
        <f t="shared" si="229"/>
        <v>0</v>
      </c>
      <c r="M641" s="53">
        <f t="shared" si="230"/>
        <v>0</v>
      </c>
      <c r="N641" s="42"/>
    </row>
    <row r="642" spans="2:14" s="2" customFormat="1" ht="14.1" customHeight="1" x14ac:dyDescent="0.25">
      <c r="B642" s="39"/>
      <c r="C642" s="32"/>
      <c r="D642" s="33"/>
      <c r="E642" s="34"/>
      <c r="F642" s="35"/>
      <c r="G642" s="35"/>
      <c r="H642" s="35"/>
      <c r="I642" s="32"/>
      <c r="J642" s="54" t="s">
        <v>29</v>
      </c>
      <c r="K642" s="55">
        <f>SUM(K633:K641)</f>
        <v>0</v>
      </c>
      <c r="L642" s="55">
        <f>SUM(L633:L641)</f>
        <v>0</v>
      </c>
      <c r="M642" s="55">
        <f>SUM(M633:M641)</f>
        <v>0</v>
      </c>
      <c r="N642" s="42"/>
    </row>
    <row r="643" spans="2:14" ht="18.75" x14ac:dyDescent="0.3">
      <c r="B643" s="39"/>
      <c r="C643" s="48" t="s">
        <v>68</v>
      </c>
      <c r="D643" s="79" t="s">
        <v>112</v>
      </c>
      <c r="E643" s="107" t="s">
        <v>19</v>
      </c>
      <c r="F643" s="107"/>
      <c r="G643" s="107"/>
      <c r="H643" s="107"/>
      <c r="I643" s="108" t="s">
        <v>35</v>
      </c>
      <c r="J643" s="108"/>
      <c r="K643" s="108"/>
      <c r="L643" s="108"/>
      <c r="M643" s="108"/>
      <c r="N643" s="42"/>
    </row>
    <row r="644" spans="2:14" ht="30" customHeight="1" x14ac:dyDescent="0.25">
      <c r="B644" s="39"/>
      <c r="C644" s="5" t="s">
        <v>36</v>
      </c>
      <c r="D644" s="5" t="s">
        <v>12</v>
      </c>
      <c r="E644" s="12" t="s">
        <v>2</v>
      </c>
      <c r="F644" s="5" t="s">
        <v>24</v>
      </c>
      <c r="G644" s="23" t="s">
        <v>21</v>
      </c>
      <c r="H644" s="23" t="s">
        <v>22</v>
      </c>
      <c r="I644" s="21" t="s">
        <v>20</v>
      </c>
      <c r="J644" s="21" t="s">
        <v>23</v>
      </c>
      <c r="K644" s="50" t="s">
        <v>25</v>
      </c>
      <c r="L644" s="51" t="s">
        <v>26</v>
      </c>
      <c r="M644" s="51" t="s">
        <v>27</v>
      </c>
      <c r="N644" s="42"/>
    </row>
    <row r="645" spans="2:14" x14ac:dyDescent="0.25">
      <c r="B645" s="39"/>
      <c r="C645" s="3"/>
      <c r="D645" s="4" t="str">
        <f>_xlfn.IFNA(VLOOKUP(C645,'1 - Componenten'!$B$7:$K$60,3,0),"")</f>
        <v/>
      </c>
      <c r="E645" s="18" t="str">
        <f>_xlfn.IFNA(VLOOKUP(C645,'1 - Componenten'!$B$7:$K$60,5,0),"")</f>
        <v/>
      </c>
      <c r="F645" s="26" t="str">
        <f>_xlfn.IFNA(VLOOKUP(C645,'1 - Componenten'!$B$7:$K$60,8,0),"")</f>
        <v/>
      </c>
      <c r="G645" s="26" t="str">
        <f>_xlfn.IFNA(VLOOKUP(C645,'1 - Componenten'!$B$7:$K$60,9,0),"")</f>
        <v/>
      </c>
      <c r="H645" s="26" t="str">
        <f>_xlfn.IFNA(VLOOKUP(C645,'1 - Componenten'!$B$7:$K$60,10,0),"")</f>
        <v/>
      </c>
      <c r="I645" s="13">
        <v>1</v>
      </c>
      <c r="J645" s="52">
        <f>IFERROR($I645*E645,0)</f>
        <v>0</v>
      </c>
      <c r="K645" s="53">
        <f>IFERROR($I645*F645,0)</f>
        <v>0</v>
      </c>
      <c r="L645" s="53">
        <f t="shared" ref="L645:L653" si="233">IFERROR($I645*G645,0)</f>
        <v>0</v>
      </c>
      <c r="M645" s="53">
        <f t="shared" ref="M645:M653" si="234">IFERROR($I645*H645,0)</f>
        <v>0</v>
      </c>
      <c r="N645" s="42"/>
    </row>
    <row r="646" spans="2:14" x14ac:dyDescent="0.25">
      <c r="B646" s="39"/>
      <c r="C646" s="3"/>
      <c r="D646" s="4" t="str">
        <f>_xlfn.IFNA(VLOOKUP(C646,'1 - Componenten'!$B$7:$K$60,3,0),"")</f>
        <v/>
      </c>
      <c r="E646" s="18" t="str">
        <f>_xlfn.IFNA(VLOOKUP(C646,'1 - Componenten'!$B$7:$K$60,5,0),"")</f>
        <v/>
      </c>
      <c r="F646" s="26" t="str">
        <f>_xlfn.IFNA(VLOOKUP(C646,'1 - Componenten'!$B$7:$K$60,8,0),"")</f>
        <v/>
      </c>
      <c r="G646" s="26" t="str">
        <f>_xlfn.IFNA(VLOOKUP(C646,'1 - Componenten'!$B$7:$K$60,9,0),"")</f>
        <v/>
      </c>
      <c r="H646" s="26" t="str">
        <f>_xlfn.IFNA(VLOOKUP(C646,'1 - Componenten'!$B$7:$K$60,10,0),"")</f>
        <v/>
      </c>
      <c r="I646" s="13">
        <v>1</v>
      </c>
      <c r="J646" s="52">
        <f t="shared" ref="J646:J653" si="235">IFERROR($I646*E646,0)</f>
        <v>0</v>
      </c>
      <c r="K646" s="53">
        <f t="shared" ref="K646:K653" si="236">IFERROR($I646*F646,0)</f>
        <v>0</v>
      </c>
      <c r="L646" s="53">
        <f t="shared" si="233"/>
        <v>0</v>
      </c>
      <c r="M646" s="53">
        <f t="shared" si="234"/>
        <v>0</v>
      </c>
      <c r="N646" s="42"/>
    </row>
    <row r="647" spans="2:14" x14ac:dyDescent="0.25">
      <c r="B647" s="39"/>
      <c r="C647" s="3"/>
      <c r="D647" s="4" t="str">
        <f>_xlfn.IFNA(VLOOKUP(C647,'1 - Componenten'!$B$7:$K$60,3,0),"")</f>
        <v/>
      </c>
      <c r="E647" s="18" t="str">
        <f>_xlfn.IFNA(VLOOKUP(C647,'1 - Componenten'!$B$7:$K$60,5,0),"")</f>
        <v/>
      </c>
      <c r="F647" s="26" t="str">
        <f>_xlfn.IFNA(VLOOKUP(C647,'1 - Componenten'!$B$7:$K$60,8,0),"")</f>
        <v/>
      </c>
      <c r="G647" s="26" t="str">
        <f>_xlfn.IFNA(VLOOKUP(C647,'1 - Componenten'!$B$7:$K$60,9,0),"")</f>
        <v/>
      </c>
      <c r="H647" s="26" t="str">
        <f>_xlfn.IFNA(VLOOKUP(C647,'1 - Componenten'!$B$7:$K$60,10,0),"")</f>
        <v/>
      </c>
      <c r="I647" s="13">
        <v>1</v>
      </c>
      <c r="J647" s="52">
        <f t="shared" si="235"/>
        <v>0</v>
      </c>
      <c r="K647" s="53">
        <f t="shared" si="236"/>
        <v>0</v>
      </c>
      <c r="L647" s="53">
        <f t="shared" si="233"/>
        <v>0</v>
      </c>
      <c r="M647" s="53">
        <f t="shared" si="234"/>
        <v>0</v>
      </c>
      <c r="N647" s="42"/>
    </row>
    <row r="648" spans="2:14" x14ac:dyDescent="0.25">
      <c r="B648" s="39"/>
      <c r="C648" s="3"/>
      <c r="D648" s="4" t="str">
        <f>_xlfn.IFNA(VLOOKUP(C648,'1 - Componenten'!$B$7:$K$60,3,0),"")</f>
        <v/>
      </c>
      <c r="E648" s="18" t="str">
        <f>_xlfn.IFNA(VLOOKUP(C648,'1 - Componenten'!$B$7:$K$60,5,0),"")</f>
        <v/>
      </c>
      <c r="F648" s="26" t="str">
        <f>_xlfn.IFNA(VLOOKUP(C648,'1 - Componenten'!$B$7:$K$60,8,0),"")</f>
        <v/>
      </c>
      <c r="G648" s="26" t="str">
        <f>_xlfn.IFNA(VLOOKUP(C648,'1 - Componenten'!$B$7:$K$60,9,0),"")</f>
        <v/>
      </c>
      <c r="H648" s="26" t="str">
        <f>_xlfn.IFNA(VLOOKUP(C648,'1 - Componenten'!$B$7:$K$60,10,0),"")</f>
        <v/>
      </c>
      <c r="I648" s="13">
        <v>1</v>
      </c>
      <c r="J648" s="52">
        <f t="shared" si="235"/>
        <v>0</v>
      </c>
      <c r="K648" s="53">
        <f t="shared" si="236"/>
        <v>0</v>
      </c>
      <c r="L648" s="53">
        <f t="shared" si="233"/>
        <v>0</v>
      </c>
      <c r="M648" s="53">
        <f t="shared" si="234"/>
        <v>0</v>
      </c>
      <c r="N648" s="42"/>
    </row>
    <row r="649" spans="2:14" x14ac:dyDescent="0.25">
      <c r="B649" s="39"/>
      <c r="C649" s="3"/>
      <c r="D649" s="4" t="str">
        <f>_xlfn.IFNA(VLOOKUP(C649,'1 - Componenten'!$B$7:$K$60,3,0),"")</f>
        <v/>
      </c>
      <c r="E649" s="18" t="str">
        <f>_xlfn.IFNA(VLOOKUP(C649,'1 - Componenten'!$B$7:$K$60,5,0),"")</f>
        <v/>
      </c>
      <c r="F649" s="26" t="str">
        <f>_xlfn.IFNA(VLOOKUP(C649,'1 - Componenten'!$B$7:$K$60,8,0),"")</f>
        <v/>
      </c>
      <c r="G649" s="26" t="str">
        <f>_xlfn.IFNA(VLOOKUP(C649,'1 - Componenten'!$B$7:$K$60,9,0),"")</f>
        <v/>
      </c>
      <c r="H649" s="26" t="str">
        <f>_xlfn.IFNA(VLOOKUP(C649,'1 - Componenten'!$B$7:$K$60,10,0),"")</f>
        <v/>
      </c>
      <c r="I649" s="13">
        <v>1</v>
      </c>
      <c r="J649" s="52">
        <f t="shared" si="235"/>
        <v>0</v>
      </c>
      <c r="K649" s="53">
        <f t="shared" si="236"/>
        <v>0</v>
      </c>
      <c r="L649" s="53">
        <f t="shared" si="233"/>
        <v>0</v>
      </c>
      <c r="M649" s="53">
        <f t="shared" si="234"/>
        <v>0</v>
      </c>
      <c r="N649" s="42"/>
    </row>
    <row r="650" spans="2:14" x14ac:dyDescent="0.25">
      <c r="B650" s="39"/>
      <c r="C650" s="3"/>
      <c r="D650" s="4" t="str">
        <f>_xlfn.IFNA(VLOOKUP(C650,'1 - Componenten'!$B$7:$K$60,3,0),"")</f>
        <v/>
      </c>
      <c r="E650" s="18" t="str">
        <f>_xlfn.IFNA(VLOOKUP(C650,'1 - Componenten'!$B$7:$K$60,5,0),"")</f>
        <v/>
      </c>
      <c r="F650" s="26" t="str">
        <f>_xlfn.IFNA(VLOOKUP(C650,'1 - Componenten'!$B$7:$K$60,8,0),"")</f>
        <v/>
      </c>
      <c r="G650" s="26" t="str">
        <f>_xlfn.IFNA(VLOOKUP(C650,'1 - Componenten'!$B$7:$K$60,9,0),"")</f>
        <v/>
      </c>
      <c r="H650" s="26" t="str">
        <f>_xlfn.IFNA(VLOOKUP(C650,'1 - Componenten'!$B$7:$K$60,10,0),"")</f>
        <v/>
      </c>
      <c r="I650" s="13">
        <v>1</v>
      </c>
      <c r="J650" s="52">
        <f t="shared" si="235"/>
        <v>0</v>
      </c>
      <c r="K650" s="53">
        <f t="shared" si="236"/>
        <v>0</v>
      </c>
      <c r="L650" s="53">
        <f t="shared" si="233"/>
        <v>0</v>
      </c>
      <c r="M650" s="53">
        <f t="shared" si="234"/>
        <v>0</v>
      </c>
      <c r="N650" s="42"/>
    </row>
    <row r="651" spans="2:14" x14ac:dyDescent="0.25">
      <c r="B651" s="39"/>
      <c r="C651" s="3"/>
      <c r="D651" s="4" t="str">
        <f>_xlfn.IFNA(VLOOKUP(C651,'1 - Componenten'!$B$7:$K$60,3,0),"")</f>
        <v/>
      </c>
      <c r="E651" s="18" t="str">
        <f>_xlfn.IFNA(VLOOKUP(C651,'1 - Componenten'!$B$7:$K$60,5,0),"")</f>
        <v/>
      </c>
      <c r="F651" s="26" t="str">
        <f>_xlfn.IFNA(VLOOKUP(C651,'1 - Componenten'!$B$7:$K$60,8,0),"")</f>
        <v/>
      </c>
      <c r="G651" s="26" t="str">
        <f>_xlfn.IFNA(VLOOKUP(C651,'1 - Componenten'!$B$7:$K$60,9,0),"")</f>
        <v/>
      </c>
      <c r="H651" s="26" t="str">
        <f>_xlfn.IFNA(VLOOKUP(C651,'1 - Componenten'!$B$7:$K$60,10,0),"")</f>
        <v/>
      </c>
      <c r="I651" s="13">
        <v>1</v>
      </c>
      <c r="J651" s="52">
        <f t="shared" si="235"/>
        <v>0</v>
      </c>
      <c r="K651" s="53">
        <f t="shared" si="236"/>
        <v>0</v>
      </c>
      <c r="L651" s="53">
        <f t="shared" si="233"/>
        <v>0</v>
      </c>
      <c r="M651" s="53">
        <f t="shared" si="234"/>
        <v>0</v>
      </c>
      <c r="N651" s="42"/>
    </row>
    <row r="652" spans="2:14" x14ac:dyDescent="0.25">
      <c r="B652" s="39"/>
      <c r="C652" s="3"/>
      <c r="D652" s="4" t="str">
        <f>_xlfn.IFNA(VLOOKUP(C652,'1 - Componenten'!$B$7:$K$60,3,0),"")</f>
        <v/>
      </c>
      <c r="E652" s="18" t="str">
        <f>_xlfn.IFNA(VLOOKUP(C652,'1 - Componenten'!$B$7:$K$60,5,0),"")</f>
        <v/>
      </c>
      <c r="F652" s="26" t="str">
        <f>_xlfn.IFNA(VLOOKUP(C652,'1 - Componenten'!$B$7:$K$60,8,0),"")</f>
        <v/>
      </c>
      <c r="G652" s="26" t="str">
        <f>_xlfn.IFNA(VLOOKUP(C652,'1 - Componenten'!$B$7:$K$60,9,0),"")</f>
        <v/>
      </c>
      <c r="H652" s="26" t="str">
        <f>_xlfn.IFNA(VLOOKUP(C652,'1 - Componenten'!$B$7:$K$60,10,0),"")</f>
        <v/>
      </c>
      <c r="I652" s="13">
        <v>1</v>
      </c>
      <c r="J652" s="52">
        <f t="shared" si="235"/>
        <v>0</v>
      </c>
      <c r="K652" s="53">
        <f t="shared" si="236"/>
        <v>0</v>
      </c>
      <c r="L652" s="53">
        <f t="shared" si="233"/>
        <v>0</v>
      </c>
      <c r="M652" s="53">
        <f t="shared" si="234"/>
        <v>0</v>
      </c>
      <c r="N652" s="42"/>
    </row>
    <row r="653" spans="2:14" x14ac:dyDescent="0.25">
      <c r="B653" s="39"/>
      <c r="C653" s="3"/>
      <c r="D653" s="4" t="str">
        <f>_xlfn.IFNA(VLOOKUP(C653,'1 - Componenten'!$B$7:$K$60,3,0),"")</f>
        <v/>
      </c>
      <c r="E653" s="18" t="str">
        <f>_xlfn.IFNA(VLOOKUP(C653,'1 - Componenten'!$B$7:$K$60,5,0),"")</f>
        <v/>
      </c>
      <c r="F653" s="26" t="str">
        <f>_xlfn.IFNA(VLOOKUP(C653,'1 - Componenten'!$B$7:$K$60,8,0),"")</f>
        <v/>
      </c>
      <c r="G653" s="26" t="str">
        <f>_xlfn.IFNA(VLOOKUP(C653,'1 - Componenten'!$B$7:$K$60,9,0),"")</f>
        <v/>
      </c>
      <c r="H653" s="26" t="str">
        <f>_xlfn.IFNA(VLOOKUP(C653,'1 - Componenten'!$B$7:$K$60,10,0),"")</f>
        <v/>
      </c>
      <c r="I653" s="13">
        <v>1</v>
      </c>
      <c r="J653" s="52">
        <f t="shared" si="235"/>
        <v>0</v>
      </c>
      <c r="K653" s="53">
        <f t="shared" si="236"/>
        <v>0</v>
      </c>
      <c r="L653" s="53">
        <f t="shared" si="233"/>
        <v>0</v>
      </c>
      <c r="M653" s="53">
        <f t="shared" si="234"/>
        <v>0</v>
      </c>
      <c r="N653" s="42"/>
    </row>
    <row r="654" spans="2:14" ht="14.1" customHeight="1" x14ac:dyDescent="0.25">
      <c r="B654" s="39"/>
      <c r="C654" s="32"/>
      <c r="D654" s="33"/>
      <c r="E654" s="34"/>
      <c r="F654" s="35"/>
      <c r="G654" s="35"/>
      <c r="H654" s="35"/>
      <c r="I654" s="32"/>
      <c r="J654" s="54" t="s">
        <v>29</v>
      </c>
      <c r="K654" s="55">
        <f>SUM(K645:K653)</f>
        <v>0</v>
      </c>
      <c r="L654" s="55">
        <f>SUM(L645:L653)</f>
        <v>0</v>
      </c>
      <c r="M654" s="55">
        <f t="shared" ref="M654" si="237">SUM(M645:M653)</f>
        <v>0</v>
      </c>
      <c r="N654" s="42"/>
    </row>
    <row r="655" spans="2:14" s="2" customFormat="1" ht="18.75" x14ac:dyDescent="0.3">
      <c r="B655" s="39"/>
      <c r="C655" s="60" t="s">
        <v>34</v>
      </c>
      <c r="D655" s="61"/>
      <c r="E655" s="107" t="s">
        <v>19</v>
      </c>
      <c r="F655" s="107"/>
      <c r="G655" s="107"/>
      <c r="H655" s="107"/>
      <c r="I655" s="108" t="s">
        <v>35</v>
      </c>
      <c r="J655" s="108"/>
      <c r="K655" s="108"/>
      <c r="L655" s="108"/>
      <c r="M655" s="108"/>
      <c r="N655" s="42"/>
    </row>
    <row r="656" spans="2:14" s="2" customFormat="1" ht="30" customHeight="1" x14ac:dyDescent="0.25">
      <c r="B656" s="39"/>
      <c r="C656" s="5" t="s">
        <v>36</v>
      </c>
      <c r="D656" s="5" t="s">
        <v>12</v>
      </c>
      <c r="E656" s="113" t="s">
        <v>24</v>
      </c>
      <c r="F656" s="114"/>
      <c r="G656" s="23" t="s">
        <v>21</v>
      </c>
      <c r="H656" s="23" t="s">
        <v>22</v>
      </c>
      <c r="I656" s="21" t="s">
        <v>20</v>
      </c>
      <c r="J656" s="115" t="s">
        <v>25</v>
      </c>
      <c r="K656" s="116"/>
      <c r="L656" s="51" t="s">
        <v>26</v>
      </c>
      <c r="M656" s="51" t="s">
        <v>27</v>
      </c>
      <c r="N656" s="42"/>
    </row>
    <row r="657" spans="2:14" s="2" customFormat="1" x14ac:dyDescent="0.25">
      <c r="B657" s="39"/>
      <c r="C657" s="3"/>
      <c r="D657" s="4" t="str">
        <f>_xlfn.IFNA(VLOOKUP(C657,'1 - Componenten'!$B$7:$K$60,3,0),"")</f>
        <v/>
      </c>
      <c r="E657" s="109" t="str">
        <f>_xlfn.IFNA(VLOOKUP(C657,'1 - Componenten'!$B$7:$K$60,8,0),"")</f>
        <v/>
      </c>
      <c r="F657" s="110"/>
      <c r="G657" s="26" t="str">
        <f>_xlfn.IFNA(VLOOKUP(C657,'1 - Componenten'!$B$7:$K$60,9,0),"")</f>
        <v/>
      </c>
      <c r="H657" s="26" t="str">
        <f>_xlfn.IFNA(VLOOKUP(C657,'1 - Componenten'!$B$7:$K$60,10,0),"")</f>
        <v/>
      </c>
      <c r="I657" s="13">
        <v>1</v>
      </c>
      <c r="J657" s="111">
        <f>IFERROR($I657*E657,0)</f>
        <v>0</v>
      </c>
      <c r="K657" s="112"/>
      <c r="L657" s="53">
        <f t="shared" ref="L657:L661" si="238">IFERROR($I657*G657,0)</f>
        <v>0</v>
      </c>
      <c r="M657" s="53">
        <f t="shared" ref="M657:M661" si="239">IFERROR($I657*H657,0)</f>
        <v>0</v>
      </c>
      <c r="N657" s="42"/>
    </row>
    <row r="658" spans="2:14" s="2" customFormat="1" x14ac:dyDescent="0.25">
      <c r="B658" s="39"/>
      <c r="C658" s="3"/>
      <c r="D658" s="4" t="str">
        <f>_xlfn.IFNA(VLOOKUP(C658,'1 - Componenten'!$B$7:$K$60,3,0),"")</f>
        <v/>
      </c>
      <c r="E658" s="109" t="str">
        <f>_xlfn.IFNA(VLOOKUP(C658,'1 - Componenten'!$B$7:$K$60,8,0),"")</f>
        <v/>
      </c>
      <c r="F658" s="110"/>
      <c r="G658" s="26" t="str">
        <f>_xlfn.IFNA(VLOOKUP(C658,'1 - Componenten'!$B$7:$K$60,9,0),"")</f>
        <v/>
      </c>
      <c r="H658" s="26" t="str">
        <f>_xlfn.IFNA(VLOOKUP(C658,'1 - Componenten'!$B$7:$K$60,10,0),"")</f>
        <v/>
      </c>
      <c r="I658" s="13">
        <v>1</v>
      </c>
      <c r="J658" s="111">
        <f t="shared" ref="J658:J661" si="240">IFERROR($I658*E658,0)</f>
        <v>0</v>
      </c>
      <c r="K658" s="112"/>
      <c r="L658" s="53">
        <f t="shared" si="238"/>
        <v>0</v>
      </c>
      <c r="M658" s="53">
        <f t="shared" si="239"/>
        <v>0</v>
      </c>
      <c r="N658" s="42"/>
    </row>
    <row r="659" spans="2:14" s="2" customFormat="1" x14ac:dyDescent="0.25">
      <c r="B659" s="39"/>
      <c r="C659" s="3"/>
      <c r="D659" s="4" t="str">
        <f>_xlfn.IFNA(VLOOKUP(C659,'1 - Componenten'!$B$7:$K$60,3,0),"")</f>
        <v/>
      </c>
      <c r="E659" s="109" t="str">
        <f>_xlfn.IFNA(VLOOKUP(C659,'1 - Componenten'!$B$7:$K$60,8,0),"")</f>
        <v/>
      </c>
      <c r="F659" s="110"/>
      <c r="G659" s="26" t="str">
        <f>_xlfn.IFNA(VLOOKUP(C659,'1 - Componenten'!$B$7:$K$60,9,0),"")</f>
        <v/>
      </c>
      <c r="H659" s="26" t="str">
        <f>_xlfn.IFNA(VLOOKUP(C659,'1 - Componenten'!$B$7:$K$60,10,0),"")</f>
        <v/>
      </c>
      <c r="I659" s="13">
        <v>1</v>
      </c>
      <c r="J659" s="111">
        <f t="shared" si="240"/>
        <v>0</v>
      </c>
      <c r="K659" s="112"/>
      <c r="L659" s="53">
        <f t="shared" si="238"/>
        <v>0</v>
      </c>
      <c r="M659" s="53">
        <f t="shared" si="239"/>
        <v>0</v>
      </c>
      <c r="N659" s="42"/>
    </row>
    <row r="660" spans="2:14" s="2" customFormat="1" x14ac:dyDescent="0.25">
      <c r="B660" s="39"/>
      <c r="C660" s="3"/>
      <c r="D660" s="4" t="str">
        <f>_xlfn.IFNA(VLOOKUP(C660,'1 - Componenten'!$B$7:$K$60,3,0),"")</f>
        <v/>
      </c>
      <c r="E660" s="109" t="str">
        <f>_xlfn.IFNA(VLOOKUP(C660,'1 - Componenten'!$B$7:$K$60,8,0),"")</f>
        <v/>
      </c>
      <c r="F660" s="110"/>
      <c r="G660" s="26" t="str">
        <f>_xlfn.IFNA(VLOOKUP(C660,'1 - Componenten'!$B$7:$K$60,9,0),"")</f>
        <v/>
      </c>
      <c r="H660" s="26" t="str">
        <f>_xlfn.IFNA(VLOOKUP(C660,'1 - Componenten'!$B$7:$K$60,10,0),"")</f>
        <v/>
      </c>
      <c r="I660" s="13">
        <v>1</v>
      </c>
      <c r="J660" s="111">
        <f t="shared" si="240"/>
        <v>0</v>
      </c>
      <c r="K660" s="112"/>
      <c r="L660" s="53">
        <f t="shared" si="238"/>
        <v>0</v>
      </c>
      <c r="M660" s="53">
        <f t="shared" si="239"/>
        <v>0</v>
      </c>
      <c r="N660" s="42"/>
    </row>
    <row r="661" spans="2:14" s="2" customFormat="1" x14ac:dyDescent="0.25">
      <c r="B661" s="39"/>
      <c r="C661" s="3"/>
      <c r="D661" s="4" t="str">
        <f>_xlfn.IFNA(VLOOKUP(C661,'1 - Componenten'!$B$7:$K$60,3,0),"")</f>
        <v/>
      </c>
      <c r="E661" s="109" t="str">
        <f>_xlfn.IFNA(VLOOKUP(C661,'1 - Componenten'!$B$7:$K$60,8,0),"")</f>
        <v/>
      </c>
      <c r="F661" s="110"/>
      <c r="G661" s="26" t="str">
        <f>_xlfn.IFNA(VLOOKUP(C661,'1 - Componenten'!$B$7:$K$60,9,0),"")</f>
        <v/>
      </c>
      <c r="H661" s="26" t="str">
        <f>_xlfn.IFNA(VLOOKUP(C661,'1 - Componenten'!$B$7:$K$60,10,0),"")</f>
        <v/>
      </c>
      <c r="I661" s="13">
        <v>1</v>
      </c>
      <c r="J661" s="111">
        <f t="shared" si="240"/>
        <v>0</v>
      </c>
      <c r="K661" s="112"/>
      <c r="L661" s="53">
        <f t="shared" si="238"/>
        <v>0</v>
      </c>
      <c r="M661" s="53">
        <f t="shared" si="239"/>
        <v>0</v>
      </c>
      <c r="N661" s="42"/>
    </row>
    <row r="662" spans="2:14" s="2" customFormat="1" ht="14.1" customHeight="1" x14ac:dyDescent="0.25">
      <c r="B662" s="39"/>
      <c r="C662" s="32"/>
      <c r="D662" s="33"/>
      <c r="E662" s="34"/>
      <c r="F662" s="35"/>
      <c r="G662" s="35"/>
      <c r="H662" s="35"/>
      <c r="I662" s="54" t="s">
        <v>29</v>
      </c>
      <c r="J662" s="122">
        <f>SUM(J657:K661)</f>
        <v>0</v>
      </c>
      <c r="K662" s="122"/>
      <c r="L662" s="55">
        <f>SUM(L657:L661)</f>
        <v>0</v>
      </c>
      <c r="M662" s="55">
        <f>SUM(M657:M661)</f>
        <v>0</v>
      </c>
      <c r="N662" s="42"/>
    </row>
    <row r="663" spans="2:14" s="2" customFormat="1" x14ac:dyDescent="0.25">
      <c r="B663" s="45"/>
      <c r="C663" s="46"/>
      <c r="D663" s="46"/>
      <c r="E663" s="46"/>
      <c r="F663" s="46"/>
      <c r="G663" s="46"/>
      <c r="H663" s="46"/>
      <c r="I663" s="46"/>
      <c r="J663" s="46"/>
      <c r="K663" s="46"/>
      <c r="L663" s="46"/>
      <c r="M663" s="46"/>
      <c r="N663" s="47"/>
    </row>
    <row r="664" spans="2:14" ht="5.0999999999999996" customHeight="1" x14ac:dyDescent="0.25">
      <c r="B664" s="88"/>
      <c r="C664" s="89"/>
      <c r="D664" s="89"/>
      <c r="E664" s="89"/>
      <c r="F664" s="89"/>
      <c r="G664" s="89"/>
      <c r="H664" s="89"/>
      <c r="I664" s="89"/>
      <c r="J664" s="89"/>
      <c r="K664" s="89"/>
      <c r="L664" s="89"/>
      <c r="M664" s="89"/>
      <c r="N664" s="90"/>
    </row>
    <row r="665" spans="2:14" s="2" customFormat="1" x14ac:dyDescent="0.25">
      <c r="B665" s="36"/>
      <c r="C665" s="37"/>
      <c r="D665" s="37"/>
      <c r="E665" s="37"/>
      <c r="F665" s="38"/>
      <c r="G665" s="38"/>
      <c r="H665" s="38"/>
      <c r="I665" s="38"/>
      <c r="J665" s="38"/>
      <c r="K665" s="38"/>
      <c r="L665" s="37"/>
      <c r="M665" s="37"/>
      <c r="N665" s="59"/>
    </row>
    <row r="666" spans="2:14" s="2" customFormat="1" ht="20.65" customHeight="1" x14ac:dyDescent="0.3">
      <c r="B666" s="39"/>
      <c r="C666" s="24" t="s">
        <v>10</v>
      </c>
      <c r="D666" s="25" t="s">
        <v>78</v>
      </c>
      <c r="E666" s="32"/>
      <c r="F666" s="40"/>
      <c r="G666" s="40"/>
      <c r="H666" s="40"/>
      <c r="I666" s="40"/>
      <c r="J666" s="40"/>
      <c r="K666" s="40"/>
      <c r="L666" s="32"/>
      <c r="M666" s="32"/>
      <c r="N666" s="42"/>
    </row>
    <row r="667" spans="2:14" s="2" customFormat="1" x14ac:dyDescent="0.25">
      <c r="B667" s="39"/>
      <c r="C667" s="40"/>
      <c r="D667" s="40"/>
      <c r="E667" s="32"/>
      <c r="F667" s="40"/>
      <c r="G667" s="40"/>
      <c r="H667" s="40"/>
      <c r="I667" s="40"/>
      <c r="J667" s="40"/>
      <c r="K667" s="40"/>
      <c r="L667" s="32"/>
      <c r="M667" s="32"/>
      <c r="N667" s="42"/>
    </row>
    <row r="668" spans="2:14" s="2" customFormat="1" ht="8.4499999999999993" customHeight="1" thickBot="1" x14ac:dyDescent="0.3">
      <c r="B668" s="39"/>
      <c r="C668" s="32"/>
      <c r="D668" s="32"/>
      <c r="E668" s="32"/>
      <c r="F668" s="40"/>
      <c r="G668" s="40"/>
      <c r="H668" s="40"/>
      <c r="I668" s="40"/>
      <c r="J668" s="40"/>
      <c r="K668" s="41"/>
      <c r="L668" s="32"/>
      <c r="M668" s="32"/>
      <c r="N668" s="42"/>
    </row>
    <row r="669" spans="2:14" s="2" customFormat="1" ht="20.25" x14ac:dyDescent="0.3">
      <c r="B669" s="39"/>
      <c r="C669" s="41" t="s">
        <v>13</v>
      </c>
      <c r="D669" s="32"/>
      <c r="E669" s="32"/>
      <c r="F669" s="16"/>
      <c r="G669" s="17"/>
      <c r="H669" s="17"/>
      <c r="I669" s="41"/>
      <c r="J669" s="17"/>
      <c r="K669" s="123" t="s">
        <v>33</v>
      </c>
      <c r="L669" s="124"/>
      <c r="M669" s="125"/>
      <c r="N669" s="42"/>
    </row>
    <row r="670" spans="2:14" s="2" customFormat="1" ht="30" x14ac:dyDescent="0.25">
      <c r="B670" s="39"/>
      <c r="C670" s="19" t="s">
        <v>184</v>
      </c>
      <c r="D670" s="19" t="s">
        <v>15</v>
      </c>
      <c r="E670" s="12" t="s">
        <v>90</v>
      </c>
      <c r="F670" s="12" t="s">
        <v>1</v>
      </c>
      <c r="G670" s="12" t="s">
        <v>107</v>
      </c>
      <c r="H670" s="22" t="s">
        <v>108</v>
      </c>
      <c r="I670" s="49" t="s">
        <v>11</v>
      </c>
      <c r="J670" s="40"/>
      <c r="K670" s="56" t="s">
        <v>30</v>
      </c>
      <c r="L670" s="49" t="s">
        <v>31</v>
      </c>
      <c r="M670" s="57" t="s">
        <v>32</v>
      </c>
      <c r="N670" s="42"/>
    </row>
    <row r="671" spans="2:14" s="2" customFormat="1" ht="15.75" thickBot="1" x14ac:dyDescent="0.3">
      <c r="B671" s="39"/>
      <c r="C671" s="20" t="s">
        <v>64</v>
      </c>
      <c r="D671" s="18"/>
      <c r="E671" s="18" t="s">
        <v>130</v>
      </c>
      <c r="F671" s="18" t="s">
        <v>102</v>
      </c>
      <c r="G671" s="18"/>
      <c r="H671" s="18">
        <v>24</v>
      </c>
      <c r="I671" s="27">
        <f>SUM(J692:J700)</f>
        <v>0</v>
      </c>
      <c r="J671" s="40"/>
      <c r="K671" s="58">
        <f>SUM(K701,K713,K725,K737,K749,K761,K773,K785,K797,K809,K821,K833,K845,K857,K869,J877)</f>
        <v>0</v>
      </c>
      <c r="L671" s="58">
        <f>SUM(L701,L713,L725,L737,L749,L761,L773,L785,L797,L809,L821,L833,L845,L857,L869,L877)</f>
        <v>0</v>
      </c>
      <c r="M671" s="58">
        <f>SUM(M701,M713,M725,M737,M749,M761,M773,M785,M797,M809,M821,M833,M845,M857,M869,M877)</f>
        <v>0</v>
      </c>
      <c r="N671" s="42"/>
    </row>
    <row r="672" spans="2:14" s="2" customFormat="1" x14ac:dyDescent="0.25">
      <c r="B672" s="39"/>
      <c r="C672" s="20" t="s">
        <v>64</v>
      </c>
      <c r="D672" s="18" t="s">
        <v>79</v>
      </c>
      <c r="E672" s="18" t="s">
        <v>131</v>
      </c>
      <c r="F672" s="18" t="s">
        <v>104</v>
      </c>
      <c r="G672" s="18">
        <v>24</v>
      </c>
      <c r="H672" s="18"/>
      <c r="I672" s="27">
        <f>SUM(J704:J712)</f>
        <v>0</v>
      </c>
      <c r="J672" s="40"/>
      <c r="K672" s="17"/>
      <c r="L672" s="17"/>
      <c r="M672" s="32"/>
      <c r="N672" s="42"/>
    </row>
    <row r="673" spans="2:16" s="2" customFormat="1" x14ac:dyDescent="0.25">
      <c r="B673" s="39"/>
      <c r="C673" s="20" t="s">
        <v>64</v>
      </c>
      <c r="D673" s="18"/>
      <c r="E673" s="18" t="s">
        <v>131</v>
      </c>
      <c r="F673" s="18" t="s">
        <v>104</v>
      </c>
      <c r="G673" s="18">
        <v>24</v>
      </c>
      <c r="H673" s="18"/>
      <c r="I673" s="27">
        <f>SUM(J716:J724)</f>
        <v>0</v>
      </c>
      <c r="J673" s="40"/>
      <c r="K673" s="17"/>
      <c r="L673" s="17"/>
      <c r="M673" s="32"/>
      <c r="N673" s="42"/>
    </row>
    <row r="674" spans="2:16" s="2" customFormat="1" x14ac:dyDescent="0.25">
      <c r="B674" s="39"/>
      <c r="C674" s="20" t="s">
        <v>64</v>
      </c>
      <c r="D674" s="18"/>
      <c r="E674" s="18" t="s">
        <v>131</v>
      </c>
      <c r="F674" s="18" t="s">
        <v>105</v>
      </c>
      <c r="G674" s="18"/>
      <c r="H674" s="18">
        <v>48</v>
      </c>
      <c r="I674" s="27">
        <f>SUM(J728:J736)</f>
        <v>0</v>
      </c>
      <c r="J674" s="40"/>
      <c r="K674" s="17"/>
      <c r="L674" s="17"/>
      <c r="M674" s="32"/>
      <c r="N674" s="42"/>
    </row>
    <row r="675" spans="2:16" s="2" customFormat="1" x14ac:dyDescent="0.25">
      <c r="B675" s="39"/>
      <c r="C675" s="20" t="s">
        <v>64</v>
      </c>
      <c r="D675" s="18"/>
      <c r="E675" s="18" t="s">
        <v>131</v>
      </c>
      <c r="F675" s="18" t="s">
        <v>105</v>
      </c>
      <c r="G675" s="18"/>
      <c r="H675" s="18">
        <v>48</v>
      </c>
      <c r="I675" s="27">
        <f>SUM(J740:J748)</f>
        <v>0</v>
      </c>
      <c r="J675" s="40"/>
      <c r="K675" s="17"/>
      <c r="L675" s="32"/>
      <c r="M675" s="32"/>
      <c r="N675" s="42"/>
    </row>
    <row r="676" spans="2:16" s="2" customFormat="1" x14ac:dyDescent="0.25">
      <c r="B676" s="39"/>
      <c r="C676" s="20" t="s">
        <v>65</v>
      </c>
      <c r="D676" s="18" t="s">
        <v>75</v>
      </c>
      <c r="E676" s="18" t="s">
        <v>132</v>
      </c>
      <c r="F676" s="18" t="s">
        <v>104</v>
      </c>
      <c r="G676" s="18">
        <v>24</v>
      </c>
      <c r="H676" s="18"/>
      <c r="I676" s="27">
        <f>SUM(J752:J760)</f>
        <v>0</v>
      </c>
      <c r="J676" s="40"/>
      <c r="K676" s="17"/>
      <c r="L676" s="32"/>
      <c r="M676" s="32"/>
      <c r="N676" s="42"/>
      <c r="O676" s="76"/>
      <c r="P676" s="76"/>
    </row>
    <row r="677" spans="2:16" s="2" customFormat="1" x14ac:dyDescent="0.25">
      <c r="B677" s="39"/>
      <c r="C677" s="20" t="s">
        <v>65</v>
      </c>
      <c r="D677" s="18"/>
      <c r="E677" s="18" t="s">
        <v>132</v>
      </c>
      <c r="F677" s="18" t="s">
        <v>105</v>
      </c>
      <c r="G677" s="18"/>
      <c r="H677" s="18">
        <v>48</v>
      </c>
      <c r="I677" s="27">
        <f>SUM(J764:J772)</f>
        <v>0</v>
      </c>
      <c r="J677" s="40"/>
      <c r="K677" s="17"/>
      <c r="L677" s="32"/>
      <c r="M677" s="32"/>
      <c r="N677" s="42"/>
      <c r="O677" s="76"/>
      <c r="P677" s="76"/>
    </row>
    <row r="678" spans="2:16" s="2" customFormat="1" x14ac:dyDescent="0.25">
      <c r="B678" s="39"/>
      <c r="C678" s="20" t="s">
        <v>66</v>
      </c>
      <c r="D678" s="18" t="s">
        <v>75</v>
      </c>
      <c r="E678" s="18" t="s">
        <v>133</v>
      </c>
      <c r="F678" s="18" t="s">
        <v>104</v>
      </c>
      <c r="G678" s="18">
        <v>24</v>
      </c>
      <c r="H678" s="18"/>
      <c r="I678" s="27">
        <f>SUM(J776:J784)</f>
        <v>0</v>
      </c>
      <c r="J678" s="40"/>
      <c r="K678" s="17"/>
      <c r="L678" s="17"/>
      <c r="M678" s="32"/>
      <c r="N678" s="91"/>
      <c r="O678" s="76"/>
      <c r="P678" s="76"/>
    </row>
    <row r="679" spans="2:16" s="2" customFormat="1" x14ac:dyDescent="0.25">
      <c r="B679" s="39"/>
      <c r="C679" s="20" t="s">
        <v>66</v>
      </c>
      <c r="D679" s="18"/>
      <c r="E679" s="18" t="s">
        <v>133</v>
      </c>
      <c r="F679" s="18" t="s">
        <v>104</v>
      </c>
      <c r="G679" s="18">
        <v>24</v>
      </c>
      <c r="H679" s="18"/>
      <c r="I679" s="27">
        <f>SUM(J788:J796)</f>
        <v>0</v>
      </c>
      <c r="J679" s="40"/>
      <c r="K679" s="17"/>
      <c r="L679" s="17"/>
      <c r="M679" s="32"/>
      <c r="N679" s="91"/>
      <c r="O679" s="76"/>
      <c r="P679" s="76"/>
    </row>
    <row r="680" spans="2:16" s="2" customFormat="1" x14ac:dyDescent="0.25">
      <c r="B680" s="39"/>
      <c r="C680" s="20" t="s">
        <v>66</v>
      </c>
      <c r="D680" s="18"/>
      <c r="E680" s="18" t="s">
        <v>133</v>
      </c>
      <c r="F680" s="18" t="s">
        <v>105</v>
      </c>
      <c r="G680" s="18"/>
      <c r="H680" s="18">
        <v>48</v>
      </c>
      <c r="I680" s="27">
        <f>SUM(J800:J808)</f>
        <v>0</v>
      </c>
      <c r="J680" s="40"/>
      <c r="K680" s="17"/>
      <c r="L680" s="17"/>
      <c r="M680" s="32"/>
      <c r="N680" s="91"/>
      <c r="O680" s="76"/>
      <c r="P680" s="76"/>
    </row>
    <row r="681" spans="2:16" s="2" customFormat="1" x14ac:dyDescent="0.25">
      <c r="B681" s="39"/>
      <c r="C681" s="20" t="s">
        <v>66</v>
      </c>
      <c r="D681" s="18"/>
      <c r="E681" s="18" t="s">
        <v>133</v>
      </c>
      <c r="F681" s="18" t="s">
        <v>105</v>
      </c>
      <c r="G681" s="18"/>
      <c r="H681" s="18">
        <v>48</v>
      </c>
      <c r="I681" s="27">
        <f>SUM(J812:J820)</f>
        <v>0</v>
      </c>
      <c r="J681" s="40"/>
      <c r="K681" s="17"/>
      <c r="L681" s="17"/>
      <c r="M681" s="32"/>
      <c r="N681" s="91"/>
      <c r="O681" s="76"/>
      <c r="P681" s="76"/>
    </row>
    <row r="682" spans="2:16" s="2" customFormat="1" x14ac:dyDescent="0.25">
      <c r="B682" s="39"/>
      <c r="C682" s="20" t="s">
        <v>66</v>
      </c>
      <c r="D682" s="18"/>
      <c r="E682" s="18" t="s">
        <v>133</v>
      </c>
      <c r="F682" s="18" t="s">
        <v>105</v>
      </c>
      <c r="G682" s="18"/>
      <c r="H682" s="18">
        <v>48</v>
      </c>
      <c r="I682" s="27">
        <f>SUM(J824:J832)</f>
        <v>0</v>
      </c>
      <c r="J682" s="40"/>
      <c r="K682" s="17"/>
      <c r="L682" s="17"/>
      <c r="M682" s="32"/>
      <c r="N682" s="91"/>
      <c r="O682" s="76"/>
      <c r="P682" s="76"/>
    </row>
    <row r="683" spans="2:16" s="2" customFormat="1" x14ac:dyDescent="0.25">
      <c r="B683" s="39"/>
      <c r="C683" s="20" t="s">
        <v>66</v>
      </c>
      <c r="D683" s="18"/>
      <c r="E683" s="18" t="s">
        <v>133</v>
      </c>
      <c r="F683" s="18" t="s">
        <v>105</v>
      </c>
      <c r="G683" s="18"/>
      <c r="H683" s="18">
        <v>48</v>
      </c>
      <c r="I683" s="27">
        <f>SUM(J836:J844)</f>
        <v>0</v>
      </c>
      <c r="J683" s="40"/>
      <c r="K683" s="17"/>
      <c r="L683" s="17"/>
      <c r="M683" s="32"/>
      <c r="N683" s="91"/>
      <c r="O683" s="76"/>
      <c r="P683" s="76"/>
    </row>
    <row r="684" spans="2:16" s="2" customFormat="1" x14ac:dyDescent="0.25">
      <c r="B684" s="39"/>
      <c r="C684" s="20" t="s">
        <v>67</v>
      </c>
      <c r="D684" s="18" t="s">
        <v>80</v>
      </c>
      <c r="E684" s="18" t="s">
        <v>134</v>
      </c>
      <c r="F684" s="18" t="s">
        <v>106</v>
      </c>
      <c r="G684" s="18"/>
      <c r="H684" s="18">
        <v>8</v>
      </c>
      <c r="I684" s="27">
        <f>SUM(J848:J856)</f>
        <v>0</v>
      </c>
      <c r="J684" s="40"/>
      <c r="K684" s="17"/>
      <c r="L684" s="17"/>
      <c r="M684" s="32"/>
      <c r="N684" s="91"/>
      <c r="O684" s="76"/>
      <c r="P684" s="76"/>
    </row>
    <row r="685" spans="2:16" s="2" customFormat="1" x14ac:dyDescent="0.25">
      <c r="B685" s="39"/>
      <c r="C685" s="20" t="s">
        <v>68</v>
      </c>
      <c r="D685" s="18" t="s">
        <v>75</v>
      </c>
      <c r="E685" s="18" t="s">
        <v>135</v>
      </c>
      <c r="F685" s="18" t="s">
        <v>124</v>
      </c>
      <c r="G685" s="18">
        <v>8</v>
      </c>
      <c r="H685" s="18"/>
      <c r="I685" s="27">
        <f>SUM(J860:J868)</f>
        <v>0</v>
      </c>
      <c r="J685" s="40"/>
      <c r="K685" s="17"/>
      <c r="L685" s="17"/>
      <c r="M685" s="32"/>
      <c r="N685" s="91"/>
      <c r="O685" s="76"/>
      <c r="P685" s="76"/>
    </row>
    <row r="686" spans="2:16" s="2" customFormat="1" ht="9" customHeight="1" thickBot="1" x14ac:dyDescent="0.3">
      <c r="B686" s="39"/>
      <c r="C686" s="32"/>
      <c r="D686" s="32"/>
      <c r="E686" s="32"/>
      <c r="F686" s="32"/>
      <c r="G686" s="32"/>
      <c r="H686" s="32"/>
      <c r="I686" s="32"/>
      <c r="J686" s="32"/>
      <c r="K686" s="32"/>
      <c r="L686" s="32"/>
      <c r="M686" s="32"/>
      <c r="N686" s="42"/>
    </row>
    <row r="687" spans="2:16" s="2" customFormat="1" ht="24" thickBot="1" x14ac:dyDescent="0.4">
      <c r="B687" s="39"/>
      <c r="C687" s="117" t="s">
        <v>17</v>
      </c>
      <c r="D687" s="117"/>
      <c r="E687" s="118"/>
      <c r="F687" s="119">
        <v>0</v>
      </c>
      <c r="G687" s="120"/>
      <c r="H687" s="121"/>
      <c r="I687" s="32"/>
      <c r="J687" s="32"/>
      <c r="K687" s="32"/>
      <c r="L687" s="32"/>
      <c r="M687" s="32"/>
      <c r="N687" s="42"/>
    </row>
    <row r="688" spans="2:16" s="2" customFormat="1" ht="6.6" customHeight="1" x14ac:dyDescent="0.25">
      <c r="B688" s="39"/>
      <c r="C688" s="16"/>
      <c r="D688" s="32"/>
      <c r="E688" s="32"/>
      <c r="F688" s="32"/>
      <c r="G688" s="32"/>
      <c r="H688" s="32"/>
      <c r="I688" s="32"/>
      <c r="J688" s="32"/>
      <c r="K688" s="32"/>
      <c r="L688" s="32"/>
      <c r="M688" s="32"/>
      <c r="N688" s="42"/>
    </row>
    <row r="689" spans="2:14" s="2" customFormat="1" ht="18" x14ac:dyDescent="0.25">
      <c r="B689" s="39"/>
      <c r="C689" s="43" t="s">
        <v>16</v>
      </c>
      <c r="D689" s="44"/>
      <c r="E689" s="44"/>
      <c r="F689" s="44"/>
      <c r="G689" s="44"/>
      <c r="H689" s="44"/>
      <c r="I689" s="32"/>
      <c r="J689" s="32"/>
      <c r="K689" s="32"/>
      <c r="L689" s="32"/>
      <c r="M689" s="32"/>
      <c r="N689" s="42"/>
    </row>
    <row r="690" spans="2:14" s="2" customFormat="1" ht="18.75" x14ac:dyDescent="0.3">
      <c r="B690" s="39"/>
      <c r="C690" s="48" t="s">
        <v>64</v>
      </c>
      <c r="D690" s="79" t="s">
        <v>109</v>
      </c>
      <c r="E690" s="107" t="s">
        <v>19</v>
      </c>
      <c r="F690" s="107"/>
      <c r="G690" s="107"/>
      <c r="H690" s="107"/>
      <c r="I690" s="108" t="s">
        <v>35</v>
      </c>
      <c r="J690" s="108"/>
      <c r="K690" s="108"/>
      <c r="L690" s="108"/>
      <c r="M690" s="108"/>
      <c r="N690" s="42"/>
    </row>
    <row r="691" spans="2:14" s="2" customFormat="1" ht="30" customHeight="1" x14ac:dyDescent="0.25">
      <c r="B691" s="39"/>
      <c r="C691" s="5" t="s">
        <v>36</v>
      </c>
      <c r="D691" s="5" t="s">
        <v>12</v>
      </c>
      <c r="E691" s="12" t="s">
        <v>2</v>
      </c>
      <c r="F691" s="5" t="s">
        <v>24</v>
      </c>
      <c r="G691" s="23" t="s">
        <v>21</v>
      </c>
      <c r="H691" s="23" t="s">
        <v>22</v>
      </c>
      <c r="I691" s="21" t="s">
        <v>20</v>
      </c>
      <c r="J691" s="21" t="s">
        <v>23</v>
      </c>
      <c r="K691" s="50" t="s">
        <v>25</v>
      </c>
      <c r="L691" s="51" t="s">
        <v>26</v>
      </c>
      <c r="M691" s="51" t="s">
        <v>27</v>
      </c>
      <c r="N691" s="42"/>
    </row>
    <row r="692" spans="2:14" s="2" customFormat="1" x14ac:dyDescent="0.25">
      <c r="B692" s="39"/>
      <c r="C692" s="3"/>
      <c r="D692" s="4" t="str">
        <f>_xlfn.IFNA(VLOOKUP(C692,'1 - Componenten'!$B$7:$K$60,3,0),"")</f>
        <v/>
      </c>
      <c r="E692" s="18" t="str">
        <f>_xlfn.IFNA(VLOOKUP(C692,'1 - Componenten'!$B$7:$K$60,5,0),"")</f>
        <v/>
      </c>
      <c r="F692" s="26" t="str">
        <f>_xlfn.IFNA(VLOOKUP(C692,'1 - Componenten'!$B$7:$K$60,8,0),"")</f>
        <v/>
      </c>
      <c r="G692" s="26" t="str">
        <f>_xlfn.IFNA(VLOOKUP(C692,'1 - Componenten'!$B$7:$K$60,9,0),"")</f>
        <v/>
      </c>
      <c r="H692" s="26" t="str">
        <f>_xlfn.IFNA(VLOOKUP(C692,'1 - Componenten'!$B$7:$K$60,10,0),"")</f>
        <v/>
      </c>
      <c r="I692" s="13">
        <v>1</v>
      </c>
      <c r="J692" s="52">
        <f>IFERROR($I692*E692,0)</f>
        <v>0</v>
      </c>
      <c r="K692" s="53">
        <f>IFERROR($I692*F692,0)</f>
        <v>0</v>
      </c>
      <c r="L692" s="53">
        <f t="shared" ref="L692:L700" si="241">IFERROR($I692*G692,0)</f>
        <v>0</v>
      </c>
      <c r="M692" s="53">
        <f t="shared" ref="M692:M700" si="242">IFERROR($I692*H692,0)</f>
        <v>0</v>
      </c>
      <c r="N692" s="42"/>
    </row>
    <row r="693" spans="2:14" s="2" customFormat="1" x14ac:dyDescent="0.25">
      <c r="B693" s="39"/>
      <c r="C693" s="3"/>
      <c r="D693" s="4" t="str">
        <f>_xlfn.IFNA(VLOOKUP(C693,'1 - Componenten'!$B$7:$K$60,3,0),"")</f>
        <v/>
      </c>
      <c r="E693" s="18" t="str">
        <f>_xlfn.IFNA(VLOOKUP(C693,'1 - Componenten'!$B$7:$K$60,5,0),"")</f>
        <v/>
      </c>
      <c r="F693" s="26" t="str">
        <f>_xlfn.IFNA(VLOOKUP(C693,'1 - Componenten'!$B$7:$K$60,8,0),"")</f>
        <v/>
      </c>
      <c r="G693" s="26" t="str">
        <f>_xlfn.IFNA(VLOOKUP(C693,'1 - Componenten'!$B$7:$K$60,9,0),"")</f>
        <v/>
      </c>
      <c r="H693" s="26" t="str">
        <f>_xlfn.IFNA(VLOOKUP(C693,'1 - Componenten'!$B$7:$K$60,10,0),"")</f>
        <v/>
      </c>
      <c r="I693" s="13">
        <v>1</v>
      </c>
      <c r="J693" s="52">
        <f t="shared" ref="J693:J700" si="243">IFERROR($I693*E693,0)</f>
        <v>0</v>
      </c>
      <c r="K693" s="53">
        <f t="shared" ref="K693:K700" si="244">IFERROR($I693*F693,0)</f>
        <v>0</v>
      </c>
      <c r="L693" s="53">
        <f t="shared" si="241"/>
        <v>0</v>
      </c>
      <c r="M693" s="53">
        <f t="shared" si="242"/>
        <v>0</v>
      </c>
      <c r="N693" s="42"/>
    </row>
    <row r="694" spans="2:14" s="2" customFormat="1" x14ac:dyDescent="0.25">
      <c r="B694" s="39"/>
      <c r="C694" s="3"/>
      <c r="D694" s="4" t="str">
        <f>_xlfn.IFNA(VLOOKUP(C694,'1 - Componenten'!$B$7:$K$60,3,0),"")</f>
        <v/>
      </c>
      <c r="E694" s="18" t="str">
        <f>_xlfn.IFNA(VLOOKUP(C694,'1 - Componenten'!$B$7:$K$60,5,0),"")</f>
        <v/>
      </c>
      <c r="F694" s="26" t="str">
        <f>_xlfn.IFNA(VLOOKUP(C694,'1 - Componenten'!$B$7:$K$60,8,0),"")</f>
        <v/>
      </c>
      <c r="G694" s="26" t="str">
        <f>_xlfn.IFNA(VLOOKUP(C694,'1 - Componenten'!$B$7:$K$60,9,0),"")</f>
        <v/>
      </c>
      <c r="H694" s="26" t="str">
        <f>_xlfn.IFNA(VLOOKUP(C694,'1 - Componenten'!$B$7:$K$60,10,0),"")</f>
        <v/>
      </c>
      <c r="I694" s="13">
        <v>1</v>
      </c>
      <c r="J694" s="52">
        <f t="shared" si="243"/>
        <v>0</v>
      </c>
      <c r="K694" s="53">
        <f t="shared" si="244"/>
        <v>0</v>
      </c>
      <c r="L694" s="53">
        <f t="shared" si="241"/>
        <v>0</v>
      </c>
      <c r="M694" s="53">
        <f t="shared" si="242"/>
        <v>0</v>
      </c>
      <c r="N694" s="42"/>
    </row>
    <row r="695" spans="2:14" s="2" customFormat="1" x14ac:dyDescent="0.25">
      <c r="B695" s="39"/>
      <c r="C695" s="3"/>
      <c r="D695" s="4" t="str">
        <f>_xlfn.IFNA(VLOOKUP(C695,'1 - Componenten'!$B$7:$K$60,3,0),"")</f>
        <v/>
      </c>
      <c r="E695" s="18" t="str">
        <f>_xlfn.IFNA(VLOOKUP(C695,'1 - Componenten'!$B$7:$K$60,5,0),"")</f>
        <v/>
      </c>
      <c r="F695" s="26" t="str">
        <f>_xlfn.IFNA(VLOOKUP(C695,'1 - Componenten'!$B$7:$K$60,8,0),"")</f>
        <v/>
      </c>
      <c r="G695" s="26" t="str">
        <f>_xlfn.IFNA(VLOOKUP(C695,'1 - Componenten'!$B$7:$K$60,9,0),"")</f>
        <v/>
      </c>
      <c r="H695" s="26" t="str">
        <f>_xlfn.IFNA(VLOOKUP(C695,'1 - Componenten'!$B$7:$K$60,10,0),"")</f>
        <v/>
      </c>
      <c r="I695" s="13">
        <v>1</v>
      </c>
      <c r="J695" s="52">
        <f t="shared" si="243"/>
        <v>0</v>
      </c>
      <c r="K695" s="53">
        <f t="shared" si="244"/>
        <v>0</v>
      </c>
      <c r="L695" s="53">
        <f t="shared" si="241"/>
        <v>0</v>
      </c>
      <c r="M695" s="53">
        <f t="shared" si="242"/>
        <v>0</v>
      </c>
      <c r="N695" s="42"/>
    </row>
    <row r="696" spans="2:14" s="2" customFormat="1" x14ac:dyDescent="0.25">
      <c r="B696" s="39"/>
      <c r="C696" s="3"/>
      <c r="D696" s="4" t="str">
        <f>_xlfn.IFNA(VLOOKUP(C696,'1 - Componenten'!$B$7:$K$60,3,0),"")</f>
        <v/>
      </c>
      <c r="E696" s="18" t="str">
        <f>_xlfn.IFNA(VLOOKUP(C696,'1 - Componenten'!$B$7:$K$60,5,0),"")</f>
        <v/>
      </c>
      <c r="F696" s="26" t="str">
        <f>_xlfn.IFNA(VLOOKUP(C696,'1 - Componenten'!$B$7:$K$60,8,0),"")</f>
        <v/>
      </c>
      <c r="G696" s="26" t="str">
        <f>_xlfn.IFNA(VLOOKUP(C696,'1 - Componenten'!$B$7:$K$60,9,0),"")</f>
        <v/>
      </c>
      <c r="H696" s="26" t="str">
        <f>_xlfn.IFNA(VLOOKUP(C696,'1 - Componenten'!$B$7:$K$60,10,0),"")</f>
        <v/>
      </c>
      <c r="I696" s="13">
        <v>1</v>
      </c>
      <c r="J696" s="52">
        <f t="shared" si="243"/>
        <v>0</v>
      </c>
      <c r="K696" s="53">
        <f t="shared" si="244"/>
        <v>0</v>
      </c>
      <c r="L696" s="53">
        <f t="shared" si="241"/>
        <v>0</v>
      </c>
      <c r="M696" s="53">
        <f t="shared" si="242"/>
        <v>0</v>
      </c>
      <c r="N696" s="42"/>
    </row>
    <row r="697" spans="2:14" s="2" customFormat="1" x14ac:dyDescent="0.25">
      <c r="B697" s="39"/>
      <c r="C697" s="3"/>
      <c r="D697" s="4" t="str">
        <f>_xlfn.IFNA(VLOOKUP(C697,'1 - Componenten'!$B$7:$K$60,3,0),"")</f>
        <v/>
      </c>
      <c r="E697" s="18" t="str">
        <f>_xlfn.IFNA(VLOOKUP(C697,'1 - Componenten'!$B$7:$K$60,5,0),"")</f>
        <v/>
      </c>
      <c r="F697" s="26" t="str">
        <f>_xlfn.IFNA(VLOOKUP(C697,'1 - Componenten'!$B$7:$K$60,8,0),"")</f>
        <v/>
      </c>
      <c r="G697" s="26" t="str">
        <f>_xlfn.IFNA(VLOOKUP(C697,'1 - Componenten'!$B$7:$K$60,9,0),"")</f>
        <v/>
      </c>
      <c r="H697" s="26" t="str">
        <f>_xlfn.IFNA(VLOOKUP(C697,'1 - Componenten'!$B$7:$K$60,10,0),"")</f>
        <v/>
      </c>
      <c r="I697" s="13">
        <v>1</v>
      </c>
      <c r="J697" s="52">
        <f t="shared" si="243"/>
        <v>0</v>
      </c>
      <c r="K697" s="53">
        <f t="shared" si="244"/>
        <v>0</v>
      </c>
      <c r="L697" s="53">
        <f t="shared" si="241"/>
        <v>0</v>
      </c>
      <c r="M697" s="53">
        <f t="shared" si="242"/>
        <v>0</v>
      </c>
      <c r="N697" s="42"/>
    </row>
    <row r="698" spans="2:14" s="2" customFormat="1" x14ac:dyDescent="0.25">
      <c r="B698" s="39"/>
      <c r="C698" s="3"/>
      <c r="D698" s="4" t="str">
        <f>_xlfn.IFNA(VLOOKUP(C698,'1 - Componenten'!$B$7:$K$60,3,0),"")</f>
        <v/>
      </c>
      <c r="E698" s="18" t="str">
        <f>_xlfn.IFNA(VLOOKUP(C698,'1 - Componenten'!$B$7:$K$60,5,0),"")</f>
        <v/>
      </c>
      <c r="F698" s="26" t="str">
        <f>_xlfn.IFNA(VLOOKUP(C698,'1 - Componenten'!$B$7:$K$60,8,0),"")</f>
        <v/>
      </c>
      <c r="G698" s="26" t="str">
        <f>_xlfn.IFNA(VLOOKUP(C698,'1 - Componenten'!$B$7:$K$60,9,0),"")</f>
        <v/>
      </c>
      <c r="H698" s="26" t="str">
        <f>_xlfn.IFNA(VLOOKUP(C698,'1 - Componenten'!$B$7:$K$60,10,0),"")</f>
        <v/>
      </c>
      <c r="I698" s="13">
        <v>1</v>
      </c>
      <c r="J698" s="52">
        <f t="shared" si="243"/>
        <v>0</v>
      </c>
      <c r="K698" s="53">
        <f t="shared" si="244"/>
        <v>0</v>
      </c>
      <c r="L698" s="53">
        <f t="shared" si="241"/>
        <v>0</v>
      </c>
      <c r="M698" s="53">
        <f t="shared" si="242"/>
        <v>0</v>
      </c>
      <c r="N698" s="42"/>
    </row>
    <row r="699" spans="2:14" s="2" customFormat="1" x14ac:dyDescent="0.25">
      <c r="B699" s="39"/>
      <c r="C699" s="3"/>
      <c r="D699" s="4" t="str">
        <f>_xlfn.IFNA(VLOOKUP(C699,'1 - Componenten'!$B$7:$K$60,3,0),"")</f>
        <v/>
      </c>
      <c r="E699" s="18" t="str">
        <f>_xlfn.IFNA(VLOOKUP(C699,'1 - Componenten'!$B$7:$K$60,5,0),"")</f>
        <v/>
      </c>
      <c r="F699" s="26" t="str">
        <f>_xlfn.IFNA(VLOOKUP(C699,'1 - Componenten'!$B$7:$K$60,8,0),"")</f>
        <v/>
      </c>
      <c r="G699" s="26" t="str">
        <f>_xlfn.IFNA(VLOOKUP(C699,'1 - Componenten'!$B$7:$K$60,9,0),"")</f>
        <v/>
      </c>
      <c r="H699" s="26" t="str">
        <f>_xlfn.IFNA(VLOOKUP(C699,'1 - Componenten'!$B$7:$K$60,10,0),"")</f>
        <v/>
      </c>
      <c r="I699" s="13">
        <v>1</v>
      </c>
      <c r="J699" s="52">
        <f t="shared" si="243"/>
        <v>0</v>
      </c>
      <c r="K699" s="53">
        <f t="shared" si="244"/>
        <v>0</v>
      </c>
      <c r="L699" s="53">
        <f t="shared" si="241"/>
        <v>0</v>
      </c>
      <c r="M699" s="53">
        <f t="shared" si="242"/>
        <v>0</v>
      </c>
      <c r="N699" s="42"/>
    </row>
    <row r="700" spans="2:14" s="2" customFormat="1" x14ac:dyDescent="0.25">
      <c r="B700" s="39"/>
      <c r="C700" s="3"/>
      <c r="D700" s="4" t="str">
        <f>_xlfn.IFNA(VLOOKUP(C700,'1 - Componenten'!$B$7:$K$60,3,0),"")</f>
        <v/>
      </c>
      <c r="E700" s="18" t="str">
        <f>_xlfn.IFNA(VLOOKUP(C700,'1 - Componenten'!$B$7:$K$60,5,0),"")</f>
        <v/>
      </c>
      <c r="F700" s="26" t="str">
        <f>_xlfn.IFNA(VLOOKUP(C700,'1 - Componenten'!$B$7:$K$60,8,0),"")</f>
        <v/>
      </c>
      <c r="G700" s="26" t="str">
        <f>_xlfn.IFNA(VLOOKUP(C700,'1 - Componenten'!$B$7:$K$60,9,0),"")</f>
        <v/>
      </c>
      <c r="H700" s="26" t="str">
        <f>_xlfn.IFNA(VLOOKUP(C700,'1 - Componenten'!$B$7:$K$60,10,0),"")</f>
        <v/>
      </c>
      <c r="I700" s="13">
        <v>1</v>
      </c>
      <c r="J700" s="52">
        <f t="shared" si="243"/>
        <v>0</v>
      </c>
      <c r="K700" s="53">
        <f t="shared" si="244"/>
        <v>0</v>
      </c>
      <c r="L700" s="53">
        <f t="shared" si="241"/>
        <v>0</v>
      </c>
      <c r="M700" s="53">
        <f t="shared" si="242"/>
        <v>0</v>
      </c>
      <c r="N700" s="42"/>
    </row>
    <row r="701" spans="2:14" s="2" customFormat="1" ht="14.1" customHeight="1" x14ac:dyDescent="0.25">
      <c r="B701" s="39"/>
      <c r="C701" s="32"/>
      <c r="D701" s="33"/>
      <c r="E701" s="34"/>
      <c r="F701" s="35"/>
      <c r="G701" s="35"/>
      <c r="H701" s="35"/>
      <c r="I701" s="32"/>
      <c r="J701" s="54" t="s">
        <v>29</v>
      </c>
      <c r="K701" s="55">
        <f>SUM(K692:K700)</f>
        <v>0</v>
      </c>
      <c r="L701" s="55">
        <f>SUM(L692:L700)</f>
        <v>0</v>
      </c>
      <c r="M701" s="55">
        <f>SUM(M692:M700)</f>
        <v>0</v>
      </c>
      <c r="N701" s="42"/>
    </row>
    <row r="702" spans="2:14" s="2" customFormat="1" ht="18.75" x14ac:dyDescent="0.3">
      <c r="B702" s="39"/>
      <c r="C702" s="48" t="s">
        <v>64</v>
      </c>
      <c r="D702" s="79" t="s">
        <v>111</v>
      </c>
      <c r="E702" s="107" t="s">
        <v>19</v>
      </c>
      <c r="F702" s="107"/>
      <c r="G702" s="107"/>
      <c r="H702" s="107"/>
      <c r="I702" s="108" t="s">
        <v>35</v>
      </c>
      <c r="J702" s="108"/>
      <c r="K702" s="108"/>
      <c r="L702" s="108"/>
      <c r="M702" s="108"/>
      <c r="N702" s="42"/>
    </row>
    <row r="703" spans="2:14" s="2" customFormat="1" ht="30" customHeight="1" x14ac:dyDescent="0.25">
      <c r="B703" s="39"/>
      <c r="C703" s="5" t="s">
        <v>36</v>
      </c>
      <c r="D703" s="5" t="s">
        <v>12</v>
      </c>
      <c r="E703" s="12" t="s">
        <v>2</v>
      </c>
      <c r="F703" s="5" t="s">
        <v>24</v>
      </c>
      <c r="G703" s="23" t="s">
        <v>21</v>
      </c>
      <c r="H703" s="23" t="s">
        <v>22</v>
      </c>
      <c r="I703" s="21" t="s">
        <v>20</v>
      </c>
      <c r="J703" s="21" t="s">
        <v>23</v>
      </c>
      <c r="K703" s="50" t="s">
        <v>25</v>
      </c>
      <c r="L703" s="51" t="s">
        <v>26</v>
      </c>
      <c r="M703" s="51" t="s">
        <v>27</v>
      </c>
      <c r="N703" s="42"/>
    </row>
    <row r="704" spans="2:14" s="2" customFormat="1" x14ac:dyDescent="0.25">
      <c r="B704" s="39"/>
      <c r="C704" s="3"/>
      <c r="D704" s="4" t="str">
        <f>_xlfn.IFNA(VLOOKUP(C704,'1 - Componenten'!$B$7:$K$60,3,0),"")</f>
        <v/>
      </c>
      <c r="E704" s="18" t="str">
        <f>_xlfn.IFNA(VLOOKUP(C704,'1 - Componenten'!$B$7:$K$60,5,0),"")</f>
        <v/>
      </c>
      <c r="F704" s="26" t="str">
        <f>_xlfn.IFNA(VLOOKUP(C704,'1 - Componenten'!$B$7:$K$60,8,0),"")</f>
        <v/>
      </c>
      <c r="G704" s="26" t="str">
        <f>_xlfn.IFNA(VLOOKUP(C704,'1 - Componenten'!$B$7:$K$60,9,0),"")</f>
        <v/>
      </c>
      <c r="H704" s="26" t="str">
        <f>_xlfn.IFNA(VLOOKUP(C704,'1 - Componenten'!$B$7:$K$60,10,0),"")</f>
        <v/>
      </c>
      <c r="I704" s="13">
        <v>1</v>
      </c>
      <c r="J704" s="52">
        <f>IFERROR($I704*E704,0)</f>
        <v>0</v>
      </c>
      <c r="K704" s="53">
        <f>IFERROR($I704*F704,0)</f>
        <v>0</v>
      </c>
      <c r="L704" s="53">
        <f t="shared" ref="L704:L712" si="245">IFERROR($I704*G704,0)</f>
        <v>0</v>
      </c>
      <c r="M704" s="53">
        <f t="shared" ref="M704:M712" si="246">IFERROR($I704*H704,0)</f>
        <v>0</v>
      </c>
      <c r="N704" s="42"/>
    </row>
    <row r="705" spans="2:14" s="2" customFormat="1" x14ac:dyDescent="0.25">
      <c r="B705" s="39"/>
      <c r="C705" s="3"/>
      <c r="D705" s="4" t="str">
        <f>_xlfn.IFNA(VLOOKUP(C705,'1 - Componenten'!$B$7:$K$60,3,0),"")</f>
        <v/>
      </c>
      <c r="E705" s="18" t="str">
        <f>_xlfn.IFNA(VLOOKUP(C705,'1 - Componenten'!$B$7:$K$60,5,0),"")</f>
        <v/>
      </c>
      <c r="F705" s="26" t="str">
        <f>_xlfn.IFNA(VLOOKUP(C705,'1 - Componenten'!$B$7:$K$60,8,0),"")</f>
        <v/>
      </c>
      <c r="G705" s="26" t="str">
        <f>_xlfn.IFNA(VLOOKUP(C705,'1 - Componenten'!$B$7:$K$60,9,0),"")</f>
        <v/>
      </c>
      <c r="H705" s="26" t="str">
        <f>_xlfn.IFNA(VLOOKUP(C705,'1 - Componenten'!$B$7:$K$60,10,0),"")</f>
        <v/>
      </c>
      <c r="I705" s="13">
        <v>1</v>
      </c>
      <c r="J705" s="52">
        <f t="shared" ref="J705:J712" si="247">IFERROR($I705*E705,0)</f>
        <v>0</v>
      </c>
      <c r="K705" s="53">
        <f t="shared" ref="K705:K712" si="248">IFERROR($I705*F705,0)</f>
        <v>0</v>
      </c>
      <c r="L705" s="53">
        <f t="shared" si="245"/>
        <v>0</v>
      </c>
      <c r="M705" s="53">
        <f t="shared" si="246"/>
        <v>0</v>
      </c>
      <c r="N705" s="42"/>
    </row>
    <row r="706" spans="2:14" s="2" customFormat="1" x14ac:dyDescent="0.25">
      <c r="B706" s="39"/>
      <c r="C706" s="3"/>
      <c r="D706" s="4" t="str">
        <f>_xlfn.IFNA(VLOOKUP(C706,'1 - Componenten'!$B$7:$K$60,3,0),"")</f>
        <v/>
      </c>
      <c r="E706" s="18" t="str">
        <f>_xlfn.IFNA(VLOOKUP(C706,'1 - Componenten'!$B$7:$K$60,5,0),"")</f>
        <v/>
      </c>
      <c r="F706" s="26" t="str">
        <f>_xlfn.IFNA(VLOOKUP(C706,'1 - Componenten'!$B$7:$K$60,8,0),"")</f>
        <v/>
      </c>
      <c r="G706" s="26" t="str">
        <f>_xlfn.IFNA(VLOOKUP(C706,'1 - Componenten'!$B$7:$K$60,9,0),"")</f>
        <v/>
      </c>
      <c r="H706" s="26" t="str">
        <f>_xlfn.IFNA(VLOOKUP(C706,'1 - Componenten'!$B$7:$K$60,10,0),"")</f>
        <v/>
      </c>
      <c r="I706" s="13">
        <v>1</v>
      </c>
      <c r="J706" s="52">
        <f t="shared" si="247"/>
        <v>0</v>
      </c>
      <c r="K706" s="53">
        <f t="shared" si="248"/>
        <v>0</v>
      </c>
      <c r="L706" s="53">
        <f t="shared" si="245"/>
        <v>0</v>
      </c>
      <c r="M706" s="53">
        <f t="shared" si="246"/>
        <v>0</v>
      </c>
      <c r="N706" s="42"/>
    </row>
    <row r="707" spans="2:14" s="2" customFormat="1" x14ac:dyDescent="0.25">
      <c r="B707" s="39"/>
      <c r="C707" s="3"/>
      <c r="D707" s="4" t="str">
        <f>_xlfn.IFNA(VLOOKUP(C707,'1 - Componenten'!$B$7:$K$60,3,0),"")</f>
        <v/>
      </c>
      <c r="E707" s="18" t="str">
        <f>_xlfn.IFNA(VLOOKUP(C707,'1 - Componenten'!$B$7:$K$60,5,0),"")</f>
        <v/>
      </c>
      <c r="F707" s="26" t="str">
        <f>_xlfn.IFNA(VLOOKUP(C707,'1 - Componenten'!$B$7:$K$60,8,0),"")</f>
        <v/>
      </c>
      <c r="G707" s="26" t="str">
        <f>_xlfn.IFNA(VLOOKUP(C707,'1 - Componenten'!$B$7:$K$60,9,0),"")</f>
        <v/>
      </c>
      <c r="H707" s="26" t="str">
        <f>_xlfn.IFNA(VLOOKUP(C707,'1 - Componenten'!$B$7:$K$60,10,0),"")</f>
        <v/>
      </c>
      <c r="I707" s="13">
        <v>1</v>
      </c>
      <c r="J707" s="52">
        <f t="shared" si="247"/>
        <v>0</v>
      </c>
      <c r="K707" s="53">
        <f t="shared" si="248"/>
        <v>0</v>
      </c>
      <c r="L707" s="53">
        <f t="shared" si="245"/>
        <v>0</v>
      </c>
      <c r="M707" s="53">
        <f t="shared" si="246"/>
        <v>0</v>
      </c>
      <c r="N707" s="42"/>
    </row>
    <row r="708" spans="2:14" s="2" customFormat="1" x14ac:dyDescent="0.25">
      <c r="B708" s="39"/>
      <c r="C708" s="3"/>
      <c r="D708" s="4" t="str">
        <f>_xlfn.IFNA(VLOOKUP(C708,'1 - Componenten'!$B$7:$K$60,3,0),"")</f>
        <v/>
      </c>
      <c r="E708" s="18" t="str">
        <f>_xlfn.IFNA(VLOOKUP(C708,'1 - Componenten'!$B$7:$K$60,5,0),"")</f>
        <v/>
      </c>
      <c r="F708" s="26" t="str">
        <f>_xlfn.IFNA(VLOOKUP(C708,'1 - Componenten'!$B$7:$K$60,8,0),"")</f>
        <v/>
      </c>
      <c r="G708" s="26" t="str">
        <f>_xlfn.IFNA(VLOOKUP(C708,'1 - Componenten'!$B$7:$K$60,9,0),"")</f>
        <v/>
      </c>
      <c r="H708" s="26" t="str">
        <f>_xlfn.IFNA(VLOOKUP(C708,'1 - Componenten'!$B$7:$K$60,10,0),"")</f>
        <v/>
      </c>
      <c r="I708" s="13">
        <v>1</v>
      </c>
      <c r="J708" s="52">
        <f t="shared" si="247"/>
        <v>0</v>
      </c>
      <c r="K708" s="53">
        <f t="shared" si="248"/>
        <v>0</v>
      </c>
      <c r="L708" s="53">
        <f t="shared" si="245"/>
        <v>0</v>
      </c>
      <c r="M708" s="53">
        <f t="shared" si="246"/>
        <v>0</v>
      </c>
      <c r="N708" s="42"/>
    </row>
    <row r="709" spans="2:14" s="2" customFormat="1" x14ac:dyDescent="0.25">
      <c r="B709" s="39"/>
      <c r="C709" s="3"/>
      <c r="D709" s="4" t="str">
        <f>_xlfn.IFNA(VLOOKUP(C709,'1 - Componenten'!$B$7:$K$60,3,0),"")</f>
        <v/>
      </c>
      <c r="E709" s="18" t="str">
        <f>_xlfn.IFNA(VLOOKUP(C709,'1 - Componenten'!$B$7:$K$60,5,0),"")</f>
        <v/>
      </c>
      <c r="F709" s="26" t="str">
        <f>_xlfn.IFNA(VLOOKUP(C709,'1 - Componenten'!$B$7:$K$60,8,0),"")</f>
        <v/>
      </c>
      <c r="G709" s="26" t="str">
        <f>_xlfn.IFNA(VLOOKUP(C709,'1 - Componenten'!$B$7:$K$60,9,0),"")</f>
        <v/>
      </c>
      <c r="H709" s="26" t="str">
        <f>_xlfn.IFNA(VLOOKUP(C709,'1 - Componenten'!$B$7:$K$60,10,0),"")</f>
        <v/>
      </c>
      <c r="I709" s="13">
        <v>1</v>
      </c>
      <c r="J709" s="52">
        <f t="shared" si="247"/>
        <v>0</v>
      </c>
      <c r="K709" s="53">
        <f t="shared" si="248"/>
        <v>0</v>
      </c>
      <c r="L709" s="53">
        <f t="shared" si="245"/>
        <v>0</v>
      </c>
      <c r="M709" s="53">
        <f t="shared" si="246"/>
        <v>0</v>
      </c>
      <c r="N709" s="42"/>
    </row>
    <row r="710" spans="2:14" s="2" customFormat="1" x14ac:dyDescent="0.25">
      <c r="B710" s="39"/>
      <c r="C710" s="3"/>
      <c r="D710" s="4" t="str">
        <f>_xlfn.IFNA(VLOOKUP(C710,'1 - Componenten'!$B$7:$K$60,3,0),"")</f>
        <v/>
      </c>
      <c r="E710" s="18" t="str">
        <f>_xlfn.IFNA(VLOOKUP(C710,'1 - Componenten'!$B$7:$K$60,5,0),"")</f>
        <v/>
      </c>
      <c r="F710" s="26" t="str">
        <f>_xlfn.IFNA(VLOOKUP(C710,'1 - Componenten'!$B$7:$K$60,8,0),"")</f>
        <v/>
      </c>
      <c r="G710" s="26" t="str">
        <f>_xlfn.IFNA(VLOOKUP(C710,'1 - Componenten'!$B$7:$K$60,9,0),"")</f>
        <v/>
      </c>
      <c r="H710" s="26" t="str">
        <f>_xlfn.IFNA(VLOOKUP(C710,'1 - Componenten'!$B$7:$K$60,10,0),"")</f>
        <v/>
      </c>
      <c r="I710" s="13">
        <v>1</v>
      </c>
      <c r="J710" s="52">
        <f t="shared" si="247"/>
        <v>0</v>
      </c>
      <c r="K710" s="53">
        <f t="shared" si="248"/>
        <v>0</v>
      </c>
      <c r="L710" s="53">
        <f t="shared" si="245"/>
        <v>0</v>
      </c>
      <c r="M710" s="53">
        <f t="shared" si="246"/>
        <v>0</v>
      </c>
      <c r="N710" s="42"/>
    </row>
    <row r="711" spans="2:14" s="2" customFormat="1" x14ac:dyDescent="0.25">
      <c r="B711" s="39"/>
      <c r="C711" s="3"/>
      <c r="D711" s="4" t="str">
        <f>_xlfn.IFNA(VLOOKUP(C711,'1 - Componenten'!$B$7:$K$60,3,0),"")</f>
        <v/>
      </c>
      <c r="E711" s="18" t="str">
        <f>_xlfn.IFNA(VLOOKUP(C711,'1 - Componenten'!$B$7:$K$60,5,0),"")</f>
        <v/>
      </c>
      <c r="F711" s="26" t="str">
        <f>_xlfn.IFNA(VLOOKUP(C711,'1 - Componenten'!$B$7:$K$60,8,0),"")</f>
        <v/>
      </c>
      <c r="G711" s="26" t="str">
        <f>_xlfn.IFNA(VLOOKUP(C711,'1 - Componenten'!$B$7:$K$60,9,0),"")</f>
        <v/>
      </c>
      <c r="H711" s="26" t="str">
        <f>_xlfn.IFNA(VLOOKUP(C711,'1 - Componenten'!$B$7:$K$60,10,0),"")</f>
        <v/>
      </c>
      <c r="I711" s="13">
        <v>1</v>
      </c>
      <c r="J711" s="52">
        <f t="shared" si="247"/>
        <v>0</v>
      </c>
      <c r="K711" s="53">
        <f t="shared" si="248"/>
        <v>0</v>
      </c>
      <c r="L711" s="53">
        <f t="shared" si="245"/>
        <v>0</v>
      </c>
      <c r="M711" s="53">
        <f t="shared" si="246"/>
        <v>0</v>
      </c>
      <c r="N711" s="42"/>
    </row>
    <row r="712" spans="2:14" s="2" customFormat="1" x14ac:dyDescent="0.25">
      <c r="B712" s="39"/>
      <c r="C712" s="3"/>
      <c r="D712" s="4" t="str">
        <f>_xlfn.IFNA(VLOOKUP(C712,'1 - Componenten'!$B$7:$K$60,3,0),"")</f>
        <v/>
      </c>
      <c r="E712" s="18" t="str">
        <f>_xlfn.IFNA(VLOOKUP(C712,'1 - Componenten'!$B$7:$K$60,5,0),"")</f>
        <v/>
      </c>
      <c r="F712" s="26" t="str">
        <f>_xlfn.IFNA(VLOOKUP(C712,'1 - Componenten'!$B$7:$K$60,8,0),"")</f>
        <v/>
      </c>
      <c r="G712" s="26" t="str">
        <f>_xlfn.IFNA(VLOOKUP(C712,'1 - Componenten'!$B$7:$K$60,9,0),"")</f>
        <v/>
      </c>
      <c r="H712" s="26" t="str">
        <f>_xlfn.IFNA(VLOOKUP(C712,'1 - Componenten'!$B$7:$K$60,10,0),"")</f>
        <v/>
      </c>
      <c r="I712" s="13">
        <v>1</v>
      </c>
      <c r="J712" s="52">
        <f t="shared" si="247"/>
        <v>0</v>
      </c>
      <c r="K712" s="53">
        <f t="shared" si="248"/>
        <v>0</v>
      </c>
      <c r="L712" s="53">
        <f t="shared" si="245"/>
        <v>0</v>
      </c>
      <c r="M712" s="53">
        <f t="shared" si="246"/>
        <v>0</v>
      </c>
      <c r="N712" s="42"/>
    </row>
    <row r="713" spans="2:14" s="2" customFormat="1" ht="14.1" customHeight="1" x14ac:dyDescent="0.25">
      <c r="B713" s="39"/>
      <c r="C713" s="32"/>
      <c r="D713" s="33"/>
      <c r="E713" s="34"/>
      <c r="F713" s="35"/>
      <c r="G713" s="35"/>
      <c r="H713" s="35"/>
      <c r="I713" s="32"/>
      <c r="J713" s="54" t="s">
        <v>29</v>
      </c>
      <c r="K713" s="55">
        <f>SUM(K704:K712)</f>
        <v>0</v>
      </c>
      <c r="L713" s="55">
        <f>SUM(L704:L712)</f>
        <v>0</v>
      </c>
      <c r="M713" s="55">
        <f>SUM(M704:M712)</f>
        <v>0</v>
      </c>
      <c r="N713" s="42"/>
    </row>
    <row r="714" spans="2:14" s="2" customFormat="1" ht="18.75" x14ac:dyDescent="0.3">
      <c r="B714" s="39"/>
      <c r="C714" s="48" t="s">
        <v>64</v>
      </c>
      <c r="D714" s="79" t="s">
        <v>111</v>
      </c>
      <c r="E714" s="107" t="s">
        <v>19</v>
      </c>
      <c r="F714" s="107"/>
      <c r="G714" s="107"/>
      <c r="H714" s="107"/>
      <c r="I714" s="108" t="s">
        <v>35</v>
      </c>
      <c r="J714" s="108"/>
      <c r="K714" s="108"/>
      <c r="L714" s="108"/>
      <c r="M714" s="108"/>
      <c r="N714" s="42"/>
    </row>
    <row r="715" spans="2:14" s="2" customFormat="1" ht="30" customHeight="1" x14ac:dyDescent="0.25">
      <c r="B715" s="39"/>
      <c r="C715" s="5" t="s">
        <v>36</v>
      </c>
      <c r="D715" s="5" t="s">
        <v>12</v>
      </c>
      <c r="E715" s="12" t="s">
        <v>2</v>
      </c>
      <c r="F715" s="5" t="s">
        <v>24</v>
      </c>
      <c r="G715" s="23" t="s">
        <v>21</v>
      </c>
      <c r="H715" s="23" t="s">
        <v>22</v>
      </c>
      <c r="I715" s="21" t="s">
        <v>20</v>
      </c>
      <c r="J715" s="21" t="s">
        <v>23</v>
      </c>
      <c r="K715" s="50" t="s">
        <v>25</v>
      </c>
      <c r="L715" s="51" t="s">
        <v>26</v>
      </c>
      <c r="M715" s="51" t="s">
        <v>27</v>
      </c>
      <c r="N715" s="42"/>
    </row>
    <row r="716" spans="2:14" s="2" customFormat="1" x14ac:dyDescent="0.25">
      <c r="B716" s="39"/>
      <c r="C716" s="3"/>
      <c r="D716" s="4" t="str">
        <f>_xlfn.IFNA(VLOOKUP(C716,'1 - Componenten'!$B$7:$K$60,3,0),"")</f>
        <v/>
      </c>
      <c r="E716" s="18" t="str">
        <f>_xlfn.IFNA(VLOOKUP(C716,'1 - Componenten'!$B$7:$K$60,5,0),"")</f>
        <v/>
      </c>
      <c r="F716" s="26" t="str">
        <f>_xlfn.IFNA(VLOOKUP(C716,'1 - Componenten'!$B$7:$K$60,8,0),"")</f>
        <v/>
      </c>
      <c r="G716" s="26" t="str">
        <f>_xlfn.IFNA(VLOOKUP(C716,'1 - Componenten'!$B$7:$K$60,9,0),"")</f>
        <v/>
      </c>
      <c r="H716" s="26" t="str">
        <f>_xlfn.IFNA(VLOOKUP(C716,'1 - Componenten'!$B$7:$K$60,10,0),"")</f>
        <v/>
      </c>
      <c r="I716" s="13">
        <v>1</v>
      </c>
      <c r="J716" s="52">
        <f>IFERROR($I716*E716,0)</f>
        <v>0</v>
      </c>
      <c r="K716" s="53">
        <f>IFERROR($I716*F716,0)</f>
        <v>0</v>
      </c>
      <c r="L716" s="53">
        <f t="shared" ref="L716:L724" si="249">IFERROR($I716*G716,0)</f>
        <v>0</v>
      </c>
      <c r="M716" s="53">
        <f t="shared" ref="M716:M724" si="250">IFERROR($I716*H716,0)</f>
        <v>0</v>
      </c>
      <c r="N716" s="42"/>
    </row>
    <row r="717" spans="2:14" s="2" customFormat="1" x14ac:dyDescent="0.25">
      <c r="B717" s="39"/>
      <c r="C717" s="3"/>
      <c r="D717" s="4" t="str">
        <f>_xlfn.IFNA(VLOOKUP(C717,'1 - Componenten'!$B$7:$K$60,3,0),"")</f>
        <v/>
      </c>
      <c r="E717" s="18" t="str">
        <f>_xlfn.IFNA(VLOOKUP(C717,'1 - Componenten'!$B$7:$K$60,5,0),"")</f>
        <v/>
      </c>
      <c r="F717" s="26" t="str">
        <f>_xlfn.IFNA(VLOOKUP(C717,'1 - Componenten'!$B$7:$K$60,8,0),"")</f>
        <v/>
      </c>
      <c r="G717" s="26" t="str">
        <f>_xlfn.IFNA(VLOOKUP(C717,'1 - Componenten'!$B$7:$K$60,9,0),"")</f>
        <v/>
      </c>
      <c r="H717" s="26" t="str">
        <f>_xlfn.IFNA(VLOOKUP(C717,'1 - Componenten'!$B$7:$K$60,10,0),"")</f>
        <v/>
      </c>
      <c r="I717" s="13">
        <v>1</v>
      </c>
      <c r="J717" s="52">
        <f t="shared" ref="J717:J724" si="251">IFERROR($I717*E717,0)</f>
        <v>0</v>
      </c>
      <c r="K717" s="53">
        <f t="shared" ref="K717:K724" si="252">IFERROR($I717*F717,0)</f>
        <v>0</v>
      </c>
      <c r="L717" s="53">
        <f t="shared" si="249"/>
        <v>0</v>
      </c>
      <c r="M717" s="53">
        <f t="shared" si="250"/>
        <v>0</v>
      </c>
      <c r="N717" s="42"/>
    </row>
    <row r="718" spans="2:14" s="2" customFormat="1" x14ac:dyDescent="0.25">
      <c r="B718" s="39"/>
      <c r="C718" s="3"/>
      <c r="D718" s="4" t="str">
        <f>_xlfn.IFNA(VLOOKUP(C718,'1 - Componenten'!$B$7:$K$60,3,0),"")</f>
        <v/>
      </c>
      <c r="E718" s="18" t="str">
        <f>_xlfn.IFNA(VLOOKUP(C718,'1 - Componenten'!$B$7:$K$60,5,0),"")</f>
        <v/>
      </c>
      <c r="F718" s="26" t="str">
        <f>_xlfn.IFNA(VLOOKUP(C718,'1 - Componenten'!$B$7:$K$60,8,0),"")</f>
        <v/>
      </c>
      <c r="G718" s="26" t="str">
        <f>_xlfn.IFNA(VLOOKUP(C718,'1 - Componenten'!$B$7:$K$60,9,0),"")</f>
        <v/>
      </c>
      <c r="H718" s="26" t="str">
        <f>_xlfn.IFNA(VLOOKUP(C718,'1 - Componenten'!$B$7:$K$60,10,0),"")</f>
        <v/>
      </c>
      <c r="I718" s="13">
        <v>1</v>
      </c>
      <c r="J718" s="52">
        <f t="shared" si="251"/>
        <v>0</v>
      </c>
      <c r="K718" s="53">
        <f t="shared" si="252"/>
        <v>0</v>
      </c>
      <c r="L718" s="53">
        <f t="shared" si="249"/>
        <v>0</v>
      </c>
      <c r="M718" s="53">
        <f t="shared" si="250"/>
        <v>0</v>
      </c>
      <c r="N718" s="42"/>
    </row>
    <row r="719" spans="2:14" s="2" customFormat="1" x14ac:dyDescent="0.25">
      <c r="B719" s="39"/>
      <c r="C719" s="3"/>
      <c r="D719" s="4" t="str">
        <f>_xlfn.IFNA(VLOOKUP(C719,'1 - Componenten'!$B$7:$K$60,3,0),"")</f>
        <v/>
      </c>
      <c r="E719" s="18" t="str">
        <f>_xlfn.IFNA(VLOOKUP(C719,'1 - Componenten'!$B$7:$K$60,5,0),"")</f>
        <v/>
      </c>
      <c r="F719" s="26" t="str">
        <f>_xlfn.IFNA(VLOOKUP(C719,'1 - Componenten'!$B$7:$K$60,8,0),"")</f>
        <v/>
      </c>
      <c r="G719" s="26" t="str">
        <f>_xlfn.IFNA(VLOOKUP(C719,'1 - Componenten'!$B$7:$K$60,9,0),"")</f>
        <v/>
      </c>
      <c r="H719" s="26" t="str">
        <f>_xlfn.IFNA(VLOOKUP(C719,'1 - Componenten'!$B$7:$K$60,10,0),"")</f>
        <v/>
      </c>
      <c r="I719" s="13">
        <v>1</v>
      </c>
      <c r="J719" s="52">
        <f t="shared" si="251"/>
        <v>0</v>
      </c>
      <c r="K719" s="53">
        <f t="shared" si="252"/>
        <v>0</v>
      </c>
      <c r="L719" s="53">
        <f t="shared" si="249"/>
        <v>0</v>
      </c>
      <c r="M719" s="53">
        <f t="shared" si="250"/>
        <v>0</v>
      </c>
      <c r="N719" s="42"/>
    </row>
    <row r="720" spans="2:14" s="2" customFormat="1" x14ac:dyDescent="0.25">
      <c r="B720" s="39"/>
      <c r="C720" s="3"/>
      <c r="D720" s="4" t="str">
        <f>_xlfn.IFNA(VLOOKUP(C720,'1 - Componenten'!$B$7:$K$60,3,0),"")</f>
        <v/>
      </c>
      <c r="E720" s="18" t="str">
        <f>_xlfn.IFNA(VLOOKUP(C720,'1 - Componenten'!$B$7:$K$60,5,0),"")</f>
        <v/>
      </c>
      <c r="F720" s="26" t="str">
        <f>_xlfn.IFNA(VLOOKUP(C720,'1 - Componenten'!$B$7:$K$60,8,0),"")</f>
        <v/>
      </c>
      <c r="G720" s="26" t="str">
        <f>_xlfn.IFNA(VLOOKUP(C720,'1 - Componenten'!$B$7:$K$60,9,0),"")</f>
        <v/>
      </c>
      <c r="H720" s="26" t="str">
        <f>_xlfn.IFNA(VLOOKUP(C720,'1 - Componenten'!$B$7:$K$60,10,0),"")</f>
        <v/>
      </c>
      <c r="I720" s="13">
        <v>1</v>
      </c>
      <c r="J720" s="52">
        <f t="shared" si="251"/>
        <v>0</v>
      </c>
      <c r="K720" s="53">
        <f t="shared" si="252"/>
        <v>0</v>
      </c>
      <c r="L720" s="53">
        <f t="shared" si="249"/>
        <v>0</v>
      </c>
      <c r="M720" s="53">
        <f t="shared" si="250"/>
        <v>0</v>
      </c>
      <c r="N720" s="42"/>
    </row>
    <row r="721" spans="2:14" s="2" customFormat="1" x14ac:dyDescent="0.25">
      <c r="B721" s="39"/>
      <c r="C721" s="3"/>
      <c r="D721" s="4" t="str">
        <f>_xlfn.IFNA(VLOOKUP(C721,'1 - Componenten'!$B$7:$K$60,3,0),"")</f>
        <v/>
      </c>
      <c r="E721" s="18" t="str">
        <f>_xlfn.IFNA(VLOOKUP(C721,'1 - Componenten'!$B$7:$K$60,5,0),"")</f>
        <v/>
      </c>
      <c r="F721" s="26" t="str">
        <f>_xlfn.IFNA(VLOOKUP(C721,'1 - Componenten'!$B$7:$K$60,8,0),"")</f>
        <v/>
      </c>
      <c r="G721" s="26" t="str">
        <f>_xlfn.IFNA(VLOOKUP(C721,'1 - Componenten'!$B$7:$K$60,9,0),"")</f>
        <v/>
      </c>
      <c r="H721" s="26" t="str">
        <f>_xlfn.IFNA(VLOOKUP(C721,'1 - Componenten'!$B$7:$K$60,10,0),"")</f>
        <v/>
      </c>
      <c r="I721" s="13">
        <v>1</v>
      </c>
      <c r="J721" s="52">
        <f t="shared" si="251"/>
        <v>0</v>
      </c>
      <c r="K721" s="53">
        <f t="shared" si="252"/>
        <v>0</v>
      </c>
      <c r="L721" s="53">
        <f t="shared" si="249"/>
        <v>0</v>
      </c>
      <c r="M721" s="53">
        <f t="shared" si="250"/>
        <v>0</v>
      </c>
      <c r="N721" s="42"/>
    </row>
    <row r="722" spans="2:14" s="2" customFormat="1" x14ac:dyDescent="0.25">
      <c r="B722" s="39"/>
      <c r="C722" s="3"/>
      <c r="D722" s="4" t="str">
        <f>_xlfn.IFNA(VLOOKUP(C722,'1 - Componenten'!$B$7:$K$60,3,0),"")</f>
        <v/>
      </c>
      <c r="E722" s="18" t="str">
        <f>_xlfn.IFNA(VLOOKUP(C722,'1 - Componenten'!$B$7:$K$60,5,0),"")</f>
        <v/>
      </c>
      <c r="F722" s="26" t="str">
        <f>_xlfn.IFNA(VLOOKUP(C722,'1 - Componenten'!$B$7:$K$60,8,0),"")</f>
        <v/>
      </c>
      <c r="G722" s="26" t="str">
        <f>_xlfn.IFNA(VLOOKUP(C722,'1 - Componenten'!$B$7:$K$60,9,0),"")</f>
        <v/>
      </c>
      <c r="H722" s="26" t="str">
        <f>_xlfn.IFNA(VLOOKUP(C722,'1 - Componenten'!$B$7:$K$60,10,0),"")</f>
        <v/>
      </c>
      <c r="I722" s="13">
        <v>1</v>
      </c>
      <c r="J722" s="52">
        <f t="shared" si="251"/>
        <v>0</v>
      </c>
      <c r="K722" s="53">
        <f t="shared" si="252"/>
        <v>0</v>
      </c>
      <c r="L722" s="53">
        <f t="shared" si="249"/>
        <v>0</v>
      </c>
      <c r="M722" s="53">
        <f t="shared" si="250"/>
        <v>0</v>
      </c>
      <c r="N722" s="42"/>
    </row>
    <row r="723" spans="2:14" s="2" customFormat="1" x14ac:dyDescent="0.25">
      <c r="B723" s="39"/>
      <c r="C723" s="3"/>
      <c r="D723" s="4" t="str">
        <f>_xlfn.IFNA(VLOOKUP(C723,'1 - Componenten'!$B$7:$K$60,3,0),"")</f>
        <v/>
      </c>
      <c r="E723" s="18" t="str">
        <f>_xlfn.IFNA(VLOOKUP(C723,'1 - Componenten'!$B$7:$K$60,5,0),"")</f>
        <v/>
      </c>
      <c r="F723" s="26" t="str">
        <f>_xlfn.IFNA(VLOOKUP(C723,'1 - Componenten'!$B$7:$K$60,8,0),"")</f>
        <v/>
      </c>
      <c r="G723" s="26" t="str">
        <f>_xlfn.IFNA(VLOOKUP(C723,'1 - Componenten'!$B$7:$K$60,9,0),"")</f>
        <v/>
      </c>
      <c r="H723" s="26" t="str">
        <f>_xlfn.IFNA(VLOOKUP(C723,'1 - Componenten'!$B$7:$K$60,10,0),"")</f>
        <v/>
      </c>
      <c r="I723" s="13">
        <v>1</v>
      </c>
      <c r="J723" s="52">
        <f t="shared" si="251"/>
        <v>0</v>
      </c>
      <c r="K723" s="53">
        <f t="shared" si="252"/>
        <v>0</v>
      </c>
      <c r="L723" s="53">
        <f t="shared" si="249"/>
        <v>0</v>
      </c>
      <c r="M723" s="53">
        <f t="shared" si="250"/>
        <v>0</v>
      </c>
      <c r="N723" s="42"/>
    </row>
    <row r="724" spans="2:14" s="2" customFormat="1" x14ac:dyDescent="0.25">
      <c r="B724" s="39"/>
      <c r="C724" s="3"/>
      <c r="D724" s="4" t="str">
        <f>_xlfn.IFNA(VLOOKUP(C724,'1 - Componenten'!$B$7:$K$60,3,0),"")</f>
        <v/>
      </c>
      <c r="E724" s="18" t="str">
        <f>_xlfn.IFNA(VLOOKUP(C724,'1 - Componenten'!$B$7:$K$60,5,0),"")</f>
        <v/>
      </c>
      <c r="F724" s="26" t="str">
        <f>_xlfn.IFNA(VLOOKUP(C724,'1 - Componenten'!$B$7:$K$60,8,0),"")</f>
        <v/>
      </c>
      <c r="G724" s="26" t="str">
        <f>_xlfn.IFNA(VLOOKUP(C724,'1 - Componenten'!$B$7:$K$60,9,0),"")</f>
        <v/>
      </c>
      <c r="H724" s="26" t="str">
        <f>_xlfn.IFNA(VLOOKUP(C724,'1 - Componenten'!$B$7:$K$60,10,0),"")</f>
        <v/>
      </c>
      <c r="I724" s="13">
        <v>1</v>
      </c>
      <c r="J724" s="52">
        <f t="shared" si="251"/>
        <v>0</v>
      </c>
      <c r="K724" s="53">
        <f t="shared" si="252"/>
        <v>0</v>
      </c>
      <c r="L724" s="53">
        <f t="shared" si="249"/>
        <v>0</v>
      </c>
      <c r="M724" s="53">
        <f t="shared" si="250"/>
        <v>0</v>
      </c>
      <c r="N724" s="42"/>
    </row>
    <row r="725" spans="2:14" s="2" customFormat="1" ht="14.1" customHeight="1" x14ac:dyDescent="0.25">
      <c r="B725" s="39"/>
      <c r="C725" s="32"/>
      <c r="D725" s="33"/>
      <c r="E725" s="34"/>
      <c r="F725" s="35"/>
      <c r="G725" s="35"/>
      <c r="H725" s="35"/>
      <c r="I725" s="32"/>
      <c r="J725" s="54" t="s">
        <v>29</v>
      </c>
      <c r="K725" s="55">
        <f>SUM(K716:K724)</f>
        <v>0</v>
      </c>
      <c r="L725" s="55">
        <f>SUM(L716:L724)</f>
        <v>0</v>
      </c>
      <c r="M725" s="55">
        <f>SUM(M716:M724)</f>
        <v>0</v>
      </c>
      <c r="N725" s="42"/>
    </row>
    <row r="726" spans="2:14" s="2" customFormat="1" ht="18.75" x14ac:dyDescent="0.3">
      <c r="B726" s="39"/>
      <c r="C726" s="48" t="s">
        <v>64</v>
      </c>
      <c r="D726" s="79" t="s">
        <v>112</v>
      </c>
      <c r="E726" s="107" t="s">
        <v>19</v>
      </c>
      <c r="F726" s="107"/>
      <c r="G726" s="107"/>
      <c r="H726" s="107"/>
      <c r="I726" s="108" t="s">
        <v>35</v>
      </c>
      <c r="J726" s="108"/>
      <c r="K726" s="108"/>
      <c r="L726" s="108"/>
      <c r="M726" s="108"/>
      <c r="N726" s="42"/>
    </row>
    <row r="727" spans="2:14" s="2" customFormat="1" ht="30" customHeight="1" x14ac:dyDescent="0.25">
      <c r="B727" s="39"/>
      <c r="C727" s="5" t="s">
        <v>36</v>
      </c>
      <c r="D727" s="5" t="s">
        <v>12</v>
      </c>
      <c r="E727" s="12" t="s">
        <v>2</v>
      </c>
      <c r="F727" s="5" t="s">
        <v>24</v>
      </c>
      <c r="G727" s="23" t="s">
        <v>21</v>
      </c>
      <c r="H727" s="23" t="s">
        <v>22</v>
      </c>
      <c r="I727" s="21" t="s">
        <v>20</v>
      </c>
      <c r="J727" s="21" t="s">
        <v>23</v>
      </c>
      <c r="K727" s="50" t="s">
        <v>25</v>
      </c>
      <c r="L727" s="51" t="s">
        <v>26</v>
      </c>
      <c r="M727" s="51" t="s">
        <v>27</v>
      </c>
      <c r="N727" s="42"/>
    </row>
    <row r="728" spans="2:14" s="2" customFormat="1" x14ac:dyDescent="0.25">
      <c r="B728" s="39"/>
      <c r="C728" s="3"/>
      <c r="D728" s="4" t="str">
        <f>_xlfn.IFNA(VLOOKUP(C728,'1 - Componenten'!$B$7:$K$60,3,0),"")</f>
        <v/>
      </c>
      <c r="E728" s="18" t="str">
        <f>_xlfn.IFNA(VLOOKUP(C728,'1 - Componenten'!$B$7:$K$60,5,0),"")</f>
        <v/>
      </c>
      <c r="F728" s="26" t="str">
        <f>_xlfn.IFNA(VLOOKUP(C728,'1 - Componenten'!$B$7:$K$60,8,0),"")</f>
        <v/>
      </c>
      <c r="G728" s="26" t="str">
        <f>_xlfn.IFNA(VLOOKUP(C728,'1 - Componenten'!$B$7:$K$60,9,0),"")</f>
        <v/>
      </c>
      <c r="H728" s="26" t="str">
        <f>_xlfn.IFNA(VLOOKUP(C728,'1 - Componenten'!$B$7:$K$60,10,0),"")</f>
        <v/>
      </c>
      <c r="I728" s="13">
        <v>1</v>
      </c>
      <c r="J728" s="52">
        <f>IFERROR($I728*E728,0)</f>
        <v>0</v>
      </c>
      <c r="K728" s="53">
        <f>IFERROR($I728*F728,0)</f>
        <v>0</v>
      </c>
      <c r="L728" s="53">
        <f t="shared" ref="L728:L736" si="253">IFERROR($I728*G728,0)</f>
        <v>0</v>
      </c>
      <c r="M728" s="53">
        <f t="shared" ref="M728:M736" si="254">IFERROR($I728*H728,0)</f>
        <v>0</v>
      </c>
      <c r="N728" s="42"/>
    </row>
    <row r="729" spans="2:14" s="2" customFormat="1" x14ac:dyDescent="0.25">
      <c r="B729" s="39"/>
      <c r="C729" s="3"/>
      <c r="D729" s="4" t="str">
        <f>_xlfn.IFNA(VLOOKUP(C729,'1 - Componenten'!$B$7:$K$60,3,0),"")</f>
        <v/>
      </c>
      <c r="E729" s="18" t="str">
        <f>_xlfn.IFNA(VLOOKUP(C729,'1 - Componenten'!$B$7:$K$60,5,0),"")</f>
        <v/>
      </c>
      <c r="F729" s="26" t="str">
        <f>_xlfn.IFNA(VLOOKUP(C729,'1 - Componenten'!$B$7:$K$60,8,0),"")</f>
        <v/>
      </c>
      <c r="G729" s="26" t="str">
        <f>_xlfn.IFNA(VLOOKUP(C729,'1 - Componenten'!$B$7:$K$60,9,0),"")</f>
        <v/>
      </c>
      <c r="H729" s="26" t="str">
        <f>_xlfn.IFNA(VLOOKUP(C729,'1 - Componenten'!$B$7:$K$60,10,0),"")</f>
        <v/>
      </c>
      <c r="I729" s="13">
        <v>1</v>
      </c>
      <c r="J729" s="52">
        <f t="shared" ref="J729:J736" si="255">IFERROR($I729*E729,0)</f>
        <v>0</v>
      </c>
      <c r="K729" s="53">
        <f t="shared" ref="K729:K736" si="256">IFERROR($I729*F729,0)</f>
        <v>0</v>
      </c>
      <c r="L729" s="53">
        <f t="shared" si="253"/>
        <v>0</v>
      </c>
      <c r="M729" s="53">
        <f t="shared" si="254"/>
        <v>0</v>
      </c>
      <c r="N729" s="42"/>
    </row>
    <row r="730" spans="2:14" s="2" customFormat="1" x14ac:dyDescent="0.25">
      <c r="B730" s="39"/>
      <c r="C730" s="3"/>
      <c r="D730" s="4" t="str">
        <f>_xlfn.IFNA(VLOOKUP(C730,'1 - Componenten'!$B$7:$K$60,3,0),"")</f>
        <v/>
      </c>
      <c r="E730" s="18" t="str">
        <f>_xlfn.IFNA(VLOOKUP(C730,'1 - Componenten'!$B$7:$K$60,5,0),"")</f>
        <v/>
      </c>
      <c r="F730" s="26" t="str">
        <f>_xlfn.IFNA(VLOOKUP(C730,'1 - Componenten'!$B$7:$K$60,8,0),"")</f>
        <v/>
      </c>
      <c r="G730" s="26" t="str">
        <f>_xlfn.IFNA(VLOOKUP(C730,'1 - Componenten'!$B$7:$K$60,9,0),"")</f>
        <v/>
      </c>
      <c r="H730" s="26" t="str">
        <f>_xlfn.IFNA(VLOOKUP(C730,'1 - Componenten'!$B$7:$K$60,10,0),"")</f>
        <v/>
      </c>
      <c r="I730" s="13">
        <v>1</v>
      </c>
      <c r="J730" s="52">
        <f t="shared" si="255"/>
        <v>0</v>
      </c>
      <c r="K730" s="53">
        <f t="shared" si="256"/>
        <v>0</v>
      </c>
      <c r="L730" s="53">
        <f t="shared" si="253"/>
        <v>0</v>
      </c>
      <c r="M730" s="53">
        <f t="shared" si="254"/>
        <v>0</v>
      </c>
      <c r="N730" s="42"/>
    </row>
    <row r="731" spans="2:14" s="2" customFormat="1" x14ac:dyDescent="0.25">
      <c r="B731" s="39"/>
      <c r="C731" s="3"/>
      <c r="D731" s="4" t="str">
        <f>_xlfn.IFNA(VLOOKUP(C731,'1 - Componenten'!$B$7:$K$60,3,0),"")</f>
        <v/>
      </c>
      <c r="E731" s="18" t="str">
        <f>_xlfn.IFNA(VLOOKUP(C731,'1 - Componenten'!$B$7:$K$60,5,0),"")</f>
        <v/>
      </c>
      <c r="F731" s="26" t="str">
        <f>_xlfn.IFNA(VLOOKUP(C731,'1 - Componenten'!$B$7:$K$60,8,0),"")</f>
        <v/>
      </c>
      <c r="G731" s="26" t="str">
        <f>_xlfn.IFNA(VLOOKUP(C731,'1 - Componenten'!$B$7:$K$60,9,0),"")</f>
        <v/>
      </c>
      <c r="H731" s="26" t="str">
        <f>_xlfn.IFNA(VLOOKUP(C731,'1 - Componenten'!$B$7:$K$60,10,0),"")</f>
        <v/>
      </c>
      <c r="I731" s="13">
        <v>1</v>
      </c>
      <c r="J731" s="52">
        <f t="shared" si="255"/>
        <v>0</v>
      </c>
      <c r="K731" s="53">
        <f t="shared" si="256"/>
        <v>0</v>
      </c>
      <c r="L731" s="53">
        <f t="shared" si="253"/>
        <v>0</v>
      </c>
      <c r="M731" s="53">
        <f t="shared" si="254"/>
        <v>0</v>
      </c>
      <c r="N731" s="42"/>
    </row>
    <row r="732" spans="2:14" s="2" customFormat="1" x14ac:dyDescent="0.25">
      <c r="B732" s="39"/>
      <c r="C732" s="3"/>
      <c r="D732" s="4" t="str">
        <f>_xlfn.IFNA(VLOOKUP(C732,'1 - Componenten'!$B$7:$K$60,3,0),"")</f>
        <v/>
      </c>
      <c r="E732" s="18" t="str">
        <f>_xlfn.IFNA(VLOOKUP(C732,'1 - Componenten'!$B$7:$K$60,5,0),"")</f>
        <v/>
      </c>
      <c r="F732" s="26" t="str">
        <f>_xlfn.IFNA(VLOOKUP(C732,'1 - Componenten'!$B$7:$K$60,8,0),"")</f>
        <v/>
      </c>
      <c r="G732" s="26" t="str">
        <f>_xlfn.IFNA(VLOOKUP(C732,'1 - Componenten'!$B$7:$K$60,9,0),"")</f>
        <v/>
      </c>
      <c r="H732" s="26" t="str">
        <f>_xlfn.IFNA(VLOOKUP(C732,'1 - Componenten'!$B$7:$K$60,10,0),"")</f>
        <v/>
      </c>
      <c r="I732" s="13">
        <v>1</v>
      </c>
      <c r="J732" s="52">
        <f t="shared" si="255"/>
        <v>0</v>
      </c>
      <c r="K732" s="53">
        <f t="shared" si="256"/>
        <v>0</v>
      </c>
      <c r="L732" s="53">
        <f t="shared" si="253"/>
        <v>0</v>
      </c>
      <c r="M732" s="53">
        <f t="shared" si="254"/>
        <v>0</v>
      </c>
      <c r="N732" s="42"/>
    </row>
    <row r="733" spans="2:14" s="2" customFormat="1" x14ac:dyDescent="0.25">
      <c r="B733" s="39"/>
      <c r="C733" s="3"/>
      <c r="D733" s="4" t="str">
        <f>_xlfn.IFNA(VLOOKUP(C733,'1 - Componenten'!$B$7:$K$60,3,0),"")</f>
        <v/>
      </c>
      <c r="E733" s="18" t="str">
        <f>_xlfn.IFNA(VLOOKUP(C733,'1 - Componenten'!$B$7:$K$60,5,0),"")</f>
        <v/>
      </c>
      <c r="F733" s="26" t="str">
        <f>_xlfn.IFNA(VLOOKUP(C733,'1 - Componenten'!$B$7:$K$60,8,0),"")</f>
        <v/>
      </c>
      <c r="G733" s="26" t="str">
        <f>_xlfn.IFNA(VLOOKUP(C733,'1 - Componenten'!$B$7:$K$60,9,0),"")</f>
        <v/>
      </c>
      <c r="H733" s="26" t="str">
        <f>_xlfn.IFNA(VLOOKUP(C733,'1 - Componenten'!$B$7:$K$60,10,0),"")</f>
        <v/>
      </c>
      <c r="I733" s="13">
        <v>1</v>
      </c>
      <c r="J733" s="52">
        <f t="shared" si="255"/>
        <v>0</v>
      </c>
      <c r="K733" s="53">
        <f t="shared" si="256"/>
        <v>0</v>
      </c>
      <c r="L733" s="53">
        <f t="shared" si="253"/>
        <v>0</v>
      </c>
      <c r="M733" s="53">
        <f t="shared" si="254"/>
        <v>0</v>
      </c>
      <c r="N733" s="42"/>
    </row>
    <row r="734" spans="2:14" s="2" customFormat="1" x14ac:dyDescent="0.25">
      <c r="B734" s="39"/>
      <c r="C734" s="3"/>
      <c r="D734" s="4" t="str">
        <f>_xlfn.IFNA(VLOOKUP(C734,'1 - Componenten'!$B$7:$K$60,3,0),"")</f>
        <v/>
      </c>
      <c r="E734" s="18" t="str">
        <f>_xlfn.IFNA(VLOOKUP(C734,'1 - Componenten'!$B$7:$K$60,5,0),"")</f>
        <v/>
      </c>
      <c r="F734" s="26" t="str">
        <f>_xlfn.IFNA(VLOOKUP(C734,'1 - Componenten'!$B$7:$K$60,8,0),"")</f>
        <v/>
      </c>
      <c r="G734" s="26" t="str">
        <f>_xlfn.IFNA(VLOOKUP(C734,'1 - Componenten'!$B$7:$K$60,9,0),"")</f>
        <v/>
      </c>
      <c r="H734" s="26" t="str">
        <f>_xlfn.IFNA(VLOOKUP(C734,'1 - Componenten'!$B$7:$K$60,10,0),"")</f>
        <v/>
      </c>
      <c r="I734" s="13">
        <v>1</v>
      </c>
      <c r="J734" s="52">
        <f t="shared" si="255"/>
        <v>0</v>
      </c>
      <c r="K734" s="53">
        <f t="shared" si="256"/>
        <v>0</v>
      </c>
      <c r="L734" s="53">
        <f t="shared" si="253"/>
        <v>0</v>
      </c>
      <c r="M734" s="53">
        <f t="shared" si="254"/>
        <v>0</v>
      </c>
      <c r="N734" s="42"/>
    </row>
    <row r="735" spans="2:14" s="2" customFormat="1" x14ac:dyDescent="0.25">
      <c r="B735" s="39"/>
      <c r="C735" s="3"/>
      <c r="D735" s="4" t="str">
        <f>_xlfn.IFNA(VLOOKUP(C735,'1 - Componenten'!$B$7:$K$60,3,0),"")</f>
        <v/>
      </c>
      <c r="E735" s="18" t="str">
        <f>_xlfn.IFNA(VLOOKUP(C735,'1 - Componenten'!$B$7:$K$60,5,0),"")</f>
        <v/>
      </c>
      <c r="F735" s="26" t="str">
        <f>_xlfn.IFNA(VLOOKUP(C735,'1 - Componenten'!$B$7:$K$60,8,0),"")</f>
        <v/>
      </c>
      <c r="G735" s="26" t="str">
        <f>_xlfn.IFNA(VLOOKUP(C735,'1 - Componenten'!$B$7:$K$60,9,0),"")</f>
        <v/>
      </c>
      <c r="H735" s="26" t="str">
        <f>_xlfn.IFNA(VLOOKUP(C735,'1 - Componenten'!$B$7:$K$60,10,0),"")</f>
        <v/>
      </c>
      <c r="I735" s="13">
        <v>1</v>
      </c>
      <c r="J735" s="52">
        <f t="shared" si="255"/>
        <v>0</v>
      </c>
      <c r="K735" s="53">
        <f t="shared" si="256"/>
        <v>0</v>
      </c>
      <c r="L735" s="53">
        <f t="shared" si="253"/>
        <v>0</v>
      </c>
      <c r="M735" s="53">
        <f t="shared" si="254"/>
        <v>0</v>
      </c>
      <c r="N735" s="42"/>
    </row>
    <row r="736" spans="2:14" s="2" customFormat="1" x14ac:dyDescent="0.25">
      <c r="B736" s="39"/>
      <c r="C736" s="3"/>
      <c r="D736" s="4" t="str">
        <f>_xlfn.IFNA(VLOOKUP(C736,'1 - Componenten'!$B$7:$K$60,3,0),"")</f>
        <v/>
      </c>
      <c r="E736" s="18" t="str">
        <f>_xlfn.IFNA(VLOOKUP(C736,'1 - Componenten'!$B$7:$K$60,5,0),"")</f>
        <v/>
      </c>
      <c r="F736" s="26" t="str">
        <f>_xlfn.IFNA(VLOOKUP(C736,'1 - Componenten'!$B$7:$K$60,8,0),"")</f>
        <v/>
      </c>
      <c r="G736" s="26" t="str">
        <f>_xlfn.IFNA(VLOOKUP(C736,'1 - Componenten'!$B$7:$K$60,9,0),"")</f>
        <v/>
      </c>
      <c r="H736" s="26" t="str">
        <f>_xlfn.IFNA(VLOOKUP(C736,'1 - Componenten'!$B$7:$K$60,10,0),"")</f>
        <v/>
      </c>
      <c r="I736" s="13">
        <v>1</v>
      </c>
      <c r="J736" s="52">
        <f t="shared" si="255"/>
        <v>0</v>
      </c>
      <c r="K736" s="53">
        <f t="shared" si="256"/>
        <v>0</v>
      </c>
      <c r="L736" s="53">
        <f t="shared" si="253"/>
        <v>0</v>
      </c>
      <c r="M736" s="53">
        <f t="shared" si="254"/>
        <v>0</v>
      </c>
      <c r="N736" s="42"/>
    </row>
    <row r="737" spans="2:14" s="2" customFormat="1" ht="14.1" customHeight="1" x14ac:dyDescent="0.25">
      <c r="B737" s="39"/>
      <c r="C737" s="32"/>
      <c r="D737" s="33"/>
      <c r="E737" s="34"/>
      <c r="F737" s="35"/>
      <c r="G737" s="35"/>
      <c r="H737" s="35"/>
      <c r="I737" s="32"/>
      <c r="J737" s="54" t="s">
        <v>29</v>
      </c>
      <c r="K737" s="55">
        <f>SUM(K728:K736)</f>
        <v>0</v>
      </c>
      <c r="L737" s="55">
        <f>SUM(L728:L736)</f>
        <v>0</v>
      </c>
      <c r="M737" s="55">
        <f>SUM(M728:M736)</f>
        <v>0</v>
      </c>
      <c r="N737" s="42"/>
    </row>
    <row r="738" spans="2:14" s="2" customFormat="1" ht="18.75" x14ac:dyDescent="0.3">
      <c r="B738" s="39"/>
      <c r="C738" s="48" t="s">
        <v>64</v>
      </c>
      <c r="D738" s="79" t="s">
        <v>112</v>
      </c>
      <c r="E738" s="107" t="s">
        <v>19</v>
      </c>
      <c r="F738" s="107"/>
      <c r="G738" s="107"/>
      <c r="H738" s="107"/>
      <c r="I738" s="108" t="s">
        <v>35</v>
      </c>
      <c r="J738" s="108"/>
      <c r="K738" s="108"/>
      <c r="L738" s="108"/>
      <c r="M738" s="108"/>
      <c r="N738" s="42"/>
    </row>
    <row r="739" spans="2:14" s="2" customFormat="1" ht="30" customHeight="1" x14ac:dyDescent="0.25">
      <c r="B739" s="39"/>
      <c r="C739" s="5" t="s">
        <v>36</v>
      </c>
      <c r="D739" s="5" t="s">
        <v>12</v>
      </c>
      <c r="E739" s="12" t="s">
        <v>2</v>
      </c>
      <c r="F739" s="5" t="s">
        <v>24</v>
      </c>
      <c r="G739" s="23" t="s">
        <v>21</v>
      </c>
      <c r="H739" s="23" t="s">
        <v>22</v>
      </c>
      <c r="I739" s="21" t="s">
        <v>20</v>
      </c>
      <c r="J739" s="21" t="s">
        <v>23</v>
      </c>
      <c r="K739" s="50" t="s">
        <v>25</v>
      </c>
      <c r="L739" s="51" t="s">
        <v>26</v>
      </c>
      <c r="M739" s="51" t="s">
        <v>27</v>
      </c>
      <c r="N739" s="42"/>
    </row>
    <row r="740" spans="2:14" s="2" customFormat="1" x14ac:dyDescent="0.25">
      <c r="B740" s="39"/>
      <c r="C740" s="3"/>
      <c r="D740" s="4" t="str">
        <f>_xlfn.IFNA(VLOOKUP(C740,'1 - Componenten'!$B$7:$K$60,3,0),"")</f>
        <v/>
      </c>
      <c r="E740" s="18" t="str">
        <f>_xlfn.IFNA(VLOOKUP(C740,'1 - Componenten'!$B$7:$K$60,5,0),"")</f>
        <v/>
      </c>
      <c r="F740" s="26" t="str">
        <f>_xlfn.IFNA(VLOOKUP(C740,'1 - Componenten'!$B$7:$K$60,8,0),"")</f>
        <v/>
      </c>
      <c r="G740" s="26" t="str">
        <f>_xlfn.IFNA(VLOOKUP(C740,'1 - Componenten'!$B$7:$K$60,9,0),"")</f>
        <v/>
      </c>
      <c r="H740" s="26" t="str">
        <f>_xlfn.IFNA(VLOOKUP(C740,'1 - Componenten'!$B$7:$K$60,10,0),"")</f>
        <v/>
      </c>
      <c r="I740" s="13">
        <v>1</v>
      </c>
      <c r="J740" s="52">
        <f>IFERROR($I740*E740,0)</f>
        <v>0</v>
      </c>
      <c r="K740" s="53">
        <f>IFERROR($I740*F740,0)</f>
        <v>0</v>
      </c>
      <c r="L740" s="53">
        <f t="shared" ref="L740:L748" si="257">IFERROR($I740*G740,0)</f>
        <v>0</v>
      </c>
      <c r="M740" s="53">
        <f t="shared" ref="M740:M748" si="258">IFERROR($I740*H740,0)</f>
        <v>0</v>
      </c>
      <c r="N740" s="42"/>
    </row>
    <row r="741" spans="2:14" s="2" customFormat="1" x14ac:dyDescent="0.25">
      <c r="B741" s="39"/>
      <c r="C741" s="3"/>
      <c r="D741" s="4" t="str">
        <f>_xlfn.IFNA(VLOOKUP(C741,'1 - Componenten'!$B$7:$K$60,3,0),"")</f>
        <v/>
      </c>
      <c r="E741" s="18" t="str">
        <f>_xlfn.IFNA(VLOOKUP(C741,'1 - Componenten'!$B$7:$K$60,5,0),"")</f>
        <v/>
      </c>
      <c r="F741" s="26" t="str">
        <f>_xlfn.IFNA(VLOOKUP(C741,'1 - Componenten'!$B$7:$K$60,8,0),"")</f>
        <v/>
      </c>
      <c r="G741" s="26" t="str">
        <f>_xlfn.IFNA(VLOOKUP(C741,'1 - Componenten'!$B$7:$K$60,9,0),"")</f>
        <v/>
      </c>
      <c r="H741" s="26" t="str">
        <f>_xlfn.IFNA(VLOOKUP(C741,'1 - Componenten'!$B$7:$K$60,10,0),"")</f>
        <v/>
      </c>
      <c r="I741" s="13">
        <v>1</v>
      </c>
      <c r="J741" s="52">
        <f t="shared" ref="J741:J748" si="259">IFERROR($I741*E741,0)</f>
        <v>0</v>
      </c>
      <c r="K741" s="53">
        <f t="shared" ref="K741:K748" si="260">IFERROR($I741*F741,0)</f>
        <v>0</v>
      </c>
      <c r="L741" s="53">
        <f t="shared" si="257"/>
        <v>0</v>
      </c>
      <c r="M741" s="53">
        <f t="shared" si="258"/>
        <v>0</v>
      </c>
      <c r="N741" s="42"/>
    </row>
    <row r="742" spans="2:14" s="2" customFormat="1" x14ac:dyDescent="0.25">
      <c r="B742" s="39"/>
      <c r="C742" s="3"/>
      <c r="D742" s="4" t="str">
        <f>_xlfn.IFNA(VLOOKUP(C742,'1 - Componenten'!$B$7:$K$60,3,0),"")</f>
        <v/>
      </c>
      <c r="E742" s="18" t="str">
        <f>_xlfn.IFNA(VLOOKUP(C742,'1 - Componenten'!$B$7:$K$60,5,0),"")</f>
        <v/>
      </c>
      <c r="F742" s="26" t="str">
        <f>_xlfn.IFNA(VLOOKUP(C742,'1 - Componenten'!$B$7:$K$60,8,0),"")</f>
        <v/>
      </c>
      <c r="G742" s="26" t="str">
        <f>_xlfn.IFNA(VLOOKUP(C742,'1 - Componenten'!$B$7:$K$60,9,0),"")</f>
        <v/>
      </c>
      <c r="H742" s="26" t="str">
        <f>_xlfn.IFNA(VLOOKUP(C742,'1 - Componenten'!$B$7:$K$60,10,0),"")</f>
        <v/>
      </c>
      <c r="I742" s="13">
        <v>1</v>
      </c>
      <c r="J742" s="52">
        <f t="shared" si="259"/>
        <v>0</v>
      </c>
      <c r="K742" s="53">
        <f t="shared" si="260"/>
        <v>0</v>
      </c>
      <c r="L742" s="53">
        <f t="shared" si="257"/>
        <v>0</v>
      </c>
      <c r="M742" s="53">
        <f t="shared" si="258"/>
        <v>0</v>
      </c>
      <c r="N742" s="42"/>
    </row>
    <row r="743" spans="2:14" s="2" customFormat="1" x14ac:dyDescent="0.25">
      <c r="B743" s="39"/>
      <c r="C743" s="3"/>
      <c r="D743" s="4" t="str">
        <f>_xlfn.IFNA(VLOOKUP(C743,'1 - Componenten'!$B$7:$K$60,3,0),"")</f>
        <v/>
      </c>
      <c r="E743" s="18" t="str">
        <f>_xlfn.IFNA(VLOOKUP(C743,'1 - Componenten'!$B$7:$K$60,5,0),"")</f>
        <v/>
      </c>
      <c r="F743" s="26" t="str">
        <f>_xlfn.IFNA(VLOOKUP(C743,'1 - Componenten'!$B$7:$K$60,8,0),"")</f>
        <v/>
      </c>
      <c r="G743" s="26" t="str">
        <f>_xlfn.IFNA(VLOOKUP(C743,'1 - Componenten'!$B$7:$K$60,9,0),"")</f>
        <v/>
      </c>
      <c r="H743" s="26" t="str">
        <f>_xlfn.IFNA(VLOOKUP(C743,'1 - Componenten'!$B$7:$K$60,10,0),"")</f>
        <v/>
      </c>
      <c r="I743" s="13">
        <v>1</v>
      </c>
      <c r="J743" s="52">
        <f t="shared" si="259"/>
        <v>0</v>
      </c>
      <c r="K743" s="53">
        <f t="shared" si="260"/>
        <v>0</v>
      </c>
      <c r="L743" s="53">
        <f t="shared" si="257"/>
        <v>0</v>
      </c>
      <c r="M743" s="53">
        <f t="shared" si="258"/>
        <v>0</v>
      </c>
      <c r="N743" s="42"/>
    </row>
    <row r="744" spans="2:14" s="2" customFormat="1" x14ac:dyDescent="0.25">
      <c r="B744" s="39"/>
      <c r="C744" s="3"/>
      <c r="D744" s="4" t="str">
        <f>_xlfn.IFNA(VLOOKUP(C744,'1 - Componenten'!$B$7:$K$60,3,0),"")</f>
        <v/>
      </c>
      <c r="E744" s="18" t="str">
        <f>_xlfn.IFNA(VLOOKUP(C744,'1 - Componenten'!$B$7:$K$60,5,0),"")</f>
        <v/>
      </c>
      <c r="F744" s="26" t="str">
        <f>_xlfn.IFNA(VLOOKUP(C744,'1 - Componenten'!$B$7:$K$60,8,0),"")</f>
        <v/>
      </c>
      <c r="G744" s="26" t="str">
        <f>_xlfn.IFNA(VLOOKUP(C744,'1 - Componenten'!$B$7:$K$60,9,0),"")</f>
        <v/>
      </c>
      <c r="H744" s="26" t="str">
        <f>_xlfn.IFNA(VLOOKUP(C744,'1 - Componenten'!$B$7:$K$60,10,0),"")</f>
        <v/>
      </c>
      <c r="I744" s="13">
        <v>1</v>
      </c>
      <c r="J744" s="52">
        <f t="shared" si="259"/>
        <v>0</v>
      </c>
      <c r="K744" s="53">
        <f t="shared" si="260"/>
        <v>0</v>
      </c>
      <c r="L744" s="53">
        <f t="shared" si="257"/>
        <v>0</v>
      </c>
      <c r="M744" s="53">
        <f t="shared" si="258"/>
        <v>0</v>
      </c>
      <c r="N744" s="42"/>
    </row>
    <row r="745" spans="2:14" s="2" customFormat="1" x14ac:dyDescent="0.25">
      <c r="B745" s="39"/>
      <c r="C745" s="3"/>
      <c r="D745" s="4" t="str">
        <f>_xlfn.IFNA(VLOOKUP(C745,'1 - Componenten'!$B$7:$K$60,3,0),"")</f>
        <v/>
      </c>
      <c r="E745" s="18" t="str">
        <f>_xlfn.IFNA(VLOOKUP(C745,'1 - Componenten'!$B$7:$K$60,5,0),"")</f>
        <v/>
      </c>
      <c r="F745" s="26" t="str">
        <f>_xlfn.IFNA(VLOOKUP(C745,'1 - Componenten'!$B$7:$K$60,8,0),"")</f>
        <v/>
      </c>
      <c r="G745" s="26" t="str">
        <f>_xlfn.IFNA(VLOOKUP(C745,'1 - Componenten'!$B$7:$K$60,9,0),"")</f>
        <v/>
      </c>
      <c r="H745" s="26" t="str">
        <f>_xlfn.IFNA(VLOOKUP(C745,'1 - Componenten'!$B$7:$K$60,10,0),"")</f>
        <v/>
      </c>
      <c r="I745" s="13">
        <v>1</v>
      </c>
      <c r="J745" s="52">
        <f t="shared" si="259"/>
        <v>0</v>
      </c>
      <c r="K745" s="53">
        <f t="shared" si="260"/>
        <v>0</v>
      </c>
      <c r="L745" s="53">
        <f t="shared" si="257"/>
        <v>0</v>
      </c>
      <c r="M745" s="53">
        <f t="shared" si="258"/>
        <v>0</v>
      </c>
      <c r="N745" s="42"/>
    </row>
    <row r="746" spans="2:14" s="2" customFormat="1" x14ac:dyDescent="0.25">
      <c r="B746" s="39"/>
      <c r="C746" s="3"/>
      <c r="D746" s="4" t="str">
        <f>_xlfn.IFNA(VLOOKUP(C746,'1 - Componenten'!$B$7:$K$60,3,0),"")</f>
        <v/>
      </c>
      <c r="E746" s="18" t="str">
        <f>_xlfn.IFNA(VLOOKUP(C746,'1 - Componenten'!$B$7:$K$60,5,0),"")</f>
        <v/>
      </c>
      <c r="F746" s="26" t="str">
        <f>_xlfn.IFNA(VLOOKUP(C746,'1 - Componenten'!$B$7:$K$60,8,0),"")</f>
        <v/>
      </c>
      <c r="G746" s="26" t="str">
        <f>_xlfn.IFNA(VLOOKUP(C746,'1 - Componenten'!$B$7:$K$60,9,0),"")</f>
        <v/>
      </c>
      <c r="H746" s="26" t="str">
        <f>_xlfn.IFNA(VLOOKUP(C746,'1 - Componenten'!$B$7:$K$60,10,0),"")</f>
        <v/>
      </c>
      <c r="I746" s="13">
        <v>1</v>
      </c>
      <c r="J746" s="52">
        <f t="shared" si="259"/>
        <v>0</v>
      </c>
      <c r="K746" s="53">
        <f t="shared" si="260"/>
        <v>0</v>
      </c>
      <c r="L746" s="53">
        <f t="shared" si="257"/>
        <v>0</v>
      </c>
      <c r="M746" s="53">
        <f t="shared" si="258"/>
        <v>0</v>
      </c>
      <c r="N746" s="42"/>
    </row>
    <row r="747" spans="2:14" s="2" customFormat="1" x14ac:dyDescent="0.25">
      <c r="B747" s="39"/>
      <c r="C747" s="3"/>
      <c r="D747" s="4" t="str">
        <f>_xlfn.IFNA(VLOOKUP(C747,'1 - Componenten'!$B$7:$K$60,3,0),"")</f>
        <v/>
      </c>
      <c r="E747" s="18" t="str">
        <f>_xlfn.IFNA(VLOOKUP(C747,'1 - Componenten'!$B$7:$K$60,5,0),"")</f>
        <v/>
      </c>
      <c r="F747" s="26" t="str">
        <f>_xlfn.IFNA(VLOOKUP(C747,'1 - Componenten'!$B$7:$K$60,8,0),"")</f>
        <v/>
      </c>
      <c r="G747" s="26" t="str">
        <f>_xlfn.IFNA(VLOOKUP(C747,'1 - Componenten'!$B$7:$K$60,9,0),"")</f>
        <v/>
      </c>
      <c r="H747" s="26" t="str">
        <f>_xlfn.IFNA(VLOOKUP(C747,'1 - Componenten'!$B$7:$K$60,10,0),"")</f>
        <v/>
      </c>
      <c r="I747" s="13">
        <v>1</v>
      </c>
      <c r="J747" s="52">
        <f t="shared" si="259"/>
        <v>0</v>
      </c>
      <c r="K747" s="53">
        <f t="shared" si="260"/>
        <v>0</v>
      </c>
      <c r="L747" s="53">
        <f t="shared" si="257"/>
        <v>0</v>
      </c>
      <c r="M747" s="53">
        <f t="shared" si="258"/>
        <v>0</v>
      </c>
      <c r="N747" s="42"/>
    </row>
    <row r="748" spans="2:14" s="2" customFormat="1" x14ac:dyDescent="0.25">
      <c r="B748" s="39"/>
      <c r="C748" s="3"/>
      <c r="D748" s="4" t="str">
        <f>_xlfn.IFNA(VLOOKUP(C748,'1 - Componenten'!$B$7:$K$60,3,0),"")</f>
        <v/>
      </c>
      <c r="E748" s="18" t="str">
        <f>_xlfn.IFNA(VLOOKUP(C748,'1 - Componenten'!$B$7:$K$60,5,0),"")</f>
        <v/>
      </c>
      <c r="F748" s="26" t="str">
        <f>_xlfn.IFNA(VLOOKUP(C748,'1 - Componenten'!$B$7:$K$60,8,0),"")</f>
        <v/>
      </c>
      <c r="G748" s="26" t="str">
        <f>_xlfn.IFNA(VLOOKUP(C748,'1 - Componenten'!$B$7:$K$60,9,0),"")</f>
        <v/>
      </c>
      <c r="H748" s="26" t="str">
        <f>_xlfn.IFNA(VLOOKUP(C748,'1 - Componenten'!$B$7:$K$60,10,0),"")</f>
        <v/>
      </c>
      <c r="I748" s="13">
        <v>1</v>
      </c>
      <c r="J748" s="52">
        <f t="shared" si="259"/>
        <v>0</v>
      </c>
      <c r="K748" s="53">
        <f t="shared" si="260"/>
        <v>0</v>
      </c>
      <c r="L748" s="53">
        <f t="shared" si="257"/>
        <v>0</v>
      </c>
      <c r="M748" s="53">
        <f t="shared" si="258"/>
        <v>0</v>
      </c>
      <c r="N748" s="42"/>
    </row>
    <row r="749" spans="2:14" s="2" customFormat="1" ht="14.1" customHeight="1" x14ac:dyDescent="0.25">
      <c r="B749" s="39"/>
      <c r="C749" s="32"/>
      <c r="D749" s="33"/>
      <c r="E749" s="34"/>
      <c r="F749" s="35"/>
      <c r="G749" s="35"/>
      <c r="H749" s="35"/>
      <c r="I749" s="32"/>
      <c r="J749" s="54" t="s">
        <v>29</v>
      </c>
      <c r="K749" s="55">
        <f>SUM(K740:K748)</f>
        <v>0</v>
      </c>
      <c r="L749" s="55">
        <f>SUM(L740:L748)</f>
        <v>0</v>
      </c>
      <c r="M749" s="55">
        <f>SUM(M740:M748)</f>
        <v>0</v>
      </c>
      <c r="N749" s="42"/>
    </row>
    <row r="750" spans="2:14" ht="18.75" x14ac:dyDescent="0.3">
      <c r="B750" s="39"/>
      <c r="C750" s="48" t="s">
        <v>65</v>
      </c>
      <c r="D750" s="79" t="s">
        <v>111</v>
      </c>
      <c r="E750" s="107" t="s">
        <v>19</v>
      </c>
      <c r="F750" s="107"/>
      <c r="G750" s="107"/>
      <c r="H750" s="107"/>
      <c r="I750" s="108" t="s">
        <v>35</v>
      </c>
      <c r="J750" s="108"/>
      <c r="K750" s="108"/>
      <c r="L750" s="108"/>
      <c r="M750" s="108"/>
      <c r="N750" s="42"/>
    </row>
    <row r="751" spans="2:14" ht="30" customHeight="1" x14ac:dyDescent="0.25">
      <c r="B751" s="39"/>
      <c r="C751" s="5" t="s">
        <v>36</v>
      </c>
      <c r="D751" s="5" t="s">
        <v>12</v>
      </c>
      <c r="E751" s="12" t="s">
        <v>2</v>
      </c>
      <c r="F751" s="5" t="s">
        <v>24</v>
      </c>
      <c r="G751" s="23" t="s">
        <v>21</v>
      </c>
      <c r="H751" s="23" t="s">
        <v>22</v>
      </c>
      <c r="I751" s="21" t="s">
        <v>20</v>
      </c>
      <c r="J751" s="21" t="s">
        <v>23</v>
      </c>
      <c r="K751" s="50" t="s">
        <v>25</v>
      </c>
      <c r="L751" s="51" t="s">
        <v>26</v>
      </c>
      <c r="M751" s="51" t="s">
        <v>27</v>
      </c>
      <c r="N751" s="42"/>
    </row>
    <row r="752" spans="2:14" x14ac:dyDescent="0.25">
      <c r="B752" s="39"/>
      <c r="C752" s="3"/>
      <c r="D752" s="4" t="str">
        <f>_xlfn.IFNA(VLOOKUP(C752,'1 - Componenten'!$B$7:$K$60,3,0),"")</f>
        <v/>
      </c>
      <c r="E752" s="18" t="str">
        <f>_xlfn.IFNA(VLOOKUP(C752,'1 - Componenten'!$B$7:$K$60,5,0),"")</f>
        <v/>
      </c>
      <c r="F752" s="26" t="str">
        <f>_xlfn.IFNA(VLOOKUP(C752,'1 - Componenten'!$B$7:$K$60,8,0),"")</f>
        <v/>
      </c>
      <c r="G752" s="26" t="str">
        <f>_xlfn.IFNA(VLOOKUP(C752,'1 - Componenten'!$B$7:$K$60,9,0),"")</f>
        <v/>
      </c>
      <c r="H752" s="26" t="str">
        <f>_xlfn.IFNA(VLOOKUP(C752,'1 - Componenten'!$B$7:$K$60,10,0),"")</f>
        <v/>
      </c>
      <c r="I752" s="13">
        <v>1</v>
      </c>
      <c r="J752" s="52">
        <f>IFERROR($I752*E752,0)</f>
        <v>0</v>
      </c>
      <c r="K752" s="53">
        <f>IFERROR($I752*F752,0)</f>
        <v>0</v>
      </c>
      <c r="L752" s="53">
        <f t="shared" ref="L752:L760" si="261">IFERROR($I752*G752,0)</f>
        <v>0</v>
      </c>
      <c r="M752" s="53">
        <f t="shared" ref="M752:M760" si="262">IFERROR($I752*H752,0)</f>
        <v>0</v>
      </c>
      <c r="N752" s="42"/>
    </row>
    <row r="753" spans="2:14" x14ac:dyDescent="0.25">
      <c r="B753" s="39"/>
      <c r="C753" s="3"/>
      <c r="D753" s="4" t="str">
        <f>_xlfn.IFNA(VLOOKUP(C753,'1 - Componenten'!$B$7:$K$60,3,0),"")</f>
        <v/>
      </c>
      <c r="E753" s="18" t="str">
        <f>_xlfn.IFNA(VLOOKUP(C753,'1 - Componenten'!$B$7:$K$60,5,0),"")</f>
        <v/>
      </c>
      <c r="F753" s="26" t="str">
        <f>_xlfn.IFNA(VLOOKUP(C753,'1 - Componenten'!$B$7:$K$60,8,0),"")</f>
        <v/>
      </c>
      <c r="G753" s="26" t="str">
        <f>_xlfn.IFNA(VLOOKUP(C753,'1 - Componenten'!$B$7:$K$60,9,0),"")</f>
        <v/>
      </c>
      <c r="H753" s="26" t="str">
        <f>_xlfn.IFNA(VLOOKUP(C753,'1 - Componenten'!$B$7:$K$60,10,0),"")</f>
        <v/>
      </c>
      <c r="I753" s="13">
        <v>1</v>
      </c>
      <c r="J753" s="52">
        <f t="shared" ref="J753:J760" si="263">IFERROR($I753*E753,0)</f>
        <v>0</v>
      </c>
      <c r="K753" s="53">
        <f t="shared" ref="K753:K760" si="264">IFERROR($I753*F753,0)</f>
        <v>0</v>
      </c>
      <c r="L753" s="53">
        <f t="shared" si="261"/>
        <v>0</v>
      </c>
      <c r="M753" s="53">
        <f t="shared" si="262"/>
        <v>0</v>
      </c>
      <c r="N753" s="42"/>
    </row>
    <row r="754" spans="2:14" x14ac:dyDescent="0.25">
      <c r="B754" s="39"/>
      <c r="C754" s="3"/>
      <c r="D754" s="4" t="str">
        <f>_xlfn.IFNA(VLOOKUP(C754,'1 - Componenten'!$B$7:$K$60,3,0),"")</f>
        <v/>
      </c>
      <c r="E754" s="18" t="str">
        <f>_xlfn.IFNA(VLOOKUP(C754,'1 - Componenten'!$B$7:$K$60,5,0),"")</f>
        <v/>
      </c>
      <c r="F754" s="26" t="str">
        <f>_xlfn.IFNA(VLOOKUP(C754,'1 - Componenten'!$B$7:$K$60,8,0),"")</f>
        <v/>
      </c>
      <c r="G754" s="26" t="str">
        <f>_xlfn.IFNA(VLOOKUP(C754,'1 - Componenten'!$B$7:$K$60,9,0),"")</f>
        <v/>
      </c>
      <c r="H754" s="26" t="str">
        <f>_xlfn.IFNA(VLOOKUP(C754,'1 - Componenten'!$B$7:$K$60,10,0),"")</f>
        <v/>
      </c>
      <c r="I754" s="13">
        <v>1</v>
      </c>
      <c r="J754" s="52">
        <f t="shared" si="263"/>
        <v>0</v>
      </c>
      <c r="K754" s="53">
        <f t="shared" si="264"/>
        <v>0</v>
      </c>
      <c r="L754" s="53">
        <f t="shared" si="261"/>
        <v>0</v>
      </c>
      <c r="M754" s="53">
        <f t="shared" si="262"/>
        <v>0</v>
      </c>
      <c r="N754" s="42"/>
    </row>
    <row r="755" spans="2:14" x14ac:dyDescent="0.25">
      <c r="B755" s="39"/>
      <c r="C755" s="3"/>
      <c r="D755" s="4" t="str">
        <f>_xlfn.IFNA(VLOOKUP(C755,'1 - Componenten'!$B$7:$K$60,3,0),"")</f>
        <v/>
      </c>
      <c r="E755" s="18" t="str">
        <f>_xlfn.IFNA(VLOOKUP(C755,'1 - Componenten'!$B$7:$K$60,5,0),"")</f>
        <v/>
      </c>
      <c r="F755" s="26" t="str">
        <f>_xlfn.IFNA(VLOOKUP(C755,'1 - Componenten'!$B$7:$K$60,8,0),"")</f>
        <v/>
      </c>
      <c r="G755" s="26" t="str">
        <f>_xlfn.IFNA(VLOOKUP(C755,'1 - Componenten'!$B$7:$K$60,9,0),"")</f>
        <v/>
      </c>
      <c r="H755" s="26" t="str">
        <f>_xlfn.IFNA(VLOOKUP(C755,'1 - Componenten'!$B$7:$K$60,10,0),"")</f>
        <v/>
      </c>
      <c r="I755" s="13">
        <v>1</v>
      </c>
      <c r="J755" s="52">
        <f>IFERROR($I755*E755,0)</f>
        <v>0</v>
      </c>
      <c r="K755" s="53">
        <f>IFERROR($I755*F755,0)</f>
        <v>0</v>
      </c>
      <c r="L755" s="53">
        <f>IFERROR($I755*G755,0)</f>
        <v>0</v>
      </c>
      <c r="M755" s="53">
        <f>IFERROR($I755*H755,0)</f>
        <v>0</v>
      </c>
      <c r="N755" s="42"/>
    </row>
    <row r="756" spans="2:14" x14ac:dyDescent="0.25">
      <c r="B756" s="39"/>
      <c r="C756" s="3"/>
      <c r="D756" s="4" t="str">
        <f>_xlfn.IFNA(VLOOKUP(C756,'1 - Componenten'!$B$7:$K$60,3,0),"")</f>
        <v/>
      </c>
      <c r="E756" s="18" t="str">
        <f>_xlfn.IFNA(VLOOKUP(C756,'1 - Componenten'!$B$7:$K$60,5,0),"")</f>
        <v/>
      </c>
      <c r="F756" s="26" t="str">
        <f>_xlfn.IFNA(VLOOKUP(C756,'1 - Componenten'!$B$7:$K$60,8,0),"")</f>
        <v/>
      </c>
      <c r="G756" s="26" t="str">
        <f>_xlfn.IFNA(VLOOKUP(C756,'1 - Componenten'!$B$7:$K$60,9,0),"")</f>
        <v/>
      </c>
      <c r="H756" s="26" t="str">
        <f>_xlfn.IFNA(VLOOKUP(C756,'1 - Componenten'!$B$7:$K$60,10,0),"")</f>
        <v/>
      </c>
      <c r="I756" s="13">
        <v>1</v>
      </c>
      <c r="J756" s="52">
        <f t="shared" si="263"/>
        <v>0</v>
      </c>
      <c r="K756" s="53">
        <f t="shared" si="264"/>
        <v>0</v>
      </c>
      <c r="L756" s="53">
        <f t="shared" si="261"/>
        <v>0</v>
      </c>
      <c r="M756" s="53">
        <f t="shared" si="262"/>
        <v>0</v>
      </c>
      <c r="N756" s="42"/>
    </row>
    <row r="757" spans="2:14" x14ac:dyDescent="0.25">
      <c r="B757" s="39"/>
      <c r="C757" s="3"/>
      <c r="D757" s="4" t="str">
        <f>_xlfn.IFNA(VLOOKUP(C757,'1 - Componenten'!$B$7:$K$60,3,0),"")</f>
        <v/>
      </c>
      <c r="E757" s="18" t="str">
        <f>_xlfn.IFNA(VLOOKUP(C757,'1 - Componenten'!$B$7:$K$60,5,0),"")</f>
        <v/>
      </c>
      <c r="F757" s="26" t="str">
        <f>_xlfn.IFNA(VLOOKUP(C757,'1 - Componenten'!$B$7:$K$60,8,0),"")</f>
        <v/>
      </c>
      <c r="G757" s="26" t="str">
        <f>_xlfn.IFNA(VLOOKUP(C757,'1 - Componenten'!$B$7:$K$60,9,0),"")</f>
        <v/>
      </c>
      <c r="H757" s="26" t="str">
        <f>_xlfn.IFNA(VLOOKUP(C757,'1 - Componenten'!$B$7:$K$60,10,0),"")</f>
        <v/>
      </c>
      <c r="I757" s="13">
        <v>1</v>
      </c>
      <c r="J757" s="52">
        <f t="shared" si="263"/>
        <v>0</v>
      </c>
      <c r="K757" s="53">
        <f t="shared" si="264"/>
        <v>0</v>
      </c>
      <c r="L757" s="53">
        <f t="shared" si="261"/>
        <v>0</v>
      </c>
      <c r="M757" s="53">
        <f t="shared" si="262"/>
        <v>0</v>
      </c>
      <c r="N757" s="42"/>
    </row>
    <row r="758" spans="2:14" x14ac:dyDescent="0.25">
      <c r="B758" s="39"/>
      <c r="C758" s="3"/>
      <c r="D758" s="4" t="str">
        <f>_xlfn.IFNA(VLOOKUP(C758,'1 - Componenten'!$B$7:$K$60,3,0),"")</f>
        <v/>
      </c>
      <c r="E758" s="18" t="str">
        <f>_xlfn.IFNA(VLOOKUP(C758,'1 - Componenten'!$B$7:$K$60,5,0),"")</f>
        <v/>
      </c>
      <c r="F758" s="26" t="str">
        <f>_xlfn.IFNA(VLOOKUP(C758,'1 - Componenten'!$B$7:$K$60,8,0),"")</f>
        <v/>
      </c>
      <c r="G758" s="26" t="str">
        <f>_xlfn.IFNA(VLOOKUP(C758,'1 - Componenten'!$B$7:$K$60,9,0),"")</f>
        <v/>
      </c>
      <c r="H758" s="26" t="str">
        <f>_xlfn.IFNA(VLOOKUP(C758,'1 - Componenten'!$B$7:$K$60,10,0),"")</f>
        <v/>
      </c>
      <c r="I758" s="13">
        <v>1</v>
      </c>
      <c r="J758" s="52">
        <f t="shared" si="263"/>
        <v>0</v>
      </c>
      <c r="K758" s="53">
        <f t="shared" si="264"/>
        <v>0</v>
      </c>
      <c r="L758" s="53">
        <f t="shared" si="261"/>
        <v>0</v>
      </c>
      <c r="M758" s="53">
        <f t="shared" si="262"/>
        <v>0</v>
      </c>
      <c r="N758" s="42"/>
    </row>
    <row r="759" spans="2:14" x14ac:dyDescent="0.25">
      <c r="B759" s="39"/>
      <c r="C759" s="3"/>
      <c r="D759" s="4" t="str">
        <f>_xlfn.IFNA(VLOOKUP(C759,'1 - Componenten'!$B$7:$K$60,3,0),"")</f>
        <v/>
      </c>
      <c r="E759" s="18" t="str">
        <f>_xlfn.IFNA(VLOOKUP(C759,'1 - Componenten'!$B$7:$K$60,5,0),"")</f>
        <v/>
      </c>
      <c r="F759" s="26" t="str">
        <f>_xlfn.IFNA(VLOOKUP(C759,'1 - Componenten'!$B$7:$K$60,8,0),"")</f>
        <v/>
      </c>
      <c r="G759" s="26" t="str">
        <f>_xlfn.IFNA(VLOOKUP(C759,'1 - Componenten'!$B$7:$K$60,9,0),"")</f>
        <v/>
      </c>
      <c r="H759" s="26" t="str">
        <f>_xlfn.IFNA(VLOOKUP(C759,'1 - Componenten'!$B$7:$K$60,10,0),"")</f>
        <v/>
      </c>
      <c r="I759" s="13">
        <v>1</v>
      </c>
      <c r="J759" s="52">
        <f t="shared" si="263"/>
        <v>0</v>
      </c>
      <c r="K759" s="53">
        <f t="shared" si="264"/>
        <v>0</v>
      </c>
      <c r="L759" s="53">
        <f t="shared" si="261"/>
        <v>0</v>
      </c>
      <c r="M759" s="53">
        <f t="shared" si="262"/>
        <v>0</v>
      </c>
      <c r="N759" s="42"/>
    </row>
    <row r="760" spans="2:14" x14ac:dyDescent="0.25">
      <c r="B760" s="39"/>
      <c r="C760" s="3"/>
      <c r="D760" s="4" t="str">
        <f>_xlfn.IFNA(VLOOKUP(C760,'1 - Componenten'!$B$7:$K$60,3,0),"")</f>
        <v/>
      </c>
      <c r="E760" s="18" t="str">
        <f>_xlfn.IFNA(VLOOKUP(C760,'1 - Componenten'!$B$7:$K$60,5,0),"")</f>
        <v/>
      </c>
      <c r="F760" s="26" t="str">
        <f>_xlfn.IFNA(VLOOKUP(C760,'1 - Componenten'!$B$7:$K$60,8,0),"")</f>
        <v/>
      </c>
      <c r="G760" s="26" t="str">
        <f>_xlfn.IFNA(VLOOKUP(C760,'1 - Componenten'!$B$7:$K$60,9,0),"")</f>
        <v/>
      </c>
      <c r="H760" s="26" t="str">
        <f>_xlfn.IFNA(VLOOKUP(C760,'1 - Componenten'!$B$7:$K$60,10,0),"")</f>
        <v/>
      </c>
      <c r="I760" s="13">
        <v>1</v>
      </c>
      <c r="J760" s="52">
        <f t="shared" si="263"/>
        <v>0</v>
      </c>
      <c r="K760" s="53">
        <f t="shared" si="264"/>
        <v>0</v>
      </c>
      <c r="L760" s="53">
        <f t="shared" si="261"/>
        <v>0</v>
      </c>
      <c r="M760" s="53">
        <f t="shared" si="262"/>
        <v>0</v>
      </c>
      <c r="N760" s="42"/>
    </row>
    <row r="761" spans="2:14" ht="14.1" customHeight="1" x14ac:dyDescent="0.25">
      <c r="B761" s="39"/>
      <c r="C761" s="32"/>
      <c r="D761" s="33"/>
      <c r="E761" s="34"/>
      <c r="F761" s="35"/>
      <c r="G761" s="35"/>
      <c r="H761" s="35"/>
      <c r="I761" s="32"/>
      <c r="J761" s="54" t="s">
        <v>29</v>
      </c>
      <c r="K761" s="55">
        <f>SUM(K752:K760)</f>
        <v>0</v>
      </c>
      <c r="L761" s="55">
        <f>SUM(L752:L760)</f>
        <v>0</v>
      </c>
      <c r="M761" s="55">
        <f>SUM(M752:M760)</f>
        <v>0</v>
      </c>
      <c r="N761" s="42"/>
    </row>
    <row r="762" spans="2:14" ht="18.75" x14ac:dyDescent="0.3">
      <c r="B762" s="39"/>
      <c r="C762" s="48" t="s">
        <v>65</v>
      </c>
      <c r="D762" s="79" t="s">
        <v>112</v>
      </c>
      <c r="E762" s="107" t="s">
        <v>19</v>
      </c>
      <c r="F762" s="107"/>
      <c r="G762" s="107"/>
      <c r="H762" s="107"/>
      <c r="I762" s="108" t="s">
        <v>35</v>
      </c>
      <c r="J762" s="108"/>
      <c r="K762" s="108"/>
      <c r="L762" s="108"/>
      <c r="M762" s="108"/>
      <c r="N762" s="42"/>
    </row>
    <row r="763" spans="2:14" ht="30" customHeight="1" x14ac:dyDescent="0.25">
      <c r="B763" s="39"/>
      <c r="C763" s="5" t="s">
        <v>36</v>
      </c>
      <c r="D763" s="5" t="s">
        <v>12</v>
      </c>
      <c r="E763" s="12" t="s">
        <v>2</v>
      </c>
      <c r="F763" s="5" t="s">
        <v>24</v>
      </c>
      <c r="G763" s="23" t="s">
        <v>21</v>
      </c>
      <c r="H763" s="23" t="s">
        <v>22</v>
      </c>
      <c r="I763" s="21" t="s">
        <v>20</v>
      </c>
      <c r="J763" s="21" t="s">
        <v>23</v>
      </c>
      <c r="K763" s="50" t="s">
        <v>25</v>
      </c>
      <c r="L763" s="51" t="s">
        <v>26</v>
      </c>
      <c r="M763" s="51" t="s">
        <v>27</v>
      </c>
      <c r="N763" s="42"/>
    </row>
    <row r="764" spans="2:14" x14ac:dyDescent="0.25">
      <c r="B764" s="39"/>
      <c r="C764" s="3"/>
      <c r="D764" s="4" t="str">
        <f>_xlfn.IFNA(VLOOKUP(C764,'1 - Componenten'!$B$7:$K$60,3,0),"")</f>
        <v/>
      </c>
      <c r="E764" s="18" t="str">
        <f>_xlfn.IFNA(VLOOKUP(C764,'1 - Componenten'!$B$7:$K$60,5,0),"")</f>
        <v/>
      </c>
      <c r="F764" s="26" t="str">
        <f>_xlfn.IFNA(VLOOKUP(C764,'1 - Componenten'!$B$7:$K$60,8,0),"")</f>
        <v/>
      </c>
      <c r="G764" s="26" t="str">
        <f>_xlfn.IFNA(VLOOKUP(C764,'1 - Componenten'!$B$7:$K$60,9,0),"")</f>
        <v/>
      </c>
      <c r="H764" s="26" t="str">
        <f>_xlfn.IFNA(VLOOKUP(C764,'1 - Componenten'!$B$7:$K$60,10,0),"")</f>
        <v/>
      </c>
      <c r="I764" s="13">
        <v>1</v>
      </c>
      <c r="J764" s="52">
        <f>IFERROR($I764*E764,0)</f>
        <v>0</v>
      </c>
      <c r="K764" s="53">
        <f>IFERROR($I764*F764,0)</f>
        <v>0</v>
      </c>
      <c r="L764" s="53">
        <f t="shared" ref="L764:L766" si="265">IFERROR($I764*G764,0)</f>
        <v>0</v>
      </c>
      <c r="M764" s="53">
        <f t="shared" ref="M764:M766" si="266">IFERROR($I764*H764,0)</f>
        <v>0</v>
      </c>
      <c r="N764" s="42"/>
    </row>
    <row r="765" spans="2:14" x14ac:dyDescent="0.25">
      <c r="B765" s="39"/>
      <c r="C765" s="3"/>
      <c r="D765" s="4" t="str">
        <f>_xlfn.IFNA(VLOOKUP(C765,'1 - Componenten'!$B$7:$K$60,3,0),"")</f>
        <v/>
      </c>
      <c r="E765" s="18" t="str">
        <f>_xlfn.IFNA(VLOOKUP(C765,'1 - Componenten'!$B$7:$K$60,5,0),"")</f>
        <v/>
      </c>
      <c r="F765" s="26" t="str">
        <f>_xlfn.IFNA(VLOOKUP(C765,'1 - Componenten'!$B$7:$K$60,8,0),"")</f>
        <v/>
      </c>
      <c r="G765" s="26" t="str">
        <f>_xlfn.IFNA(VLOOKUP(C765,'1 - Componenten'!$B$7:$K$60,9,0),"")</f>
        <v/>
      </c>
      <c r="H765" s="26" t="str">
        <f>_xlfn.IFNA(VLOOKUP(C765,'1 - Componenten'!$B$7:$K$60,10,0),"")</f>
        <v/>
      </c>
      <c r="I765" s="13">
        <v>1</v>
      </c>
      <c r="J765" s="52">
        <f t="shared" ref="J765:J766" si="267">IFERROR($I765*E765,0)</f>
        <v>0</v>
      </c>
      <c r="K765" s="53">
        <f t="shared" ref="K765:K766" si="268">IFERROR($I765*F765,0)</f>
        <v>0</v>
      </c>
      <c r="L765" s="53">
        <f t="shared" si="265"/>
        <v>0</v>
      </c>
      <c r="M765" s="53">
        <f t="shared" si="266"/>
        <v>0</v>
      </c>
      <c r="N765" s="42"/>
    </row>
    <row r="766" spans="2:14" x14ac:dyDescent="0.25">
      <c r="B766" s="39"/>
      <c r="C766" s="3"/>
      <c r="D766" s="4" t="str">
        <f>_xlfn.IFNA(VLOOKUP(C766,'1 - Componenten'!$B$7:$K$60,3,0),"")</f>
        <v/>
      </c>
      <c r="E766" s="18" t="str">
        <f>_xlfn.IFNA(VLOOKUP(C766,'1 - Componenten'!$B$7:$K$60,5,0),"")</f>
        <v/>
      </c>
      <c r="F766" s="26" t="str">
        <f>_xlfn.IFNA(VLOOKUP(C766,'1 - Componenten'!$B$7:$K$60,8,0),"")</f>
        <v/>
      </c>
      <c r="G766" s="26" t="str">
        <f>_xlfn.IFNA(VLOOKUP(C766,'1 - Componenten'!$B$7:$K$60,9,0),"")</f>
        <v/>
      </c>
      <c r="H766" s="26" t="str">
        <f>_xlfn.IFNA(VLOOKUP(C766,'1 - Componenten'!$B$7:$K$60,10,0),"")</f>
        <v/>
      </c>
      <c r="I766" s="13">
        <v>1</v>
      </c>
      <c r="J766" s="52">
        <f t="shared" si="267"/>
        <v>0</v>
      </c>
      <c r="K766" s="53">
        <f t="shared" si="268"/>
        <v>0</v>
      </c>
      <c r="L766" s="53">
        <f t="shared" si="265"/>
        <v>0</v>
      </c>
      <c r="M766" s="53">
        <f t="shared" si="266"/>
        <v>0</v>
      </c>
      <c r="N766" s="42"/>
    </row>
    <row r="767" spans="2:14" x14ac:dyDescent="0.25">
      <c r="B767" s="39"/>
      <c r="C767" s="3"/>
      <c r="D767" s="4" t="str">
        <f>_xlfn.IFNA(VLOOKUP(C767,'1 - Componenten'!$B$7:$K$60,3,0),"")</f>
        <v/>
      </c>
      <c r="E767" s="18" t="str">
        <f>_xlfn.IFNA(VLOOKUP(C767,'1 - Componenten'!$B$7:$K$60,5,0),"")</f>
        <v/>
      </c>
      <c r="F767" s="26" t="str">
        <f>_xlfn.IFNA(VLOOKUP(C767,'1 - Componenten'!$B$7:$K$60,8,0),"")</f>
        <v/>
      </c>
      <c r="G767" s="26" t="str">
        <f>_xlfn.IFNA(VLOOKUP(C767,'1 - Componenten'!$B$7:$K$60,9,0),"")</f>
        <v/>
      </c>
      <c r="H767" s="26" t="str">
        <f>_xlfn.IFNA(VLOOKUP(C767,'1 - Componenten'!$B$7:$K$60,10,0),"")</f>
        <v/>
      </c>
      <c r="I767" s="13">
        <v>1</v>
      </c>
      <c r="J767" s="52">
        <f>IFERROR($I767*E767,0)</f>
        <v>0</v>
      </c>
      <c r="K767" s="53">
        <f>IFERROR($I767*F767,0)</f>
        <v>0</v>
      </c>
      <c r="L767" s="53">
        <f>IFERROR($I767*G767,0)</f>
        <v>0</v>
      </c>
      <c r="M767" s="53">
        <f>IFERROR($I767*H767,0)</f>
        <v>0</v>
      </c>
      <c r="N767" s="42"/>
    </row>
    <row r="768" spans="2:14" x14ac:dyDescent="0.25">
      <c r="B768" s="39"/>
      <c r="C768" s="3"/>
      <c r="D768" s="4" t="str">
        <f>_xlfn.IFNA(VLOOKUP(C768,'1 - Componenten'!$B$7:$K$60,3,0),"")</f>
        <v/>
      </c>
      <c r="E768" s="18" t="str">
        <f>_xlfn.IFNA(VLOOKUP(C768,'1 - Componenten'!$B$7:$K$60,5,0),"")</f>
        <v/>
      </c>
      <c r="F768" s="26" t="str">
        <f>_xlfn.IFNA(VLOOKUP(C768,'1 - Componenten'!$B$7:$K$60,8,0),"")</f>
        <v/>
      </c>
      <c r="G768" s="26" t="str">
        <f>_xlfn.IFNA(VLOOKUP(C768,'1 - Componenten'!$B$7:$K$60,9,0),"")</f>
        <v/>
      </c>
      <c r="H768" s="26" t="str">
        <f>_xlfn.IFNA(VLOOKUP(C768,'1 - Componenten'!$B$7:$K$60,10,0),"")</f>
        <v/>
      </c>
      <c r="I768" s="13">
        <v>1</v>
      </c>
      <c r="J768" s="52">
        <f t="shared" ref="J768:J772" si="269">IFERROR($I768*E768,0)</f>
        <v>0</v>
      </c>
      <c r="K768" s="53">
        <f t="shared" ref="K768:K772" si="270">IFERROR($I768*F768,0)</f>
        <v>0</v>
      </c>
      <c r="L768" s="53">
        <f t="shared" ref="L768:L772" si="271">IFERROR($I768*G768,0)</f>
        <v>0</v>
      </c>
      <c r="M768" s="53">
        <f t="shared" ref="M768:M772" si="272">IFERROR($I768*H768,0)</f>
        <v>0</v>
      </c>
      <c r="N768" s="42"/>
    </row>
    <row r="769" spans="2:14" x14ac:dyDescent="0.25">
      <c r="B769" s="39"/>
      <c r="C769" s="3"/>
      <c r="D769" s="4" t="str">
        <f>_xlfn.IFNA(VLOOKUP(C769,'1 - Componenten'!$B$7:$K$60,3,0),"")</f>
        <v/>
      </c>
      <c r="E769" s="18" t="str">
        <f>_xlfn.IFNA(VLOOKUP(C769,'1 - Componenten'!$B$7:$K$60,5,0),"")</f>
        <v/>
      </c>
      <c r="F769" s="26" t="str">
        <f>_xlfn.IFNA(VLOOKUP(C769,'1 - Componenten'!$B$7:$K$60,8,0),"")</f>
        <v/>
      </c>
      <c r="G769" s="26" t="str">
        <f>_xlfn.IFNA(VLOOKUP(C769,'1 - Componenten'!$B$7:$K$60,9,0),"")</f>
        <v/>
      </c>
      <c r="H769" s="26" t="str">
        <f>_xlfn.IFNA(VLOOKUP(C769,'1 - Componenten'!$B$7:$K$60,10,0),"")</f>
        <v/>
      </c>
      <c r="I769" s="13">
        <v>1</v>
      </c>
      <c r="J769" s="52">
        <f t="shared" si="269"/>
        <v>0</v>
      </c>
      <c r="K769" s="53">
        <f t="shared" si="270"/>
        <v>0</v>
      </c>
      <c r="L769" s="53">
        <f t="shared" si="271"/>
        <v>0</v>
      </c>
      <c r="M769" s="53">
        <f t="shared" si="272"/>
        <v>0</v>
      </c>
      <c r="N769" s="42"/>
    </row>
    <row r="770" spans="2:14" x14ac:dyDescent="0.25">
      <c r="B770" s="39"/>
      <c r="C770" s="3"/>
      <c r="D770" s="4" t="str">
        <f>_xlfn.IFNA(VLOOKUP(C770,'1 - Componenten'!$B$7:$K$60,3,0),"")</f>
        <v/>
      </c>
      <c r="E770" s="18" t="str">
        <f>_xlfn.IFNA(VLOOKUP(C770,'1 - Componenten'!$B$7:$K$60,5,0),"")</f>
        <v/>
      </c>
      <c r="F770" s="26" t="str">
        <f>_xlfn.IFNA(VLOOKUP(C770,'1 - Componenten'!$B$7:$K$60,8,0),"")</f>
        <v/>
      </c>
      <c r="G770" s="26" t="str">
        <f>_xlfn.IFNA(VLOOKUP(C770,'1 - Componenten'!$B$7:$K$60,9,0),"")</f>
        <v/>
      </c>
      <c r="H770" s="26" t="str">
        <f>_xlfn.IFNA(VLOOKUP(C770,'1 - Componenten'!$B$7:$K$60,10,0),"")</f>
        <v/>
      </c>
      <c r="I770" s="13">
        <v>1</v>
      </c>
      <c r="J770" s="52">
        <f t="shared" si="269"/>
        <v>0</v>
      </c>
      <c r="K770" s="53">
        <f t="shared" si="270"/>
        <v>0</v>
      </c>
      <c r="L770" s="53">
        <f t="shared" si="271"/>
        <v>0</v>
      </c>
      <c r="M770" s="53">
        <f t="shared" si="272"/>
        <v>0</v>
      </c>
      <c r="N770" s="42"/>
    </row>
    <row r="771" spans="2:14" x14ac:dyDescent="0.25">
      <c r="B771" s="39"/>
      <c r="C771" s="3"/>
      <c r="D771" s="4" t="str">
        <f>_xlfn.IFNA(VLOOKUP(C771,'1 - Componenten'!$B$7:$K$60,3,0),"")</f>
        <v/>
      </c>
      <c r="E771" s="18" t="str">
        <f>_xlfn.IFNA(VLOOKUP(C771,'1 - Componenten'!$B$7:$K$60,5,0),"")</f>
        <v/>
      </c>
      <c r="F771" s="26" t="str">
        <f>_xlfn.IFNA(VLOOKUP(C771,'1 - Componenten'!$B$7:$K$60,8,0),"")</f>
        <v/>
      </c>
      <c r="G771" s="26" t="str">
        <f>_xlfn.IFNA(VLOOKUP(C771,'1 - Componenten'!$B$7:$K$60,9,0),"")</f>
        <v/>
      </c>
      <c r="H771" s="26" t="str">
        <f>_xlfn.IFNA(VLOOKUP(C771,'1 - Componenten'!$B$7:$K$60,10,0),"")</f>
        <v/>
      </c>
      <c r="I771" s="13">
        <v>1</v>
      </c>
      <c r="J771" s="52">
        <f t="shared" si="269"/>
        <v>0</v>
      </c>
      <c r="K771" s="53">
        <f t="shared" si="270"/>
        <v>0</v>
      </c>
      <c r="L771" s="53">
        <f t="shared" si="271"/>
        <v>0</v>
      </c>
      <c r="M771" s="53">
        <f t="shared" si="272"/>
        <v>0</v>
      </c>
      <c r="N771" s="42"/>
    </row>
    <row r="772" spans="2:14" x14ac:dyDescent="0.25">
      <c r="B772" s="39"/>
      <c r="C772" s="3"/>
      <c r="D772" s="4" t="str">
        <f>_xlfn.IFNA(VLOOKUP(C772,'1 - Componenten'!$B$7:$K$60,3,0),"")</f>
        <v/>
      </c>
      <c r="E772" s="18" t="str">
        <f>_xlfn.IFNA(VLOOKUP(C772,'1 - Componenten'!$B$7:$K$60,5,0),"")</f>
        <v/>
      </c>
      <c r="F772" s="26" t="str">
        <f>_xlfn.IFNA(VLOOKUP(C772,'1 - Componenten'!$B$7:$K$60,8,0),"")</f>
        <v/>
      </c>
      <c r="G772" s="26" t="str">
        <f>_xlfn.IFNA(VLOOKUP(C772,'1 - Componenten'!$B$7:$K$60,9,0),"")</f>
        <v/>
      </c>
      <c r="H772" s="26" t="str">
        <f>_xlfn.IFNA(VLOOKUP(C772,'1 - Componenten'!$B$7:$K$60,10,0),"")</f>
        <v/>
      </c>
      <c r="I772" s="13">
        <v>1</v>
      </c>
      <c r="J772" s="52">
        <f t="shared" si="269"/>
        <v>0</v>
      </c>
      <c r="K772" s="53">
        <f t="shared" si="270"/>
        <v>0</v>
      </c>
      <c r="L772" s="53">
        <f t="shared" si="271"/>
        <v>0</v>
      </c>
      <c r="M772" s="53">
        <f t="shared" si="272"/>
        <v>0</v>
      </c>
      <c r="N772" s="42"/>
    </row>
    <row r="773" spans="2:14" ht="14.1" customHeight="1" x14ac:dyDescent="0.25">
      <c r="B773" s="39"/>
      <c r="C773" s="32"/>
      <c r="D773" s="33"/>
      <c r="E773" s="34"/>
      <c r="F773" s="35"/>
      <c r="G773" s="35"/>
      <c r="H773" s="35"/>
      <c r="I773" s="32"/>
      <c r="J773" s="54" t="s">
        <v>29</v>
      </c>
      <c r="K773" s="55">
        <f>SUM(K764:K772)</f>
        <v>0</v>
      </c>
      <c r="L773" s="55">
        <f>SUM(L764:L772)</f>
        <v>0</v>
      </c>
      <c r="M773" s="55">
        <f>SUM(M764:M772)</f>
        <v>0</v>
      </c>
      <c r="N773" s="42"/>
    </row>
    <row r="774" spans="2:14" s="2" customFormat="1" ht="18.75" x14ac:dyDescent="0.3">
      <c r="B774" s="39"/>
      <c r="C774" s="48" t="s">
        <v>66</v>
      </c>
      <c r="D774" s="79" t="s">
        <v>111</v>
      </c>
      <c r="E774" s="107" t="s">
        <v>19</v>
      </c>
      <c r="F774" s="107"/>
      <c r="G774" s="107"/>
      <c r="H774" s="107"/>
      <c r="I774" s="108" t="s">
        <v>35</v>
      </c>
      <c r="J774" s="108"/>
      <c r="K774" s="108"/>
      <c r="L774" s="108"/>
      <c r="M774" s="108"/>
      <c r="N774" s="42"/>
    </row>
    <row r="775" spans="2:14" s="2" customFormat="1" ht="30" customHeight="1" x14ac:dyDescent="0.25">
      <c r="B775" s="39"/>
      <c r="C775" s="5" t="s">
        <v>36</v>
      </c>
      <c r="D775" s="5" t="s">
        <v>12</v>
      </c>
      <c r="E775" s="12" t="s">
        <v>2</v>
      </c>
      <c r="F775" s="5" t="s">
        <v>24</v>
      </c>
      <c r="G775" s="23" t="s">
        <v>21</v>
      </c>
      <c r="H775" s="23" t="s">
        <v>22</v>
      </c>
      <c r="I775" s="21" t="s">
        <v>20</v>
      </c>
      <c r="J775" s="21" t="s">
        <v>23</v>
      </c>
      <c r="K775" s="50" t="s">
        <v>25</v>
      </c>
      <c r="L775" s="51" t="s">
        <v>26</v>
      </c>
      <c r="M775" s="51" t="s">
        <v>27</v>
      </c>
      <c r="N775" s="42"/>
    </row>
    <row r="776" spans="2:14" s="2" customFormat="1" x14ac:dyDescent="0.25">
      <c r="B776" s="39"/>
      <c r="C776" s="3"/>
      <c r="D776" s="4" t="str">
        <f>_xlfn.IFNA(VLOOKUP(C776,'1 - Componenten'!$B$7:$K$60,3,0),"")</f>
        <v/>
      </c>
      <c r="E776" s="18" t="str">
        <f>_xlfn.IFNA(VLOOKUP(C776,'1 - Componenten'!$B$7:$K$60,5,0),"")</f>
        <v/>
      </c>
      <c r="F776" s="26" t="str">
        <f>_xlfn.IFNA(VLOOKUP(C776,'1 - Componenten'!$B$7:$K$60,8,0),"")</f>
        <v/>
      </c>
      <c r="G776" s="26" t="str">
        <f>_xlfn.IFNA(VLOOKUP(C776,'1 - Componenten'!$B$7:$K$60,9,0),"")</f>
        <v/>
      </c>
      <c r="H776" s="26" t="str">
        <f>_xlfn.IFNA(VLOOKUP(C776,'1 - Componenten'!$B$7:$K$60,10,0),"")</f>
        <v/>
      </c>
      <c r="I776" s="13">
        <v>1</v>
      </c>
      <c r="J776" s="52">
        <f>IFERROR($I776*E776,0)</f>
        <v>0</v>
      </c>
      <c r="K776" s="53">
        <f>IFERROR($I776*F776,0)</f>
        <v>0</v>
      </c>
      <c r="L776" s="53">
        <f t="shared" ref="L776:L784" si="273">IFERROR($I776*G776,0)</f>
        <v>0</v>
      </c>
      <c r="M776" s="53">
        <f t="shared" ref="M776:M784" si="274">IFERROR($I776*H776,0)</f>
        <v>0</v>
      </c>
      <c r="N776" s="42"/>
    </row>
    <row r="777" spans="2:14" s="2" customFormat="1" x14ac:dyDescent="0.25">
      <c r="B777" s="39"/>
      <c r="C777" s="3"/>
      <c r="D777" s="4" t="str">
        <f>_xlfn.IFNA(VLOOKUP(C777,'1 - Componenten'!$B$7:$K$60,3,0),"")</f>
        <v/>
      </c>
      <c r="E777" s="18" t="str">
        <f>_xlfn.IFNA(VLOOKUP(C777,'1 - Componenten'!$B$7:$K$60,5,0),"")</f>
        <v/>
      </c>
      <c r="F777" s="26" t="str">
        <f>_xlfn.IFNA(VLOOKUP(C777,'1 - Componenten'!$B$7:$K$60,8,0),"")</f>
        <v/>
      </c>
      <c r="G777" s="26" t="str">
        <f>_xlfn.IFNA(VLOOKUP(C777,'1 - Componenten'!$B$7:$K$60,9,0),"")</f>
        <v/>
      </c>
      <c r="H777" s="26" t="str">
        <f>_xlfn.IFNA(VLOOKUP(C777,'1 - Componenten'!$B$7:$K$60,10,0),"")</f>
        <v/>
      </c>
      <c r="I777" s="13">
        <v>1</v>
      </c>
      <c r="J777" s="52">
        <f t="shared" ref="J777:J784" si="275">IFERROR($I777*E777,0)</f>
        <v>0</v>
      </c>
      <c r="K777" s="53">
        <f t="shared" ref="K777:K784" si="276">IFERROR($I777*F777,0)</f>
        <v>0</v>
      </c>
      <c r="L777" s="53">
        <f t="shared" si="273"/>
        <v>0</v>
      </c>
      <c r="M777" s="53">
        <f t="shared" si="274"/>
        <v>0</v>
      </c>
      <c r="N777" s="42"/>
    </row>
    <row r="778" spans="2:14" s="2" customFormat="1" x14ac:dyDescent="0.25">
      <c r="B778" s="39"/>
      <c r="C778" s="3"/>
      <c r="D778" s="4" t="str">
        <f>_xlfn.IFNA(VLOOKUP(C778,'1 - Componenten'!$B$7:$K$60,3,0),"")</f>
        <v/>
      </c>
      <c r="E778" s="18" t="str">
        <f>_xlfn.IFNA(VLOOKUP(C778,'1 - Componenten'!$B$7:$K$60,5,0),"")</f>
        <v/>
      </c>
      <c r="F778" s="26" t="str">
        <f>_xlfn.IFNA(VLOOKUP(C778,'1 - Componenten'!$B$7:$K$60,8,0),"")</f>
        <v/>
      </c>
      <c r="G778" s="26" t="str">
        <f>_xlfn.IFNA(VLOOKUP(C778,'1 - Componenten'!$B$7:$K$60,9,0),"")</f>
        <v/>
      </c>
      <c r="H778" s="26" t="str">
        <f>_xlfn.IFNA(VLOOKUP(C778,'1 - Componenten'!$B$7:$K$60,10,0),"")</f>
        <v/>
      </c>
      <c r="I778" s="13">
        <v>1</v>
      </c>
      <c r="J778" s="52">
        <f t="shared" si="275"/>
        <v>0</v>
      </c>
      <c r="K778" s="53">
        <f t="shared" si="276"/>
        <v>0</v>
      </c>
      <c r="L778" s="53">
        <f t="shared" si="273"/>
        <v>0</v>
      </c>
      <c r="M778" s="53">
        <f t="shared" si="274"/>
        <v>0</v>
      </c>
      <c r="N778" s="42"/>
    </row>
    <row r="779" spans="2:14" s="2" customFormat="1" x14ac:dyDescent="0.25">
      <c r="B779" s="39"/>
      <c r="C779" s="3"/>
      <c r="D779" s="4" t="str">
        <f>_xlfn.IFNA(VLOOKUP(C779,'1 - Componenten'!$B$7:$K$60,3,0),"")</f>
        <v/>
      </c>
      <c r="E779" s="18" t="str">
        <f>_xlfn.IFNA(VLOOKUP(C779,'1 - Componenten'!$B$7:$K$60,5,0),"")</f>
        <v/>
      </c>
      <c r="F779" s="26" t="str">
        <f>_xlfn.IFNA(VLOOKUP(C779,'1 - Componenten'!$B$7:$K$60,8,0),"")</f>
        <v/>
      </c>
      <c r="G779" s="26" t="str">
        <f>_xlfn.IFNA(VLOOKUP(C779,'1 - Componenten'!$B$7:$K$60,9,0),"")</f>
        <v/>
      </c>
      <c r="H779" s="26" t="str">
        <f>_xlfn.IFNA(VLOOKUP(C779,'1 - Componenten'!$B$7:$K$60,10,0),"")</f>
        <v/>
      </c>
      <c r="I779" s="13">
        <v>1</v>
      </c>
      <c r="J779" s="52">
        <f t="shared" si="275"/>
        <v>0</v>
      </c>
      <c r="K779" s="53">
        <f t="shared" si="276"/>
        <v>0</v>
      </c>
      <c r="L779" s="53">
        <f t="shared" si="273"/>
        <v>0</v>
      </c>
      <c r="M779" s="53">
        <f t="shared" si="274"/>
        <v>0</v>
      </c>
      <c r="N779" s="42"/>
    </row>
    <row r="780" spans="2:14" s="2" customFormat="1" x14ac:dyDescent="0.25">
      <c r="B780" s="39"/>
      <c r="C780" s="3"/>
      <c r="D780" s="4" t="str">
        <f>_xlfn.IFNA(VLOOKUP(C780,'1 - Componenten'!$B$7:$K$60,3,0),"")</f>
        <v/>
      </c>
      <c r="E780" s="18" t="str">
        <f>_xlfn.IFNA(VLOOKUP(C780,'1 - Componenten'!$B$7:$K$60,5,0),"")</f>
        <v/>
      </c>
      <c r="F780" s="26" t="str">
        <f>_xlfn.IFNA(VLOOKUP(C780,'1 - Componenten'!$B$7:$K$60,8,0),"")</f>
        <v/>
      </c>
      <c r="G780" s="26" t="str">
        <f>_xlfn.IFNA(VLOOKUP(C780,'1 - Componenten'!$B$7:$K$60,9,0),"")</f>
        <v/>
      </c>
      <c r="H780" s="26" t="str">
        <f>_xlfn.IFNA(VLOOKUP(C780,'1 - Componenten'!$B$7:$K$60,10,0),"")</f>
        <v/>
      </c>
      <c r="I780" s="13">
        <v>1</v>
      </c>
      <c r="J780" s="52">
        <f t="shared" si="275"/>
        <v>0</v>
      </c>
      <c r="K780" s="53">
        <f t="shared" si="276"/>
        <v>0</v>
      </c>
      <c r="L780" s="53">
        <f t="shared" si="273"/>
        <v>0</v>
      </c>
      <c r="M780" s="53">
        <f t="shared" si="274"/>
        <v>0</v>
      </c>
      <c r="N780" s="42"/>
    </row>
    <row r="781" spans="2:14" s="2" customFormat="1" x14ac:dyDescent="0.25">
      <c r="B781" s="39"/>
      <c r="C781" s="3"/>
      <c r="D781" s="4" t="str">
        <f>_xlfn.IFNA(VLOOKUP(C781,'1 - Componenten'!$B$7:$K$60,3,0),"")</f>
        <v/>
      </c>
      <c r="E781" s="18" t="str">
        <f>_xlfn.IFNA(VLOOKUP(C781,'1 - Componenten'!$B$7:$K$60,5,0),"")</f>
        <v/>
      </c>
      <c r="F781" s="26" t="str">
        <f>_xlfn.IFNA(VLOOKUP(C781,'1 - Componenten'!$B$7:$K$60,8,0),"")</f>
        <v/>
      </c>
      <c r="G781" s="26" t="str">
        <f>_xlfn.IFNA(VLOOKUP(C781,'1 - Componenten'!$B$7:$K$60,9,0),"")</f>
        <v/>
      </c>
      <c r="H781" s="26" t="str">
        <f>_xlfn.IFNA(VLOOKUP(C781,'1 - Componenten'!$B$7:$K$60,10,0),"")</f>
        <v/>
      </c>
      <c r="I781" s="13">
        <v>1</v>
      </c>
      <c r="J781" s="52">
        <f t="shared" si="275"/>
        <v>0</v>
      </c>
      <c r="K781" s="53">
        <f t="shared" si="276"/>
        <v>0</v>
      </c>
      <c r="L781" s="53">
        <f t="shared" si="273"/>
        <v>0</v>
      </c>
      <c r="M781" s="53">
        <f t="shared" si="274"/>
        <v>0</v>
      </c>
      <c r="N781" s="42"/>
    </row>
    <row r="782" spans="2:14" s="2" customFormat="1" x14ac:dyDescent="0.25">
      <c r="B782" s="39"/>
      <c r="C782" s="3"/>
      <c r="D782" s="4" t="str">
        <f>_xlfn.IFNA(VLOOKUP(C782,'1 - Componenten'!$B$7:$K$60,3,0),"")</f>
        <v/>
      </c>
      <c r="E782" s="18" t="str">
        <f>_xlfn.IFNA(VLOOKUP(C782,'1 - Componenten'!$B$7:$K$60,5,0),"")</f>
        <v/>
      </c>
      <c r="F782" s="26" t="str">
        <f>_xlfn.IFNA(VLOOKUP(C782,'1 - Componenten'!$B$7:$K$60,8,0),"")</f>
        <v/>
      </c>
      <c r="G782" s="26" t="str">
        <f>_xlfn.IFNA(VLOOKUP(C782,'1 - Componenten'!$B$7:$K$60,9,0),"")</f>
        <v/>
      </c>
      <c r="H782" s="26" t="str">
        <f>_xlfn.IFNA(VLOOKUP(C782,'1 - Componenten'!$B$7:$K$60,10,0),"")</f>
        <v/>
      </c>
      <c r="I782" s="13">
        <v>1</v>
      </c>
      <c r="J782" s="52">
        <f t="shared" si="275"/>
        <v>0</v>
      </c>
      <c r="K782" s="53">
        <f t="shared" si="276"/>
        <v>0</v>
      </c>
      <c r="L782" s="53">
        <f t="shared" si="273"/>
        <v>0</v>
      </c>
      <c r="M782" s="53">
        <f t="shared" si="274"/>
        <v>0</v>
      </c>
      <c r="N782" s="42"/>
    </row>
    <row r="783" spans="2:14" s="2" customFormat="1" x14ac:dyDescent="0.25">
      <c r="B783" s="39"/>
      <c r="C783" s="3"/>
      <c r="D783" s="4" t="str">
        <f>_xlfn.IFNA(VLOOKUP(C783,'1 - Componenten'!$B$7:$K$60,3,0),"")</f>
        <v/>
      </c>
      <c r="E783" s="18" t="str">
        <f>_xlfn.IFNA(VLOOKUP(C783,'1 - Componenten'!$B$7:$K$60,5,0),"")</f>
        <v/>
      </c>
      <c r="F783" s="26" t="str">
        <f>_xlfn.IFNA(VLOOKUP(C783,'1 - Componenten'!$B$7:$K$60,8,0),"")</f>
        <v/>
      </c>
      <c r="G783" s="26" t="str">
        <f>_xlfn.IFNA(VLOOKUP(C783,'1 - Componenten'!$B$7:$K$60,9,0),"")</f>
        <v/>
      </c>
      <c r="H783" s="26" t="str">
        <f>_xlfn.IFNA(VLOOKUP(C783,'1 - Componenten'!$B$7:$K$60,10,0),"")</f>
        <v/>
      </c>
      <c r="I783" s="13">
        <v>1</v>
      </c>
      <c r="J783" s="52">
        <f t="shared" si="275"/>
        <v>0</v>
      </c>
      <c r="K783" s="53">
        <f t="shared" si="276"/>
        <v>0</v>
      </c>
      <c r="L783" s="53">
        <f t="shared" si="273"/>
        <v>0</v>
      </c>
      <c r="M783" s="53">
        <f t="shared" si="274"/>
        <v>0</v>
      </c>
      <c r="N783" s="42"/>
    </row>
    <row r="784" spans="2:14" s="2" customFormat="1" x14ac:dyDescent="0.25">
      <c r="B784" s="39"/>
      <c r="C784" s="3"/>
      <c r="D784" s="4" t="str">
        <f>_xlfn.IFNA(VLOOKUP(C784,'1 - Componenten'!$B$7:$K$60,3,0),"")</f>
        <v/>
      </c>
      <c r="E784" s="18" t="str">
        <f>_xlfn.IFNA(VLOOKUP(C784,'1 - Componenten'!$B$7:$K$60,5,0),"")</f>
        <v/>
      </c>
      <c r="F784" s="26" t="str">
        <f>_xlfn.IFNA(VLOOKUP(C784,'1 - Componenten'!$B$7:$K$60,8,0),"")</f>
        <v/>
      </c>
      <c r="G784" s="26" t="str">
        <f>_xlfn.IFNA(VLOOKUP(C784,'1 - Componenten'!$B$7:$K$60,9,0),"")</f>
        <v/>
      </c>
      <c r="H784" s="26" t="str">
        <f>_xlfn.IFNA(VLOOKUP(C784,'1 - Componenten'!$B$7:$K$60,10,0),"")</f>
        <v/>
      </c>
      <c r="I784" s="13">
        <v>1</v>
      </c>
      <c r="J784" s="52">
        <f t="shared" si="275"/>
        <v>0</v>
      </c>
      <c r="K784" s="53">
        <f t="shared" si="276"/>
        <v>0</v>
      </c>
      <c r="L784" s="53">
        <f t="shared" si="273"/>
        <v>0</v>
      </c>
      <c r="M784" s="53">
        <f t="shared" si="274"/>
        <v>0</v>
      </c>
      <c r="N784" s="42"/>
    </row>
    <row r="785" spans="2:14" s="2" customFormat="1" ht="14.1" customHeight="1" x14ac:dyDescent="0.25">
      <c r="B785" s="39"/>
      <c r="C785" s="32"/>
      <c r="D785" s="33"/>
      <c r="E785" s="34"/>
      <c r="F785" s="35"/>
      <c r="G785" s="35"/>
      <c r="H785" s="35"/>
      <c r="I785" s="32"/>
      <c r="J785" s="54" t="s">
        <v>29</v>
      </c>
      <c r="K785" s="55">
        <f>SUM(K776:K784)</f>
        <v>0</v>
      </c>
      <c r="L785" s="55">
        <f>SUM(L776:L784)</f>
        <v>0</v>
      </c>
      <c r="M785" s="55">
        <f>SUM(M776:M784)</f>
        <v>0</v>
      </c>
      <c r="N785" s="42"/>
    </row>
    <row r="786" spans="2:14" s="2" customFormat="1" ht="18.75" x14ac:dyDescent="0.3">
      <c r="B786" s="39"/>
      <c r="C786" s="48" t="s">
        <v>66</v>
      </c>
      <c r="D786" s="79" t="s">
        <v>111</v>
      </c>
      <c r="E786" s="107" t="s">
        <v>19</v>
      </c>
      <c r="F786" s="107"/>
      <c r="G786" s="107"/>
      <c r="H786" s="107"/>
      <c r="I786" s="108" t="s">
        <v>35</v>
      </c>
      <c r="J786" s="108"/>
      <c r="K786" s="108"/>
      <c r="L786" s="108"/>
      <c r="M786" s="108"/>
      <c r="N786" s="42"/>
    </row>
    <row r="787" spans="2:14" s="2" customFormat="1" ht="30" customHeight="1" x14ac:dyDescent="0.25">
      <c r="B787" s="39"/>
      <c r="C787" s="5" t="s">
        <v>36</v>
      </c>
      <c r="D787" s="5" t="s">
        <v>12</v>
      </c>
      <c r="E787" s="12" t="s">
        <v>2</v>
      </c>
      <c r="F787" s="5" t="s">
        <v>24</v>
      </c>
      <c r="G787" s="23" t="s">
        <v>21</v>
      </c>
      <c r="H787" s="23" t="s">
        <v>22</v>
      </c>
      <c r="I787" s="21" t="s">
        <v>20</v>
      </c>
      <c r="J787" s="21" t="s">
        <v>23</v>
      </c>
      <c r="K787" s="50" t="s">
        <v>25</v>
      </c>
      <c r="L787" s="51" t="s">
        <v>26</v>
      </c>
      <c r="M787" s="51" t="s">
        <v>27</v>
      </c>
      <c r="N787" s="42"/>
    </row>
    <row r="788" spans="2:14" s="2" customFormat="1" x14ac:dyDescent="0.25">
      <c r="B788" s="39"/>
      <c r="C788" s="3"/>
      <c r="D788" s="4" t="str">
        <f>_xlfn.IFNA(VLOOKUP(C788,'1 - Componenten'!$B$7:$K$60,3,0),"")</f>
        <v/>
      </c>
      <c r="E788" s="18" t="str">
        <f>_xlfn.IFNA(VLOOKUP(C788,'1 - Componenten'!$B$7:$K$60,5,0),"")</f>
        <v/>
      </c>
      <c r="F788" s="26" t="str">
        <f>_xlfn.IFNA(VLOOKUP(C788,'1 - Componenten'!$B$7:$K$60,8,0),"")</f>
        <v/>
      </c>
      <c r="G788" s="26" t="str">
        <f>_xlfn.IFNA(VLOOKUP(C788,'1 - Componenten'!$B$7:$K$60,9,0),"")</f>
        <v/>
      </c>
      <c r="H788" s="26" t="str">
        <f>_xlfn.IFNA(VLOOKUP(C788,'1 - Componenten'!$B$7:$K$60,10,0),"")</f>
        <v/>
      </c>
      <c r="I788" s="13">
        <v>1</v>
      </c>
      <c r="J788" s="52">
        <f>IFERROR($I788*E788,0)</f>
        <v>0</v>
      </c>
      <c r="K788" s="53">
        <f>IFERROR($I788*F788,0)</f>
        <v>0</v>
      </c>
      <c r="L788" s="53">
        <f t="shared" ref="L788:L796" si="277">IFERROR($I788*G788,0)</f>
        <v>0</v>
      </c>
      <c r="M788" s="53">
        <f t="shared" ref="M788:M796" si="278">IFERROR($I788*H788,0)</f>
        <v>0</v>
      </c>
      <c r="N788" s="42"/>
    </row>
    <row r="789" spans="2:14" s="2" customFormat="1" x14ac:dyDescent="0.25">
      <c r="B789" s="39"/>
      <c r="C789" s="3"/>
      <c r="D789" s="4" t="str">
        <f>_xlfn.IFNA(VLOOKUP(C789,'1 - Componenten'!$B$7:$K$60,3,0),"")</f>
        <v/>
      </c>
      <c r="E789" s="18" t="str">
        <f>_xlfn.IFNA(VLOOKUP(C789,'1 - Componenten'!$B$7:$K$60,5,0),"")</f>
        <v/>
      </c>
      <c r="F789" s="26" t="str">
        <f>_xlfn.IFNA(VLOOKUP(C789,'1 - Componenten'!$B$7:$K$60,8,0),"")</f>
        <v/>
      </c>
      <c r="G789" s="26" t="str">
        <f>_xlfn.IFNA(VLOOKUP(C789,'1 - Componenten'!$B$7:$K$60,9,0),"")</f>
        <v/>
      </c>
      <c r="H789" s="26" t="str">
        <f>_xlfn.IFNA(VLOOKUP(C789,'1 - Componenten'!$B$7:$K$60,10,0),"")</f>
        <v/>
      </c>
      <c r="I789" s="13">
        <v>1</v>
      </c>
      <c r="J789" s="52">
        <f t="shared" ref="J789:J796" si="279">IFERROR($I789*E789,0)</f>
        <v>0</v>
      </c>
      <c r="K789" s="53">
        <f t="shared" ref="K789:K796" si="280">IFERROR($I789*F789,0)</f>
        <v>0</v>
      </c>
      <c r="L789" s="53">
        <f t="shared" si="277"/>
        <v>0</v>
      </c>
      <c r="M789" s="53">
        <f t="shared" si="278"/>
        <v>0</v>
      </c>
      <c r="N789" s="42"/>
    </row>
    <row r="790" spans="2:14" s="2" customFormat="1" x14ac:dyDescent="0.25">
      <c r="B790" s="39"/>
      <c r="C790" s="3"/>
      <c r="D790" s="4" t="str">
        <f>_xlfn.IFNA(VLOOKUP(C790,'1 - Componenten'!$B$7:$K$60,3,0),"")</f>
        <v/>
      </c>
      <c r="E790" s="18" t="str">
        <f>_xlfn.IFNA(VLOOKUP(C790,'1 - Componenten'!$B$7:$K$60,5,0),"")</f>
        <v/>
      </c>
      <c r="F790" s="26" t="str">
        <f>_xlfn.IFNA(VLOOKUP(C790,'1 - Componenten'!$B$7:$K$60,8,0),"")</f>
        <v/>
      </c>
      <c r="G790" s="26" t="str">
        <f>_xlfn.IFNA(VLOOKUP(C790,'1 - Componenten'!$B$7:$K$60,9,0),"")</f>
        <v/>
      </c>
      <c r="H790" s="26" t="str">
        <f>_xlfn.IFNA(VLOOKUP(C790,'1 - Componenten'!$B$7:$K$60,10,0),"")</f>
        <v/>
      </c>
      <c r="I790" s="13">
        <v>1</v>
      </c>
      <c r="J790" s="52">
        <f t="shared" si="279"/>
        <v>0</v>
      </c>
      <c r="K790" s="53">
        <f t="shared" si="280"/>
        <v>0</v>
      </c>
      <c r="L790" s="53">
        <f t="shared" si="277"/>
        <v>0</v>
      </c>
      <c r="M790" s="53">
        <f t="shared" si="278"/>
        <v>0</v>
      </c>
      <c r="N790" s="42"/>
    </row>
    <row r="791" spans="2:14" s="2" customFormat="1" x14ac:dyDescent="0.25">
      <c r="B791" s="39"/>
      <c r="C791" s="3"/>
      <c r="D791" s="4" t="str">
        <f>_xlfn.IFNA(VLOOKUP(C791,'1 - Componenten'!$B$7:$K$60,3,0),"")</f>
        <v/>
      </c>
      <c r="E791" s="18" t="str">
        <f>_xlfn.IFNA(VLOOKUP(C791,'1 - Componenten'!$B$7:$K$60,5,0),"")</f>
        <v/>
      </c>
      <c r="F791" s="26" t="str">
        <f>_xlfn.IFNA(VLOOKUP(C791,'1 - Componenten'!$B$7:$K$60,8,0),"")</f>
        <v/>
      </c>
      <c r="G791" s="26" t="str">
        <f>_xlfn.IFNA(VLOOKUP(C791,'1 - Componenten'!$B$7:$K$60,9,0),"")</f>
        <v/>
      </c>
      <c r="H791" s="26" t="str">
        <f>_xlfn.IFNA(VLOOKUP(C791,'1 - Componenten'!$B$7:$K$60,10,0),"")</f>
        <v/>
      </c>
      <c r="I791" s="13">
        <v>1</v>
      </c>
      <c r="J791" s="52">
        <f t="shared" si="279"/>
        <v>0</v>
      </c>
      <c r="K791" s="53">
        <f t="shared" si="280"/>
        <v>0</v>
      </c>
      <c r="L791" s="53">
        <f t="shared" si="277"/>
        <v>0</v>
      </c>
      <c r="M791" s="53">
        <f t="shared" si="278"/>
        <v>0</v>
      </c>
      <c r="N791" s="42"/>
    </row>
    <row r="792" spans="2:14" s="2" customFormat="1" x14ac:dyDescent="0.25">
      <c r="B792" s="39"/>
      <c r="C792" s="3"/>
      <c r="D792" s="4" t="str">
        <f>_xlfn.IFNA(VLOOKUP(C792,'1 - Componenten'!$B$7:$K$60,3,0),"")</f>
        <v/>
      </c>
      <c r="E792" s="18" t="str">
        <f>_xlfn.IFNA(VLOOKUP(C792,'1 - Componenten'!$B$7:$K$60,5,0),"")</f>
        <v/>
      </c>
      <c r="F792" s="26" t="str">
        <f>_xlfn.IFNA(VLOOKUP(C792,'1 - Componenten'!$B$7:$K$60,8,0),"")</f>
        <v/>
      </c>
      <c r="G792" s="26" t="str">
        <f>_xlfn.IFNA(VLOOKUP(C792,'1 - Componenten'!$B$7:$K$60,9,0),"")</f>
        <v/>
      </c>
      <c r="H792" s="26" t="str">
        <f>_xlfn.IFNA(VLOOKUP(C792,'1 - Componenten'!$B$7:$K$60,10,0),"")</f>
        <v/>
      </c>
      <c r="I792" s="13">
        <v>1</v>
      </c>
      <c r="J792" s="52">
        <f t="shared" si="279"/>
        <v>0</v>
      </c>
      <c r="K792" s="53">
        <f t="shared" si="280"/>
        <v>0</v>
      </c>
      <c r="L792" s="53">
        <f t="shared" si="277"/>
        <v>0</v>
      </c>
      <c r="M792" s="53">
        <f t="shared" si="278"/>
        <v>0</v>
      </c>
      <c r="N792" s="42"/>
    </row>
    <row r="793" spans="2:14" s="2" customFormat="1" x14ac:dyDescent="0.25">
      <c r="B793" s="39"/>
      <c r="C793" s="3"/>
      <c r="D793" s="4" t="str">
        <f>_xlfn.IFNA(VLOOKUP(C793,'1 - Componenten'!$B$7:$K$60,3,0),"")</f>
        <v/>
      </c>
      <c r="E793" s="18" t="str">
        <f>_xlfn.IFNA(VLOOKUP(C793,'1 - Componenten'!$B$7:$K$60,5,0),"")</f>
        <v/>
      </c>
      <c r="F793" s="26" t="str">
        <f>_xlfn.IFNA(VLOOKUP(C793,'1 - Componenten'!$B$7:$K$60,8,0),"")</f>
        <v/>
      </c>
      <c r="G793" s="26" t="str">
        <f>_xlfn.IFNA(VLOOKUP(C793,'1 - Componenten'!$B$7:$K$60,9,0),"")</f>
        <v/>
      </c>
      <c r="H793" s="26" t="str">
        <f>_xlfn.IFNA(VLOOKUP(C793,'1 - Componenten'!$B$7:$K$60,10,0),"")</f>
        <v/>
      </c>
      <c r="I793" s="13">
        <v>1</v>
      </c>
      <c r="J793" s="52">
        <f t="shared" si="279"/>
        <v>0</v>
      </c>
      <c r="K793" s="53">
        <f t="shared" si="280"/>
        <v>0</v>
      </c>
      <c r="L793" s="53">
        <f t="shared" si="277"/>
        <v>0</v>
      </c>
      <c r="M793" s="53">
        <f t="shared" si="278"/>
        <v>0</v>
      </c>
      <c r="N793" s="42"/>
    </row>
    <row r="794" spans="2:14" s="2" customFormat="1" x14ac:dyDescent="0.25">
      <c r="B794" s="39"/>
      <c r="C794" s="3"/>
      <c r="D794" s="4" t="str">
        <f>_xlfn.IFNA(VLOOKUP(C794,'1 - Componenten'!$B$7:$K$60,3,0),"")</f>
        <v/>
      </c>
      <c r="E794" s="18" t="str">
        <f>_xlfn.IFNA(VLOOKUP(C794,'1 - Componenten'!$B$7:$K$60,5,0),"")</f>
        <v/>
      </c>
      <c r="F794" s="26" t="str">
        <f>_xlfn.IFNA(VLOOKUP(C794,'1 - Componenten'!$B$7:$K$60,8,0),"")</f>
        <v/>
      </c>
      <c r="G794" s="26" t="str">
        <f>_xlfn.IFNA(VLOOKUP(C794,'1 - Componenten'!$B$7:$K$60,9,0),"")</f>
        <v/>
      </c>
      <c r="H794" s="26" t="str">
        <f>_xlfn.IFNA(VLOOKUP(C794,'1 - Componenten'!$B$7:$K$60,10,0),"")</f>
        <v/>
      </c>
      <c r="I794" s="13">
        <v>1</v>
      </c>
      <c r="J794" s="52">
        <f t="shared" si="279"/>
        <v>0</v>
      </c>
      <c r="K794" s="53">
        <f t="shared" si="280"/>
        <v>0</v>
      </c>
      <c r="L794" s="53">
        <f t="shared" si="277"/>
        <v>0</v>
      </c>
      <c r="M794" s="53">
        <f t="shared" si="278"/>
        <v>0</v>
      </c>
      <c r="N794" s="42"/>
    </row>
    <row r="795" spans="2:14" s="2" customFormat="1" x14ac:dyDescent="0.25">
      <c r="B795" s="39"/>
      <c r="C795" s="3"/>
      <c r="D795" s="4" t="str">
        <f>_xlfn.IFNA(VLOOKUP(C795,'1 - Componenten'!$B$7:$K$60,3,0),"")</f>
        <v/>
      </c>
      <c r="E795" s="18" t="str">
        <f>_xlfn.IFNA(VLOOKUP(C795,'1 - Componenten'!$B$7:$K$60,5,0),"")</f>
        <v/>
      </c>
      <c r="F795" s="26" t="str">
        <f>_xlfn.IFNA(VLOOKUP(C795,'1 - Componenten'!$B$7:$K$60,8,0),"")</f>
        <v/>
      </c>
      <c r="G795" s="26" t="str">
        <f>_xlfn.IFNA(VLOOKUP(C795,'1 - Componenten'!$B$7:$K$60,9,0),"")</f>
        <v/>
      </c>
      <c r="H795" s="26" t="str">
        <f>_xlfn.IFNA(VLOOKUP(C795,'1 - Componenten'!$B$7:$K$60,10,0),"")</f>
        <v/>
      </c>
      <c r="I795" s="13">
        <v>1</v>
      </c>
      <c r="J795" s="52">
        <f t="shared" si="279"/>
        <v>0</v>
      </c>
      <c r="K795" s="53">
        <f t="shared" si="280"/>
        <v>0</v>
      </c>
      <c r="L795" s="53">
        <f t="shared" si="277"/>
        <v>0</v>
      </c>
      <c r="M795" s="53">
        <f t="shared" si="278"/>
        <v>0</v>
      </c>
      <c r="N795" s="42"/>
    </row>
    <row r="796" spans="2:14" s="2" customFormat="1" x14ac:dyDescent="0.25">
      <c r="B796" s="39"/>
      <c r="C796" s="3"/>
      <c r="D796" s="4" t="str">
        <f>_xlfn.IFNA(VLOOKUP(C796,'1 - Componenten'!$B$7:$K$60,3,0),"")</f>
        <v/>
      </c>
      <c r="E796" s="18" t="str">
        <f>_xlfn.IFNA(VLOOKUP(C796,'1 - Componenten'!$B$7:$K$60,5,0),"")</f>
        <v/>
      </c>
      <c r="F796" s="26" t="str">
        <f>_xlfn.IFNA(VLOOKUP(C796,'1 - Componenten'!$B$7:$K$60,8,0),"")</f>
        <v/>
      </c>
      <c r="G796" s="26" t="str">
        <f>_xlfn.IFNA(VLOOKUP(C796,'1 - Componenten'!$B$7:$K$60,9,0),"")</f>
        <v/>
      </c>
      <c r="H796" s="26" t="str">
        <f>_xlfn.IFNA(VLOOKUP(C796,'1 - Componenten'!$B$7:$K$60,10,0),"")</f>
        <v/>
      </c>
      <c r="I796" s="13">
        <v>1</v>
      </c>
      <c r="J796" s="52">
        <f t="shared" si="279"/>
        <v>0</v>
      </c>
      <c r="K796" s="53">
        <f t="shared" si="280"/>
        <v>0</v>
      </c>
      <c r="L796" s="53">
        <f t="shared" si="277"/>
        <v>0</v>
      </c>
      <c r="M796" s="53">
        <f t="shared" si="278"/>
        <v>0</v>
      </c>
      <c r="N796" s="42"/>
    </row>
    <row r="797" spans="2:14" s="2" customFormat="1" ht="14.1" customHeight="1" x14ac:dyDescent="0.25">
      <c r="B797" s="39"/>
      <c r="C797" s="32"/>
      <c r="D797" s="33"/>
      <c r="E797" s="34"/>
      <c r="F797" s="35"/>
      <c r="G797" s="35"/>
      <c r="H797" s="35"/>
      <c r="I797" s="32"/>
      <c r="J797" s="54" t="s">
        <v>29</v>
      </c>
      <c r="K797" s="55">
        <f>SUM(K788:K796)</f>
        <v>0</v>
      </c>
      <c r="L797" s="55">
        <f>SUM(L788:L796)</f>
        <v>0</v>
      </c>
      <c r="M797" s="55">
        <f>SUM(M788:M796)</f>
        <v>0</v>
      </c>
      <c r="N797" s="42"/>
    </row>
    <row r="798" spans="2:14" s="2" customFormat="1" ht="18.75" x14ac:dyDescent="0.3">
      <c r="B798" s="39"/>
      <c r="C798" s="48" t="s">
        <v>66</v>
      </c>
      <c r="D798" s="79" t="s">
        <v>112</v>
      </c>
      <c r="E798" s="107" t="s">
        <v>19</v>
      </c>
      <c r="F798" s="107"/>
      <c r="G798" s="107"/>
      <c r="H798" s="107"/>
      <c r="I798" s="108" t="s">
        <v>35</v>
      </c>
      <c r="J798" s="108"/>
      <c r="K798" s="108"/>
      <c r="L798" s="108"/>
      <c r="M798" s="108"/>
      <c r="N798" s="42"/>
    </row>
    <row r="799" spans="2:14" s="2" customFormat="1" ht="30" customHeight="1" x14ac:dyDescent="0.25">
      <c r="B799" s="39"/>
      <c r="C799" s="5" t="s">
        <v>36</v>
      </c>
      <c r="D799" s="5" t="s">
        <v>12</v>
      </c>
      <c r="E799" s="12" t="s">
        <v>2</v>
      </c>
      <c r="F799" s="5" t="s">
        <v>24</v>
      </c>
      <c r="G799" s="23" t="s">
        <v>21</v>
      </c>
      <c r="H799" s="23" t="s">
        <v>22</v>
      </c>
      <c r="I799" s="21" t="s">
        <v>20</v>
      </c>
      <c r="J799" s="21" t="s">
        <v>23</v>
      </c>
      <c r="K799" s="50" t="s">
        <v>25</v>
      </c>
      <c r="L799" s="51" t="s">
        <v>26</v>
      </c>
      <c r="M799" s="51" t="s">
        <v>27</v>
      </c>
      <c r="N799" s="42"/>
    </row>
    <row r="800" spans="2:14" s="2" customFormat="1" x14ac:dyDescent="0.25">
      <c r="B800" s="39"/>
      <c r="C800" s="3"/>
      <c r="D800" s="4" t="str">
        <f>_xlfn.IFNA(VLOOKUP(C800,'1 - Componenten'!$B$7:$K$60,3,0),"")</f>
        <v/>
      </c>
      <c r="E800" s="18" t="str">
        <f>_xlfn.IFNA(VLOOKUP(C800,'1 - Componenten'!$B$7:$K$60,5,0),"")</f>
        <v/>
      </c>
      <c r="F800" s="26" t="str">
        <f>_xlfn.IFNA(VLOOKUP(C800,'1 - Componenten'!$B$7:$K$60,8,0),"")</f>
        <v/>
      </c>
      <c r="G800" s="26" t="str">
        <f>_xlfn.IFNA(VLOOKUP(C800,'1 - Componenten'!$B$7:$K$60,9,0),"")</f>
        <v/>
      </c>
      <c r="H800" s="26" t="str">
        <f>_xlfn.IFNA(VLOOKUP(C800,'1 - Componenten'!$B$7:$K$60,10,0),"")</f>
        <v/>
      </c>
      <c r="I800" s="13">
        <v>1</v>
      </c>
      <c r="J800" s="52">
        <f>IFERROR($I800*E800,0)</f>
        <v>0</v>
      </c>
      <c r="K800" s="53">
        <f>IFERROR($I800*F800,0)</f>
        <v>0</v>
      </c>
      <c r="L800" s="53">
        <f t="shared" ref="L800:L808" si="281">IFERROR($I800*G800,0)</f>
        <v>0</v>
      </c>
      <c r="M800" s="53">
        <f t="shared" ref="M800:M808" si="282">IFERROR($I800*H800,0)</f>
        <v>0</v>
      </c>
      <c r="N800" s="42"/>
    </row>
    <row r="801" spans="2:14" s="2" customFormat="1" x14ac:dyDescent="0.25">
      <c r="B801" s="39"/>
      <c r="C801" s="3"/>
      <c r="D801" s="4" t="str">
        <f>_xlfn.IFNA(VLOOKUP(C801,'1 - Componenten'!$B$7:$K$60,3,0),"")</f>
        <v/>
      </c>
      <c r="E801" s="18" t="str">
        <f>_xlfn.IFNA(VLOOKUP(C801,'1 - Componenten'!$B$7:$K$60,5,0),"")</f>
        <v/>
      </c>
      <c r="F801" s="26" t="str">
        <f>_xlfn.IFNA(VLOOKUP(C801,'1 - Componenten'!$B$7:$K$60,8,0),"")</f>
        <v/>
      </c>
      <c r="G801" s="26" t="str">
        <f>_xlfn.IFNA(VLOOKUP(C801,'1 - Componenten'!$B$7:$K$60,9,0),"")</f>
        <v/>
      </c>
      <c r="H801" s="26" t="str">
        <f>_xlfn.IFNA(VLOOKUP(C801,'1 - Componenten'!$B$7:$K$60,10,0),"")</f>
        <v/>
      </c>
      <c r="I801" s="13">
        <v>1</v>
      </c>
      <c r="J801" s="52">
        <f t="shared" ref="J801:J808" si="283">IFERROR($I801*E801,0)</f>
        <v>0</v>
      </c>
      <c r="K801" s="53">
        <f t="shared" ref="K801:K808" si="284">IFERROR($I801*F801,0)</f>
        <v>0</v>
      </c>
      <c r="L801" s="53">
        <f t="shared" si="281"/>
        <v>0</v>
      </c>
      <c r="M801" s="53">
        <f t="shared" si="282"/>
        <v>0</v>
      </c>
      <c r="N801" s="42"/>
    </row>
    <row r="802" spans="2:14" s="2" customFormat="1" x14ac:dyDescent="0.25">
      <c r="B802" s="39"/>
      <c r="C802" s="3"/>
      <c r="D802" s="4" t="str">
        <f>_xlfn.IFNA(VLOOKUP(C802,'1 - Componenten'!$B$7:$K$60,3,0),"")</f>
        <v/>
      </c>
      <c r="E802" s="18" t="str">
        <f>_xlfn.IFNA(VLOOKUP(C802,'1 - Componenten'!$B$7:$K$60,5,0),"")</f>
        <v/>
      </c>
      <c r="F802" s="26" t="str">
        <f>_xlfn.IFNA(VLOOKUP(C802,'1 - Componenten'!$B$7:$K$60,8,0),"")</f>
        <v/>
      </c>
      <c r="G802" s="26" t="str">
        <f>_xlfn.IFNA(VLOOKUP(C802,'1 - Componenten'!$B$7:$K$60,9,0),"")</f>
        <v/>
      </c>
      <c r="H802" s="26" t="str">
        <f>_xlfn.IFNA(VLOOKUP(C802,'1 - Componenten'!$B$7:$K$60,10,0),"")</f>
        <v/>
      </c>
      <c r="I802" s="13">
        <v>1</v>
      </c>
      <c r="J802" s="52">
        <f t="shared" si="283"/>
        <v>0</v>
      </c>
      <c r="K802" s="53">
        <f t="shared" si="284"/>
        <v>0</v>
      </c>
      <c r="L802" s="53">
        <f t="shared" si="281"/>
        <v>0</v>
      </c>
      <c r="M802" s="53">
        <f t="shared" si="282"/>
        <v>0</v>
      </c>
      <c r="N802" s="42"/>
    </row>
    <row r="803" spans="2:14" s="2" customFormat="1" x14ac:dyDescent="0.25">
      <c r="B803" s="39"/>
      <c r="C803" s="3"/>
      <c r="D803" s="4" t="str">
        <f>_xlfn.IFNA(VLOOKUP(C803,'1 - Componenten'!$B$7:$K$60,3,0),"")</f>
        <v/>
      </c>
      <c r="E803" s="18" t="str">
        <f>_xlfn.IFNA(VLOOKUP(C803,'1 - Componenten'!$B$7:$K$60,5,0),"")</f>
        <v/>
      </c>
      <c r="F803" s="26" t="str">
        <f>_xlfn.IFNA(VLOOKUP(C803,'1 - Componenten'!$B$7:$K$60,8,0),"")</f>
        <v/>
      </c>
      <c r="G803" s="26" t="str">
        <f>_xlfn.IFNA(VLOOKUP(C803,'1 - Componenten'!$B$7:$K$60,9,0),"")</f>
        <v/>
      </c>
      <c r="H803" s="26" t="str">
        <f>_xlfn.IFNA(VLOOKUP(C803,'1 - Componenten'!$B$7:$K$60,10,0),"")</f>
        <v/>
      </c>
      <c r="I803" s="13">
        <v>1</v>
      </c>
      <c r="J803" s="52">
        <f t="shared" si="283"/>
        <v>0</v>
      </c>
      <c r="K803" s="53">
        <f t="shared" si="284"/>
        <v>0</v>
      </c>
      <c r="L803" s="53">
        <f t="shared" si="281"/>
        <v>0</v>
      </c>
      <c r="M803" s="53">
        <f t="shared" si="282"/>
        <v>0</v>
      </c>
      <c r="N803" s="42"/>
    </row>
    <row r="804" spans="2:14" s="2" customFormat="1" x14ac:dyDescent="0.25">
      <c r="B804" s="39"/>
      <c r="C804" s="3"/>
      <c r="D804" s="4" t="str">
        <f>_xlfn.IFNA(VLOOKUP(C804,'1 - Componenten'!$B$7:$K$60,3,0),"")</f>
        <v/>
      </c>
      <c r="E804" s="18" t="str">
        <f>_xlfn.IFNA(VLOOKUP(C804,'1 - Componenten'!$B$7:$K$60,5,0),"")</f>
        <v/>
      </c>
      <c r="F804" s="26" t="str">
        <f>_xlfn.IFNA(VLOOKUP(C804,'1 - Componenten'!$B$7:$K$60,8,0),"")</f>
        <v/>
      </c>
      <c r="G804" s="26" t="str">
        <f>_xlfn.IFNA(VLOOKUP(C804,'1 - Componenten'!$B$7:$K$60,9,0),"")</f>
        <v/>
      </c>
      <c r="H804" s="26" t="str">
        <f>_xlfn.IFNA(VLOOKUP(C804,'1 - Componenten'!$B$7:$K$60,10,0),"")</f>
        <v/>
      </c>
      <c r="I804" s="13">
        <v>1</v>
      </c>
      <c r="J804" s="52">
        <f t="shared" si="283"/>
        <v>0</v>
      </c>
      <c r="K804" s="53">
        <f t="shared" si="284"/>
        <v>0</v>
      </c>
      <c r="L804" s="53">
        <f t="shared" si="281"/>
        <v>0</v>
      </c>
      <c r="M804" s="53">
        <f t="shared" si="282"/>
        <v>0</v>
      </c>
      <c r="N804" s="42"/>
    </row>
    <row r="805" spans="2:14" s="2" customFormat="1" x14ac:dyDescent="0.25">
      <c r="B805" s="39"/>
      <c r="C805" s="3"/>
      <c r="D805" s="4" t="str">
        <f>_xlfn.IFNA(VLOOKUP(C805,'1 - Componenten'!$B$7:$K$60,3,0),"")</f>
        <v/>
      </c>
      <c r="E805" s="18" t="str">
        <f>_xlfn.IFNA(VLOOKUP(C805,'1 - Componenten'!$B$7:$K$60,5,0),"")</f>
        <v/>
      </c>
      <c r="F805" s="26" t="str">
        <f>_xlfn.IFNA(VLOOKUP(C805,'1 - Componenten'!$B$7:$K$60,8,0),"")</f>
        <v/>
      </c>
      <c r="G805" s="26" t="str">
        <f>_xlfn.IFNA(VLOOKUP(C805,'1 - Componenten'!$B$7:$K$60,9,0),"")</f>
        <v/>
      </c>
      <c r="H805" s="26" t="str">
        <f>_xlfn.IFNA(VLOOKUP(C805,'1 - Componenten'!$B$7:$K$60,10,0),"")</f>
        <v/>
      </c>
      <c r="I805" s="13">
        <v>1</v>
      </c>
      <c r="J805" s="52">
        <f t="shared" si="283"/>
        <v>0</v>
      </c>
      <c r="K805" s="53">
        <f t="shared" si="284"/>
        <v>0</v>
      </c>
      <c r="L805" s="53">
        <f t="shared" si="281"/>
        <v>0</v>
      </c>
      <c r="M805" s="53">
        <f t="shared" si="282"/>
        <v>0</v>
      </c>
      <c r="N805" s="42"/>
    </row>
    <row r="806" spans="2:14" s="2" customFormat="1" x14ac:dyDescent="0.25">
      <c r="B806" s="39"/>
      <c r="C806" s="3"/>
      <c r="D806" s="4" t="str">
        <f>_xlfn.IFNA(VLOOKUP(C806,'1 - Componenten'!$B$7:$K$60,3,0),"")</f>
        <v/>
      </c>
      <c r="E806" s="18" t="str">
        <f>_xlfn.IFNA(VLOOKUP(C806,'1 - Componenten'!$B$7:$K$60,5,0),"")</f>
        <v/>
      </c>
      <c r="F806" s="26" t="str">
        <f>_xlfn.IFNA(VLOOKUP(C806,'1 - Componenten'!$B$7:$K$60,8,0),"")</f>
        <v/>
      </c>
      <c r="G806" s="26" t="str">
        <f>_xlfn.IFNA(VLOOKUP(C806,'1 - Componenten'!$B$7:$K$60,9,0),"")</f>
        <v/>
      </c>
      <c r="H806" s="26" t="str">
        <f>_xlfn.IFNA(VLOOKUP(C806,'1 - Componenten'!$B$7:$K$60,10,0),"")</f>
        <v/>
      </c>
      <c r="I806" s="13">
        <v>1</v>
      </c>
      <c r="J806" s="52">
        <f t="shared" si="283"/>
        <v>0</v>
      </c>
      <c r="K806" s="53">
        <f t="shared" si="284"/>
        <v>0</v>
      </c>
      <c r="L806" s="53">
        <f t="shared" si="281"/>
        <v>0</v>
      </c>
      <c r="M806" s="53">
        <f t="shared" si="282"/>
        <v>0</v>
      </c>
      <c r="N806" s="42"/>
    </row>
    <row r="807" spans="2:14" s="2" customFormat="1" x14ac:dyDescent="0.25">
      <c r="B807" s="39"/>
      <c r="C807" s="3"/>
      <c r="D807" s="4" t="str">
        <f>_xlfn.IFNA(VLOOKUP(C807,'1 - Componenten'!$B$7:$K$60,3,0),"")</f>
        <v/>
      </c>
      <c r="E807" s="18" t="str">
        <f>_xlfn.IFNA(VLOOKUP(C807,'1 - Componenten'!$B$7:$K$60,5,0),"")</f>
        <v/>
      </c>
      <c r="F807" s="26" t="str">
        <f>_xlfn.IFNA(VLOOKUP(C807,'1 - Componenten'!$B$7:$K$60,8,0),"")</f>
        <v/>
      </c>
      <c r="G807" s="26" t="str">
        <f>_xlfn.IFNA(VLOOKUP(C807,'1 - Componenten'!$B$7:$K$60,9,0),"")</f>
        <v/>
      </c>
      <c r="H807" s="26" t="str">
        <f>_xlfn.IFNA(VLOOKUP(C807,'1 - Componenten'!$B$7:$K$60,10,0),"")</f>
        <v/>
      </c>
      <c r="I807" s="13">
        <v>1</v>
      </c>
      <c r="J807" s="52">
        <f t="shared" si="283"/>
        <v>0</v>
      </c>
      <c r="K807" s="53">
        <f t="shared" si="284"/>
        <v>0</v>
      </c>
      <c r="L807" s="53">
        <f t="shared" si="281"/>
        <v>0</v>
      </c>
      <c r="M807" s="53">
        <f t="shared" si="282"/>
        <v>0</v>
      </c>
      <c r="N807" s="42"/>
    </row>
    <row r="808" spans="2:14" s="2" customFormat="1" x14ac:dyDescent="0.25">
      <c r="B808" s="39"/>
      <c r="C808" s="3"/>
      <c r="D808" s="4" t="str">
        <f>_xlfn.IFNA(VLOOKUP(C808,'1 - Componenten'!$B$7:$K$60,3,0),"")</f>
        <v/>
      </c>
      <c r="E808" s="18" t="str">
        <f>_xlfn.IFNA(VLOOKUP(C808,'1 - Componenten'!$B$7:$K$60,5,0),"")</f>
        <v/>
      </c>
      <c r="F808" s="26" t="str">
        <f>_xlfn.IFNA(VLOOKUP(C808,'1 - Componenten'!$B$7:$K$60,8,0),"")</f>
        <v/>
      </c>
      <c r="G808" s="26" t="str">
        <f>_xlfn.IFNA(VLOOKUP(C808,'1 - Componenten'!$B$7:$K$60,9,0),"")</f>
        <v/>
      </c>
      <c r="H808" s="26" t="str">
        <f>_xlfn.IFNA(VLOOKUP(C808,'1 - Componenten'!$B$7:$K$60,10,0),"")</f>
        <v/>
      </c>
      <c r="I808" s="13">
        <v>1</v>
      </c>
      <c r="J808" s="52">
        <f t="shared" si="283"/>
        <v>0</v>
      </c>
      <c r="K808" s="53">
        <f t="shared" si="284"/>
        <v>0</v>
      </c>
      <c r="L808" s="53">
        <f t="shared" si="281"/>
        <v>0</v>
      </c>
      <c r="M808" s="53">
        <f t="shared" si="282"/>
        <v>0</v>
      </c>
      <c r="N808" s="42"/>
    </row>
    <row r="809" spans="2:14" s="2" customFormat="1" ht="14.1" customHeight="1" x14ac:dyDescent="0.25">
      <c r="B809" s="39"/>
      <c r="C809" s="32"/>
      <c r="D809" s="33"/>
      <c r="E809" s="34"/>
      <c r="F809" s="35"/>
      <c r="G809" s="35"/>
      <c r="H809" s="35"/>
      <c r="I809" s="32"/>
      <c r="J809" s="54" t="s">
        <v>29</v>
      </c>
      <c r="K809" s="55">
        <f>SUM(K800:K808)</f>
        <v>0</v>
      </c>
      <c r="L809" s="55">
        <f>SUM(L800:L808)</f>
        <v>0</v>
      </c>
      <c r="M809" s="55">
        <f>SUM(M800:M808)</f>
        <v>0</v>
      </c>
      <c r="N809" s="42"/>
    </row>
    <row r="810" spans="2:14" s="2" customFormat="1" ht="18.75" x14ac:dyDescent="0.3">
      <c r="B810" s="39"/>
      <c r="C810" s="48" t="s">
        <v>66</v>
      </c>
      <c r="D810" s="79" t="s">
        <v>112</v>
      </c>
      <c r="E810" s="107" t="s">
        <v>19</v>
      </c>
      <c r="F810" s="107"/>
      <c r="G810" s="107"/>
      <c r="H810" s="107"/>
      <c r="I810" s="108" t="s">
        <v>35</v>
      </c>
      <c r="J810" s="108"/>
      <c r="K810" s="108"/>
      <c r="L810" s="108"/>
      <c r="M810" s="108"/>
      <c r="N810" s="42"/>
    </row>
    <row r="811" spans="2:14" s="2" customFormat="1" ht="30" customHeight="1" x14ac:dyDescent="0.25">
      <c r="B811" s="39"/>
      <c r="C811" s="5" t="s">
        <v>36</v>
      </c>
      <c r="D811" s="5" t="s">
        <v>12</v>
      </c>
      <c r="E811" s="12" t="s">
        <v>2</v>
      </c>
      <c r="F811" s="5" t="s">
        <v>24</v>
      </c>
      <c r="G811" s="23" t="s">
        <v>21</v>
      </c>
      <c r="H811" s="23" t="s">
        <v>22</v>
      </c>
      <c r="I811" s="21" t="s">
        <v>20</v>
      </c>
      <c r="J811" s="21" t="s">
        <v>23</v>
      </c>
      <c r="K811" s="50" t="s">
        <v>25</v>
      </c>
      <c r="L811" s="51" t="s">
        <v>26</v>
      </c>
      <c r="M811" s="51" t="s">
        <v>27</v>
      </c>
      <c r="N811" s="42"/>
    </row>
    <row r="812" spans="2:14" s="2" customFormat="1" x14ac:dyDescent="0.25">
      <c r="B812" s="39"/>
      <c r="C812" s="3"/>
      <c r="D812" s="4" t="str">
        <f>_xlfn.IFNA(VLOOKUP(C812,'1 - Componenten'!$B$7:$K$60,3,0),"")</f>
        <v/>
      </c>
      <c r="E812" s="18" t="str">
        <f>_xlfn.IFNA(VLOOKUP(C812,'1 - Componenten'!$B$7:$K$60,5,0),"")</f>
        <v/>
      </c>
      <c r="F812" s="26" t="str">
        <f>_xlfn.IFNA(VLOOKUP(C812,'1 - Componenten'!$B$7:$K$60,8,0),"")</f>
        <v/>
      </c>
      <c r="G812" s="26" t="str">
        <f>_xlfn.IFNA(VLOOKUP(C812,'1 - Componenten'!$B$7:$K$60,9,0),"")</f>
        <v/>
      </c>
      <c r="H812" s="26" t="str">
        <f>_xlfn.IFNA(VLOOKUP(C812,'1 - Componenten'!$B$7:$K$60,10,0),"")</f>
        <v/>
      </c>
      <c r="I812" s="13">
        <v>1</v>
      </c>
      <c r="J812" s="52">
        <f>IFERROR($I812*E812,0)</f>
        <v>0</v>
      </c>
      <c r="K812" s="53">
        <f>IFERROR($I812*F812,0)</f>
        <v>0</v>
      </c>
      <c r="L812" s="53">
        <f t="shared" ref="L812:L820" si="285">IFERROR($I812*G812,0)</f>
        <v>0</v>
      </c>
      <c r="M812" s="53">
        <f t="shared" ref="M812:M820" si="286">IFERROR($I812*H812,0)</f>
        <v>0</v>
      </c>
      <c r="N812" s="42"/>
    </row>
    <row r="813" spans="2:14" s="2" customFormat="1" x14ac:dyDescent="0.25">
      <c r="B813" s="39"/>
      <c r="C813" s="3"/>
      <c r="D813" s="4" t="str">
        <f>_xlfn.IFNA(VLOOKUP(C813,'1 - Componenten'!$B$7:$K$60,3,0),"")</f>
        <v/>
      </c>
      <c r="E813" s="18" t="str">
        <f>_xlfn.IFNA(VLOOKUP(C813,'1 - Componenten'!$B$7:$K$60,5,0),"")</f>
        <v/>
      </c>
      <c r="F813" s="26" t="str">
        <f>_xlfn.IFNA(VLOOKUP(C813,'1 - Componenten'!$B$7:$K$60,8,0),"")</f>
        <v/>
      </c>
      <c r="G813" s="26" t="str">
        <f>_xlfn.IFNA(VLOOKUP(C813,'1 - Componenten'!$B$7:$K$60,9,0),"")</f>
        <v/>
      </c>
      <c r="H813" s="26" t="str">
        <f>_xlfn.IFNA(VLOOKUP(C813,'1 - Componenten'!$B$7:$K$60,10,0),"")</f>
        <v/>
      </c>
      <c r="I813" s="13">
        <v>1</v>
      </c>
      <c r="J813" s="52">
        <f t="shared" ref="J813:J820" si="287">IFERROR($I813*E813,0)</f>
        <v>0</v>
      </c>
      <c r="K813" s="53">
        <f t="shared" ref="K813:K820" si="288">IFERROR($I813*F813,0)</f>
        <v>0</v>
      </c>
      <c r="L813" s="53">
        <f t="shared" si="285"/>
        <v>0</v>
      </c>
      <c r="M813" s="53">
        <f t="shared" si="286"/>
        <v>0</v>
      </c>
      <c r="N813" s="42"/>
    </row>
    <row r="814" spans="2:14" s="2" customFormat="1" x14ac:dyDescent="0.25">
      <c r="B814" s="39"/>
      <c r="C814" s="3"/>
      <c r="D814" s="4" t="str">
        <f>_xlfn.IFNA(VLOOKUP(C814,'1 - Componenten'!$B$7:$K$60,3,0),"")</f>
        <v/>
      </c>
      <c r="E814" s="18" t="str">
        <f>_xlfn.IFNA(VLOOKUP(C814,'1 - Componenten'!$B$7:$K$60,5,0),"")</f>
        <v/>
      </c>
      <c r="F814" s="26" t="str">
        <f>_xlfn.IFNA(VLOOKUP(C814,'1 - Componenten'!$B$7:$K$60,8,0),"")</f>
        <v/>
      </c>
      <c r="G814" s="26" t="str">
        <f>_xlfn.IFNA(VLOOKUP(C814,'1 - Componenten'!$B$7:$K$60,9,0),"")</f>
        <v/>
      </c>
      <c r="H814" s="26" t="str">
        <f>_xlfn.IFNA(VLOOKUP(C814,'1 - Componenten'!$B$7:$K$60,10,0),"")</f>
        <v/>
      </c>
      <c r="I814" s="13">
        <v>1</v>
      </c>
      <c r="J814" s="52">
        <f t="shared" si="287"/>
        <v>0</v>
      </c>
      <c r="K814" s="53">
        <f t="shared" si="288"/>
        <v>0</v>
      </c>
      <c r="L814" s="53">
        <f t="shared" si="285"/>
        <v>0</v>
      </c>
      <c r="M814" s="53">
        <f t="shared" si="286"/>
        <v>0</v>
      </c>
      <c r="N814" s="42"/>
    </row>
    <row r="815" spans="2:14" s="2" customFormat="1" x14ac:dyDescent="0.25">
      <c r="B815" s="39"/>
      <c r="C815" s="3"/>
      <c r="D815" s="4" t="str">
        <f>_xlfn.IFNA(VLOOKUP(C815,'1 - Componenten'!$B$7:$K$60,3,0),"")</f>
        <v/>
      </c>
      <c r="E815" s="18" t="str">
        <f>_xlfn.IFNA(VLOOKUP(C815,'1 - Componenten'!$B$7:$K$60,5,0),"")</f>
        <v/>
      </c>
      <c r="F815" s="26" t="str">
        <f>_xlfn.IFNA(VLOOKUP(C815,'1 - Componenten'!$B$7:$K$60,8,0),"")</f>
        <v/>
      </c>
      <c r="G815" s="26" t="str">
        <f>_xlfn.IFNA(VLOOKUP(C815,'1 - Componenten'!$B$7:$K$60,9,0),"")</f>
        <v/>
      </c>
      <c r="H815" s="26" t="str">
        <f>_xlfn.IFNA(VLOOKUP(C815,'1 - Componenten'!$B$7:$K$60,10,0),"")</f>
        <v/>
      </c>
      <c r="I815" s="13">
        <v>1</v>
      </c>
      <c r="J815" s="52">
        <f t="shared" si="287"/>
        <v>0</v>
      </c>
      <c r="K815" s="53">
        <f t="shared" si="288"/>
        <v>0</v>
      </c>
      <c r="L815" s="53">
        <f t="shared" si="285"/>
        <v>0</v>
      </c>
      <c r="M815" s="53">
        <f t="shared" si="286"/>
        <v>0</v>
      </c>
      <c r="N815" s="42"/>
    </row>
    <row r="816" spans="2:14" s="2" customFormat="1" x14ac:dyDescent="0.25">
      <c r="B816" s="39"/>
      <c r="C816" s="3"/>
      <c r="D816" s="4" t="str">
        <f>_xlfn.IFNA(VLOOKUP(C816,'1 - Componenten'!$B$7:$K$60,3,0),"")</f>
        <v/>
      </c>
      <c r="E816" s="18" t="str">
        <f>_xlfn.IFNA(VLOOKUP(C816,'1 - Componenten'!$B$7:$K$60,5,0),"")</f>
        <v/>
      </c>
      <c r="F816" s="26" t="str">
        <f>_xlfn.IFNA(VLOOKUP(C816,'1 - Componenten'!$B$7:$K$60,8,0),"")</f>
        <v/>
      </c>
      <c r="G816" s="26" t="str">
        <f>_xlfn.IFNA(VLOOKUP(C816,'1 - Componenten'!$B$7:$K$60,9,0),"")</f>
        <v/>
      </c>
      <c r="H816" s="26" t="str">
        <f>_xlfn.IFNA(VLOOKUP(C816,'1 - Componenten'!$B$7:$K$60,10,0),"")</f>
        <v/>
      </c>
      <c r="I816" s="13">
        <v>1</v>
      </c>
      <c r="J816" s="52">
        <f t="shared" si="287"/>
        <v>0</v>
      </c>
      <c r="K816" s="53">
        <f t="shared" si="288"/>
        <v>0</v>
      </c>
      <c r="L816" s="53">
        <f t="shared" si="285"/>
        <v>0</v>
      </c>
      <c r="M816" s="53">
        <f t="shared" si="286"/>
        <v>0</v>
      </c>
      <c r="N816" s="42"/>
    </row>
    <row r="817" spans="2:14" s="2" customFormat="1" x14ac:dyDescent="0.25">
      <c r="B817" s="39"/>
      <c r="C817" s="3"/>
      <c r="D817" s="4" t="str">
        <f>_xlfn.IFNA(VLOOKUP(C817,'1 - Componenten'!$B$7:$K$60,3,0),"")</f>
        <v/>
      </c>
      <c r="E817" s="18" t="str">
        <f>_xlfn.IFNA(VLOOKUP(C817,'1 - Componenten'!$B$7:$K$60,5,0),"")</f>
        <v/>
      </c>
      <c r="F817" s="26" t="str">
        <f>_xlfn.IFNA(VLOOKUP(C817,'1 - Componenten'!$B$7:$K$60,8,0),"")</f>
        <v/>
      </c>
      <c r="G817" s="26" t="str">
        <f>_xlfn.IFNA(VLOOKUP(C817,'1 - Componenten'!$B$7:$K$60,9,0),"")</f>
        <v/>
      </c>
      <c r="H817" s="26" t="str">
        <f>_xlfn.IFNA(VLOOKUP(C817,'1 - Componenten'!$B$7:$K$60,10,0),"")</f>
        <v/>
      </c>
      <c r="I817" s="13">
        <v>1</v>
      </c>
      <c r="J817" s="52">
        <f t="shared" si="287"/>
        <v>0</v>
      </c>
      <c r="K817" s="53">
        <f t="shared" si="288"/>
        <v>0</v>
      </c>
      <c r="L817" s="53">
        <f t="shared" si="285"/>
        <v>0</v>
      </c>
      <c r="M817" s="53">
        <f t="shared" si="286"/>
        <v>0</v>
      </c>
      <c r="N817" s="42"/>
    </row>
    <row r="818" spans="2:14" s="2" customFormat="1" x14ac:dyDescent="0.25">
      <c r="B818" s="39"/>
      <c r="C818" s="3"/>
      <c r="D818" s="4" t="str">
        <f>_xlfn.IFNA(VLOOKUP(C818,'1 - Componenten'!$B$7:$K$60,3,0),"")</f>
        <v/>
      </c>
      <c r="E818" s="18" t="str">
        <f>_xlfn.IFNA(VLOOKUP(C818,'1 - Componenten'!$B$7:$K$60,5,0),"")</f>
        <v/>
      </c>
      <c r="F818" s="26" t="str">
        <f>_xlfn.IFNA(VLOOKUP(C818,'1 - Componenten'!$B$7:$K$60,8,0),"")</f>
        <v/>
      </c>
      <c r="G818" s="26" t="str">
        <f>_xlfn.IFNA(VLOOKUP(C818,'1 - Componenten'!$B$7:$K$60,9,0),"")</f>
        <v/>
      </c>
      <c r="H818" s="26" t="str">
        <f>_xlfn.IFNA(VLOOKUP(C818,'1 - Componenten'!$B$7:$K$60,10,0),"")</f>
        <v/>
      </c>
      <c r="I818" s="13">
        <v>1</v>
      </c>
      <c r="J818" s="52">
        <f t="shared" si="287"/>
        <v>0</v>
      </c>
      <c r="K818" s="53">
        <f t="shared" si="288"/>
        <v>0</v>
      </c>
      <c r="L818" s="53">
        <f t="shared" si="285"/>
        <v>0</v>
      </c>
      <c r="M818" s="53">
        <f t="shared" si="286"/>
        <v>0</v>
      </c>
      <c r="N818" s="42"/>
    </row>
    <row r="819" spans="2:14" s="2" customFormat="1" x14ac:dyDescent="0.25">
      <c r="B819" s="39"/>
      <c r="C819" s="3"/>
      <c r="D819" s="4" t="str">
        <f>_xlfn.IFNA(VLOOKUP(C819,'1 - Componenten'!$B$7:$K$60,3,0),"")</f>
        <v/>
      </c>
      <c r="E819" s="18" t="str">
        <f>_xlfn.IFNA(VLOOKUP(C819,'1 - Componenten'!$B$7:$K$60,5,0),"")</f>
        <v/>
      </c>
      <c r="F819" s="26" t="str">
        <f>_xlfn.IFNA(VLOOKUP(C819,'1 - Componenten'!$B$7:$K$60,8,0),"")</f>
        <v/>
      </c>
      <c r="G819" s="26" t="str">
        <f>_xlfn.IFNA(VLOOKUP(C819,'1 - Componenten'!$B$7:$K$60,9,0),"")</f>
        <v/>
      </c>
      <c r="H819" s="26" t="str">
        <f>_xlfn.IFNA(VLOOKUP(C819,'1 - Componenten'!$B$7:$K$60,10,0),"")</f>
        <v/>
      </c>
      <c r="I819" s="13">
        <v>1</v>
      </c>
      <c r="J819" s="52">
        <f t="shared" si="287"/>
        <v>0</v>
      </c>
      <c r="K819" s="53">
        <f t="shared" si="288"/>
        <v>0</v>
      </c>
      <c r="L819" s="53">
        <f t="shared" si="285"/>
        <v>0</v>
      </c>
      <c r="M819" s="53">
        <f t="shared" si="286"/>
        <v>0</v>
      </c>
      <c r="N819" s="42"/>
    </row>
    <row r="820" spans="2:14" s="2" customFormat="1" x14ac:dyDescent="0.25">
      <c r="B820" s="39"/>
      <c r="C820" s="3"/>
      <c r="D820" s="4" t="str">
        <f>_xlfn.IFNA(VLOOKUP(C820,'1 - Componenten'!$B$7:$K$60,3,0),"")</f>
        <v/>
      </c>
      <c r="E820" s="18" t="str">
        <f>_xlfn.IFNA(VLOOKUP(C820,'1 - Componenten'!$B$7:$K$60,5,0),"")</f>
        <v/>
      </c>
      <c r="F820" s="26" t="str">
        <f>_xlfn.IFNA(VLOOKUP(C820,'1 - Componenten'!$B$7:$K$60,8,0),"")</f>
        <v/>
      </c>
      <c r="G820" s="26" t="str">
        <f>_xlfn.IFNA(VLOOKUP(C820,'1 - Componenten'!$B$7:$K$60,9,0),"")</f>
        <v/>
      </c>
      <c r="H820" s="26" t="str">
        <f>_xlfn.IFNA(VLOOKUP(C820,'1 - Componenten'!$B$7:$K$60,10,0),"")</f>
        <v/>
      </c>
      <c r="I820" s="13">
        <v>1</v>
      </c>
      <c r="J820" s="52">
        <f t="shared" si="287"/>
        <v>0</v>
      </c>
      <c r="K820" s="53">
        <f t="shared" si="288"/>
        <v>0</v>
      </c>
      <c r="L820" s="53">
        <f t="shared" si="285"/>
        <v>0</v>
      </c>
      <c r="M820" s="53">
        <f t="shared" si="286"/>
        <v>0</v>
      </c>
      <c r="N820" s="42"/>
    </row>
    <row r="821" spans="2:14" s="2" customFormat="1" ht="14.1" customHeight="1" x14ac:dyDescent="0.25">
      <c r="B821" s="39"/>
      <c r="C821" s="32"/>
      <c r="D821" s="33"/>
      <c r="E821" s="34"/>
      <c r="F821" s="35"/>
      <c r="G821" s="35"/>
      <c r="H821" s="35"/>
      <c r="I821" s="32"/>
      <c r="J821" s="54" t="s">
        <v>29</v>
      </c>
      <c r="K821" s="55">
        <f>SUM(K812:K820)</f>
        <v>0</v>
      </c>
      <c r="L821" s="55">
        <f>SUM(L812:L820)</f>
        <v>0</v>
      </c>
      <c r="M821" s="55">
        <f>SUM(M812:M820)</f>
        <v>0</v>
      </c>
      <c r="N821" s="42"/>
    </row>
    <row r="822" spans="2:14" s="2" customFormat="1" ht="18.75" x14ac:dyDescent="0.3">
      <c r="B822" s="39"/>
      <c r="C822" s="48" t="s">
        <v>66</v>
      </c>
      <c r="D822" s="79" t="s">
        <v>112</v>
      </c>
      <c r="E822" s="107" t="s">
        <v>19</v>
      </c>
      <c r="F822" s="107"/>
      <c r="G822" s="107"/>
      <c r="H822" s="107"/>
      <c r="I822" s="108" t="s">
        <v>35</v>
      </c>
      <c r="J822" s="108"/>
      <c r="K822" s="108"/>
      <c r="L822" s="108"/>
      <c r="M822" s="108"/>
      <c r="N822" s="42"/>
    </row>
    <row r="823" spans="2:14" s="2" customFormat="1" ht="30" customHeight="1" x14ac:dyDescent="0.25">
      <c r="B823" s="39"/>
      <c r="C823" s="5" t="s">
        <v>36</v>
      </c>
      <c r="D823" s="5" t="s">
        <v>12</v>
      </c>
      <c r="E823" s="12" t="s">
        <v>2</v>
      </c>
      <c r="F823" s="5" t="s">
        <v>24</v>
      </c>
      <c r="G823" s="23" t="s">
        <v>21</v>
      </c>
      <c r="H823" s="23" t="s">
        <v>22</v>
      </c>
      <c r="I823" s="21" t="s">
        <v>20</v>
      </c>
      <c r="J823" s="21" t="s">
        <v>23</v>
      </c>
      <c r="K823" s="50" t="s">
        <v>25</v>
      </c>
      <c r="L823" s="51" t="s">
        <v>26</v>
      </c>
      <c r="M823" s="51" t="s">
        <v>27</v>
      </c>
      <c r="N823" s="42"/>
    </row>
    <row r="824" spans="2:14" s="2" customFormat="1" x14ac:dyDescent="0.25">
      <c r="B824" s="39"/>
      <c r="C824" s="3"/>
      <c r="D824" s="4" t="str">
        <f>_xlfn.IFNA(VLOOKUP(C824,'1 - Componenten'!$B$7:$K$60,3,0),"")</f>
        <v/>
      </c>
      <c r="E824" s="18" t="str">
        <f>_xlfn.IFNA(VLOOKUP(C824,'1 - Componenten'!$B$7:$K$60,5,0),"")</f>
        <v/>
      </c>
      <c r="F824" s="26" t="str">
        <f>_xlfn.IFNA(VLOOKUP(C824,'1 - Componenten'!$B$7:$K$60,8,0),"")</f>
        <v/>
      </c>
      <c r="G824" s="26" t="str">
        <f>_xlfn.IFNA(VLOOKUP(C824,'1 - Componenten'!$B$7:$K$60,9,0),"")</f>
        <v/>
      </c>
      <c r="H824" s="26" t="str">
        <f>_xlfn.IFNA(VLOOKUP(C824,'1 - Componenten'!$B$7:$K$60,10,0),"")</f>
        <v/>
      </c>
      <c r="I824" s="13">
        <v>1</v>
      </c>
      <c r="J824" s="52">
        <f>IFERROR($I824*E824,0)</f>
        <v>0</v>
      </c>
      <c r="K824" s="53">
        <f>IFERROR($I824*F824,0)</f>
        <v>0</v>
      </c>
      <c r="L824" s="53">
        <f t="shared" ref="L824:L832" si="289">IFERROR($I824*G824,0)</f>
        <v>0</v>
      </c>
      <c r="M824" s="53">
        <f t="shared" ref="M824:M832" si="290">IFERROR($I824*H824,0)</f>
        <v>0</v>
      </c>
      <c r="N824" s="42"/>
    </row>
    <row r="825" spans="2:14" s="2" customFormat="1" x14ac:dyDescent="0.25">
      <c r="B825" s="39"/>
      <c r="C825" s="3"/>
      <c r="D825" s="4" t="str">
        <f>_xlfn.IFNA(VLOOKUP(C825,'1 - Componenten'!$B$7:$K$60,3,0),"")</f>
        <v/>
      </c>
      <c r="E825" s="18" t="str">
        <f>_xlfn.IFNA(VLOOKUP(C825,'1 - Componenten'!$B$7:$K$60,5,0),"")</f>
        <v/>
      </c>
      <c r="F825" s="26" t="str">
        <f>_xlfn.IFNA(VLOOKUP(C825,'1 - Componenten'!$B$7:$K$60,8,0),"")</f>
        <v/>
      </c>
      <c r="G825" s="26" t="str">
        <f>_xlfn.IFNA(VLOOKUP(C825,'1 - Componenten'!$B$7:$K$60,9,0),"")</f>
        <v/>
      </c>
      <c r="H825" s="26" t="str">
        <f>_xlfn.IFNA(VLOOKUP(C825,'1 - Componenten'!$B$7:$K$60,10,0),"")</f>
        <v/>
      </c>
      <c r="I825" s="13">
        <v>1</v>
      </c>
      <c r="J825" s="52">
        <f t="shared" ref="J825:J832" si="291">IFERROR($I825*E825,0)</f>
        <v>0</v>
      </c>
      <c r="K825" s="53">
        <f t="shared" ref="K825:K832" si="292">IFERROR($I825*F825,0)</f>
        <v>0</v>
      </c>
      <c r="L825" s="53">
        <f t="shared" si="289"/>
        <v>0</v>
      </c>
      <c r="M825" s="53">
        <f t="shared" si="290"/>
        <v>0</v>
      </c>
      <c r="N825" s="42"/>
    </row>
    <row r="826" spans="2:14" s="2" customFormat="1" x14ac:dyDescent="0.25">
      <c r="B826" s="39"/>
      <c r="C826" s="3"/>
      <c r="D826" s="4" t="str">
        <f>_xlfn.IFNA(VLOOKUP(C826,'1 - Componenten'!$B$7:$K$60,3,0),"")</f>
        <v/>
      </c>
      <c r="E826" s="18" t="str">
        <f>_xlfn.IFNA(VLOOKUP(C826,'1 - Componenten'!$B$7:$K$60,5,0),"")</f>
        <v/>
      </c>
      <c r="F826" s="26" t="str">
        <f>_xlfn.IFNA(VLOOKUP(C826,'1 - Componenten'!$B$7:$K$60,8,0),"")</f>
        <v/>
      </c>
      <c r="G826" s="26" t="str">
        <f>_xlfn.IFNA(VLOOKUP(C826,'1 - Componenten'!$B$7:$K$60,9,0),"")</f>
        <v/>
      </c>
      <c r="H826" s="26" t="str">
        <f>_xlfn.IFNA(VLOOKUP(C826,'1 - Componenten'!$B$7:$K$60,10,0),"")</f>
        <v/>
      </c>
      <c r="I826" s="13">
        <v>1</v>
      </c>
      <c r="J826" s="52">
        <f t="shared" si="291"/>
        <v>0</v>
      </c>
      <c r="K826" s="53">
        <f t="shared" si="292"/>
        <v>0</v>
      </c>
      <c r="L826" s="53">
        <f t="shared" si="289"/>
        <v>0</v>
      </c>
      <c r="M826" s="53">
        <f t="shared" si="290"/>
        <v>0</v>
      </c>
      <c r="N826" s="42"/>
    </row>
    <row r="827" spans="2:14" s="2" customFormat="1" x14ac:dyDescent="0.25">
      <c r="B827" s="39"/>
      <c r="C827" s="3"/>
      <c r="D827" s="4" t="str">
        <f>_xlfn.IFNA(VLOOKUP(C827,'1 - Componenten'!$B$7:$K$60,3,0),"")</f>
        <v/>
      </c>
      <c r="E827" s="18" t="str">
        <f>_xlfn.IFNA(VLOOKUP(C827,'1 - Componenten'!$B$7:$K$60,5,0),"")</f>
        <v/>
      </c>
      <c r="F827" s="26" t="str">
        <f>_xlfn.IFNA(VLOOKUP(C827,'1 - Componenten'!$B$7:$K$60,8,0),"")</f>
        <v/>
      </c>
      <c r="G827" s="26" t="str">
        <f>_xlfn.IFNA(VLOOKUP(C827,'1 - Componenten'!$B$7:$K$60,9,0),"")</f>
        <v/>
      </c>
      <c r="H827" s="26" t="str">
        <f>_xlfn.IFNA(VLOOKUP(C827,'1 - Componenten'!$B$7:$K$60,10,0),"")</f>
        <v/>
      </c>
      <c r="I827" s="13">
        <v>1</v>
      </c>
      <c r="J827" s="52">
        <f t="shared" si="291"/>
        <v>0</v>
      </c>
      <c r="K827" s="53">
        <f t="shared" si="292"/>
        <v>0</v>
      </c>
      <c r="L827" s="53">
        <f t="shared" si="289"/>
        <v>0</v>
      </c>
      <c r="M827" s="53">
        <f t="shared" si="290"/>
        <v>0</v>
      </c>
      <c r="N827" s="42"/>
    </row>
    <row r="828" spans="2:14" s="2" customFormat="1" x14ac:dyDescent="0.25">
      <c r="B828" s="39"/>
      <c r="C828" s="3"/>
      <c r="D828" s="4" t="str">
        <f>_xlfn.IFNA(VLOOKUP(C828,'1 - Componenten'!$B$7:$K$60,3,0),"")</f>
        <v/>
      </c>
      <c r="E828" s="18" t="str">
        <f>_xlfn.IFNA(VLOOKUP(C828,'1 - Componenten'!$B$7:$K$60,5,0),"")</f>
        <v/>
      </c>
      <c r="F828" s="26" t="str">
        <f>_xlfn.IFNA(VLOOKUP(C828,'1 - Componenten'!$B$7:$K$60,8,0),"")</f>
        <v/>
      </c>
      <c r="G828" s="26" t="str">
        <f>_xlfn.IFNA(VLOOKUP(C828,'1 - Componenten'!$B$7:$K$60,9,0),"")</f>
        <v/>
      </c>
      <c r="H828" s="26" t="str">
        <f>_xlfn.IFNA(VLOOKUP(C828,'1 - Componenten'!$B$7:$K$60,10,0),"")</f>
        <v/>
      </c>
      <c r="I828" s="13">
        <v>1</v>
      </c>
      <c r="J828" s="52">
        <f t="shared" si="291"/>
        <v>0</v>
      </c>
      <c r="K828" s="53">
        <f t="shared" si="292"/>
        <v>0</v>
      </c>
      <c r="L828" s="53">
        <f t="shared" si="289"/>
        <v>0</v>
      </c>
      <c r="M828" s="53">
        <f t="shared" si="290"/>
        <v>0</v>
      </c>
      <c r="N828" s="42"/>
    </row>
    <row r="829" spans="2:14" s="2" customFormat="1" x14ac:dyDescent="0.25">
      <c r="B829" s="39"/>
      <c r="C829" s="3"/>
      <c r="D829" s="4" t="str">
        <f>_xlfn.IFNA(VLOOKUP(C829,'1 - Componenten'!$B$7:$K$60,3,0),"")</f>
        <v/>
      </c>
      <c r="E829" s="18" t="str">
        <f>_xlfn.IFNA(VLOOKUP(C829,'1 - Componenten'!$B$7:$K$60,5,0),"")</f>
        <v/>
      </c>
      <c r="F829" s="26" t="str">
        <f>_xlfn.IFNA(VLOOKUP(C829,'1 - Componenten'!$B$7:$K$60,8,0),"")</f>
        <v/>
      </c>
      <c r="G829" s="26" t="str">
        <f>_xlfn.IFNA(VLOOKUP(C829,'1 - Componenten'!$B$7:$K$60,9,0),"")</f>
        <v/>
      </c>
      <c r="H829" s="26" t="str">
        <f>_xlfn.IFNA(VLOOKUP(C829,'1 - Componenten'!$B$7:$K$60,10,0),"")</f>
        <v/>
      </c>
      <c r="I829" s="13">
        <v>1</v>
      </c>
      <c r="J829" s="52">
        <f t="shared" si="291"/>
        <v>0</v>
      </c>
      <c r="K829" s="53">
        <f t="shared" si="292"/>
        <v>0</v>
      </c>
      <c r="L829" s="53">
        <f t="shared" si="289"/>
        <v>0</v>
      </c>
      <c r="M829" s="53">
        <f t="shared" si="290"/>
        <v>0</v>
      </c>
      <c r="N829" s="42"/>
    </row>
    <row r="830" spans="2:14" s="2" customFormat="1" x14ac:dyDescent="0.25">
      <c r="B830" s="39"/>
      <c r="C830" s="3"/>
      <c r="D830" s="4" t="str">
        <f>_xlfn.IFNA(VLOOKUP(C830,'1 - Componenten'!$B$7:$K$60,3,0),"")</f>
        <v/>
      </c>
      <c r="E830" s="18" t="str">
        <f>_xlfn.IFNA(VLOOKUP(C830,'1 - Componenten'!$B$7:$K$60,5,0),"")</f>
        <v/>
      </c>
      <c r="F830" s="26" t="str">
        <f>_xlfn.IFNA(VLOOKUP(C830,'1 - Componenten'!$B$7:$K$60,8,0),"")</f>
        <v/>
      </c>
      <c r="G830" s="26" t="str">
        <f>_xlfn.IFNA(VLOOKUP(C830,'1 - Componenten'!$B$7:$K$60,9,0),"")</f>
        <v/>
      </c>
      <c r="H830" s="26" t="str">
        <f>_xlfn.IFNA(VLOOKUP(C830,'1 - Componenten'!$B$7:$K$60,10,0),"")</f>
        <v/>
      </c>
      <c r="I830" s="13">
        <v>1</v>
      </c>
      <c r="J830" s="52">
        <f t="shared" si="291"/>
        <v>0</v>
      </c>
      <c r="K830" s="53">
        <f t="shared" si="292"/>
        <v>0</v>
      </c>
      <c r="L830" s="53">
        <f t="shared" si="289"/>
        <v>0</v>
      </c>
      <c r="M830" s="53">
        <f t="shared" si="290"/>
        <v>0</v>
      </c>
      <c r="N830" s="42"/>
    </row>
    <row r="831" spans="2:14" s="2" customFormat="1" x14ac:dyDescent="0.25">
      <c r="B831" s="39"/>
      <c r="C831" s="3"/>
      <c r="D831" s="4" t="str">
        <f>_xlfn.IFNA(VLOOKUP(C831,'1 - Componenten'!$B$7:$K$60,3,0),"")</f>
        <v/>
      </c>
      <c r="E831" s="18" t="str">
        <f>_xlfn.IFNA(VLOOKUP(C831,'1 - Componenten'!$B$7:$K$60,5,0),"")</f>
        <v/>
      </c>
      <c r="F831" s="26" t="str">
        <f>_xlfn.IFNA(VLOOKUP(C831,'1 - Componenten'!$B$7:$K$60,8,0),"")</f>
        <v/>
      </c>
      <c r="G831" s="26" t="str">
        <f>_xlfn.IFNA(VLOOKUP(C831,'1 - Componenten'!$B$7:$K$60,9,0),"")</f>
        <v/>
      </c>
      <c r="H831" s="26" t="str">
        <f>_xlfn.IFNA(VLOOKUP(C831,'1 - Componenten'!$B$7:$K$60,10,0),"")</f>
        <v/>
      </c>
      <c r="I831" s="13">
        <v>1</v>
      </c>
      <c r="J831" s="52">
        <f t="shared" si="291"/>
        <v>0</v>
      </c>
      <c r="K831" s="53">
        <f t="shared" si="292"/>
        <v>0</v>
      </c>
      <c r="L831" s="53">
        <f t="shared" si="289"/>
        <v>0</v>
      </c>
      <c r="M831" s="53">
        <f t="shared" si="290"/>
        <v>0</v>
      </c>
      <c r="N831" s="42"/>
    </row>
    <row r="832" spans="2:14" s="2" customFormat="1" x14ac:dyDescent="0.25">
      <c r="B832" s="39"/>
      <c r="C832" s="3"/>
      <c r="D832" s="4" t="str">
        <f>_xlfn.IFNA(VLOOKUP(C832,'1 - Componenten'!$B$7:$K$60,3,0),"")</f>
        <v/>
      </c>
      <c r="E832" s="18" t="str">
        <f>_xlfn.IFNA(VLOOKUP(C832,'1 - Componenten'!$B$7:$K$60,5,0),"")</f>
        <v/>
      </c>
      <c r="F832" s="26" t="str">
        <f>_xlfn.IFNA(VLOOKUP(C832,'1 - Componenten'!$B$7:$K$60,8,0),"")</f>
        <v/>
      </c>
      <c r="G832" s="26" t="str">
        <f>_xlfn.IFNA(VLOOKUP(C832,'1 - Componenten'!$B$7:$K$60,9,0),"")</f>
        <v/>
      </c>
      <c r="H832" s="26" t="str">
        <f>_xlfn.IFNA(VLOOKUP(C832,'1 - Componenten'!$B$7:$K$60,10,0),"")</f>
        <v/>
      </c>
      <c r="I832" s="13">
        <v>1</v>
      </c>
      <c r="J832" s="52">
        <f t="shared" si="291"/>
        <v>0</v>
      </c>
      <c r="K832" s="53">
        <f t="shared" si="292"/>
        <v>0</v>
      </c>
      <c r="L832" s="53">
        <f t="shared" si="289"/>
        <v>0</v>
      </c>
      <c r="M832" s="53">
        <f t="shared" si="290"/>
        <v>0</v>
      </c>
      <c r="N832" s="42"/>
    </row>
    <row r="833" spans="2:14" s="2" customFormat="1" ht="14.1" customHeight="1" x14ac:dyDescent="0.25">
      <c r="B833" s="39"/>
      <c r="C833" s="32"/>
      <c r="D833" s="33"/>
      <c r="E833" s="34"/>
      <c r="F833" s="35"/>
      <c r="G833" s="35"/>
      <c r="H833" s="35"/>
      <c r="I833" s="32"/>
      <c r="J833" s="54" t="s">
        <v>29</v>
      </c>
      <c r="K833" s="55">
        <f>SUM(K824:K832)</f>
        <v>0</v>
      </c>
      <c r="L833" s="55">
        <f>SUM(L824:L832)</f>
        <v>0</v>
      </c>
      <c r="M833" s="55">
        <f>SUM(M824:M832)</f>
        <v>0</v>
      </c>
      <c r="N833" s="42"/>
    </row>
    <row r="834" spans="2:14" s="2" customFormat="1" ht="18.75" x14ac:dyDescent="0.3">
      <c r="B834" s="39"/>
      <c r="C834" s="48" t="s">
        <v>66</v>
      </c>
      <c r="D834" s="79" t="s">
        <v>112</v>
      </c>
      <c r="E834" s="107" t="s">
        <v>19</v>
      </c>
      <c r="F834" s="107"/>
      <c r="G834" s="107"/>
      <c r="H834" s="107"/>
      <c r="I834" s="108" t="s">
        <v>35</v>
      </c>
      <c r="J834" s="108"/>
      <c r="K834" s="108"/>
      <c r="L834" s="108"/>
      <c r="M834" s="108"/>
      <c r="N834" s="42"/>
    </row>
    <row r="835" spans="2:14" s="2" customFormat="1" ht="30" customHeight="1" x14ac:dyDescent="0.25">
      <c r="B835" s="39"/>
      <c r="C835" s="5" t="s">
        <v>36</v>
      </c>
      <c r="D835" s="5" t="s">
        <v>12</v>
      </c>
      <c r="E835" s="12" t="s">
        <v>2</v>
      </c>
      <c r="F835" s="5" t="s">
        <v>24</v>
      </c>
      <c r="G835" s="23" t="s">
        <v>21</v>
      </c>
      <c r="H835" s="23" t="s">
        <v>22</v>
      </c>
      <c r="I835" s="21" t="s">
        <v>20</v>
      </c>
      <c r="J835" s="21" t="s">
        <v>23</v>
      </c>
      <c r="K835" s="50" t="s">
        <v>25</v>
      </c>
      <c r="L835" s="51" t="s">
        <v>26</v>
      </c>
      <c r="M835" s="51" t="s">
        <v>27</v>
      </c>
      <c r="N835" s="42"/>
    </row>
    <row r="836" spans="2:14" s="2" customFormat="1" x14ac:dyDescent="0.25">
      <c r="B836" s="39"/>
      <c r="C836" s="3"/>
      <c r="D836" s="4" t="str">
        <f>_xlfn.IFNA(VLOOKUP(C836,'1 - Componenten'!$B$7:$K$60,3,0),"")</f>
        <v/>
      </c>
      <c r="E836" s="18" t="str">
        <f>_xlfn.IFNA(VLOOKUP(C836,'1 - Componenten'!$B$7:$K$60,5,0),"")</f>
        <v/>
      </c>
      <c r="F836" s="26" t="str">
        <f>_xlfn.IFNA(VLOOKUP(C836,'1 - Componenten'!$B$7:$K$60,8,0),"")</f>
        <v/>
      </c>
      <c r="G836" s="26" t="str">
        <f>_xlfn.IFNA(VLOOKUP(C836,'1 - Componenten'!$B$7:$K$60,9,0),"")</f>
        <v/>
      </c>
      <c r="H836" s="26" t="str">
        <f>_xlfn.IFNA(VLOOKUP(C836,'1 - Componenten'!$B$7:$K$60,10,0),"")</f>
        <v/>
      </c>
      <c r="I836" s="13">
        <v>1</v>
      </c>
      <c r="J836" s="52">
        <f>IFERROR($I836*E836,0)</f>
        <v>0</v>
      </c>
      <c r="K836" s="53">
        <f>IFERROR($I836*F836,0)</f>
        <v>0</v>
      </c>
      <c r="L836" s="53">
        <f t="shared" ref="L836:L844" si="293">IFERROR($I836*G836,0)</f>
        <v>0</v>
      </c>
      <c r="M836" s="53">
        <f t="shared" ref="M836:M844" si="294">IFERROR($I836*H836,0)</f>
        <v>0</v>
      </c>
      <c r="N836" s="42"/>
    </row>
    <row r="837" spans="2:14" s="2" customFormat="1" x14ac:dyDescent="0.25">
      <c r="B837" s="39"/>
      <c r="C837" s="3"/>
      <c r="D837" s="4" t="str">
        <f>_xlfn.IFNA(VLOOKUP(C837,'1 - Componenten'!$B$7:$K$60,3,0),"")</f>
        <v/>
      </c>
      <c r="E837" s="18" t="str">
        <f>_xlfn.IFNA(VLOOKUP(C837,'1 - Componenten'!$B$7:$K$60,5,0),"")</f>
        <v/>
      </c>
      <c r="F837" s="26" t="str">
        <f>_xlfn.IFNA(VLOOKUP(C837,'1 - Componenten'!$B$7:$K$60,8,0),"")</f>
        <v/>
      </c>
      <c r="G837" s="26" t="str">
        <f>_xlfn.IFNA(VLOOKUP(C837,'1 - Componenten'!$B$7:$K$60,9,0),"")</f>
        <v/>
      </c>
      <c r="H837" s="26" t="str">
        <f>_xlfn.IFNA(VLOOKUP(C837,'1 - Componenten'!$B$7:$K$60,10,0),"")</f>
        <v/>
      </c>
      <c r="I837" s="13">
        <v>1</v>
      </c>
      <c r="J837" s="52">
        <f t="shared" ref="J837:J844" si="295">IFERROR($I837*E837,0)</f>
        <v>0</v>
      </c>
      <c r="K837" s="53">
        <f t="shared" ref="K837:K844" si="296">IFERROR($I837*F837,0)</f>
        <v>0</v>
      </c>
      <c r="L837" s="53">
        <f t="shared" si="293"/>
        <v>0</v>
      </c>
      <c r="M837" s="53">
        <f t="shared" si="294"/>
        <v>0</v>
      </c>
      <c r="N837" s="42"/>
    </row>
    <row r="838" spans="2:14" s="2" customFormat="1" x14ac:dyDescent="0.25">
      <c r="B838" s="39"/>
      <c r="C838" s="3"/>
      <c r="D838" s="4" t="str">
        <f>_xlfn.IFNA(VLOOKUP(C838,'1 - Componenten'!$B$7:$K$60,3,0),"")</f>
        <v/>
      </c>
      <c r="E838" s="18" t="str">
        <f>_xlfn.IFNA(VLOOKUP(C838,'1 - Componenten'!$B$7:$K$60,5,0),"")</f>
        <v/>
      </c>
      <c r="F838" s="26" t="str">
        <f>_xlfn.IFNA(VLOOKUP(C838,'1 - Componenten'!$B$7:$K$60,8,0),"")</f>
        <v/>
      </c>
      <c r="G838" s="26" t="str">
        <f>_xlfn.IFNA(VLOOKUP(C838,'1 - Componenten'!$B$7:$K$60,9,0),"")</f>
        <v/>
      </c>
      <c r="H838" s="26" t="str">
        <f>_xlfn.IFNA(VLOOKUP(C838,'1 - Componenten'!$B$7:$K$60,10,0),"")</f>
        <v/>
      </c>
      <c r="I838" s="13">
        <v>1</v>
      </c>
      <c r="J838" s="52">
        <f t="shared" si="295"/>
        <v>0</v>
      </c>
      <c r="K838" s="53">
        <f t="shared" si="296"/>
        <v>0</v>
      </c>
      <c r="L838" s="53">
        <f t="shared" si="293"/>
        <v>0</v>
      </c>
      <c r="M838" s="53">
        <f>IFERROR($I838*H838,0)</f>
        <v>0</v>
      </c>
      <c r="N838" s="42"/>
    </row>
    <row r="839" spans="2:14" s="2" customFormat="1" x14ac:dyDescent="0.25">
      <c r="B839" s="39"/>
      <c r="C839" s="3"/>
      <c r="D839" s="4" t="str">
        <f>_xlfn.IFNA(VLOOKUP(C839,'1 - Componenten'!$B$7:$K$60,3,0),"")</f>
        <v/>
      </c>
      <c r="E839" s="18" t="str">
        <f>_xlfn.IFNA(VLOOKUP(C839,'1 - Componenten'!$B$7:$K$60,5,0),"")</f>
        <v/>
      </c>
      <c r="F839" s="26" t="str">
        <f>_xlfn.IFNA(VLOOKUP(C839,'1 - Componenten'!$B$7:$K$60,8,0),"")</f>
        <v/>
      </c>
      <c r="G839" s="26" t="str">
        <f>_xlfn.IFNA(VLOOKUP(C839,'1 - Componenten'!$B$7:$K$60,9,0),"")</f>
        <v/>
      </c>
      <c r="H839" s="26" t="str">
        <f>_xlfn.IFNA(VLOOKUP(C839,'1 - Componenten'!$B$7:$K$60,10,0),"")</f>
        <v/>
      </c>
      <c r="I839" s="13">
        <v>1</v>
      </c>
      <c r="J839" s="52">
        <f t="shared" si="295"/>
        <v>0</v>
      </c>
      <c r="K839" s="53">
        <f t="shared" si="296"/>
        <v>0</v>
      </c>
      <c r="L839" s="53">
        <f>IFERROR($I839*G839,0)</f>
        <v>0</v>
      </c>
      <c r="M839" s="53">
        <f t="shared" si="294"/>
        <v>0</v>
      </c>
      <c r="N839" s="42"/>
    </row>
    <row r="840" spans="2:14" s="2" customFormat="1" x14ac:dyDescent="0.25">
      <c r="B840" s="39"/>
      <c r="C840" s="3"/>
      <c r="D840" s="4" t="str">
        <f>_xlfn.IFNA(VLOOKUP(C840,'1 - Componenten'!$B$7:$K$60,3,0),"")</f>
        <v/>
      </c>
      <c r="E840" s="18" t="str">
        <f>_xlfn.IFNA(VLOOKUP(C840,'1 - Componenten'!$B$7:$K$60,5,0),"")</f>
        <v/>
      </c>
      <c r="F840" s="26" t="str">
        <f>_xlfn.IFNA(VLOOKUP(C840,'1 - Componenten'!$B$7:$K$60,8,0),"")</f>
        <v/>
      </c>
      <c r="G840" s="26" t="str">
        <f>_xlfn.IFNA(VLOOKUP(C840,'1 - Componenten'!$B$7:$K$60,9,0),"")</f>
        <v/>
      </c>
      <c r="H840" s="26" t="str">
        <f>_xlfn.IFNA(VLOOKUP(C840,'1 - Componenten'!$B$7:$K$60,10,0),"")</f>
        <v/>
      </c>
      <c r="I840" s="13">
        <v>1</v>
      </c>
      <c r="J840" s="52">
        <f t="shared" si="295"/>
        <v>0</v>
      </c>
      <c r="K840" s="53">
        <f t="shared" si="296"/>
        <v>0</v>
      </c>
      <c r="L840" s="53">
        <f t="shared" si="293"/>
        <v>0</v>
      </c>
      <c r="M840" s="53">
        <f t="shared" si="294"/>
        <v>0</v>
      </c>
      <c r="N840" s="42"/>
    </row>
    <row r="841" spans="2:14" s="2" customFormat="1" x14ac:dyDescent="0.25">
      <c r="B841" s="39"/>
      <c r="C841" s="3"/>
      <c r="D841" s="4" t="str">
        <f>_xlfn.IFNA(VLOOKUP(C841,'1 - Componenten'!$B$7:$K$60,3,0),"")</f>
        <v/>
      </c>
      <c r="E841" s="18" t="str">
        <f>_xlfn.IFNA(VLOOKUP(C841,'1 - Componenten'!$B$7:$K$60,5,0),"")</f>
        <v/>
      </c>
      <c r="F841" s="26" t="str">
        <f>_xlfn.IFNA(VLOOKUP(C841,'1 - Componenten'!$B$7:$K$60,8,0),"")</f>
        <v/>
      </c>
      <c r="G841" s="26" t="str">
        <f>_xlfn.IFNA(VLOOKUP(C841,'1 - Componenten'!$B$7:$K$60,9,0),"")</f>
        <v/>
      </c>
      <c r="H841" s="26" t="str">
        <f>_xlfn.IFNA(VLOOKUP(C841,'1 - Componenten'!$B$7:$K$60,10,0),"")</f>
        <v/>
      </c>
      <c r="I841" s="13">
        <v>1</v>
      </c>
      <c r="J841" s="52">
        <f t="shared" si="295"/>
        <v>0</v>
      </c>
      <c r="K841" s="53">
        <f>IFERROR($I841*F841,0)</f>
        <v>0</v>
      </c>
      <c r="L841" s="53">
        <f t="shared" si="293"/>
        <v>0</v>
      </c>
      <c r="M841" s="53">
        <f t="shared" si="294"/>
        <v>0</v>
      </c>
      <c r="N841" s="42"/>
    </row>
    <row r="842" spans="2:14" s="2" customFormat="1" x14ac:dyDescent="0.25">
      <c r="B842" s="39"/>
      <c r="C842" s="3"/>
      <c r="D842" s="4" t="str">
        <f>_xlfn.IFNA(VLOOKUP(C842,'1 - Componenten'!$B$7:$K$60,3,0),"")</f>
        <v/>
      </c>
      <c r="E842" s="18" t="str">
        <f>_xlfn.IFNA(VLOOKUP(C842,'1 - Componenten'!$B$7:$K$60,5,0),"")</f>
        <v/>
      </c>
      <c r="F842" s="26" t="str">
        <f>_xlfn.IFNA(VLOOKUP(C842,'1 - Componenten'!$B$7:$K$60,8,0),"")</f>
        <v/>
      </c>
      <c r="G842" s="26" t="str">
        <f>_xlfn.IFNA(VLOOKUP(C842,'1 - Componenten'!$B$7:$K$60,9,0),"")</f>
        <v/>
      </c>
      <c r="H842" s="26" t="str">
        <f>_xlfn.IFNA(VLOOKUP(C842,'1 - Componenten'!$B$7:$K$60,10,0),"")</f>
        <v/>
      </c>
      <c r="I842" s="13">
        <v>1</v>
      </c>
      <c r="J842" s="52">
        <f t="shared" si="295"/>
        <v>0</v>
      </c>
      <c r="K842" s="53">
        <f t="shared" si="296"/>
        <v>0</v>
      </c>
      <c r="L842" s="53">
        <f t="shared" si="293"/>
        <v>0</v>
      </c>
      <c r="M842" s="53">
        <f t="shared" si="294"/>
        <v>0</v>
      </c>
      <c r="N842" s="42"/>
    </row>
    <row r="843" spans="2:14" s="2" customFormat="1" x14ac:dyDescent="0.25">
      <c r="B843" s="39"/>
      <c r="C843" s="3"/>
      <c r="D843" s="4" t="str">
        <f>_xlfn.IFNA(VLOOKUP(C843,'1 - Componenten'!$B$7:$K$60,3,0),"")</f>
        <v/>
      </c>
      <c r="E843" s="18" t="str">
        <f>_xlfn.IFNA(VLOOKUP(C843,'1 - Componenten'!$B$7:$K$60,5,0),"")</f>
        <v/>
      </c>
      <c r="F843" s="26" t="str">
        <f>_xlfn.IFNA(VLOOKUP(C843,'1 - Componenten'!$B$7:$K$60,8,0),"")</f>
        <v/>
      </c>
      <c r="G843" s="26" t="str">
        <f>_xlfn.IFNA(VLOOKUP(C843,'1 - Componenten'!$B$7:$K$60,9,0),"")</f>
        <v/>
      </c>
      <c r="H843" s="26" t="str">
        <f>_xlfn.IFNA(VLOOKUP(C843,'1 - Componenten'!$B$7:$K$60,10,0),"")</f>
        <v/>
      </c>
      <c r="I843" s="13">
        <v>1</v>
      </c>
      <c r="J843" s="52">
        <f t="shared" si="295"/>
        <v>0</v>
      </c>
      <c r="K843" s="53">
        <f t="shared" si="296"/>
        <v>0</v>
      </c>
      <c r="L843" s="53">
        <f t="shared" si="293"/>
        <v>0</v>
      </c>
      <c r="M843" s="53">
        <f t="shared" si="294"/>
        <v>0</v>
      </c>
      <c r="N843" s="42"/>
    </row>
    <row r="844" spans="2:14" s="2" customFormat="1" x14ac:dyDescent="0.25">
      <c r="B844" s="39"/>
      <c r="C844" s="3"/>
      <c r="D844" s="4" t="str">
        <f>_xlfn.IFNA(VLOOKUP(C844,'1 - Componenten'!$B$7:$K$60,3,0),"")</f>
        <v/>
      </c>
      <c r="E844" s="18" t="str">
        <f>_xlfn.IFNA(VLOOKUP(C844,'1 - Componenten'!$B$7:$K$60,5,0),"")</f>
        <v/>
      </c>
      <c r="F844" s="26" t="str">
        <f>_xlfn.IFNA(VLOOKUP(C844,'1 - Componenten'!$B$7:$K$60,8,0),"")</f>
        <v/>
      </c>
      <c r="G844" s="26" t="str">
        <f>_xlfn.IFNA(VLOOKUP(C844,'1 - Componenten'!$B$7:$K$60,9,0),"")</f>
        <v/>
      </c>
      <c r="H844" s="26" t="str">
        <f>_xlfn.IFNA(VLOOKUP(C844,'1 - Componenten'!$B$7:$K$60,10,0),"")</f>
        <v/>
      </c>
      <c r="I844" s="13">
        <v>1</v>
      </c>
      <c r="J844" s="52">
        <f t="shared" si="295"/>
        <v>0</v>
      </c>
      <c r="K844" s="53">
        <f t="shared" si="296"/>
        <v>0</v>
      </c>
      <c r="L844" s="53">
        <f t="shared" si="293"/>
        <v>0</v>
      </c>
      <c r="M844" s="53">
        <f t="shared" si="294"/>
        <v>0</v>
      </c>
      <c r="N844" s="42"/>
    </row>
    <row r="845" spans="2:14" s="2" customFormat="1" ht="14.1" customHeight="1" x14ac:dyDescent="0.25">
      <c r="B845" s="39"/>
      <c r="C845" s="32"/>
      <c r="D845" s="33"/>
      <c r="E845" s="34"/>
      <c r="F845" s="35"/>
      <c r="G845" s="35"/>
      <c r="H845" s="35"/>
      <c r="I845" s="32"/>
      <c r="J845" s="54" t="s">
        <v>29</v>
      </c>
      <c r="K845" s="55">
        <f>SUM(K836:K844)</f>
        <v>0</v>
      </c>
      <c r="L845" s="55">
        <f>SUM(L836:L844)</f>
        <v>0</v>
      </c>
      <c r="M845" s="55">
        <f>SUM(M836:M844)</f>
        <v>0</v>
      </c>
      <c r="N845" s="42"/>
    </row>
    <row r="846" spans="2:14" ht="18.75" x14ac:dyDescent="0.3">
      <c r="B846" s="39"/>
      <c r="C846" s="48" t="s">
        <v>67</v>
      </c>
      <c r="D846" s="79" t="s">
        <v>113</v>
      </c>
      <c r="E846" s="107" t="s">
        <v>19</v>
      </c>
      <c r="F846" s="107"/>
      <c r="G846" s="107"/>
      <c r="H846" s="107"/>
      <c r="I846" s="108" t="s">
        <v>35</v>
      </c>
      <c r="J846" s="108"/>
      <c r="K846" s="108"/>
      <c r="L846" s="108"/>
      <c r="M846" s="108"/>
      <c r="N846" s="42"/>
    </row>
    <row r="847" spans="2:14" ht="30" customHeight="1" x14ac:dyDescent="0.25">
      <c r="B847" s="39"/>
      <c r="C847" s="5" t="s">
        <v>36</v>
      </c>
      <c r="D847" s="5" t="s">
        <v>12</v>
      </c>
      <c r="E847" s="12" t="s">
        <v>2</v>
      </c>
      <c r="F847" s="5" t="s">
        <v>24</v>
      </c>
      <c r="G847" s="23" t="s">
        <v>21</v>
      </c>
      <c r="H847" s="23" t="s">
        <v>22</v>
      </c>
      <c r="I847" s="21" t="s">
        <v>20</v>
      </c>
      <c r="J847" s="21" t="s">
        <v>23</v>
      </c>
      <c r="K847" s="50" t="s">
        <v>25</v>
      </c>
      <c r="L847" s="51" t="s">
        <v>26</v>
      </c>
      <c r="M847" s="51" t="s">
        <v>27</v>
      </c>
      <c r="N847" s="42"/>
    </row>
    <row r="848" spans="2:14" x14ac:dyDescent="0.25">
      <c r="B848" s="39"/>
      <c r="C848" s="3"/>
      <c r="D848" s="4" t="str">
        <f>_xlfn.IFNA(VLOOKUP(C848,'1 - Componenten'!$B$7:$K$60,3,0),"")</f>
        <v/>
      </c>
      <c r="E848" s="18" t="str">
        <f>_xlfn.IFNA(VLOOKUP(C848,'1 - Componenten'!$B$7:$K$60,5,0),"")</f>
        <v/>
      </c>
      <c r="F848" s="26" t="str">
        <f>_xlfn.IFNA(VLOOKUP(C848,'1 - Componenten'!$B$7:$K$60,8,0),"")</f>
        <v/>
      </c>
      <c r="G848" s="26" t="str">
        <f>_xlfn.IFNA(VLOOKUP(C848,'1 - Componenten'!$B$7:$K$60,9,0),"")</f>
        <v/>
      </c>
      <c r="H848" s="26" t="str">
        <f>_xlfn.IFNA(VLOOKUP(C848,'1 - Componenten'!$B$7:$K$60,10,0),"")</f>
        <v/>
      </c>
      <c r="I848" s="13">
        <v>1</v>
      </c>
      <c r="J848" s="52">
        <f>IFERROR($I848*E848,0)</f>
        <v>0</v>
      </c>
      <c r="K848" s="53">
        <f>IFERROR($I848*F848,0)</f>
        <v>0</v>
      </c>
      <c r="L848" s="53">
        <f t="shared" ref="L848:L856" si="297">IFERROR($I848*G848,0)</f>
        <v>0</v>
      </c>
      <c r="M848" s="53">
        <f t="shared" ref="M848:M856" si="298">IFERROR($I848*H848,0)</f>
        <v>0</v>
      </c>
      <c r="N848" s="42"/>
    </row>
    <row r="849" spans="2:14" x14ac:dyDescent="0.25">
      <c r="B849" s="39"/>
      <c r="C849" s="3"/>
      <c r="D849" s="4" t="str">
        <f>_xlfn.IFNA(VLOOKUP(C849,'1 - Componenten'!$B$7:$K$60,3,0),"")</f>
        <v/>
      </c>
      <c r="E849" s="18" t="str">
        <f>_xlfn.IFNA(VLOOKUP(C849,'1 - Componenten'!$B$7:$K$60,5,0),"")</f>
        <v/>
      </c>
      <c r="F849" s="26" t="str">
        <f>_xlfn.IFNA(VLOOKUP(C849,'1 - Componenten'!$B$7:$K$60,8,0),"")</f>
        <v/>
      </c>
      <c r="G849" s="26" t="str">
        <f>_xlfn.IFNA(VLOOKUP(C849,'1 - Componenten'!$B$7:$K$60,9,0),"")</f>
        <v/>
      </c>
      <c r="H849" s="26" t="str">
        <f>_xlfn.IFNA(VLOOKUP(C849,'1 - Componenten'!$B$7:$K$60,10,0),"")</f>
        <v/>
      </c>
      <c r="I849" s="13">
        <v>1</v>
      </c>
      <c r="J849" s="52">
        <f t="shared" ref="J849:J856" si="299">IFERROR($I849*E849,0)</f>
        <v>0</v>
      </c>
      <c r="K849" s="53">
        <f t="shared" ref="K849:K856" si="300">IFERROR($I849*F849,0)</f>
        <v>0</v>
      </c>
      <c r="L849" s="53">
        <f t="shared" si="297"/>
        <v>0</v>
      </c>
      <c r="M849" s="53">
        <f t="shared" si="298"/>
        <v>0</v>
      </c>
      <c r="N849" s="42"/>
    </row>
    <row r="850" spans="2:14" x14ac:dyDescent="0.25">
      <c r="B850" s="39"/>
      <c r="C850" s="3"/>
      <c r="D850" s="4" t="str">
        <f>_xlfn.IFNA(VLOOKUP(C850,'1 - Componenten'!$B$7:$K$60,3,0),"")</f>
        <v/>
      </c>
      <c r="E850" s="18" t="str">
        <f>_xlfn.IFNA(VLOOKUP(C850,'1 - Componenten'!$B$7:$K$60,5,0),"")</f>
        <v/>
      </c>
      <c r="F850" s="26" t="str">
        <f>_xlfn.IFNA(VLOOKUP(C850,'1 - Componenten'!$B$7:$K$60,8,0),"")</f>
        <v/>
      </c>
      <c r="G850" s="26" t="str">
        <f>_xlfn.IFNA(VLOOKUP(C850,'1 - Componenten'!$B$7:$K$60,9,0),"")</f>
        <v/>
      </c>
      <c r="H850" s="26" t="str">
        <f>_xlfn.IFNA(VLOOKUP(C850,'1 - Componenten'!$B$7:$K$60,10,0),"")</f>
        <v/>
      </c>
      <c r="I850" s="13">
        <v>1</v>
      </c>
      <c r="J850" s="52">
        <f t="shared" si="299"/>
        <v>0</v>
      </c>
      <c r="K850" s="53">
        <f t="shared" si="300"/>
        <v>0</v>
      </c>
      <c r="L850" s="53">
        <f t="shared" si="297"/>
        <v>0</v>
      </c>
      <c r="M850" s="53">
        <f t="shared" si="298"/>
        <v>0</v>
      </c>
      <c r="N850" s="42"/>
    </row>
    <row r="851" spans="2:14" x14ac:dyDescent="0.25">
      <c r="B851" s="39"/>
      <c r="C851" s="3"/>
      <c r="D851" s="4" t="str">
        <f>_xlfn.IFNA(VLOOKUP(C851,'1 - Componenten'!$B$7:$K$60,3,0),"")</f>
        <v/>
      </c>
      <c r="E851" s="18" t="str">
        <f>_xlfn.IFNA(VLOOKUP(C851,'1 - Componenten'!$B$7:$K$60,5,0),"")</f>
        <v/>
      </c>
      <c r="F851" s="26" t="str">
        <f>_xlfn.IFNA(VLOOKUP(C851,'1 - Componenten'!$B$7:$K$60,8,0),"")</f>
        <v/>
      </c>
      <c r="G851" s="26" t="str">
        <f>_xlfn.IFNA(VLOOKUP(C851,'1 - Componenten'!$B$7:$K$60,9,0),"")</f>
        <v/>
      </c>
      <c r="H851" s="26" t="str">
        <f>_xlfn.IFNA(VLOOKUP(C851,'1 - Componenten'!$B$7:$K$60,10,0),"")</f>
        <v/>
      </c>
      <c r="I851" s="13">
        <v>1</v>
      </c>
      <c r="J851" s="52">
        <f t="shared" si="299"/>
        <v>0</v>
      </c>
      <c r="K851" s="53">
        <f>IFERROR($I851*F851,0)</f>
        <v>0</v>
      </c>
      <c r="L851" s="53">
        <f t="shared" si="297"/>
        <v>0</v>
      </c>
      <c r="M851" s="53">
        <f t="shared" si="298"/>
        <v>0</v>
      </c>
      <c r="N851" s="42"/>
    </row>
    <row r="852" spans="2:14" x14ac:dyDescent="0.25">
      <c r="B852" s="39"/>
      <c r="C852" s="3"/>
      <c r="D852" s="4" t="str">
        <f>_xlfn.IFNA(VLOOKUP(C852,'1 - Componenten'!$B$7:$K$60,3,0),"")</f>
        <v/>
      </c>
      <c r="E852" s="18" t="str">
        <f>_xlfn.IFNA(VLOOKUP(C852,'1 - Componenten'!$B$7:$K$60,5,0),"")</f>
        <v/>
      </c>
      <c r="F852" s="26" t="str">
        <f>_xlfn.IFNA(VLOOKUP(C852,'1 - Componenten'!$B$7:$K$60,8,0),"")</f>
        <v/>
      </c>
      <c r="G852" s="26" t="str">
        <f>_xlfn.IFNA(VLOOKUP(C852,'1 - Componenten'!$B$7:$K$60,9,0),"")</f>
        <v/>
      </c>
      <c r="H852" s="26" t="str">
        <f>_xlfn.IFNA(VLOOKUP(C852,'1 - Componenten'!$B$7:$K$60,10,0),"")</f>
        <v/>
      </c>
      <c r="I852" s="13">
        <v>1</v>
      </c>
      <c r="J852" s="52">
        <f t="shared" si="299"/>
        <v>0</v>
      </c>
      <c r="K852" s="53">
        <f t="shared" si="300"/>
        <v>0</v>
      </c>
      <c r="L852" s="53">
        <f t="shared" si="297"/>
        <v>0</v>
      </c>
      <c r="M852" s="53">
        <f t="shared" si="298"/>
        <v>0</v>
      </c>
      <c r="N852" s="42"/>
    </row>
    <row r="853" spans="2:14" x14ac:dyDescent="0.25">
      <c r="B853" s="39"/>
      <c r="C853" s="3"/>
      <c r="D853" s="4" t="str">
        <f>_xlfn.IFNA(VLOOKUP(C853,'1 - Componenten'!$B$7:$K$60,3,0),"")</f>
        <v/>
      </c>
      <c r="E853" s="18" t="str">
        <f>_xlfn.IFNA(VLOOKUP(C853,'1 - Componenten'!$B$7:$K$60,5,0),"")</f>
        <v/>
      </c>
      <c r="F853" s="26" t="str">
        <f>_xlfn.IFNA(VLOOKUP(C853,'1 - Componenten'!$B$7:$K$60,8,0),"")</f>
        <v/>
      </c>
      <c r="G853" s="26" t="str">
        <f>_xlfn.IFNA(VLOOKUP(C853,'1 - Componenten'!$B$7:$K$60,9,0),"")</f>
        <v/>
      </c>
      <c r="H853" s="26" t="str">
        <f>_xlfn.IFNA(VLOOKUP(C853,'1 - Componenten'!$B$7:$K$60,10,0),"")</f>
        <v/>
      </c>
      <c r="I853" s="13">
        <v>1</v>
      </c>
      <c r="J853" s="52">
        <f t="shared" si="299"/>
        <v>0</v>
      </c>
      <c r="K853" s="53">
        <f t="shared" si="300"/>
        <v>0</v>
      </c>
      <c r="L853" s="53">
        <f t="shared" si="297"/>
        <v>0</v>
      </c>
      <c r="M853" s="53">
        <f t="shared" si="298"/>
        <v>0</v>
      </c>
      <c r="N853" s="42"/>
    </row>
    <row r="854" spans="2:14" x14ac:dyDescent="0.25">
      <c r="B854" s="39"/>
      <c r="C854" s="3"/>
      <c r="D854" s="4" t="str">
        <f>_xlfn.IFNA(VLOOKUP(C854,'1 - Componenten'!$B$7:$K$60,3,0),"")</f>
        <v/>
      </c>
      <c r="E854" s="18" t="str">
        <f>_xlfn.IFNA(VLOOKUP(C854,'1 - Componenten'!$B$7:$K$60,5,0),"")</f>
        <v/>
      </c>
      <c r="F854" s="26" t="str">
        <f>_xlfn.IFNA(VLOOKUP(C854,'1 - Componenten'!$B$7:$K$60,8,0),"")</f>
        <v/>
      </c>
      <c r="G854" s="26" t="str">
        <f>_xlfn.IFNA(VLOOKUP(C854,'1 - Componenten'!$B$7:$K$60,9,0),"")</f>
        <v/>
      </c>
      <c r="H854" s="26" t="str">
        <f>_xlfn.IFNA(VLOOKUP(C854,'1 - Componenten'!$B$7:$K$60,10,0),"")</f>
        <v/>
      </c>
      <c r="I854" s="13">
        <v>1</v>
      </c>
      <c r="J854" s="52">
        <f t="shared" si="299"/>
        <v>0</v>
      </c>
      <c r="K854" s="53">
        <f t="shared" si="300"/>
        <v>0</v>
      </c>
      <c r="L854" s="53">
        <f t="shared" si="297"/>
        <v>0</v>
      </c>
      <c r="M854" s="53">
        <f t="shared" si="298"/>
        <v>0</v>
      </c>
      <c r="N854" s="42"/>
    </row>
    <row r="855" spans="2:14" x14ac:dyDescent="0.25">
      <c r="B855" s="39"/>
      <c r="C855" s="3"/>
      <c r="D855" s="4" t="str">
        <f>_xlfn.IFNA(VLOOKUP(C855,'1 - Componenten'!$B$7:$K$60,3,0),"")</f>
        <v/>
      </c>
      <c r="E855" s="18" t="str">
        <f>_xlfn.IFNA(VLOOKUP(C855,'1 - Componenten'!$B$7:$K$60,5,0),"")</f>
        <v/>
      </c>
      <c r="F855" s="26" t="str">
        <f>_xlfn.IFNA(VLOOKUP(C855,'1 - Componenten'!$B$7:$K$60,8,0),"")</f>
        <v/>
      </c>
      <c r="G855" s="26" t="str">
        <f>_xlfn.IFNA(VLOOKUP(C855,'1 - Componenten'!$B$7:$K$60,9,0),"")</f>
        <v/>
      </c>
      <c r="H855" s="26" t="str">
        <f>_xlfn.IFNA(VLOOKUP(C855,'1 - Componenten'!$B$7:$K$60,10,0),"")</f>
        <v/>
      </c>
      <c r="I855" s="13">
        <v>1</v>
      </c>
      <c r="J855" s="52">
        <f t="shared" si="299"/>
        <v>0</v>
      </c>
      <c r="K855" s="53">
        <f t="shared" si="300"/>
        <v>0</v>
      </c>
      <c r="L855" s="53">
        <f t="shared" si="297"/>
        <v>0</v>
      </c>
      <c r="M855" s="53">
        <f t="shared" si="298"/>
        <v>0</v>
      </c>
      <c r="N855" s="42"/>
    </row>
    <row r="856" spans="2:14" x14ac:dyDescent="0.25">
      <c r="B856" s="39"/>
      <c r="C856" s="3"/>
      <c r="D856" s="4" t="str">
        <f>_xlfn.IFNA(VLOOKUP(C856,'1 - Componenten'!$B$7:$K$60,3,0),"")</f>
        <v/>
      </c>
      <c r="E856" s="18" t="str">
        <f>_xlfn.IFNA(VLOOKUP(C856,'1 - Componenten'!$B$7:$K$60,5,0),"")</f>
        <v/>
      </c>
      <c r="F856" s="26" t="str">
        <f>_xlfn.IFNA(VLOOKUP(C856,'1 - Componenten'!$B$7:$K$60,8,0),"")</f>
        <v/>
      </c>
      <c r="G856" s="26" t="str">
        <f>_xlfn.IFNA(VLOOKUP(C856,'1 - Componenten'!$B$7:$K$60,9,0),"")</f>
        <v/>
      </c>
      <c r="H856" s="26" t="str">
        <f>_xlfn.IFNA(VLOOKUP(C856,'1 - Componenten'!$B$7:$K$60,10,0),"")</f>
        <v/>
      </c>
      <c r="I856" s="13">
        <v>1</v>
      </c>
      <c r="J856" s="52">
        <f t="shared" si="299"/>
        <v>0</v>
      </c>
      <c r="K856" s="53">
        <f t="shared" si="300"/>
        <v>0</v>
      </c>
      <c r="L856" s="53">
        <f t="shared" si="297"/>
        <v>0</v>
      </c>
      <c r="M856" s="53">
        <f t="shared" si="298"/>
        <v>0</v>
      </c>
      <c r="N856" s="42"/>
    </row>
    <row r="857" spans="2:14" ht="14.1" customHeight="1" x14ac:dyDescent="0.25">
      <c r="B857" s="39"/>
      <c r="C857" s="32"/>
      <c r="D857" s="33"/>
      <c r="E857" s="34"/>
      <c r="F857" s="35"/>
      <c r="G857" s="35"/>
      <c r="H857" s="35"/>
      <c r="I857" s="32"/>
      <c r="J857" s="54" t="s">
        <v>29</v>
      </c>
      <c r="K857" s="55">
        <f>SUM(K848:K856)</f>
        <v>0</v>
      </c>
      <c r="L857" s="55">
        <f>SUM(L848:L856)</f>
        <v>0</v>
      </c>
      <c r="M857" s="55">
        <f>SUM(M848:M856)</f>
        <v>0</v>
      </c>
      <c r="N857" s="42"/>
    </row>
    <row r="858" spans="2:14" s="2" customFormat="1" ht="18.75" x14ac:dyDescent="0.3">
      <c r="B858" s="39"/>
      <c r="C858" s="48" t="s">
        <v>68</v>
      </c>
      <c r="D858" s="79" t="s">
        <v>125</v>
      </c>
      <c r="E858" s="107" t="s">
        <v>19</v>
      </c>
      <c r="F858" s="107"/>
      <c r="G858" s="107"/>
      <c r="H858" s="107"/>
      <c r="I858" s="108" t="s">
        <v>35</v>
      </c>
      <c r="J858" s="108"/>
      <c r="K858" s="108"/>
      <c r="L858" s="108"/>
      <c r="M858" s="108"/>
      <c r="N858" s="42"/>
    </row>
    <row r="859" spans="2:14" s="2" customFormat="1" ht="30" customHeight="1" x14ac:dyDescent="0.25">
      <c r="B859" s="39"/>
      <c r="C859" s="5" t="s">
        <v>36</v>
      </c>
      <c r="D859" s="5" t="s">
        <v>12</v>
      </c>
      <c r="E859" s="12" t="s">
        <v>2</v>
      </c>
      <c r="F859" s="5" t="s">
        <v>24</v>
      </c>
      <c r="G859" s="23" t="s">
        <v>21</v>
      </c>
      <c r="H859" s="23" t="s">
        <v>22</v>
      </c>
      <c r="I859" s="21" t="s">
        <v>20</v>
      </c>
      <c r="J859" s="21" t="s">
        <v>23</v>
      </c>
      <c r="K859" s="50" t="s">
        <v>25</v>
      </c>
      <c r="L859" s="51" t="s">
        <v>26</v>
      </c>
      <c r="M859" s="51" t="s">
        <v>27</v>
      </c>
      <c r="N859" s="42"/>
    </row>
    <row r="860" spans="2:14" s="2" customFormat="1" x14ac:dyDescent="0.25">
      <c r="B860" s="39"/>
      <c r="C860" s="3"/>
      <c r="D860" s="4" t="str">
        <f>_xlfn.IFNA(VLOOKUP(C860,'1 - Componenten'!$B$7:$K$60,3,0),"")</f>
        <v/>
      </c>
      <c r="E860" s="18" t="str">
        <f>_xlfn.IFNA(VLOOKUP(C860,'1 - Componenten'!$B$7:$K$60,5,0),"")</f>
        <v/>
      </c>
      <c r="F860" s="26" t="str">
        <f>_xlfn.IFNA(VLOOKUP(C860,'1 - Componenten'!$B$7:$K$60,8,0),"")</f>
        <v/>
      </c>
      <c r="G860" s="26" t="str">
        <f>_xlfn.IFNA(VLOOKUP(C860,'1 - Componenten'!$B$7:$K$60,9,0),"")</f>
        <v/>
      </c>
      <c r="H860" s="26" t="str">
        <f>_xlfn.IFNA(VLOOKUP(C860,'1 - Componenten'!$B$7:$K$60,10,0),"")</f>
        <v/>
      </c>
      <c r="I860" s="13">
        <v>1</v>
      </c>
      <c r="J860" s="52">
        <f>IFERROR($I860*E860,0)</f>
        <v>0</v>
      </c>
      <c r="K860" s="53">
        <f>IFERROR($I860*F860,0)</f>
        <v>0</v>
      </c>
      <c r="L860" s="53">
        <f t="shared" ref="L860:L868" si="301">IFERROR($I860*G860,0)</f>
        <v>0</v>
      </c>
      <c r="M860" s="53">
        <f t="shared" ref="M860:M868" si="302">IFERROR($I860*H860,0)</f>
        <v>0</v>
      </c>
      <c r="N860" s="42"/>
    </row>
    <row r="861" spans="2:14" s="2" customFormat="1" x14ac:dyDescent="0.25">
      <c r="B861" s="39"/>
      <c r="C861" s="3"/>
      <c r="D861" s="4" t="str">
        <f>_xlfn.IFNA(VLOOKUP(C861,'1 - Componenten'!$B$7:$K$60,3,0),"")</f>
        <v/>
      </c>
      <c r="E861" s="18" t="str">
        <f>_xlfn.IFNA(VLOOKUP(C861,'1 - Componenten'!$B$7:$K$60,5,0),"")</f>
        <v/>
      </c>
      <c r="F861" s="26" t="str">
        <f>_xlfn.IFNA(VLOOKUP(C861,'1 - Componenten'!$B$7:$K$60,8,0),"")</f>
        <v/>
      </c>
      <c r="G861" s="26" t="str">
        <f>_xlfn.IFNA(VLOOKUP(C861,'1 - Componenten'!$B$7:$K$60,9,0),"")</f>
        <v/>
      </c>
      <c r="H861" s="26" t="str">
        <f>_xlfn.IFNA(VLOOKUP(C861,'1 - Componenten'!$B$7:$K$60,10,0),"")</f>
        <v/>
      </c>
      <c r="I861" s="13">
        <v>1</v>
      </c>
      <c r="J861" s="52">
        <f t="shared" ref="J861:J868" si="303">IFERROR($I861*E861,0)</f>
        <v>0</v>
      </c>
      <c r="K861" s="53">
        <f t="shared" ref="K861:K868" si="304">IFERROR($I861*F861,0)</f>
        <v>0</v>
      </c>
      <c r="L861" s="53">
        <f t="shared" si="301"/>
        <v>0</v>
      </c>
      <c r="M861" s="53">
        <f t="shared" si="302"/>
        <v>0</v>
      </c>
      <c r="N861" s="42"/>
    </row>
    <row r="862" spans="2:14" s="2" customFormat="1" x14ac:dyDescent="0.25">
      <c r="B862" s="39"/>
      <c r="C862" s="3"/>
      <c r="D862" s="4" t="str">
        <f>_xlfn.IFNA(VLOOKUP(C862,'1 - Componenten'!$B$7:$K$60,3,0),"")</f>
        <v/>
      </c>
      <c r="E862" s="18" t="str">
        <f>_xlfn.IFNA(VLOOKUP(C862,'1 - Componenten'!$B$7:$K$60,5,0),"")</f>
        <v/>
      </c>
      <c r="F862" s="26" t="str">
        <f>_xlfn.IFNA(VLOOKUP(C862,'1 - Componenten'!$B$7:$K$60,8,0),"")</f>
        <v/>
      </c>
      <c r="G862" s="26" t="str">
        <f>_xlfn.IFNA(VLOOKUP(C862,'1 - Componenten'!$B$7:$K$60,9,0),"")</f>
        <v/>
      </c>
      <c r="H862" s="26" t="str">
        <f>_xlfn.IFNA(VLOOKUP(C862,'1 - Componenten'!$B$7:$K$60,10,0),"")</f>
        <v/>
      </c>
      <c r="I862" s="13">
        <v>1</v>
      </c>
      <c r="J862" s="52">
        <f t="shared" si="303"/>
        <v>0</v>
      </c>
      <c r="K862" s="53">
        <f t="shared" si="304"/>
        <v>0</v>
      </c>
      <c r="L862" s="53">
        <f t="shared" si="301"/>
        <v>0</v>
      </c>
      <c r="M862" s="53">
        <f t="shared" si="302"/>
        <v>0</v>
      </c>
      <c r="N862" s="42"/>
    </row>
    <row r="863" spans="2:14" s="2" customFormat="1" x14ac:dyDescent="0.25">
      <c r="B863" s="39"/>
      <c r="C863" s="3"/>
      <c r="D863" s="4" t="str">
        <f>_xlfn.IFNA(VLOOKUP(C863,'1 - Componenten'!$B$7:$K$60,3,0),"")</f>
        <v/>
      </c>
      <c r="E863" s="18" t="str">
        <f>_xlfn.IFNA(VLOOKUP(C863,'1 - Componenten'!$B$7:$K$60,5,0),"")</f>
        <v/>
      </c>
      <c r="F863" s="26" t="str">
        <f>_xlfn.IFNA(VLOOKUP(C863,'1 - Componenten'!$B$7:$K$60,8,0),"")</f>
        <v/>
      </c>
      <c r="G863" s="26" t="str">
        <f>_xlfn.IFNA(VLOOKUP(C863,'1 - Componenten'!$B$7:$K$60,9,0),"")</f>
        <v/>
      </c>
      <c r="H863" s="26" t="str">
        <f>_xlfn.IFNA(VLOOKUP(C863,'1 - Componenten'!$B$7:$K$60,10,0),"")</f>
        <v/>
      </c>
      <c r="I863" s="13">
        <v>1</v>
      </c>
      <c r="J863" s="52">
        <f t="shared" si="303"/>
        <v>0</v>
      </c>
      <c r="K863" s="53">
        <f t="shared" si="304"/>
        <v>0</v>
      </c>
      <c r="L863" s="53">
        <f>IFERROR($I863*G863,0)</f>
        <v>0</v>
      </c>
      <c r="M863" s="53">
        <f t="shared" si="302"/>
        <v>0</v>
      </c>
      <c r="N863" s="42"/>
    </row>
    <row r="864" spans="2:14" s="2" customFormat="1" x14ac:dyDescent="0.25">
      <c r="B864" s="39"/>
      <c r="C864" s="3"/>
      <c r="D864" s="4" t="str">
        <f>_xlfn.IFNA(VLOOKUP(C864,'1 - Componenten'!$B$7:$K$60,3,0),"")</f>
        <v/>
      </c>
      <c r="E864" s="18" t="str">
        <f>_xlfn.IFNA(VLOOKUP(C864,'1 - Componenten'!$B$7:$K$60,5,0),"")</f>
        <v/>
      </c>
      <c r="F864" s="26" t="str">
        <f>_xlfn.IFNA(VLOOKUP(C864,'1 - Componenten'!$B$7:$K$60,8,0),"")</f>
        <v/>
      </c>
      <c r="G864" s="26" t="str">
        <f>_xlfn.IFNA(VLOOKUP(C864,'1 - Componenten'!$B$7:$K$60,9,0),"")</f>
        <v/>
      </c>
      <c r="H864" s="26" t="str">
        <f>_xlfn.IFNA(VLOOKUP(C864,'1 - Componenten'!$B$7:$K$60,10,0),"")</f>
        <v/>
      </c>
      <c r="I864" s="13">
        <v>1</v>
      </c>
      <c r="J864" s="52">
        <f t="shared" si="303"/>
        <v>0</v>
      </c>
      <c r="K864" s="53">
        <f t="shared" si="304"/>
        <v>0</v>
      </c>
      <c r="L864" s="53">
        <f t="shared" si="301"/>
        <v>0</v>
      </c>
      <c r="M864" s="53">
        <f t="shared" si="302"/>
        <v>0</v>
      </c>
      <c r="N864" s="42"/>
    </row>
    <row r="865" spans="2:14" s="2" customFormat="1" x14ac:dyDescent="0.25">
      <c r="B865" s="39"/>
      <c r="C865" s="3"/>
      <c r="D865" s="4" t="str">
        <f>_xlfn.IFNA(VLOOKUP(C865,'1 - Componenten'!$B$7:$K$60,3,0),"")</f>
        <v/>
      </c>
      <c r="E865" s="18" t="str">
        <f>_xlfn.IFNA(VLOOKUP(C865,'1 - Componenten'!$B$7:$K$60,5,0),"")</f>
        <v/>
      </c>
      <c r="F865" s="26" t="str">
        <f>_xlfn.IFNA(VLOOKUP(C865,'1 - Componenten'!$B$7:$K$60,8,0),"")</f>
        <v/>
      </c>
      <c r="G865" s="26" t="str">
        <f>_xlfn.IFNA(VLOOKUP(C865,'1 - Componenten'!$B$7:$K$60,9,0),"")</f>
        <v/>
      </c>
      <c r="H865" s="26" t="str">
        <f>_xlfn.IFNA(VLOOKUP(C865,'1 - Componenten'!$B$7:$K$60,10,0),"")</f>
        <v/>
      </c>
      <c r="I865" s="13">
        <v>1</v>
      </c>
      <c r="J865" s="52">
        <f t="shared" si="303"/>
        <v>0</v>
      </c>
      <c r="K865" s="53">
        <f t="shared" si="304"/>
        <v>0</v>
      </c>
      <c r="L865" s="53">
        <f t="shared" si="301"/>
        <v>0</v>
      </c>
      <c r="M865" s="53">
        <f t="shared" si="302"/>
        <v>0</v>
      </c>
      <c r="N865" s="42"/>
    </row>
    <row r="866" spans="2:14" s="2" customFormat="1" x14ac:dyDescent="0.25">
      <c r="B866" s="39"/>
      <c r="C866" s="3"/>
      <c r="D866" s="4" t="str">
        <f>_xlfn.IFNA(VLOOKUP(C866,'1 - Componenten'!$B$7:$K$60,3,0),"")</f>
        <v/>
      </c>
      <c r="E866" s="18" t="str">
        <f>_xlfn.IFNA(VLOOKUP(C866,'1 - Componenten'!$B$7:$K$60,5,0),"")</f>
        <v/>
      </c>
      <c r="F866" s="26" t="str">
        <f>_xlfn.IFNA(VLOOKUP(C866,'1 - Componenten'!$B$7:$K$60,8,0),"")</f>
        <v/>
      </c>
      <c r="G866" s="26" t="str">
        <f>_xlfn.IFNA(VLOOKUP(C866,'1 - Componenten'!$B$7:$K$60,9,0),"")</f>
        <v/>
      </c>
      <c r="H866" s="26" t="str">
        <f>_xlfn.IFNA(VLOOKUP(C866,'1 - Componenten'!$B$7:$K$60,10,0),"")</f>
        <v/>
      </c>
      <c r="I866" s="13">
        <v>1</v>
      </c>
      <c r="J866" s="52">
        <f t="shared" si="303"/>
        <v>0</v>
      </c>
      <c r="K866" s="53">
        <f t="shared" si="304"/>
        <v>0</v>
      </c>
      <c r="L866" s="53">
        <f t="shared" si="301"/>
        <v>0</v>
      </c>
      <c r="M866" s="53">
        <f t="shared" si="302"/>
        <v>0</v>
      </c>
      <c r="N866" s="42"/>
    </row>
    <row r="867" spans="2:14" s="2" customFormat="1" x14ac:dyDescent="0.25">
      <c r="B867" s="39"/>
      <c r="C867" s="3"/>
      <c r="D867" s="4" t="str">
        <f>_xlfn.IFNA(VLOOKUP(C867,'1 - Componenten'!$B$7:$K$60,3,0),"")</f>
        <v/>
      </c>
      <c r="E867" s="18" t="str">
        <f>_xlfn.IFNA(VLOOKUP(C867,'1 - Componenten'!$B$7:$K$60,5,0),"")</f>
        <v/>
      </c>
      <c r="F867" s="26" t="str">
        <f>_xlfn.IFNA(VLOOKUP(C867,'1 - Componenten'!$B$7:$K$60,8,0),"")</f>
        <v/>
      </c>
      <c r="G867" s="26" t="str">
        <f>_xlfn.IFNA(VLOOKUP(C867,'1 - Componenten'!$B$7:$K$60,9,0),"")</f>
        <v/>
      </c>
      <c r="H867" s="26" t="str">
        <f>_xlfn.IFNA(VLOOKUP(C867,'1 - Componenten'!$B$7:$K$60,10,0),"")</f>
        <v/>
      </c>
      <c r="I867" s="13">
        <v>1</v>
      </c>
      <c r="J867" s="52">
        <f t="shared" si="303"/>
        <v>0</v>
      </c>
      <c r="K867" s="53">
        <f t="shared" si="304"/>
        <v>0</v>
      </c>
      <c r="L867" s="53">
        <f t="shared" si="301"/>
        <v>0</v>
      </c>
      <c r="M867" s="53">
        <f>IFERROR($I867*H867,0)</f>
        <v>0</v>
      </c>
      <c r="N867" s="42"/>
    </row>
    <row r="868" spans="2:14" s="2" customFormat="1" x14ac:dyDescent="0.25">
      <c r="B868" s="39"/>
      <c r="C868" s="3"/>
      <c r="D868" s="4" t="str">
        <f>_xlfn.IFNA(VLOOKUP(C868,'1 - Componenten'!$B$7:$K$60,3,0),"")</f>
        <v/>
      </c>
      <c r="E868" s="18" t="str">
        <f>_xlfn.IFNA(VLOOKUP(C868,'1 - Componenten'!$B$7:$K$60,5,0),"")</f>
        <v/>
      </c>
      <c r="F868" s="26" t="str">
        <f>_xlfn.IFNA(VLOOKUP(C868,'1 - Componenten'!$B$7:$K$60,8,0),"")</f>
        <v/>
      </c>
      <c r="G868" s="26" t="str">
        <f>_xlfn.IFNA(VLOOKUP(C868,'1 - Componenten'!$B$7:$K$60,9,0),"")</f>
        <v/>
      </c>
      <c r="H868" s="26" t="str">
        <f>_xlfn.IFNA(VLOOKUP(C868,'1 - Componenten'!$B$7:$K$60,10,0),"")</f>
        <v/>
      </c>
      <c r="I868" s="13">
        <v>1</v>
      </c>
      <c r="J868" s="52">
        <f t="shared" si="303"/>
        <v>0</v>
      </c>
      <c r="K868" s="53">
        <f t="shared" si="304"/>
        <v>0</v>
      </c>
      <c r="L868" s="53">
        <f t="shared" si="301"/>
        <v>0</v>
      </c>
      <c r="M868" s="53">
        <f t="shared" si="302"/>
        <v>0</v>
      </c>
      <c r="N868" s="42"/>
    </row>
    <row r="869" spans="2:14" ht="14.1" customHeight="1" x14ac:dyDescent="0.25">
      <c r="B869" s="39"/>
      <c r="C869" s="32"/>
      <c r="D869" s="33"/>
      <c r="E869" s="34"/>
      <c r="F869" s="35"/>
      <c r="G869" s="35"/>
      <c r="H869" s="35"/>
      <c r="I869" s="32"/>
      <c r="J869" s="54" t="s">
        <v>29</v>
      </c>
      <c r="K869" s="55">
        <f>SUM(K860:K868)</f>
        <v>0</v>
      </c>
      <c r="L869" s="55">
        <f>SUM(L860:L868)</f>
        <v>0</v>
      </c>
      <c r="M869" s="55">
        <f>SUM(M860:M868)</f>
        <v>0</v>
      </c>
      <c r="N869" s="42"/>
    </row>
    <row r="870" spans="2:14" s="2" customFormat="1" ht="18.75" x14ac:dyDescent="0.3">
      <c r="B870" s="39"/>
      <c r="C870" s="60" t="s">
        <v>34</v>
      </c>
      <c r="D870" s="61"/>
      <c r="E870" s="107" t="s">
        <v>19</v>
      </c>
      <c r="F870" s="107"/>
      <c r="G870" s="107"/>
      <c r="H870" s="107"/>
      <c r="I870" s="108" t="s">
        <v>35</v>
      </c>
      <c r="J870" s="108"/>
      <c r="K870" s="108"/>
      <c r="L870" s="108"/>
      <c r="M870" s="108"/>
      <c r="N870" s="42"/>
    </row>
    <row r="871" spans="2:14" s="2" customFormat="1" ht="30" customHeight="1" x14ac:dyDescent="0.25">
      <c r="B871" s="39"/>
      <c r="C871" s="5" t="s">
        <v>36</v>
      </c>
      <c r="D871" s="5" t="s">
        <v>12</v>
      </c>
      <c r="E871" s="113" t="s">
        <v>24</v>
      </c>
      <c r="F871" s="114"/>
      <c r="G871" s="23" t="s">
        <v>21</v>
      </c>
      <c r="H871" s="23" t="s">
        <v>22</v>
      </c>
      <c r="I871" s="21" t="s">
        <v>20</v>
      </c>
      <c r="J871" s="115" t="s">
        <v>25</v>
      </c>
      <c r="K871" s="116"/>
      <c r="L871" s="51" t="s">
        <v>26</v>
      </c>
      <c r="M871" s="51" t="s">
        <v>27</v>
      </c>
      <c r="N871" s="42"/>
    </row>
    <row r="872" spans="2:14" s="2" customFormat="1" x14ac:dyDescent="0.25">
      <c r="B872" s="39"/>
      <c r="C872" s="3"/>
      <c r="D872" s="4" t="str">
        <f>_xlfn.IFNA(VLOOKUP(C872,'1 - Componenten'!$B$7:$K$60,3,0),"")</f>
        <v/>
      </c>
      <c r="E872" s="109" t="str">
        <f>_xlfn.IFNA(VLOOKUP(C872,'1 - Componenten'!$B$7:$K$60,8,0),"")</f>
        <v/>
      </c>
      <c r="F872" s="110"/>
      <c r="G872" s="26" t="str">
        <f>_xlfn.IFNA(VLOOKUP(C872,'1 - Componenten'!$B$7:$K$60,9,0),"")</f>
        <v/>
      </c>
      <c r="H872" s="26" t="str">
        <f>_xlfn.IFNA(VLOOKUP(C872,'1 - Componenten'!$B$7:$K$60,10,0),"")</f>
        <v/>
      </c>
      <c r="I872" s="13">
        <v>1</v>
      </c>
      <c r="J872" s="111">
        <f>IFERROR($I872*E872,0)</f>
        <v>0</v>
      </c>
      <c r="K872" s="112"/>
      <c r="L872" s="53">
        <f t="shared" ref="L872:L876" si="305">IFERROR($I872*G872,0)</f>
        <v>0</v>
      </c>
      <c r="M872" s="53">
        <f t="shared" ref="M872:M876" si="306">IFERROR($I872*H872,0)</f>
        <v>0</v>
      </c>
      <c r="N872" s="42"/>
    </row>
    <row r="873" spans="2:14" s="2" customFormat="1" x14ac:dyDescent="0.25">
      <c r="B873" s="39"/>
      <c r="C873" s="3"/>
      <c r="D873" s="4" t="str">
        <f>_xlfn.IFNA(VLOOKUP(C873,'1 - Componenten'!$B$7:$K$60,3,0),"")</f>
        <v/>
      </c>
      <c r="E873" s="109" t="str">
        <f>_xlfn.IFNA(VLOOKUP(C873,'1 - Componenten'!$B$7:$K$60,8,0),"")</f>
        <v/>
      </c>
      <c r="F873" s="110"/>
      <c r="G873" s="26" t="str">
        <f>_xlfn.IFNA(VLOOKUP(C873,'1 - Componenten'!$B$7:$K$60,9,0),"")</f>
        <v/>
      </c>
      <c r="H873" s="26" t="str">
        <f>_xlfn.IFNA(VLOOKUP(C873,'1 - Componenten'!$B$7:$K$60,10,0),"")</f>
        <v/>
      </c>
      <c r="I873" s="13">
        <v>1</v>
      </c>
      <c r="J873" s="111">
        <f t="shared" ref="J873:J876" si="307">IFERROR($I873*E873,0)</f>
        <v>0</v>
      </c>
      <c r="K873" s="112"/>
      <c r="L873" s="53">
        <f t="shared" si="305"/>
        <v>0</v>
      </c>
      <c r="M873" s="53">
        <f t="shared" si="306"/>
        <v>0</v>
      </c>
      <c r="N873" s="42"/>
    </row>
    <row r="874" spans="2:14" s="2" customFormat="1" x14ac:dyDescent="0.25">
      <c r="B874" s="39"/>
      <c r="C874" s="3"/>
      <c r="D874" s="4" t="str">
        <f>_xlfn.IFNA(VLOOKUP(C874,'1 - Componenten'!$B$7:$K$60,3,0),"")</f>
        <v/>
      </c>
      <c r="E874" s="109" t="str">
        <f>_xlfn.IFNA(VLOOKUP(C874,'1 - Componenten'!$B$7:$K$60,8,0),"")</f>
        <v/>
      </c>
      <c r="F874" s="110"/>
      <c r="G874" s="26" t="str">
        <f>_xlfn.IFNA(VLOOKUP(C874,'1 - Componenten'!$B$7:$K$60,9,0),"")</f>
        <v/>
      </c>
      <c r="H874" s="26" t="str">
        <f>_xlfn.IFNA(VLOOKUP(C874,'1 - Componenten'!$B$7:$K$60,10,0),"")</f>
        <v/>
      </c>
      <c r="I874" s="13">
        <v>1</v>
      </c>
      <c r="J874" s="111">
        <f t="shared" si="307"/>
        <v>0</v>
      </c>
      <c r="K874" s="112"/>
      <c r="L874" s="53">
        <f t="shared" si="305"/>
        <v>0</v>
      </c>
      <c r="M874" s="53">
        <f t="shared" si="306"/>
        <v>0</v>
      </c>
      <c r="N874" s="42"/>
    </row>
    <row r="875" spans="2:14" s="2" customFormat="1" x14ac:dyDescent="0.25">
      <c r="B875" s="39"/>
      <c r="C875" s="3"/>
      <c r="D875" s="4" t="str">
        <f>_xlfn.IFNA(VLOOKUP(C875,'1 - Componenten'!$B$7:$K$60,3,0),"")</f>
        <v/>
      </c>
      <c r="E875" s="109" t="str">
        <f>_xlfn.IFNA(VLOOKUP(C875,'1 - Componenten'!$B$7:$K$60,8,0),"")</f>
        <v/>
      </c>
      <c r="F875" s="110"/>
      <c r="G875" s="26" t="str">
        <f>_xlfn.IFNA(VLOOKUP(C875,'1 - Componenten'!$B$7:$K$60,9,0),"")</f>
        <v/>
      </c>
      <c r="H875" s="26" t="str">
        <f>_xlfn.IFNA(VLOOKUP(C875,'1 - Componenten'!$B$7:$K$60,10,0),"")</f>
        <v/>
      </c>
      <c r="I875" s="13">
        <v>1</v>
      </c>
      <c r="J875" s="111">
        <f t="shared" si="307"/>
        <v>0</v>
      </c>
      <c r="K875" s="112"/>
      <c r="L875" s="53">
        <f t="shared" si="305"/>
        <v>0</v>
      </c>
      <c r="M875" s="53">
        <f t="shared" si="306"/>
        <v>0</v>
      </c>
      <c r="N875" s="42"/>
    </row>
    <row r="876" spans="2:14" s="2" customFormat="1" x14ac:dyDescent="0.25">
      <c r="B876" s="39"/>
      <c r="C876" s="3"/>
      <c r="D876" s="4" t="str">
        <f>_xlfn.IFNA(VLOOKUP(C876,'1 - Componenten'!$B$7:$K$60,3,0),"")</f>
        <v/>
      </c>
      <c r="E876" s="109" t="str">
        <f>_xlfn.IFNA(VLOOKUP(C876,'1 - Componenten'!$B$7:$K$60,8,0),"")</f>
        <v/>
      </c>
      <c r="F876" s="110"/>
      <c r="G876" s="26" t="str">
        <f>_xlfn.IFNA(VLOOKUP(C876,'1 - Componenten'!$B$7:$K$60,9,0),"")</f>
        <v/>
      </c>
      <c r="H876" s="26" t="str">
        <f>_xlfn.IFNA(VLOOKUP(C876,'1 - Componenten'!$B$7:$K$60,10,0),"")</f>
        <v/>
      </c>
      <c r="I876" s="13">
        <v>1</v>
      </c>
      <c r="J876" s="111">
        <f t="shared" si="307"/>
        <v>0</v>
      </c>
      <c r="K876" s="112"/>
      <c r="L876" s="53">
        <f t="shared" si="305"/>
        <v>0</v>
      </c>
      <c r="M876" s="53">
        <f t="shared" si="306"/>
        <v>0</v>
      </c>
      <c r="N876" s="42"/>
    </row>
    <row r="877" spans="2:14" s="2" customFormat="1" ht="14.1" customHeight="1" x14ac:dyDescent="0.25">
      <c r="B877" s="39"/>
      <c r="C877" s="32"/>
      <c r="D877" s="33"/>
      <c r="E877" s="34"/>
      <c r="F877" s="35"/>
      <c r="G877" s="35"/>
      <c r="H877" s="35"/>
      <c r="I877" s="54" t="s">
        <v>29</v>
      </c>
      <c r="J877" s="122">
        <f>SUM(J872:K876)</f>
        <v>0</v>
      </c>
      <c r="K877" s="122"/>
      <c r="L877" s="55">
        <f>SUM(L872:L876)</f>
        <v>0</v>
      </c>
      <c r="M877" s="55">
        <f>SUM(M872:M876)</f>
        <v>0</v>
      </c>
      <c r="N877" s="42"/>
    </row>
    <row r="878" spans="2:14" s="2" customFormat="1" x14ac:dyDescent="0.25">
      <c r="B878" s="45"/>
      <c r="C878" s="46"/>
      <c r="D878" s="46"/>
      <c r="E878" s="46"/>
      <c r="F878" s="46"/>
      <c r="G878" s="46"/>
      <c r="H878" s="46"/>
      <c r="I878" s="46"/>
      <c r="J878" s="46"/>
      <c r="K878" s="46"/>
      <c r="L878" s="46"/>
      <c r="M878" s="46"/>
      <c r="N878" s="47"/>
    </row>
    <row r="879" spans="2:14" ht="5.0999999999999996" customHeight="1" x14ac:dyDescent="0.25">
      <c r="B879" s="88"/>
      <c r="C879" s="89"/>
      <c r="D879" s="89"/>
      <c r="E879" s="89"/>
      <c r="F879" s="89"/>
      <c r="G879" s="89"/>
      <c r="H879" s="89"/>
      <c r="I879" s="89"/>
      <c r="J879" s="89"/>
      <c r="K879" s="89"/>
      <c r="L879" s="89"/>
      <c r="M879" s="89"/>
      <c r="N879" s="90"/>
    </row>
    <row r="880" spans="2:14" s="2" customFormat="1" x14ac:dyDescent="0.25">
      <c r="B880" s="36"/>
      <c r="C880" s="37"/>
      <c r="D880" s="37"/>
      <c r="E880" s="37"/>
      <c r="F880" s="38"/>
      <c r="G880" s="38"/>
      <c r="H880" s="38"/>
      <c r="I880" s="38"/>
      <c r="J880" s="38"/>
      <c r="K880" s="38"/>
      <c r="L880" s="37"/>
      <c r="M880" s="37"/>
      <c r="N880" s="59"/>
    </row>
    <row r="881" spans="2:19" s="2" customFormat="1" ht="20.65" customHeight="1" x14ac:dyDescent="0.3">
      <c r="B881" s="39"/>
      <c r="C881" s="24" t="s">
        <v>10</v>
      </c>
      <c r="D881" s="25" t="s">
        <v>81</v>
      </c>
      <c r="E881" s="32"/>
      <c r="F881" s="40"/>
      <c r="G881" s="40"/>
      <c r="H881" s="40"/>
      <c r="I881" s="40"/>
      <c r="J881" s="40"/>
      <c r="K881" s="40"/>
      <c r="L881" s="32"/>
      <c r="M881" s="32"/>
      <c r="N881" s="42"/>
    </row>
    <row r="882" spans="2:19" s="2" customFormat="1" x14ac:dyDescent="0.25">
      <c r="B882" s="39"/>
      <c r="C882" s="40"/>
      <c r="D882" s="40"/>
      <c r="E882" s="32"/>
      <c r="F882" s="40"/>
      <c r="G882" s="40"/>
      <c r="H882" s="40"/>
      <c r="I882" s="40"/>
      <c r="J882" s="40"/>
      <c r="K882" s="40"/>
      <c r="L882" s="32"/>
      <c r="M882" s="32"/>
      <c r="N882" s="42"/>
    </row>
    <row r="883" spans="2:19" s="2" customFormat="1" ht="8.4499999999999993" customHeight="1" thickBot="1" x14ac:dyDescent="0.3">
      <c r="B883" s="39"/>
      <c r="C883" s="32"/>
      <c r="D883" s="32"/>
      <c r="E883" s="32"/>
      <c r="F883" s="40"/>
      <c r="G883" s="40"/>
      <c r="H883" s="40"/>
      <c r="I883" s="40"/>
      <c r="J883" s="40"/>
      <c r="K883" s="41"/>
      <c r="L883" s="32"/>
      <c r="M883" s="32"/>
      <c r="N883" s="42"/>
    </row>
    <row r="884" spans="2:19" s="2" customFormat="1" ht="20.25" x14ac:dyDescent="0.3">
      <c r="B884" s="39"/>
      <c r="C884" s="41" t="s">
        <v>13</v>
      </c>
      <c r="D884" s="32"/>
      <c r="E884" s="32"/>
      <c r="F884" s="16"/>
      <c r="G884" s="17"/>
      <c r="H884" s="17"/>
      <c r="I884" s="41"/>
      <c r="J884" s="40"/>
      <c r="K884" s="123" t="s">
        <v>33</v>
      </c>
      <c r="L884" s="124"/>
      <c r="M884" s="125"/>
      <c r="N884" s="42"/>
    </row>
    <row r="885" spans="2:19" s="2" customFormat="1" ht="30" x14ac:dyDescent="0.25">
      <c r="B885" s="39"/>
      <c r="C885" s="19" t="s">
        <v>184</v>
      </c>
      <c r="D885" s="19" t="s">
        <v>15</v>
      </c>
      <c r="E885" s="12" t="s">
        <v>90</v>
      </c>
      <c r="F885" s="12" t="s">
        <v>1</v>
      </c>
      <c r="G885" s="12" t="s">
        <v>107</v>
      </c>
      <c r="H885" s="22" t="s">
        <v>108</v>
      </c>
      <c r="I885" s="49" t="s">
        <v>11</v>
      </c>
      <c r="J885" s="40"/>
      <c r="K885" s="56" t="s">
        <v>30</v>
      </c>
      <c r="L885" s="49" t="s">
        <v>31</v>
      </c>
      <c r="M885" s="57" t="s">
        <v>32</v>
      </c>
      <c r="N885" s="42"/>
    </row>
    <row r="886" spans="2:19" s="2" customFormat="1" ht="15.75" thickBot="1" x14ac:dyDescent="0.3">
      <c r="B886" s="39"/>
      <c r="C886" s="20" t="s">
        <v>64</v>
      </c>
      <c r="D886" s="18"/>
      <c r="E886" s="18" t="s">
        <v>136</v>
      </c>
      <c r="F886" s="18" t="s">
        <v>102</v>
      </c>
      <c r="G886" s="18"/>
      <c r="H886" s="18">
        <v>24</v>
      </c>
      <c r="I886" s="27">
        <f>SUM(J911:J919)</f>
        <v>0</v>
      </c>
      <c r="J886" s="40"/>
      <c r="K886" s="58">
        <f>SUM(K920,K932,K944,K956,K968,K980,K992,K1004,K1016,K1028,K1040,K1052,K1064,K1076,K1088,K1100,K1112,K1124,K1136,J1144)</f>
        <v>0</v>
      </c>
      <c r="L886" s="58">
        <f>SUM(L920,L932,L944,L956,L968,L980,L992,L1004,L1016,L1028,L1040,L1052,L1064,L1076,L1088,L1100,L1112,L1124,L1136,L1144)</f>
        <v>0</v>
      </c>
      <c r="M886" s="58">
        <f>SUM(M920,M932,M944,M956,M968,M980,M992,M1004,M1016,M1028,M1040,M1052,M1064,M1076,M1088,M1100,M1112,M1124,M1136,M1144)</f>
        <v>0</v>
      </c>
      <c r="N886" s="42"/>
    </row>
    <row r="887" spans="2:19" s="2" customFormat="1" x14ac:dyDescent="0.25">
      <c r="B887" s="39"/>
      <c r="C887" s="20" t="s">
        <v>64</v>
      </c>
      <c r="D887" s="18" t="s">
        <v>79</v>
      </c>
      <c r="E887" s="18" t="s">
        <v>137</v>
      </c>
      <c r="F887" s="18" t="s">
        <v>104</v>
      </c>
      <c r="G887" s="18">
        <v>24</v>
      </c>
      <c r="H887" s="18"/>
      <c r="I887" s="27">
        <f>SUM(J923:J931)</f>
        <v>0</v>
      </c>
      <c r="J887" s="40"/>
      <c r="K887" s="17"/>
      <c r="L887" s="17"/>
      <c r="M887" s="32"/>
      <c r="N887" s="42"/>
    </row>
    <row r="888" spans="2:19" s="2" customFormat="1" x14ac:dyDescent="0.25">
      <c r="B888" s="39"/>
      <c r="C888" s="20" t="s">
        <v>64</v>
      </c>
      <c r="D888" s="18"/>
      <c r="E888" s="18" t="s">
        <v>137</v>
      </c>
      <c r="F888" s="18" t="s">
        <v>104</v>
      </c>
      <c r="G888" s="18">
        <v>24</v>
      </c>
      <c r="H888" s="18"/>
      <c r="I888" s="27">
        <f>SUM(J935:J943)</f>
        <v>0</v>
      </c>
      <c r="J888" s="40"/>
      <c r="K888" s="17"/>
      <c r="L888" s="17"/>
      <c r="M888" s="32"/>
      <c r="N888" s="42"/>
    </row>
    <row r="889" spans="2:19" s="2" customFormat="1" x14ac:dyDescent="0.25">
      <c r="B889" s="39"/>
      <c r="C889" s="20" t="s">
        <v>64</v>
      </c>
      <c r="D889" s="18"/>
      <c r="E889" s="18" t="s">
        <v>137</v>
      </c>
      <c r="F889" s="18" t="s">
        <v>104</v>
      </c>
      <c r="G889" s="18">
        <v>24</v>
      </c>
      <c r="H889" s="18"/>
      <c r="I889" s="27">
        <f>SUM(J947:J955)</f>
        <v>0</v>
      </c>
      <c r="J889" s="40"/>
      <c r="K889" s="17"/>
      <c r="L889" s="17"/>
      <c r="M889" s="32"/>
      <c r="N889" s="42"/>
    </row>
    <row r="890" spans="2:19" s="2" customFormat="1" x14ac:dyDescent="0.25">
      <c r="B890" s="39"/>
      <c r="C890" s="20" t="s">
        <v>64</v>
      </c>
      <c r="D890" s="18"/>
      <c r="E890" s="18" t="s">
        <v>137</v>
      </c>
      <c r="F890" s="18" t="s">
        <v>105</v>
      </c>
      <c r="G890" s="18"/>
      <c r="H890" s="18">
        <v>48</v>
      </c>
      <c r="I890" s="27">
        <f>SUM(J959:J967)</f>
        <v>0</v>
      </c>
      <c r="J890" s="40"/>
      <c r="K890" s="17"/>
      <c r="L890" s="17"/>
      <c r="M890" s="32"/>
      <c r="N890" s="42"/>
    </row>
    <row r="891" spans="2:19" x14ac:dyDescent="0.25">
      <c r="B891" s="39"/>
      <c r="C891" s="20" t="s">
        <v>66</v>
      </c>
      <c r="D891" s="18" t="s">
        <v>75</v>
      </c>
      <c r="E891" s="18" t="s">
        <v>138</v>
      </c>
      <c r="F891" s="18" t="s">
        <v>104</v>
      </c>
      <c r="G891" s="18">
        <v>24</v>
      </c>
      <c r="H891" s="18"/>
      <c r="I891" s="27">
        <f>SUM(J971:J979)</f>
        <v>0</v>
      </c>
      <c r="J891" s="40"/>
      <c r="K891" s="17"/>
      <c r="L891" s="17"/>
      <c r="M891" s="32"/>
      <c r="N891" s="42"/>
      <c r="O891" s="32"/>
      <c r="P891" s="32"/>
      <c r="Q891" s="2"/>
      <c r="R891" s="2"/>
      <c r="S891" s="2"/>
    </row>
    <row r="892" spans="2:19" x14ac:dyDescent="0.25">
      <c r="B892" s="39"/>
      <c r="C892" s="20" t="s">
        <v>66</v>
      </c>
      <c r="D892" s="18"/>
      <c r="E892" s="18" t="s">
        <v>138</v>
      </c>
      <c r="F892" s="18" t="s">
        <v>104</v>
      </c>
      <c r="G892" s="18">
        <v>24</v>
      </c>
      <c r="H892" s="18"/>
      <c r="I892" s="27">
        <f>SUM(J983:J991)</f>
        <v>0</v>
      </c>
      <c r="J892" s="40"/>
      <c r="K892" s="17"/>
      <c r="L892" s="32"/>
      <c r="M892" s="32"/>
      <c r="N892" s="42"/>
      <c r="O892" s="32"/>
      <c r="P892" s="32"/>
      <c r="Q892" s="2"/>
      <c r="R892" s="2"/>
      <c r="S892" s="2"/>
    </row>
    <row r="893" spans="2:19" x14ac:dyDescent="0.25">
      <c r="B893" s="39"/>
      <c r="C893" s="20" t="s">
        <v>66</v>
      </c>
      <c r="D893" s="18"/>
      <c r="E893" s="18" t="s">
        <v>138</v>
      </c>
      <c r="F893" s="18" t="s">
        <v>105</v>
      </c>
      <c r="G893" s="18"/>
      <c r="H893" s="18">
        <v>48</v>
      </c>
      <c r="I893" s="27">
        <f>SUM(J995:J1003)</f>
        <v>0</v>
      </c>
      <c r="J893" s="40"/>
      <c r="K893" s="17"/>
      <c r="L893" s="32"/>
      <c r="M893" s="32"/>
      <c r="N893" s="42"/>
      <c r="O893" s="32"/>
      <c r="P893" s="32"/>
      <c r="Q893" s="2"/>
      <c r="R893" s="2"/>
      <c r="S893" s="2"/>
    </row>
    <row r="894" spans="2:19" x14ac:dyDescent="0.25">
      <c r="B894" s="39"/>
      <c r="C894" s="20" t="s">
        <v>66</v>
      </c>
      <c r="D894" s="18"/>
      <c r="E894" s="18" t="s">
        <v>138</v>
      </c>
      <c r="F894" s="18" t="s">
        <v>105</v>
      </c>
      <c r="G894" s="18"/>
      <c r="H894" s="18">
        <v>48</v>
      </c>
      <c r="I894" s="27">
        <f>SUM(J1007:J1015)</f>
        <v>0</v>
      </c>
      <c r="J894" s="40"/>
      <c r="K894" s="17"/>
      <c r="L894" s="32"/>
      <c r="M894" s="32"/>
      <c r="N894" s="42"/>
      <c r="O894" s="32"/>
      <c r="P894" s="32"/>
      <c r="Q894" s="2"/>
      <c r="R894" s="2"/>
      <c r="S894" s="2"/>
    </row>
    <row r="895" spans="2:19" x14ac:dyDescent="0.25">
      <c r="B895" s="39"/>
      <c r="C895" s="20" t="s">
        <v>66</v>
      </c>
      <c r="D895" s="18"/>
      <c r="E895" s="18" t="s">
        <v>138</v>
      </c>
      <c r="F895" s="18" t="s">
        <v>105</v>
      </c>
      <c r="G895" s="18"/>
      <c r="H895" s="18">
        <v>48</v>
      </c>
      <c r="I895" s="27">
        <f>SUM(J1019:J1027)</f>
        <v>0</v>
      </c>
      <c r="J895" s="40"/>
      <c r="K895" s="17"/>
      <c r="L895" s="17"/>
      <c r="M895" s="32"/>
      <c r="N895" s="42"/>
      <c r="O895" s="32"/>
      <c r="P895" s="32"/>
      <c r="Q895" s="2"/>
      <c r="R895" s="2"/>
      <c r="S895" s="2"/>
    </row>
    <row r="896" spans="2:19" x14ac:dyDescent="0.25">
      <c r="B896" s="39"/>
      <c r="C896" s="20" t="s">
        <v>67</v>
      </c>
      <c r="D896" s="18" t="s">
        <v>75</v>
      </c>
      <c r="E896" s="18" t="s">
        <v>139</v>
      </c>
      <c r="F896" s="18" t="s">
        <v>104</v>
      </c>
      <c r="G896" s="18">
        <v>24</v>
      </c>
      <c r="H896" s="18"/>
      <c r="I896" s="27">
        <f>SUM(J1031:J1039)</f>
        <v>0</v>
      </c>
      <c r="J896" s="40"/>
      <c r="K896" s="17"/>
      <c r="L896" s="17"/>
      <c r="M896" s="32"/>
      <c r="N896" s="42"/>
      <c r="O896" s="32"/>
      <c r="P896" s="32"/>
      <c r="Q896" s="2"/>
      <c r="R896" s="2"/>
      <c r="S896" s="2"/>
    </row>
    <row r="897" spans="2:19" x14ac:dyDescent="0.25">
      <c r="B897" s="39"/>
      <c r="C897" s="20" t="s">
        <v>67</v>
      </c>
      <c r="D897" s="18"/>
      <c r="E897" s="18" t="s">
        <v>139</v>
      </c>
      <c r="F897" s="18" t="s">
        <v>105</v>
      </c>
      <c r="G897" s="18"/>
      <c r="H897" s="18">
        <v>48</v>
      </c>
      <c r="I897" s="27">
        <f>SUM(J1043:J1051)</f>
        <v>0</v>
      </c>
      <c r="J897" s="40"/>
      <c r="K897" s="17"/>
      <c r="L897" s="17"/>
      <c r="M897" s="32"/>
      <c r="N897" s="42"/>
      <c r="O897" s="32"/>
      <c r="P897" s="32"/>
      <c r="Q897" s="2"/>
      <c r="R897" s="2"/>
      <c r="S897" s="2"/>
    </row>
    <row r="898" spans="2:19" x14ac:dyDescent="0.25">
      <c r="B898" s="39"/>
      <c r="C898" s="20" t="s">
        <v>68</v>
      </c>
      <c r="D898" s="18" t="s">
        <v>75</v>
      </c>
      <c r="E898" s="18" t="s">
        <v>140</v>
      </c>
      <c r="F898" s="18" t="s">
        <v>104</v>
      </c>
      <c r="G898" s="18">
        <v>24</v>
      </c>
      <c r="H898" s="18"/>
      <c r="I898" s="27">
        <f>SUM(J1055:J1063)</f>
        <v>0</v>
      </c>
      <c r="J898" s="40"/>
      <c r="K898" s="17"/>
      <c r="L898" s="17"/>
      <c r="M898" s="32"/>
      <c r="N898" s="42"/>
      <c r="O898" s="32"/>
      <c r="P898" s="32"/>
      <c r="Q898" s="2"/>
      <c r="R898" s="2"/>
      <c r="S898" s="2"/>
    </row>
    <row r="899" spans="2:19" x14ac:dyDescent="0.25">
      <c r="B899" s="39"/>
      <c r="C899" s="20" t="s">
        <v>68</v>
      </c>
      <c r="D899" s="18"/>
      <c r="E899" s="18" t="s">
        <v>140</v>
      </c>
      <c r="F899" s="18" t="s">
        <v>105</v>
      </c>
      <c r="G899" s="18"/>
      <c r="H899" s="18">
        <v>48</v>
      </c>
      <c r="I899" s="27">
        <f>SUM(J1067:J1075)</f>
        <v>0</v>
      </c>
      <c r="J899" s="40"/>
      <c r="K899" s="17"/>
      <c r="L899" s="17"/>
      <c r="M899" s="32"/>
      <c r="N899" s="42"/>
      <c r="O899" s="32"/>
      <c r="P899" s="32"/>
      <c r="Q899" s="2"/>
      <c r="R899" s="2"/>
      <c r="S899" s="2"/>
    </row>
    <row r="900" spans="2:19" x14ac:dyDescent="0.25">
      <c r="B900" s="39"/>
      <c r="C900" s="20" t="s">
        <v>69</v>
      </c>
      <c r="D900" s="18" t="s">
        <v>80</v>
      </c>
      <c r="E900" s="18" t="s">
        <v>141</v>
      </c>
      <c r="F900" s="18" t="s">
        <v>104</v>
      </c>
      <c r="G900" s="18">
        <v>24</v>
      </c>
      <c r="H900" s="18"/>
      <c r="I900" s="27">
        <f>SUM(J1079:J1087)</f>
        <v>0</v>
      </c>
      <c r="J900" s="40"/>
      <c r="K900" s="17"/>
      <c r="L900" s="17"/>
      <c r="M900" s="32"/>
      <c r="N900" s="42"/>
      <c r="O900" s="32"/>
      <c r="P900" s="32"/>
      <c r="Q900" s="2"/>
      <c r="R900" s="2"/>
      <c r="S900" s="2"/>
    </row>
    <row r="901" spans="2:19" x14ac:dyDescent="0.25">
      <c r="B901" s="39"/>
      <c r="C901" s="20" t="s">
        <v>69</v>
      </c>
      <c r="D901" s="18"/>
      <c r="E901" s="18" t="s">
        <v>141</v>
      </c>
      <c r="F901" s="18" t="s">
        <v>104</v>
      </c>
      <c r="G901" s="18">
        <v>24</v>
      </c>
      <c r="H901" s="18"/>
      <c r="I901" s="27">
        <f>SUM(J1091:J1099)</f>
        <v>0</v>
      </c>
      <c r="J901" s="40"/>
      <c r="K901" s="17"/>
      <c r="L901" s="17"/>
      <c r="M901" s="32"/>
      <c r="N901" s="42"/>
      <c r="O901" s="32"/>
      <c r="P901" s="32"/>
      <c r="Q901" s="2"/>
      <c r="R901" s="2"/>
      <c r="S901" s="2"/>
    </row>
    <row r="902" spans="2:19" x14ac:dyDescent="0.25">
      <c r="B902" s="39"/>
      <c r="C902" s="20" t="s">
        <v>70</v>
      </c>
      <c r="D902" s="18" t="s">
        <v>84</v>
      </c>
      <c r="E902" s="18" t="s">
        <v>142</v>
      </c>
      <c r="F902" s="18" t="s">
        <v>104</v>
      </c>
      <c r="G902" s="18">
        <v>24</v>
      </c>
      <c r="H902" s="18"/>
      <c r="I902" s="27">
        <f>SUM(J1103:J1111)</f>
        <v>0</v>
      </c>
      <c r="J902" s="40"/>
      <c r="K902" s="17"/>
      <c r="L902" s="17"/>
      <c r="M902" s="32"/>
      <c r="N902" s="42"/>
      <c r="O902" s="32"/>
      <c r="P902" s="32"/>
      <c r="Q902" s="2"/>
      <c r="R902" s="2"/>
      <c r="S902" s="2"/>
    </row>
    <row r="903" spans="2:19" x14ac:dyDescent="0.25">
      <c r="B903" s="39"/>
      <c r="C903" s="20" t="s">
        <v>71</v>
      </c>
      <c r="D903" s="18" t="s">
        <v>75</v>
      </c>
      <c r="E903" s="18" t="s">
        <v>143</v>
      </c>
      <c r="F903" s="18" t="s">
        <v>104</v>
      </c>
      <c r="G903" s="18">
        <v>24</v>
      </c>
      <c r="H903" s="18"/>
      <c r="I903" s="27">
        <f>SUM(J1115:J1123)</f>
        <v>0</v>
      </c>
      <c r="J903" s="40"/>
      <c r="K903" s="17"/>
      <c r="L903" s="17"/>
      <c r="M903" s="32"/>
      <c r="N903" s="42"/>
      <c r="O903" s="32"/>
      <c r="P903" s="32"/>
      <c r="Q903" s="2"/>
      <c r="R903" s="2"/>
      <c r="S903" s="2"/>
    </row>
    <row r="904" spans="2:19" x14ac:dyDescent="0.25">
      <c r="B904" s="39"/>
      <c r="C904" s="20" t="s">
        <v>83</v>
      </c>
      <c r="D904" s="18" t="s">
        <v>85</v>
      </c>
      <c r="E904" s="18" t="s">
        <v>144</v>
      </c>
      <c r="F904" s="18" t="s">
        <v>104</v>
      </c>
      <c r="G904" s="18">
        <v>24</v>
      </c>
      <c r="H904" s="18"/>
      <c r="I904" s="27">
        <f>SUM(J1127:J1135)</f>
        <v>0</v>
      </c>
      <c r="J904" s="40"/>
      <c r="K904" s="17"/>
      <c r="L904" s="17"/>
      <c r="M904" s="32"/>
      <c r="N904" s="42"/>
      <c r="O904" s="32"/>
      <c r="P904" s="32"/>
      <c r="Q904" s="2"/>
      <c r="R904" s="2"/>
      <c r="S904" s="2"/>
    </row>
    <row r="905" spans="2:19" s="2" customFormat="1" ht="9" customHeight="1" thickBot="1" x14ac:dyDescent="0.3">
      <c r="B905" s="39"/>
      <c r="C905" s="32"/>
      <c r="D905" s="32"/>
      <c r="E905" s="32"/>
      <c r="F905" s="32"/>
      <c r="G905" s="32"/>
      <c r="H905" s="32"/>
      <c r="I905" s="32"/>
      <c r="J905" s="32"/>
      <c r="K905" s="32"/>
      <c r="L905" s="32"/>
      <c r="M905" s="32"/>
      <c r="N905" s="42"/>
    </row>
    <row r="906" spans="2:19" s="2" customFormat="1" ht="24" thickBot="1" x14ac:dyDescent="0.4">
      <c r="B906" s="39"/>
      <c r="C906" s="117" t="s">
        <v>17</v>
      </c>
      <c r="D906" s="117"/>
      <c r="E906" s="118"/>
      <c r="F906" s="119">
        <v>0</v>
      </c>
      <c r="G906" s="120"/>
      <c r="H906" s="121"/>
      <c r="I906" s="32"/>
      <c r="J906" s="32"/>
      <c r="K906" s="32"/>
      <c r="L906" s="32"/>
      <c r="M906" s="32"/>
      <c r="N906" s="42"/>
    </row>
    <row r="907" spans="2:19" s="2" customFormat="1" ht="6.6" customHeight="1" x14ac:dyDescent="0.25">
      <c r="B907" s="39"/>
      <c r="C907" s="16"/>
      <c r="D907" s="32"/>
      <c r="E907" s="32"/>
      <c r="F907" s="32"/>
      <c r="G907" s="32"/>
      <c r="H907" s="32"/>
      <c r="I907" s="32"/>
      <c r="J907" s="32"/>
      <c r="K907" s="32"/>
      <c r="L907" s="32"/>
      <c r="M907" s="32"/>
      <c r="N907" s="42"/>
    </row>
    <row r="908" spans="2:19" s="2" customFormat="1" ht="18" x14ac:dyDescent="0.25">
      <c r="B908" s="39"/>
      <c r="C908" s="43" t="s">
        <v>16</v>
      </c>
      <c r="D908" s="44"/>
      <c r="E908" s="44"/>
      <c r="F908" s="44"/>
      <c r="G908" s="44"/>
      <c r="H908" s="44"/>
      <c r="I908" s="32"/>
      <c r="J908" s="32"/>
      <c r="K908" s="32"/>
      <c r="L908" s="32"/>
      <c r="M908" s="32"/>
      <c r="N908" s="42"/>
    </row>
    <row r="909" spans="2:19" s="2" customFormat="1" ht="18.75" x14ac:dyDescent="0.3">
      <c r="B909" s="39"/>
      <c r="C909" s="48" t="s">
        <v>64</v>
      </c>
      <c r="D909" s="79" t="s">
        <v>109</v>
      </c>
      <c r="E909" s="107" t="s">
        <v>19</v>
      </c>
      <c r="F909" s="107"/>
      <c r="G909" s="107"/>
      <c r="H909" s="107"/>
      <c r="I909" s="108" t="s">
        <v>35</v>
      </c>
      <c r="J909" s="108"/>
      <c r="K909" s="108"/>
      <c r="L909" s="108"/>
      <c r="M909" s="108"/>
      <c r="N909" s="42"/>
    </row>
    <row r="910" spans="2:19" s="2" customFormat="1" ht="30" customHeight="1" x14ac:dyDescent="0.25">
      <c r="B910" s="39"/>
      <c r="C910" s="5" t="s">
        <v>36</v>
      </c>
      <c r="D910" s="5" t="s">
        <v>12</v>
      </c>
      <c r="E910" s="12" t="s">
        <v>2</v>
      </c>
      <c r="F910" s="5" t="s">
        <v>24</v>
      </c>
      <c r="G910" s="23" t="s">
        <v>21</v>
      </c>
      <c r="H910" s="23" t="s">
        <v>22</v>
      </c>
      <c r="I910" s="21" t="s">
        <v>20</v>
      </c>
      <c r="J910" s="21" t="s">
        <v>23</v>
      </c>
      <c r="K910" s="50" t="s">
        <v>25</v>
      </c>
      <c r="L910" s="51" t="s">
        <v>26</v>
      </c>
      <c r="M910" s="51" t="s">
        <v>27</v>
      </c>
      <c r="N910" s="42"/>
    </row>
    <row r="911" spans="2:19" s="2" customFormat="1" x14ac:dyDescent="0.25">
      <c r="B911" s="39"/>
      <c r="C911" s="3"/>
      <c r="D911" s="4" t="str">
        <f>_xlfn.IFNA(VLOOKUP(C911,'1 - Componenten'!$B$7:$K$60,3,0),"")</f>
        <v/>
      </c>
      <c r="E911" s="18" t="str">
        <f>_xlfn.IFNA(VLOOKUP(C911,'1 - Componenten'!$B$7:$K$60,5,0),"")</f>
        <v/>
      </c>
      <c r="F911" s="26" t="str">
        <f>_xlfn.IFNA(VLOOKUP(C911,'1 - Componenten'!$B$7:$K$60,8,0),"")</f>
        <v/>
      </c>
      <c r="G911" s="26" t="str">
        <f>_xlfn.IFNA(VLOOKUP(C911,'1 - Componenten'!$B$7:$K$60,9,0),"")</f>
        <v/>
      </c>
      <c r="H911" s="26" t="str">
        <f>_xlfn.IFNA(VLOOKUP(C911,'1 - Componenten'!$B$7:$K$60,10,0),"")</f>
        <v/>
      </c>
      <c r="I911" s="13">
        <v>1</v>
      </c>
      <c r="J911" s="52">
        <f>IFERROR($I911*E911,0)</f>
        <v>0</v>
      </c>
      <c r="K911" s="53">
        <f>IFERROR($I911*F911,0)</f>
        <v>0</v>
      </c>
      <c r="L911" s="53">
        <f t="shared" ref="L911:L919" si="308">IFERROR($I911*G911,0)</f>
        <v>0</v>
      </c>
      <c r="M911" s="53">
        <f t="shared" ref="M911:M919" si="309">IFERROR($I911*H911,0)</f>
        <v>0</v>
      </c>
      <c r="N911" s="42"/>
    </row>
    <row r="912" spans="2:19" s="2" customFormat="1" x14ac:dyDescent="0.25">
      <c r="B912" s="39"/>
      <c r="C912" s="3"/>
      <c r="D912" s="4" t="str">
        <f>_xlfn.IFNA(VLOOKUP(C912,'1 - Componenten'!$B$7:$K$60,3,0),"")</f>
        <v/>
      </c>
      <c r="E912" s="18" t="str">
        <f>_xlfn.IFNA(VLOOKUP(C912,'1 - Componenten'!$B$7:$K$60,5,0),"")</f>
        <v/>
      </c>
      <c r="F912" s="26" t="str">
        <f>_xlfn.IFNA(VLOOKUP(C912,'1 - Componenten'!$B$7:$K$60,8,0),"")</f>
        <v/>
      </c>
      <c r="G912" s="26" t="str">
        <f>_xlfn.IFNA(VLOOKUP(C912,'1 - Componenten'!$B$7:$K$60,9,0),"")</f>
        <v/>
      </c>
      <c r="H912" s="26" t="str">
        <f>_xlfn.IFNA(VLOOKUP(C912,'1 - Componenten'!$B$7:$K$60,10,0),"")</f>
        <v/>
      </c>
      <c r="I912" s="13">
        <v>1</v>
      </c>
      <c r="J912" s="52">
        <f t="shared" ref="J912:J919" si="310">IFERROR($I912*E912,0)</f>
        <v>0</v>
      </c>
      <c r="K912" s="53">
        <f t="shared" ref="K912:K919" si="311">IFERROR($I912*F912,0)</f>
        <v>0</v>
      </c>
      <c r="L912" s="53">
        <f t="shared" si="308"/>
        <v>0</v>
      </c>
      <c r="M912" s="53">
        <f t="shared" si="309"/>
        <v>0</v>
      </c>
      <c r="N912" s="42"/>
    </row>
    <row r="913" spans="2:14" s="2" customFormat="1" x14ac:dyDescent="0.25">
      <c r="B913" s="39"/>
      <c r="C913" s="3"/>
      <c r="D913" s="4" t="str">
        <f>_xlfn.IFNA(VLOOKUP(C913,'1 - Componenten'!$B$7:$K$60,3,0),"")</f>
        <v/>
      </c>
      <c r="E913" s="18" t="str">
        <f>_xlfn.IFNA(VLOOKUP(C913,'1 - Componenten'!$B$7:$K$60,5,0),"")</f>
        <v/>
      </c>
      <c r="F913" s="26" t="str">
        <f>_xlfn.IFNA(VLOOKUP(C913,'1 - Componenten'!$B$7:$K$60,8,0),"")</f>
        <v/>
      </c>
      <c r="G913" s="26" t="str">
        <f>_xlfn.IFNA(VLOOKUP(C913,'1 - Componenten'!$B$7:$K$60,9,0),"")</f>
        <v/>
      </c>
      <c r="H913" s="26" t="str">
        <f>_xlfn.IFNA(VLOOKUP(C913,'1 - Componenten'!$B$7:$K$60,10,0),"")</f>
        <v/>
      </c>
      <c r="I913" s="13">
        <v>1</v>
      </c>
      <c r="J913" s="52">
        <f t="shared" si="310"/>
        <v>0</v>
      </c>
      <c r="K913" s="53">
        <f t="shared" si="311"/>
        <v>0</v>
      </c>
      <c r="L913" s="53">
        <f t="shared" si="308"/>
        <v>0</v>
      </c>
      <c r="M913" s="53">
        <f t="shared" si="309"/>
        <v>0</v>
      </c>
      <c r="N913" s="42"/>
    </row>
    <row r="914" spans="2:14" s="2" customFormat="1" x14ac:dyDescent="0.25">
      <c r="B914" s="39"/>
      <c r="C914" s="3"/>
      <c r="D914" s="4" t="str">
        <f>_xlfn.IFNA(VLOOKUP(C914,'1 - Componenten'!$B$7:$K$60,3,0),"")</f>
        <v/>
      </c>
      <c r="E914" s="18" t="str">
        <f>_xlfn.IFNA(VLOOKUP(C914,'1 - Componenten'!$B$7:$K$60,5,0),"")</f>
        <v/>
      </c>
      <c r="F914" s="26" t="str">
        <f>_xlfn.IFNA(VLOOKUP(C914,'1 - Componenten'!$B$7:$K$60,8,0),"")</f>
        <v/>
      </c>
      <c r="G914" s="26" t="str">
        <f>_xlfn.IFNA(VLOOKUP(C914,'1 - Componenten'!$B$7:$K$60,9,0),"")</f>
        <v/>
      </c>
      <c r="H914" s="26" t="str">
        <f>_xlfn.IFNA(VLOOKUP(C914,'1 - Componenten'!$B$7:$K$60,10,0),"")</f>
        <v/>
      </c>
      <c r="I914" s="13">
        <v>1</v>
      </c>
      <c r="J914" s="52">
        <f t="shared" si="310"/>
        <v>0</v>
      </c>
      <c r="K914" s="53">
        <f t="shared" si="311"/>
        <v>0</v>
      </c>
      <c r="L914" s="53">
        <f t="shared" si="308"/>
        <v>0</v>
      </c>
      <c r="M914" s="53">
        <f t="shared" si="309"/>
        <v>0</v>
      </c>
      <c r="N914" s="42"/>
    </row>
    <row r="915" spans="2:14" s="2" customFormat="1" x14ac:dyDescent="0.25">
      <c r="B915" s="39"/>
      <c r="C915" s="3"/>
      <c r="D915" s="4" t="str">
        <f>_xlfn.IFNA(VLOOKUP(C915,'1 - Componenten'!$B$7:$K$60,3,0),"")</f>
        <v/>
      </c>
      <c r="E915" s="18" t="str">
        <f>_xlfn.IFNA(VLOOKUP(C915,'1 - Componenten'!$B$7:$K$60,5,0),"")</f>
        <v/>
      </c>
      <c r="F915" s="26" t="str">
        <f>_xlfn.IFNA(VLOOKUP(C915,'1 - Componenten'!$B$7:$K$60,8,0),"")</f>
        <v/>
      </c>
      <c r="G915" s="26" t="str">
        <f>_xlfn.IFNA(VLOOKUP(C915,'1 - Componenten'!$B$7:$K$60,9,0),"")</f>
        <v/>
      </c>
      <c r="H915" s="26" t="str">
        <f>_xlfn.IFNA(VLOOKUP(C915,'1 - Componenten'!$B$7:$K$60,10,0),"")</f>
        <v/>
      </c>
      <c r="I915" s="13">
        <v>1</v>
      </c>
      <c r="J915" s="52">
        <f t="shared" si="310"/>
        <v>0</v>
      </c>
      <c r="K915" s="53">
        <f t="shared" si="311"/>
        <v>0</v>
      </c>
      <c r="L915" s="53">
        <f t="shared" si="308"/>
        <v>0</v>
      </c>
      <c r="M915" s="53">
        <f t="shared" si="309"/>
        <v>0</v>
      </c>
      <c r="N915" s="42"/>
    </row>
    <row r="916" spans="2:14" s="2" customFormat="1" x14ac:dyDescent="0.25">
      <c r="B916" s="39"/>
      <c r="C916" s="3"/>
      <c r="D916" s="4" t="str">
        <f>_xlfn.IFNA(VLOOKUP(C916,'1 - Componenten'!$B$7:$K$60,3,0),"")</f>
        <v/>
      </c>
      <c r="E916" s="18" t="str">
        <f>_xlfn.IFNA(VLOOKUP(C916,'1 - Componenten'!$B$7:$K$60,5,0),"")</f>
        <v/>
      </c>
      <c r="F916" s="26" t="str">
        <f>_xlfn.IFNA(VLOOKUP(C916,'1 - Componenten'!$B$7:$K$60,8,0),"")</f>
        <v/>
      </c>
      <c r="G916" s="26" t="str">
        <f>_xlfn.IFNA(VLOOKUP(C916,'1 - Componenten'!$B$7:$K$60,9,0),"")</f>
        <v/>
      </c>
      <c r="H916" s="26" t="str">
        <f>_xlfn.IFNA(VLOOKUP(C916,'1 - Componenten'!$B$7:$K$60,10,0),"")</f>
        <v/>
      </c>
      <c r="I916" s="13">
        <v>1</v>
      </c>
      <c r="J916" s="52">
        <f t="shared" si="310"/>
        <v>0</v>
      </c>
      <c r="K916" s="53">
        <f t="shared" si="311"/>
        <v>0</v>
      </c>
      <c r="L916" s="53">
        <f t="shared" si="308"/>
        <v>0</v>
      </c>
      <c r="M916" s="53">
        <f t="shared" si="309"/>
        <v>0</v>
      </c>
      <c r="N916" s="42"/>
    </row>
    <row r="917" spans="2:14" s="2" customFormat="1" x14ac:dyDescent="0.25">
      <c r="B917" s="39"/>
      <c r="C917" s="3"/>
      <c r="D917" s="4" t="str">
        <f>_xlfn.IFNA(VLOOKUP(C917,'1 - Componenten'!$B$7:$K$60,3,0),"")</f>
        <v/>
      </c>
      <c r="E917" s="18" t="str">
        <f>_xlfn.IFNA(VLOOKUP(C917,'1 - Componenten'!$B$7:$K$60,5,0),"")</f>
        <v/>
      </c>
      <c r="F917" s="26" t="str">
        <f>_xlfn.IFNA(VLOOKUP(C917,'1 - Componenten'!$B$7:$K$60,8,0),"")</f>
        <v/>
      </c>
      <c r="G917" s="26" t="str">
        <f>_xlfn.IFNA(VLOOKUP(C917,'1 - Componenten'!$B$7:$K$60,9,0),"")</f>
        <v/>
      </c>
      <c r="H917" s="26" t="str">
        <f>_xlfn.IFNA(VLOOKUP(C917,'1 - Componenten'!$B$7:$K$60,10,0),"")</f>
        <v/>
      </c>
      <c r="I917" s="13">
        <v>1</v>
      </c>
      <c r="J917" s="52">
        <f t="shared" si="310"/>
        <v>0</v>
      </c>
      <c r="K917" s="53">
        <f t="shared" si="311"/>
        <v>0</v>
      </c>
      <c r="L917" s="53">
        <f t="shared" si="308"/>
        <v>0</v>
      </c>
      <c r="M917" s="53">
        <f t="shared" si="309"/>
        <v>0</v>
      </c>
      <c r="N917" s="42"/>
    </row>
    <row r="918" spans="2:14" s="2" customFormat="1" x14ac:dyDescent="0.25">
      <c r="B918" s="39"/>
      <c r="C918" s="3"/>
      <c r="D918" s="4" t="str">
        <f>_xlfn.IFNA(VLOOKUP(C918,'1 - Componenten'!$B$7:$K$60,3,0),"")</f>
        <v/>
      </c>
      <c r="E918" s="18" t="str">
        <f>_xlfn.IFNA(VLOOKUP(C918,'1 - Componenten'!$B$7:$K$60,5,0),"")</f>
        <v/>
      </c>
      <c r="F918" s="26" t="str">
        <f>_xlfn.IFNA(VLOOKUP(C918,'1 - Componenten'!$B$7:$K$60,8,0),"")</f>
        <v/>
      </c>
      <c r="G918" s="26" t="str">
        <f>_xlfn.IFNA(VLOOKUP(C918,'1 - Componenten'!$B$7:$K$60,9,0),"")</f>
        <v/>
      </c>
      <c r="H918" s="26" t="str">
        <f>_xlfn.IFNA(VLOOKUP(C918,'1 - Componenten'!$B$7:$K$60,10,0),"")</f>
        <v/>
      </c>
      <c r="I918" s="13">
        <v>1</v>
      </c>
      <c r="J918" s="52">
        <f t="shared" si="310"/>
        <v>0</v>
      </c>
      <c r="K918" s="53">
        <f t="shared" si="311"/>
        <v>0</v>
      </c>
      <c r="L918" s="53">
        <f t="shared" si="308"/>
        <v>0</v>
      </c>
      <c r="M918" s="53">
        <f t="shared" si="309"/>
        <v>0</v>
      </c>
      <c r="N918" s="42"/>
    </row>
    <row r="919" spans="2:14" s="2" customFormat="1" x14ac:dyDescent="0.25">
      <c r="B919" s="39"/>
      <c r="C919" s="3"/>
      <c r="D919" s="4" t="str">
        <f>_xlfn.IFNA(VLOOKUP(C919,'1 - Componenten'!$B$7:$K$60,3,0),"")</f>
        <v/>
      </c>
      <c r="E919" s="18" t="str">
        <f>_xlfn.IFNA(VLOOKUP(C919,'1 - Componenten'!$B$7:$K$60,5,0),"")</f>
        <v/>
      </c>
      <c r="F919" s="26" t="str">
        <f>_xlfn.IFNA(VLOOKUP(C919,'1 - Componenten'!$B$7:$K$60,8,0),"")</f>
        <v/>
      </c>
      <c r="G919" s="26" t="str">
        <f>_xlfn.IFNA(VLOOKUP(C919,'1 - Componenten'!$B$7:$K$60,9,0),"")</f>
        <v/>
      </c>
      <c r="H919" s="26" t="str">
        <f>_xlfn.IFNA(VLOOKUP(C919,'1 - Componenten'!$B$7:$K$60,10,0),"")</f>
        <v/>
      </c>
      <c r="I919" s="13">
        <v>1</v>
      </c>
      <c r="J919" s="52">
        <f t="shared" si="310"/>
        <v>0</v>
      </c>
      <c r="K919" s="53">
        <f t="shared" si="311"/>
        <v>0</v>
      </c>
      <c r="L919" s="53">
        <f t="shared" si="308"/>
        <v>0</v>
      </c>
      <c r="M919" s="53">
        <f t="shared" si="309"/>
        <v>0</v>
      </c>
      <c r="N919" s="42"/>
    </row>
    <row r="920" spans="2:14" s="2" customFormat="1" ht="14.1" customHeight="1" x14ac:dyDescent="0.25">
      <c r="B920" s="39"/>
      <c r="C920" s="32"/>
      <c r="D920" s="33"/>
      <c r="E920" s="34"/>
      <c r="F920" s="35"/>
      <c r="G920" s="35"/>
      <c r="H920" s="35"/>
      <c r="I920" s="32"/>
      <c r="J920" s="54" t="s">
        <v>29</v>
      </c>
      <c r="K920" s="55">
        <f>SUM(K911:K919)</f>
        <v>0</v>
      </c>
      <c r="L920" s="55">
        <f>SUM(L911:L919)</f>
        <v>0</v>
      </c>
      <c r="M920" s="55">
        <f>SUM(M911:M919)</f>
        <v>0</v>
      </c>
      <c r="N920" s="42"/>
    </row>
    <row r="921" spans="2:14" s="2" customFormat="1" ht="18.75" x14ac:dyDescent="0.3">
      <c r="B921" s="39"/>
      <c r="C921" s="48" t="s">
        <v>64</v>
      </c>
      <c r="D921" s="79" t="s">
        <v>111</v>
      </c>
      <c r="E921" s="107" t="s">
        <v>19</v>
      </c>
      <c r="F921" s="107"/>
      <c r="G921" s="107"/>
      <c r="H921" s="107"/>
      <c r="I921" s="108" t="s">
        <v>35</v>
      </c>
      <c r="J921" s="108"/>
      <c r="K921" s="108"/>
      <c r="L921" s="108"/>
      <c r="M921" s="108"/>
      <c r="N921" s="42"/>
    </row>
    <row r="922" spans="2:14" s="2" customFormat="1" ht="30" customHeight="1" x14ac:dyDescent="0.25">
      <c r="B922" s="39"/>
      <c r="C922" s="5" t="s">
        <v>36</v>
      </c>
      <c r="D922" s="5" t="s">
        <v>12</v>
      </c>
      <c r="E922" s="12" t="s">
        <v>2</v>
      </c>
      <c r="F922" s="5" t="s">
        <v>24</v>
      </c>
      <c r="G922" s="23" t="s">
        <v>21</v>
      </c>
      <c r="H922" s="23" t="s">
        <v>22</v>
      </c>
      <c r="I922" s="21" t="s">
        <v>20</v>
      </c>
      <c r="J922" s="21" t="s">
        <v>23</v>
      </c>
      <c r="K922" s="50" t="s">
        <v>25</v>
      </c>
      <c r="L922" s="51" t="s">
        <v>26</v>
      </c>
      <c r="M922" s="51" t="s">
        <v>27</v>
      </c>
      <c r="N922" s="42"/>
    </row>
    <row r="923" spans="2:14" s="2" customFormat="1" x14ac:dyDescent="0.25">
      <c r="B923" s="39"/>
      <c r="C923" s="3"/>
      <c r="D923" s="4" t="str">
        <f>_xlfn.IFNA(VLOOKUP(C923,'1 - Componenten'!$B$7:$K$60,3,0),"")</f>
        <v/>
      </c>
      <c r="E923" s="18" t="str">
        <f>_xlfn.IFNA(VLOOKUP(C923,'1 - Componenten'!$B$7:$K$60,5,0),"")</f>
        <v/>
      </c>
      <c r="F923" s="26" t="str">
        <f>_xlfn.IFNA(VLOOKUP(C923,'1 - Componenten'!$B$7:$K$60,8,0),"")</f>
        <v/>
      </c>
      <c r="G923" s="26" t="str">
        <f>_xlfn.IFNA(VLOOKUP(C923,'1 - Componenten'!$B$7:$K$60,9,0),"")</f>
        <v/>
      </c>
      <c r="H923" s="26" t="str">
        <f>_xlfn.IFNA(VLOOKUP(C923,'1 - Componenten'!$B$7:$K$60,10,0),"")</f>
        <v/>
      </c>
      <c r="I923" s="13">
        <v>1</v>
      </c>
      <c r="J923" s="52">
        <f>IFERROR($I923*E923,0)</f>
        <v>0</v>
      </c>
      <c r="K923" s="53">
        <f>IFERROR($I923*F923,0)</f>
        <v>0</v>
      </c>
      <c r="L923" s="53">
        <f t="shared" ref="L923:L931" si="312">IFERROR($I923*G923,0)</f>
        <v>0</v>
      </c>
      <c r="M923" s="53">
        <f t="shared" ref="M923:M931" si="313">IFERROR($I923*H923,0)</f>
        <v>0</v>
      </c>
      <c r="N923" s="42"/>
    </row>
    <row r="924" spans="2:14" s="2" customFormat="1" x14ac:dyDescent="0.25">
      <c r="B924" s="39"/>
      <c r="C924" s="3"/>
      <c r="D924" s="4" t="str">
        <f>_xlfn.IFNA(VLOOKUP(C924,'1 - Componenten'!$B$7:$K$60,3,0),"")</f>
        <v/>
      </c>
      <c r="E924" s="18" t="str">
        <f>_xlfn.IFNA(VLOOKUP(C924,'1 - Componenten'!$B$7:$K$60,5,0),"")</f>
        <v/>
      </c>
      <c r="F924" s="26" t="str">
        <f>_xlfn.IFNA(VLOOKUP(C924,'1 - Componenten'!$B$7:$K$60,8,0),"")</f>
        <v/>
      </c>
      <c r="G924" s="26" t="str">
        <f>_xlfn.IFNA(VLOOKUP(C924,'1 - Componenten'!$B$7:$K$60,9,0),"")</f>
        <v/>
      </c>
      <c r="H924" s="26" t="str">
        <f>_xlfn.IFNA(VLOOKUP(C924,'1 - Componenten'!$B$7:$K$60,10,0),"")</f>
        <v/>
      </c>
      <c r="I924" s="13">
        <v>1</v>
      </c>
      <c r="J924" s="52">
        <f t="shared" ref="J924:J931" si="314">IFERROR($I924*E924,0)</f>
        <v>0</v>
      </c>
      <c r="K924" s="53">
        <f t="shared" ref="K924:K931" si="315">IFERROR($I924*F924,0)</f>
        <v>0</v>
      </c>
      <c r="L924" s="53">
        <f t="shared" si="312"/>
        <v>0</v>
      </c>
      <c r="M924" s="53">
        <f t="shared" si="313"/>
        <v>0</v>
      </c>
      <c r="N924" s="42"/>
    </row>
    <row r="925" spans="2:14" s="2" customFormat="1" x14ac:dyDescent="0.25">
      <c r="B925" s="39"/>
      <c r="C925" s="3"/>
      <c r="D925" s="4" t="str">
        <f>_xlfn.IFNA(VLOOKUP(C925,'1 - Componenten'!$B$7:$K$60,3,0),"")</f>
        <v/>
      </c>
      <c r="E925" s="18" t="str">
        <f>_xlfn.IFNA(VLOOKUP(C925,'1 - Componenten'!$B$7:$K$60,5,0),"")</f>
        <v/>
      </c>
      <c r="F925" s="26" t="str">
        <f>_xlfn.IFNA(VLOOKUP(C925,'1 - Componenten'!$B$7:$K$60,8,0),"")</f>
        <v/>
      </c>
      <c r="G925" s="26" t="str">
        <f>_xlfn.IFNA(VLOOKUP(C925,'1 - Componenten'!$B$7:$K$60,9,0),"")</f>
        <v/>
      </c>
      <c r="H925" s="26" t="str">
        <f>_xlfn.IFNA(VLOOKUP(C925,'1 - Componenten'!$B$7:$K$60,10,0),"")</f>
        <v/>
      </c>
      <c r="I925" s="13">
        <v>1</v>
      </c>
      <c r="J925" s="52">
        <f t="shared" si="314"/>
        <v>0</v>
      </c>
      <c r="K925" s="53">
        <f t="shared" si="315"/>
        <v>0</v>
      </c>
      <c r="L925" s="53">
        <f t="shared" si="312"/>
        <v>0</v>
      </c>
      <c r="M925" s="53">
        <f t="shared" si="313"/>
        <v>0</v>
      </c>
      <c r="N925" s="42"/>
    </row>
    <row r="926" spans="2:14" s="2" customFormat="1" x14ac:dyDescent="0.25">
      <c r="B926" s="39"/>
      <c r="C926" s="3"/>
      <c r="D926" s="4" t="str">
        <f>_xlfn.IFNA(VLOOKUP(C926,'1 - Componenten'!$B$7:$K$60,3,0),"")</f>
        <v/>
      </c>
      <c r="E926" s="18" t="str">
        <f>_xlfn.IFNA(VLOOKUP(C926,'1 - Componenten'!$B$7:$K$60,5,0),"")</f>
        <v/>
      </c>
      <c r="F926" s="26" t="str">
        <f>_xlfn.IFNA(VLOOKUP(C926,'1 - Componenten'!$B$7:$K$60,8,0),"")</f>
        <v/>
      </c>
      <c r="G926" s="26" t="str">
        <f>_xlfn.IFNA(VLOOKUP(C926,'1 - Componenten'!$B$7:$K$60,9,0),"")</f>
        <v/>
      </c>
      <c r="H926" s="26" t="str">
        <f>_xlfn.IFNA(VLOOKUP(C926,'1 - Componenten'!$B$7:$K$60,10,0),"")</f>
        <v/>
      </c>
      <c r="I926" s="13">
        <v>1</v>
      </c>
      <c r="J926" s="52">
        <f t="shared" si="314"/>
        <v>0</v>
      </c>
      <c r="K926" s="53">
        <f t="shared" si="315"/>
        <v>0</v>
      </c>
      <c r="L926" s="53">
        <f t="shared" si="312"/>
        <v>0</v>
      </c>
      <c r="M926" s="53">
        <f t="shared" si="313"/>
        <v>0</v>
      </c>
      <c r="N926" s="42"/>
    </row>
    <row r="927" spans="2:14" s="2" customFormat="1" x14ac:dyDescent="0.25">
      <c r="B927" s="39"/>
      <c r="C927" s="3"/>
      <c r="D927" s="4" t="str">
        <f>_xlfn.IFNA(VLOOKUP(C927,'1 - Componenten'!$B$7:$K$60,3,0),"")</f>
        <v/>
      </c>
      <c r="E927" s="18" t="str">
        <f>_xlfn.IFNA(VLOOKUP(C927,'1 - Componenten'!$B$7:$K$60,5,0),"")</f>
        <v/>
      </c>
      <c r="F927" s="26" t="str">
        <f>_xlfn.IFNA(VLOOKUP(C927,'1 - Componenten'!$B$7:$K$60,8,0),"")</f>
        <v/>
      </c>
      <c r="G927" s="26" t="str">
        <f>_xlfn.IFNA(VLOOKUP(C927,'1 - Componenten'!$B$7:$K$60,9,0),"")</f>
        <v/>
      </c>
      <c r="H927" s="26" t="str">
        <f>_xlfn.IFNA(VLOOKUP(C927,'1 - Componenten'!$B$7:$K$60,10,0),"")</f>
        <v/>
      </c>
      <c r="I927" s="13">
        <v>1</v>
      </c>
      <c r="J927" s="52">
        <f t="shared" si="314"/>
        <v>0</v>
      </c>
      <c r="K927" s="53">
        <f t="shared" si="315"/>
        <v>0</v>
      </c>
      <c r="L927" s="53">
        <f t="shared" si="312"/>
        <v>0</v>
      </c>
      <c r="M927" s="53">
        <f t="shared" si="313"/>
        <v>0</v>
      </c>
      <c r="N927" s="42"/>
    </row>
    <row r="928" spans="2:14" s="2" customFormat="1" x14ac:dyDescent="0.25">
      <c r="B928" s="39"/>
      <c r="C928" s="3"/>
      <c r="D928" s="4" t="str">
        <f>_xlfn.IFNA(VLOOKUP(C928,'1 - Componenten'!$B$7:$K$60,3,0),"")</f>
        <v/>
      </c>
      <c r="E928" s="18" t="str">
        <f>_xlfn.IFNA(VLOOKUP(C928,'1 - Componenten'!$B$7:$K$60,5,0),"")</f>
        <v/>
      </c>
      <c r="F928" s="26" t="str">
        <f>_xlfn.IFNA(VLOOKUP(C928,'1 - Componenten'!$B$7:$K$60,8,0),"")</f>
        <v/>
      </c>
      <c r="G928" s="26" t="str">
        <f>_xlfn.IFNA(VLOOKUP(C928,'1 - Componenten'!$B$7:$K$60,9,0),"")</f>
        <v/>
      </c>
      <c r="H928" s="26" t="str">
        <f>_xlfn.IFNA(VLOOKUP(C928,'1 - Componenten'!$B$7:$K$60,10,0),"")</f>
        <v/>
      </c>
      <c r="I928" s="13">
        <v>1</v>
      </c>
      <c r="J928" s="52">
        <f t="shared" si="314"/>
        <v>0</v>
      </c>
      <c r="K928" s="53">
        <f t="shared" si="315"/>
        <v>0</v>
      </c>
      <c r="L928" s="53">
        <f t="shared" si="312"/>
        <v>0</v>
      </c>
      <c r="M928" s="53">
        <f t="shared" si="313"/>
        <v>0</v>
      </c>
      <c r="N928" s="42"/>
    </row>
    <row r="929" spans="2:14" s="2" customFormat="1" x14ac:dyDescent="0.25">
      <c r="B929" s="39"/>
      <c r="C929" s="3"/>
      <c r="D929" s="4" t="str">
        <f>_xlfn.IFNA(VLOOKUP(C929,'1 - Componenten'!$B$7:$K$60,3,0),"")</f>
        <v/>
      </c>
      <c r="E929" s="18" t="str">
        <f>_xlfn.IFNA(VLOOKUP(C929,'1 - Componenten'!$B$7:$K$60,5,0),"")</f>
        <v/>
      </c>
      <c r="F929" s="26" t="str">
        <f>_xlfn.IFNA(VLOOKUP(C929,'1 - Componenten'!$B$7:$K$60,8,0),"")</f>
        <v/>
      </c>
      <c r="G929" s="26" t="str">
        <f>_xlfn.IFNA(VLOOKUP(C929,'1 - Componenten'!$B$7:$K$60,9,0),"")</f>
        <v/>
      </c>
      <c r="H929" s="26" t="str">
        <f>_xlfn.IFNA(VLOOKUP(C929,'1 - Componenten'!$B$7:$K$60,10,0),"")</f>
        <v/>
      </c>
      <c r="I929" s="13">
        <v>1</v>
      </c>
      <c r="J929" s="52">
        <f t="shared" si="314"/>
        <v>0</v>
      </c>
      <c r="K929" s="53">
        <f t="shared" si="315"/>
        <v>0</v>
      </c>
      <c r="L929" s="53">
        <f t="shared" si="312"/>
        <v>0</v>
      </c>
      <c r="M929" s="53">
        <f t="shared" si="313"/>
        <v>0</v>
      </c>
      <c r="N929" s="42"/>
    </row>
    <row r="930" spans="2:14" s="2" customFormat="1" x14ac:dyDescent="0.25">
      <c r="B930" s="39"/>
      <c r="C930" s="3"/>
      <c r="D930" s="4" t="str">
        <f>_xlfn.IFNA(VLOOKUP(C930,'1 - Componenten'!$B$7:$K$60,3,0),"")</f>
        <v/>
      </c>
      <c r="E930" s="18" t="str">
        <f>_xlfn.IFNA(VLOOKUP(C930,'1 - Componenten'!$B$7:$K$60,5,0),"")</f>
        <v/>
      </c>
      <c r="F930" s="26" t="str">
        <f>_xlfn.IFNA(VLOOKUP(C930,'1 - Componenten'!$B$7:$K$60,8,0),"")</f>
        <v/>
      </c>
      <c r="G930" s="26" t="str">
        <f>_xlfn.IFNA(VLOOKUP(C930,'1 - Componenten'!$B$7:$K$60,9,0),"")</f>
        <v/>
      </c>
      <c r="H930" s="26" t="str">
        <f>_xlfn.IFNA(VLOOKUP(C930,'1 - Componenten'!$B$7:$K$60,10,0),"")</f>
        <v/>
      </c>
      <c r="I930" s="13">
        <v>1</v>
      </c>
      <c r="J930" s="52">
        <f t="shared" si="314"/>
        <v>0</v>
      </c>
      <c r="K930" s="53">
        <f t="shared" si="315"/>
        <v>0</v>
      </c>
      <c r="L930" s="53">
        <f t="shared" si="312"/>
        <v>0</v>
      </c>
      <c r="M930" s="53">
        <f t="shared" si="313"/>
        <v>0</v>
      </c>
      <c r="N930" s="42"/>
    </row>
    <row r="931" spans="2:14" s="2" customFormat="1" x14ac:dyDescent="0.25">
      <c r="B931" s="39"/>
      <c r="C931" s="3"/>
      <c r="D931" s="4" t="str">
        <f>_xlfn.IFNA(VLOOKUP(C931,'1 - Componenten'!$B$7:$K$60,3,0),"")</f>
        <v/>
      </c>
      <c r="E931" s="18" t="str">
        <f>_xlfn.IFNA(VLOOKUP(C931,'1 - Componenten'!$B$7:$K$60,5,0),"")</f>
        <v/>
      </c>
      <c r="F931" s="26" t="str">
        <f>_xlfn.IFNA(VLOOKUP(C931,'1 - Componenten'!$B$7:$K$60,8,0),"")</f>
        <v/>
      </c>
      <c r="G931" s="26" t="str">
        <f>_xlfn.IFNA(VLOOKUP(C931,'1 - Componenten'!$B$7:$K$60,9,0),"")</f>
        <v/>
      </c>
      <c r="H931" s="26" t="str">
        <f>_xlfn.IFNA(VLOOKUP(C931,'1 - Componenten'!$B$7:$K$60,10,0),"")</f>
        <v/>
      </c>
      <c r="I931" s="13">
        <v>1</v>
      </c>
      <c r="J931" s="52">
        <f t="shared" si="314"/>
        <v>0</v>
      </c>
      <c r="K931" s="53">
        <f t="shared" si="315"/>
        <v>0</v>
      </c>
      <c r="L931" s="53">
        <f t="shared" si="312"/>
        <v>0</v>
      </c>
      <c r="M931" s="53">
        <f t="shared" si="313"/>
        <v>0</v>
      </c>
      <c r="N931" s="42"/>
    </row>
    <row r="932" spans="2:14" s="2" customFormat="1" ht="14.1" customHeight="1" x14ac:dyDescent="0.25">
      <c r="B932" s="39"/>
      <c r="C932" s="32"/>
      <c r="D932" s="33"/>
      <c r="E932" s="34"/>
      <c r="F932" s="35"/>
      <c r="G932" s="35"/>
      <c r="H932" s="35"/>
      <c r="I932" s="32"/>
      <c r="J932" s="54" t="s">
        <v>29</v>
      </c>
      <c r="K932" s="55">
        <f>SUM(K923:K931)</f>
        <v>0</v>
      </c>
      <c r="L932" s="55">
        <f>SUM(L923:L931)</f>
        <v>0</v>
      </c>
      <c r="M932" s="55">
        <f>SUM(M923:M931)</f>
        <v>0</v>
      </c>
      <c r="N932" s="42"/>
    </row>
    <row r="933" spans="2:14" s="2" customFormat="1" ht="18.75" x14ac:dyDescent="0.3">
      <c r="B933" s="39"/>
      <c r="C933" s="48" t="s">
        <v>64</v>
      </c>
      <c r="D933" s="79" t="s">
        <v>111</v>
      </c>
      <c r="E933" s="107" t="s">
        <v>19</v>
      </c>
      <c r="F933" s="107"/>
      <c r="G933" s="107"/>
      <c r="H933" s="107"/>
      <c r="I933" s="108" t="s">
        <v>35</v>
      </c>
      <c r="J933" s="108"/>
      <c r="K933" s="108"/>
      <c r="L933" s="108"/>
      <c r="M933" s="108"/>
      <c r="N933" s="42"/>
    </row>
    <row r="934" spans="2:14" s="2" customFormat="1" ht="30" customHeight="1" x14ac:dyDescent="0.25">
      <c r="B934" s="39"/>
      <c r="C934" s="5" t="s">
        <v>36</v>
      </c>
      <c r="D934" s="5" t="s">
        <v>12</v>
      </c>
      <c r="E934" s="12" t="s">
        <v>2</v>
      </c>
      <c r="F934" s="5" t="s">
        <v>24</v>
      </c>
      <c r="G934" s="23" t="s">
        <v>21</v>
      </c>
      <c r="H934" s="23" t="s">
        <v>22</v>
      </c>
      <c r="I934" s="21" t="s">
        <v>20</v>
      </c>
      <c r="J934" s="21" t="s">
        <v>23</v>
      </c>
      <c r="K934" s="50" t="s">
        <v>25</v>
      </c>
      <c r="L934" s="51" t="s">
        <v>26</v>
      </c>
      <c r="M934" s="51" t="s">
        <v>27</v>
      </c>
      <c r="N934" s="42"/>
    </row>
    <row r="935" spans="2:14" s="2" customFormat="1" x14ac:dyDescent="0.25">
      <c r="B935" s="39"/>
      <c r="C935" s="3"/>
      <c r="D935" s="4" t="str">
        <f>_xlfn.IFNA(VLOOKUP(C935,'1 - Componenten'!$B$7:$K$60,3,0),"")</f>
        <v/>
      </c>
      <c r="E935" s="18" t="str">
        <f>_xlfn.IFNA(VLOOKUP(C935,'1 - Componenten'!$B$7:$K$60,5,0),"")</f>
        <v/>
      </c>
      <c r="F935" s="26" t="str">
        <f>_xlfn.IFNA(VLOOKUP(C935,'1 - Componenten'!$B$7:$K$60,8,0),"")</f>
        <v/>
      </c>
      <c r="G935" s="26" t="str">
        <f>_xlfn.IFNA(VLOOKUP(C935,'1 - Componenten'!$B$7:$K$60,9,0),"")</f>
        <v/>
      </c>
      <c r="H935" s="26" t="str">
        <f>_xlfn.IFNA(VLOOKUP(C935,'1 - Componenten'!$B$7:$K$60,10,0),"")</f>
        <v/>
      </c>
      <c r="I935" s="13">
        <v>1</v>
      </c>
      <c r="J935" s="52">
        <f>IFERROR($I935*E935,0)</f>
        <v>0</v>
      </c>
      <c r="K935" s="53">
        <f>IFERROR($I935*F935,0)</f>
        <v>0</v>
      </c>
      <c r="L935" s="53">
        <f t="shared" ref="L935:L943" si="316">IFERROR($I935*G935,0)</f>
        <v>0</v>
      </c>
      <c r="M935" s="53">
        <f t="shared" ref="M935:M943" si="317">IFERROR($I935*H935,0)</f>
        <v>0</v>
      </c>
      <c r="N935" s="42"/>
    </row>
    <row r="936" spans="2:14" s="2" customFormat="1" x14ac:dyDescent="0.25">
      <c r="B936" s="39"/>
      <c r="C936" s="3"/>
      <c r="D936" s="4" t="str">
        <f>_xlfn.IFNA(VLOOKUP(C936,'1 - Componenten'!$B$7:$K$60,3,0),"")</f>
        <v/>
      </c>
      <c r="E936" s="18" t="str">
        <f>_xlfn.IFNA(VLOOKUP(C936,'1 - Componenten'!$B$7:$K$60,5,0),"")</f>
        <v/>
      </c>
      <c r="F936" s="26" t="str">
        <f>_xlfn.IFNA(VLOOKUP(C936,'1 - Componenten'!$B$7:$K$60,8,0),"")</f>
        <v/>
      </c>
      <c r="G936" s="26" t="str">
        <f>_xlfn.IFNA(VLOOKUP(C936,'1 - Componenten'!$B$7:$K$60,9,0),"")</f>
        <v/>
      </c>
      <c r="H936" s="26" t="str">
        <f>_xlfn.IFNA(VLOOKUP(C936,'1 - Componenten'!$B$7:$K$60,10,0),"")</f>
        <v/>
      </c>
      <c r="I936" s="13">
        <v>1</v>
      </c>
      <c r="J936" s="52">
        <f t="shared" ref="J936:J943" si="318">IFERROR($I936*E936,0)</f>
        <v>0</v>
      </c>
      <c r="K936" s="53">
        <f t="shared" ref="K936:K943" si="319">IFERROR($I936*F936,0)</f>
        <v>0</v>
      </c>
      <c r="L936" s="53">
        <f t="shared" si="316"/>
        <v>0</v>
      </c>
      <c r="M936" s="53">
        <f t="shared" si="317"/>
        <v>0</v>
      </c>
      <c r="N936" s="42"/>
    </row>
    <row r="937" spans="2:14" s="2" customFormat="1" x14ac:dyDescent="0.25">
      <c r="B937" s="39"/>
      <c r="C937" s="3"/>
      <c r="D937" s="4" t="str">
        <f>_xlfn.IFNA(VLOOKUP(C937,'1 - Componenten'!$B$7:$K$60,3,0),"")</f>
        <v/>
      </c>
      <c r="E937" s="18" t="str">
        <f>_xlfn.IFNA(VLOOKUP(C937,'1 - Componenten'!$B$7:$K$60,5,0),"")</f>
        <v/>
      </c>
      <c r="F937" s="26" t="str">
        <f>_xlfn.IFNA(VLOOKUP(C937,'1 - Componenten'!$B$7:$K$60,8,0),"")</f>
        <v/>
      </c>
      <c r="G937" s="26" t="str">
        <f>_xlfn.IFNA(VLOOKUP(C937,'1 - Componenten'!$B$7:$K$60,9,0),"")</f>
        <v/>
      </c>
      <c r="H937" s="26" t="str">
        <f>_xlfn.IFNA(VLOOKUP(C937,'1 - Componenten'!$B$7:$K$60,10,0),"")</f>
        <v/>
      </c>
      <c r="I937" s="13">
        <v>1</v>
      </c>
      <c r="J937" s="52">
        <f t="shared" si="318"/>
        <v>0</v>
      </c>
      <c r="K937" s="53">
        <f t="shared" si="319"/>
        <v>0</v>
      </c>
      <c r="L937" s="53">
        <f t="shared" si="316"/>
        <v>0</v>
      </c>
      <c r="M937" s="53">
        <f t="shared" si="317"/>
        <v>0</v>
      </c>
      <c r="N937" s="42"/>
    </row>
    <row r="938" spans="2:14" s="2" customFormat="1" x14ac:dyDescent="0.25">
      <c r="B938" s="39"/>
      <c r="C938" s="3"/>
      <c r="D938" s="4" t="str">
        <f>_xlfn.IFNA(VLOOKUP(C938,'1 - Componenten'!$B$7:$K$60,3,0),"")</f>
        <v/>
      </c>
      <c r="E938" s="18" t="str">
        <f>_xlfn.IFNA(VLOOKUP(C938,'1 - Componenten'!$B$7:$K$60,5,0),"")</f>
        <v/>
      </c>
      <c r="F938" s="26" t="str">
        <f>_xlfn.IFNA(VLOOKUP(C938,'1 - Componenten'!$B$7:$K$60,8,0),"")</f>
        <v/>
      </c>
      <c r="G938" s="26" t="str">
        <f>_xlfn.IFNA(VLOOKUP(C938,'1 - Componenten'!$B$7:$K$60,9,0),"")</f>
        <v/>
      </c>
      <c r="H938" s="26" t="str">
        <f>_xlfn.IFNA(VLOOKUP(C938,'1 - Componenten'!$B$7:$K$60,10,0),"")</f>
        <v/>
      </c>
      <c r="I938" s="13">
        <v>1</v>
      </c>
      <c r="J938" s="52">
        <f t="shared" si="318"/>
        <v>0</v>
      </c>
      <c r="K938" s="53">
        <f t="shared" si="319"/>
        <v>0</v>
      </c>
      <c r="L938" s="53">
        <f t="shared" si="316"/>
        <v>0</v>
      </c>
      <c r="M938" s="53">
        <f t="shared" si="317"/>
        <v>0</v>
      </c>
      <c r="N938" s="42"/>
    </row>
    <row r="939" spans="2:14" s="2" customFormat="1" x14ac:dyDescent="0.25">
      <c r="B939" s="39"/>
      <c r="C939" s="3"/>
      <c r="D939" s="4" t="str">
        <f>_xlfn.IFNA(VLOOKUP(C939,'1 - Componenten'!$B$7:$K$60,3,0),"")</f>
        <v/>
      </c>
      <c r="E939" s="18" t="str">
        <f>_xlfn.IFNA(VLOOKUP(C939,'1 - Componenten'!$B$7:$K$60,5,0),"")</f>
        <v/>
      </c>
      <c r="F939" s="26" t="str">
        <f>_xlfn.IFNA(VLOOKUP(C939,'1 - Componenten'!$B$7:$K$60,8,0),"")</f>
        <v/>
      </c>
      <c r="G939" s="26" t="str">
        <f>_xlfn.IFNA(VLOOKUP(C939,'1 - Componenten'!$B$7:$K$60,9,0),"")</f>
        <v/>
      </c>
      <c r="H939" s="26" t="str">
        <f>_xlfn.IFNA(VLOOKUP(C939,'1 - Componenten'!$B$7:$K$60,10,0),"")</f>
        <v/>
      </c>
      <c r="I939" s="13">
        <v>1</v>
      </c>
      <c r="J939" s="52">
        <f t="shared" si="318"/>
        <v>0</v>
      </c>
      <c r="K939" s="53">
        <f t="shared" si="319"/>
        <v>0</v>
      </c>
      <c r="L939" s="53">
        <f t="shared" si="316"/>
        <v>0</v>
      </c>
      <c r="M939" s="53">
        <f t="shared" si="317"/>
        <v>0</v>
      </c>
      <c r="N939" s="42"/>
    </row>
    <row r="940" spans="2:14" s="2" customFormat="1" x14ac:dyDescent="0.25">
      <c r="B940" s="39"/>
      <c r="C940" s="3"/>
      <c r="D940" s="4" t="str">
        <f>_xlfn.IFNA(VLOOKUP(C940,'1 - Componenten'!$B$7:$K$60,3,0),"")</f>
        <v/>
      </c>
      <c r="E940" s="18" t="str">
        <f>_xlfn.IFNA(VLOOKUP(C940,'1 - Componenten'!$B$7:$K$60,5,0),"")</f>
        <v/>
      </c>
      <c r="F940" s="26" t="str">
        <f>_xlfn.IFNA(VLOOKUP(C940,'1 - Componenten'!$B$7:$K$60,8,0),"")</f>
        <v/>
      </c>
      <c r="G940" s="26" t="str">
        <f>_xlfn.IFNA(VLOOKUP(C940,'1 - Componenten'!$B$7:$K$60,9,0),"")</f>
        <v/>
      </c>
      <c r="H940" s="26" t="str">
        <f>_xlfn.IFNA(VLOOKUP(C940,'1 - Componenten'!$B$7:$K$60,10,0),"")</f>
        <v/>
      </c>
      <c r="I940" s="13">
        <v>1</v>
      </c>
      <c r="J940" s="52">
        <f t="shared" si="318"/>
        <v>0</v>
      </c>
      <c r="K940" s="53">
        <f t="shared" si="319"/>
        <v>0</v>
      </c>
      <c r="L940" s="53">
        <f t="shared" si="316"/>
        <v>0</v>
      </c>
      <c r="M940" s="53">
        <f t="shared" si="317"/>
        <v>0</v>
      </c>
      <c r="N940" s="42"/>
    </row>
    <row r="941" spans="2:14" s="2" customFormat="1" x14ac:dyDescent="0.25">
      <c r="B941" s="39"/>
      <c r="C941" s="3"/>
      <c r="D941" s="4" t="str">
        <f>_xlfn.IFNA(VLOOKUP(C941,'1 - Componenten'!$B$7:$K$60,3,0),"")</f>
        <v/>
      </c>
      <c r="E941" s="18" t="str">
        <f>_xlfn.IFNA(VLOOKUP(C941,'1 - Componenten'!$B$7:$K$60,5,0),"")</f>
        <v/>
      </c>
      <c r="F941" s="26" t="str">
        <f>_xlfn.IFNA(VLOOKUP(C941,'1 - Componenten'!$B$7:$K$60,8,0),"")</f>
        <v/>
      </c>
      <c r="G941" s="26" t="str">
        <f>_xlfn.IFNA(VLOOKUP(C941,'1 - Componenten'!$B$7:$K$60,9,0),"")</f>
        <v/>
      </c>
      <c r="H941" s="26" t="str">
        <f>_xlfn.IFNA(VLOOKUP(C941,'1 - Componenten'!$B$7:$K$60,10,0),"")</f>
        <v/>
      </c>
      <c r="I941" s="13">
        <v>1</v>
      </c>
      <c r="J941" s="52">
        <f t="shared" si="318"/>
        <v>0</v>
      </c>
      <c r="K941" s="53">
        <f t="shared" si="319"/>
        <v>0</v>
      </c>
      <c r="L941" s="53">
        <f t="shared" si="316"/>
        <v>0</v>
      </c>
      <c r="M941" s="53">
        <f t="shared" si="317"/>
        <v>0</v>
      </c>
      <c r="N941" s="42"/>
    </row>
    <row r="942" spans="2:14" s="2" customFormat="1" x14ac:dyDescent="0.25">
      <c r="B942" s="39"/>
      <c r="C942" s="3"/>
      <c r="D942" s="4" t="str">
        <f>_xlfn.IFNA(VLOOKUP(C942,'1 - Componenten'!$B$7:$K$60,3,0),"")</f>
        <v/>
      </c>
      <c r="E942" s="18" t="str">
        <f>_xlfn.IFNA(VLOOKUP(C942,'1 - Componenten'!$B$7:$K$60,5,0),"")</f>
        <v/>
      </c>
      <c r="F942" s="26" t="str">
        <f>_xlfn.IFNA(VLOOKUP(C942,'1 - Componenten'!$B$7:$K$60,8,0),"")</f>
        <v/>
      </c>
      <c r="G942" s="26" t="str">
        <f>_xlfn.IFNA(VLOOKUP(C942,'1 - Componenten'!$B$7:$K$60,9,0),"")</f>
        <v/>
      </c>
      <c r="H942" s="26" t="str">
        <f>_xlfn.IFNA(VLOOKUP(C942,'1 - Componenten'!$B$7:$K$60,10,0),"")</f>
        <v/>
      </c>
      <c r="I942" s="13">
        <v>1</v>
      </c>
      <c r="J942" s="52">
        <f t="shared" si="318"/>
        <v>0</v>
      </c>
      <c r="K942" s="53">
        <f t="shared" si="319"/>
        <v>0</v>
      </c>
      <c r="L942" s="53">
        <f t="shared" si="316"/>
        <v>0</v>
      </c>
      <c r="M942" s="53">
        <f t="shared" si="317"/>
        <v>0</v>
      </c>
      <c r="N942" s="42"/>
    </row>
    <row r="943" spans="2:14" s="2" customFormat="1" x14ac:dyDescent="0.25">
      <c r="B943" s="39"/>
      <c r="C943" s="3"/>
      <c r="D943" s="4" t="str">
        <f>_xlfn.IFNA(VLOOKUP(C943,'1 - Componenten'!$B$7:$K$60,3,0),"")</f>
        <v/>
      </c>
      <c r="E943" s="18" t="str">
        <f>_xlfn.IFNA(VLOOKUP(C943,'1 - Componenten'!$B$7:$K$60,5,0),"")</f>
        <v/>
      </c>
      <c r="F943" s="26" t="str">
        <f>_xlfn.IFNA(VLOOKUP(C943,'1 - Componenten'!$B$7:$K$60,8,0),"")</f>
        <v/>
      </c>
      <c r="G943" s="26" t="str">
        <f>_xlfn.IFNA(VLOOKUP(C943,'1 - Componenten'!$B$7:$K$60,9,0),"")</f>
        <v/>
      </c>
      <c r="H943" s="26" t="str">
        <f>_xlfn.IFNA(VLOOKUP(C943,'1 - Componenten'!$B$7:$K$60,10,0),"")</f>
        <v/>
      </c>
      <c r="I943" s="13">
        <v>1</v>
      </c>
      <c r="J943" s="52">
        <f t="shared" si="318"/>
        <v>0</v>
      </c>
      <c r="K943" s="53">
        <f t="shared" si="319"/>
        <v>0</v>
      </c>
      <c r="L943" s="53">
        <f t="shared" si="316"/>
        <v>0</v>
      </c>
      <c r="M943" s="53">
        <f t="shared" si="317"/>
        <v>0</v>
      </c>
      <c r="N943" s="42"/>
    </row>
    <row r="944" spans="2:14" s="2" customFormat="1" ht="14.1" customHeight="1" x14ac:dyDescent="0.25">
      <c r="B944" s="39"/>
      <c r="C944" s="32"/>
      <c r="D944" s="33"/>
      <c r="E944" s="34"/>
      <c r="F944" s="35"/>
      <c r="G944" s="35"/>
      <c r="H944" s="35"/>
      <c r="I944" s="32"/>
      <c r="J944" s="54" t="s">
        <v>29</v>
      </c>
      <c r="K944" s="55">
        <f>SUM(K935:K943)</f>
        <v>0</v>
      </c>
      <c r="L944" s="55">
        <f>SUM(L935:L943)</f>
        <v>0</v>
      </c>
      <c r="M944" s="55">
        <f>SUM(M935:M943)</f>
        <v>0</v>
      </c>
      <c r="N944" s="42"/>
    </row>
    <row r="945" spans="2:14" s="2" customFormat="1" ht="18.75" x14ac:dyDescent="0.3">
      <c r="B945" s="39"/>
      <c r="C945" s="48" t="s">
        <v>64</v>
      </c>
      <c r="D945" s="79" t="s">
        <v>111</v>
      </c>
      <c r="E945" s="107" t="s">
        <v>19</v>
      </c>
      <c r="F945" s="107"/>
      <c r="G945" s="107"/>
      <c r="H945" s="107"/>
      <c r="I945" s="108" t="s">
        <v>35</v>
      </c>
      <c r="J945" s="108"/>
      <c r="K945" s="108"/>
      <c r="L945" s="108"/>
      <c r="M945" s="108"/>
      <c r="N945" s="42"/>
    </row>
    <row r="946" spans="2:14" s="2" customFormat="1" ht="30" customHeight="1" x14ac:dyDescent="0.25">
      <c r="B946" s="39"/>
      <c r="C946" s="5" t="s">
        <v>36</v>
      </c>
      <c r="D946" s="5" t="s">
        <v>12</v>
      </c>
      <c r="E946" s="12" t="s">
        <v>2</v>
      </c>
      <c r="F946" s="5" t="s">
        <v>24</v>
      </c>
      <c r="G946" s="23" t="s">
        <v>21</v>
      </c>
      <c r="H946" s="23" t="s">
        <v>22</v>
      </c>
      <c r="I946" s="21" t="s">
        <v>20</v>
      </c>
      <c r="J946" s="21" t="s">
        <v>23</v>
      </c>
      <c r="K946" s="50" t="s">
        <v>25</v>
      </c>
      <c r="L946" s="51" t="s">
        <v>26</v>
      </c>
      <c r="M946" s="51" t="s">
        <v>27</v>
      </c>
      <c r="N946" s="42"/>
    </row>
    <row r="947" spans="2:14" s="2" customFormat="1" x14ac:dyDescent="0.25">
      <c r="B947" s="39"/>
      <c r="C947" s="3"/>
      <c r="D947" s="4" t="str">
        <f>_xlfn.IFNA(VLOOKUP(C947,'1 - Componenten'!$B$7:$K$60,3,0),"")</f>
        <v/>
      </c>
      <c r="E947" s="18" t="str">
        <f>_xlfn.IFNA(VLOOKUP(C947,'1 - Componenten'!$B$7:$K$60,5,0),"")</f>
        <v/>
      </c>
      <c r="F947" s="26" t="str">
        <f>_xlfn.IFNA(VLOOKUP(C947,'1 - Componenten'!$B$7:$K$60,8,0),"")</f>
        <v/>
      </c>
      <c r="G947" s="26" t="str">
        <f>_xlfn.IFNA(VLOOKUP(C947,'1 - Componenten'!$B$7:$K$60,9,0),"")</f>
        <v/>
      </c>
      <c r="H947" s="26" t="str">
        <f>_xlfn.IFNA(VLOOKUP(C947,'1 - Componenten'!$B$7:$K$60,10,0),"")</f>
        <v/>
      </c>
      <c r="I947" s="13">
        <v>1</v>
      </c>
      <c r="J947" s="52">
        <f>IFERROR($I947*E947,0)</f>
        <v>0</v>
      </c>
      <c r="K947" s="53">
        <f>IFERROR($I947*F947,0)</f>
        <v>0</v>
      </c>
      <c r="L947" s="53">
        <f t="shared" ref="L947:L955" si="320">IFERROR($I947*G947,0)</f>
        <v>0</v>
      </c>
      <c r="M947" s="53">
        <f t="shared" ref="M947:M955" si="321">IFERROR($I947*H947,0)</f>
        <v>0</v>
      </c>
      <c r="N947" s="42"/>
    </row>
    <row r="948" spans="2:14" s="2" customFormat="1" x14ac:dyDescent="0.25">
      <c r="B948" s="39"/>
      <c r="C948" s="3"/>
      <c r="D948" s="4" t="str">
        <f>_xlfn.IFNA(VLOOKUP(C948,'1 - Componenten'!$B$7:$K$60,3,0),"")</f>
        <v/>
      </c>
      <c r="E948" s="18" t="str">
        <f>_xlfn.IFNA(VLOOKUP(C948,'1 - Componenten'!$B$7:$K$60,5,0),"")</f>
        <v/>
      </c>
      <c r="F948" s="26" t="str">
        <f>_xlfn.IFNA(VLOOKUP(C948,'1 - Componenten'!$B$7:$K$60,8,0),"")</f>
        <v/>
      </c>
      <c r="G948" s="26" t="str">
        <f>_xlfn.IFNA(VLOOKUP(C948,'1 - Componenten'!$B$7:$K$60,9,0),"")</f>
        <v/>
      </c>
      <c r="H948" s="26" t="str">
        <f>_xlfn.IFNA(VLOOKUP(C948,'1 - Componenten'!$B$7:$K$60,10,0),"")</f>
        <v/>
      </c>
      <c r="I948" s="13">
        <v>1</v>
      </c>
      <c r="J948" s="52">
        <f t="shared" ref="J948:J955" si="322">IFERROR($I948*E948,0)</f>
        <v>0</v>
      </c>
      <c r="K948" s="53">
        <f t="shared" ref="K948:K955" si="323">IFERROR($I948*F948,0)</f>
        <v>0</v>
      </c>
      <c r="L948" s="53">
        <f t="shared" si="320"/>
        <v>0</v>
      </c>
      <c r="M948" s="53">
        <f t="shared" si="321"/>
        <v>0</v>
      </c>
      <c r="N948" s="42"/>
    </row>
    <row r="949" spans="2:14" s="2" customFormat="1" x14ac:dyDescent="0.25">
      <c r="B949" s="39"/>
      <c r="C949" s="3"/>
      <c r="D949" s="4" t="str">
        <f>_xlfn.IFNA(VLOOKUP(C949,'1 - Componenten'!$B$7:$K$60,3,0),"")</f>
        <v/>
      </c>
      <c r="E949" s="18" t="str">
        <f>_xlfn.IFNA(VLOOKUP(C949,'1 - Componenten'!$B$7:$K$60,5,0),"")</f>
        <v/>
      </c>
      <c r="F949" s="26" t="str">
        <f>_xlfn.IFNA(VLOOKUP(C949,'1 - Componenten'!$B$7:$K$60,8,0),"")</f>
        <v/>
      </c>
      <c r="G949" s="26" t="str">
        <f>_xlfn.IFNA(VLOOKUP(C949,'1 - Componenten'!$B$7:$K$60,9,0),"")</f>
        <v/>
      </c>
      <c r="H949" s="26" t="str">
        <f>_xlfn.IFNA(VLOOKUP(C949,'1 - Componenten'!$B$7:$K$60,10,0),"")</f>
        <v/>
      </c>
      <c r="I949" s="13">
        <v>1</v>
      </c>
      <c r="J949" s="52">
        <f t="shared" si="322"/>
        <v>0</v>
      </c>
      <c r="K949" s="53">
        <f t="shared" si="323"/>
        <v>0</v>
      </c>
      <c r="L949" s="53">
        <f t="shared" si="320"/>
        <v>0</v>
      </c>
      <c r="M949" s="53">
        <f t="shared" si="321"/>
        <v>0</v>
      </c>
      <c r="N949" s="42"/>
    </row>
    <row r="950" spans="2:14" s="2" customFormat="1" x14ac:dyDescent="0.25">
      <c r="B950" s="39"/>
      <c r="C950" s="3"/>
      <c r="D950" s="4" t="str">
        <f>_xlfn.IFNA(VLOOKUP(C950,'1 - Componenten'!$B$7:$K$60,3,0),"")</f>
        <v/>
      </c>
      <c r="E950" s="18" t="str">
        <f>_xlfn.IFNA(VLOOKUP(C950,'1 - Componenten'!$B$7:$K$60,5,0),"")</f>
        <v/>
      </c>
      <c r="F950" s="26" t="str">
        <f>_xlfn.IFNA(VLOOKUP(C950,'1 - Componenten'!$B$7:$K$60,8,0),"")</f>
        <v/>
      </c>
      <c r="G950" s="26" t="str">
        <f>_xlfn.IFNA(VLOOKUP(C950,'1 - Componenten'!$B$7:$K$60,9,0),"")</f>
        <v/>
      </c>
      <c r="H950" s="26" t="str">
        <f>_xlfn.IFNA(VLOOKUP(C950,'1 - Componenten'!$B$7:$K$60,10,0),"")</f>
        <v/>
      </c>
      <c r="I950" s="13">
        <v>1</v>
      </c>
      <c r="J950" s="52">
        <f t="shared" si="322"/>
        <v>0</v>
      </c>
      <c r="K950" s="53">
        <f t="shared" si="323"/>
        <v>0</v>
      </c>
      <c r="L950" s="53">
        <f t="shared" si="320"/>
        <v>0</v>
      </c>
      <c r="M950" s="53">
        <f t="shared" si="321"/>
        <v>0</v>
      </c>
      <c r="N950" s="42"/>
    </row>
    <row r="951" spans="2:14" s="2" customFormat="1" x14ac:dyDescent="0.25">
      <c r="B951" s="39"/>
      <c r="C951" s="3"/>
      <c r="D951" s="4" t="str">
        <f>_xlfn.IFNA(VLOOKUP(C951,'1 - Componenten'!$B$7:$K$60,3,0),"")</f>
        <v/>
      </c>
      <c r="E951" s="18" t="str">
        <f>_xlfn.IFNA(VLOOKUP(C951,'1 - Componenten'!$B$7:$K$60,5,0),"")</f>
        <v/>
      </c>
      <c r="F951" s="26" t="str">
        <f>_xlfn.IFNA(VLOOKUP(C951,'1 - Componenten'!$B$7:$K$60,8,0),"")</f>
        <v/>
      </c>
      <c r="G951" s="26" t="str">
        <f>_xlfn.IFNA(VLOOKUP(C951,'1 - Componenten'!$B$7:$K$60,9,0),"")</f>
        <v/>
      </c>
      <c r="H951" s="26" t="str">
        <f>_xlfn.IFNA(VLOOKUP(C951,'1 - Componenten'!$B$7:$K$60,10,0),"")</f>
        <v/>
      </c>
      <c r="I951" s="13">
        <v>1</v>
      </c>
      <c r="J951" s="52">
        <f t="shared" si="322"/>
        <v>0</v>
      </c>
      <c r="K951" s="53">
        <f t="shared" si="323"/>
        <v>0</v>
      </c>
      <c r="L951" s="53">
        <f t="shared" si="320"/>
        <v>0</v>
      </c>
      <c r="M951" s="53">
        <f t="shared" si="321"/>
        <v>0</v>
      </c>
      <c r="N951" s="42"/>
    </row>
    <row r="952" spans="2:14" s="2" customFormat="1" x14ac:dyDescent="0.25">
      <c r="B952" s="39"/>
      <c r="C952" s="3"/>
      <c r="D952" s="4" t="str">
        <f>_xlfn.IFNA(VLOOKUP(C952,'1 - Componenten'!$B$7:$K$60,3,0),"")</f>
        <v/>
      </c>
      <c r="E952" s="18" t="str">
        <f>_xlfn.IFNA(VLOOKUP(C952,'1 - Componenten'!$B$7:$K$60,5,0),"")</f>
        <v/>
      </c>
      <c r="F952" s="26" t="str">
        <f>_xlfn.IFNA(VLOOKUP(C952,'1 - Componenten'!$B$7:$K$60,8,0),"")</f>
        <v/>
      </c>
      <c r="G952" s="26" t="str">
        <f>_xlfn.IFNA(VLOOKUP(C952,'1 - Componenten'!$B$7:$K$60,9,0),"")</f>
        <v/>
      </c>
      <c r="H952" s="26" t="str">
        <f>_xlfn.IFNA(VLOOKUP(C952,'1 - Componenten'!$B$7:$K$60,10,0),"")</f>
        <v/>
      </c>
      <c r="I952" s="13">
        <v>1</v>
      </c>
      <c r="J952" s="52">
        <f t="shared" si="322"/>
        <v>0</v>
      </c>
      <c r="K952" s="53">
        <f t="shared" si="323"/>
        <v>0</v>
      </c>
      <c r="L952" s="53">
        <f t="shared" si="320"/>
        <v>0</v>
      </c>
      <c r="M952" s="53">
        <f t="shared" si="321"/>
        <v>0</v>
      </c>
      <c r="N952" s="42"/>
    </row>
    <row r="953" spans="2:14" s="2" customFormat="1" x14ac:dyDescent="0.25">
      <c r="B953" s="39"/>
      <c r="C953" s="3"/>
      <c r="D953" s="4" t="str">
        <f>_xlfn.IFNA(VLOOKUP(C953,'1 - Componenten'!$B$7:$K$60,3,0),"")</f>
        <v/>
      </c>
      <c r="E953" s="18" t="str">
        <f>_xlfn.IFNA(VLOOKUP(C953,'1 - Componenten'!$B$7:$K$60,5,0),"")</f>
        <v/>
      </c>
      <c r="F953" s="26" t="str">
        <f>_xlfn.IFNA(VLOOKUP(C953,'1 - Componenten'!$B$7:$K$60,8,0),"")</f>
        <v/>
      </c>
      <c r="G953" s="26" t="str">
        <f>_xlfn.IFNA(VLOOKUP(C953,'1 - Componenten'!$B$7:$K$60,9,0),"")</f>
        <v/>
      </c>
      <c r="H953" s="26" t="str">
        <f>_xlfn.IFNA(VLOOKUP(C953,'1 - Componenten'!$B$7:$K$60,10,0),"")</f>
        <v/>
      </c>
      <c r="I953" s="13">
        <v>1</v>
      </c>
      <c r="J953" s="52">
        <f t="shared" si="322"/>
        <v>0</v>
      </c>
      <c r="K953" s="53">
        <f t="shared" si="323"/>
        <v>0</v>
      </c>
      <c r="L953" s="53">
        <f t="shared" si="320"/>
        <v>0</v>
      </c>
      <c r="M953" s="53">
        <f t="shared" si="321"/>
        <v>0</v>
      </c>
      <c r="N953" s="42"/>
    </row>
    <row r="954" spans="2:14" s="2" customFormat="1" x14ac:dyDescent="0.25">
      <c r="B954" s="39"/>
      <c r="C954" s="3"/>
      <c r="D954" s="4" t="str">
        <f>_xlfn.IFNA(VLOOKUP(C954,'1 - Componenten'!$B$7:$K$60,3,0),"")</f>
        <v/>
      </c>
      <c r="E954" s="18" t="str">
        <f>_xlfn.IFNA(VLOOKUP(C954,'1 - Componenten'!$B$7:$K$60,5,0),"")</f>
        <v/>
      </c>
      <c r="F954" s="26" t="str">
        <f>_xlfn.IFNA(VLOOKUP(C954,'1 - Componenten'!$B$7:$K$60,8,0),"")</f>
        <v/>
      </c>
      <c r="G954" s="26" t="str">
        <f>_xlfn.IFNA(VLOOKUP(C954,'1 - Componenten'!$B$7:$K$60,9,0),"")</f>
        <v/>
      </c>
      <c r="H954" s="26" t="str">
        <f>_xlfn.IFNA(VLOOKUP(C954,'1 - Componenten'!$B$7:$K$60,10,0),"")</f>
        <v/>
      </c>
      <c r="I954" s="13">
        <v>1</v>
      </c>
      <c r="J954" s="52">
        <f t="shared" si="322"/>
        <v>0</v>
      </c>
      <c r="K954" s="53">
        <f t="shared" si="323"/>
        <v>0</v>
      </c>
      <c r="L954" s="53">
        <f t="shared" si="320"/>
        <v>0</v>
      </c>
      <c r="M954" s="53">
        <f t="shared" si="321"/>
        <v>0</v>
      </c>
      <c r="N954" s="42"/>
    </row>
    <row r="955" spans="2:14" s="2" customFormat="1" x14ac:dyDescent="0.25">
      <c r="B955" s="39"/>
      <c r="C955" s="3"/>
      <c r="D955" s="4" t="str">
        <f>_xlfn.IFNA(VLOOKUP(C955,'1 - Componenten'!$B$7:$K$60,3,0),"")</f>
        <v/>
      </c>
      <c r="E955" s="18" t="str">
        <f>_xlfn.IFNA(VLOOKUP(C955,'1 - Componenten'!$B$7:$K$60,5,0),"")</f>
        <v/>
      </c>
      <c r="F955" s="26" t="str">
        <f>_xlfn.IFNA(VLOOKUP(C955,'1 - Componenten'!$B$7:$K$60,8,0),"")</f>
        <v/>
      </c>
      <c r="G955" s="26" t="str">
        <f>_xlfn.IFNA(VLOOKUP(C955,'1 - Componenten'!$B$7:$K$60,9,0),"")</f>
        <v/>
      </c>
      <c r="H955" s="26" t="str">
        <f>_xlfn.IFNA(VLOOKUP(C955,'1 - Componenten'!$B$7:$K$60,10,0),"")</f>
        <v/>
      </c>
      <c r="I955" s="13">
        <v>1</v>
      </c>
      <c r="J955" s="52">
        <f t="shared" si="322"/>
        <v>0</v>
      </c>
      <c r="K955" s="53">
        <f t="shared" si="323"/>
        <v>0</v>
      </c>
      <c r="L955" s="53">
        <f t="shared" si="320"/>
        <v>0</v>
      </c>
      <c r="M955" s="53">
        <f t="shared" si="321"/>
        <v>0</v>
      </c>
      <c r="N955" s="42"/>
    </row>
    <row r="956" spans="2:14" s="2" customFormat="1" ht="14.1" customHeight="1" x14ac:dyDescent="0.25">
      <c r="B956" s="39"/>
      <c r="C956" s="32"/>
      <c r="D956" s="33"/>
      <c r="E956" s="34"/>
      <c r="F956" s="35"/>
      <c r="G956" s="35"/>
      <c r="H956" s="35"/>
      <c r="I956" s="32"/>
      <c r="J956" s="54" t="s">
        <v>29</v>
      </c>
      <c r="K956" s="55">
        <f>SUM(K947:K955)</f>
        <v>0</v>
      </c>
      <c r="L956" s="55">
        <f>SUM(L947:L955)</f>
        <v>0</v>
      </c>
      <c r="M956" s="55">
        <f>SUM(M947:M955)</f>
        <v>0</v>
      </c>
      <c r="N956" s="42"/>
    </row>
    <row r="957" spans="2:14" s="2" customFormat="1" ht="18.75" x14ac:dyDescent="0.3">
      <c r="B957" s="39"/>
      <c r="C957" s="48" t="s">
        <v>64</v>
      </c>
      <c r="D957" s="79" t="s">
        <v>112</v>
      </c>
      <c r="E957" s="107" t="s">
        <v>19</v>
      </c>
      <c r="F957" s="107"/>
      <c r="G957" s="107"/>
      <c r="H957" s="107"/>
      <c r="I957" s="108" t="s">
        <v>35</v>
      </c>
      <c r="J957" s="108"/>
      <c r="K957" s="108"/>
      <c r="L957" s="108"/>
      <c r="M957" s="108"/>
      <c r="N957" s="42"/>
    </row>
    <row r="958" spans="2:14" s="2" customFormat="1" ht="30" customHeight="1" x14ac:dyDescent="0.25">
      <c r="B958" s="39"/>
      <c r="C958" s="5" t="s">
        <v>36</v>
      </c>
      <c r="D958" s="5" t="s">
        <v>12</v>
      </c>
      <c r="E958" s="12" t="s">
        <v>2</v>
      </c>
      <c r="F958" s="5" t="s">
        <v>24</v>
      </c>
      <c r="G958" s="23" t="s">
        <v>21</v>
      </c>
      <c r="H958" s="23" t="s">
        <v>22</v>
      </c>
      <c r="I958" s="21" t="s">
        <v>20</v>
      </c>
      <c r="J958" s="21" t="s">
        <v>23</v>
      </c>
      <c r="K958" s="50" t="s">
        <v>25</v>
      </c>
      <c r="L958" s="51" t="s">
        <v>26</v>
      </c>
      <c r="M958" s="51" t="s">
        <v>27</v>
      </c>
      <c r="N958" s="42"/>
    </row>
    <row r="959" spans="2:14" s="2" customFormat="1" x14ac:dyDescent="0.25">
      <c r="B959" s="39"/>
      <c r="C959" s="3"/>
      <c r="D959" s="4" t="str">
        <f>_xlfn.IFNA(VLOOKUP(C959,'1 - Componenten'!$B$7:$K$60,3,0),"")</f>
        <v/>
      </c>
      <c r="E959" s="18" t="str">
        <f>_xlfn.IFNA(VLOOKUP(C959,'1 - Componenten'!$B$7:$K$60,5,0),"")</f>
        <v/>
      </c>
      <c r="F959" s="26" t="str">
        <f>_xlfn.IFNA(VLOOKUP(C959,'1 - Componenten'!$B$7:$K$60,8,0),"")</f>
        <v/>
      </c>
      <c r="G959" s="26" t="str">
        <f>_xlfn.IFNA(VLOOKUP(C959,'1 - Componenten'!$B$7:$K$60,9,0),"")</f>
        <v/>
      </c>
      <c r="H959" s="26" t="str">
        <f>_xlfn.IFNA(VLOOKUP(C959,'1 - Componenten'!$B$7:$K$60,10,0),"")</f>
        <v/>
      </c>
      <c r="I959" s="13">
        <v>1</v>
      </c>
      <c r="J959" s="52">
        <f>IFERROR($I959*E959,0)</f>
        <v>0</v>
      </c>
      <c r="K959" s="53">
        <f>IFERROR($I959*F959,0)</f>
        <v>0</v>
      </c>
      <c r="L959" s="53">
        <f t="shared" ref="L959:L967" si="324">IFERROR($I959*G959,0)</f>
        <v>0</v>
      </c>
      <c r="M959" s="53">
        <f t="shared" ref="M959:M967" si="325">IFERROR($I959*H959,0)</f>
        <v>0</v>
      </c>
      <c r="N959" s="42"/>
    </row>
    <row r="960" spans="2:14" s="2" customFormat="1" x14ac:dyDescent="0.25">
      <c r="B960" s="39"/>
      <c r="C960" s="3"/>
      <c r="D960" s="4" t="str">
        <f>_xlfn.IFNA(VLOOKUP(C960,'1 - Componenten'!$B$7:$K$60,3,0),"")</f>
        <v/>
      </c>
      <c r="E960" s="18" t="str">
        <f>_xlfn.IFNA(VLOOKUP(C960,'1 - Componenten'!$B$7:$K$60,5,0),"")</f>
        <v/>
      </c>
      <c r="F960" s="26" t="str">
        <f>_xlfn.IFNA(VLOOKUP(C960,'1 - Componenten'!$B$7:$K$60,8,0),"")</f>
        <v/>
      </c>
      <c r="G960" s="26" t="str">
        <f>_xlfn.IFNA(VLOOKUP(C960,'1 - Componenten'!$B$7:$K$60,9,0),"")</f>
        <v/>
      </c>
      <c r="H960" s="26" t="str">
        <f>_xlfn.IFNA(VLOOKUP(C960,'1 - Componenten'!$B$7:$K$60,10,0),"")</f>
        <v/>
      </c>
      <c r="I960" s="13">
        <v>1</v>
      </c>
      <c r="J960" s="52">
        <f t="shared" ref="J960:J967" si="326">IFERROR($I960*E960,0)</f>
        <v>0</v>
      </c>
      <c r="K960" s="53">
        <f t="shared" ref="K960:K967" si="327">IFERROR($I960*F960,0)</f>
        <v>0</v>
      </c>
      <c r="L960" s="53">
        <f t="shared" si="324"/>
        <v>0</v>
      </c>
      <c r="M960" s="53">
        <f t="shared" si="325"/>
        <v>0</v>
      </c>
      <c r="N960" s="42"/>
    </row>
    <row r="961" spans="2:14" s="2" customFormat="1" x14ac:dyDescent="0.25">
      <c r="B961" s="39"/>
      <c r="C961" s="3"/>
      <c r="D961" s="4" t="str">
        <f>_xlfn.IFNA(VLOOKUP(C961,'1 - Componenten'!$B$7:$K$60,3,0),"")</f>
        <v/>
      </c>
      <c r="E961" s="18" t="str">
        <f>_xlfn.IFNA(VLOOKUP(C961,'1 - Componenten'!$B$7:$K$60,5,0),"")</f>
        <v/>
      </c>
      <c r="F961" s="26" t="str">
        <f>_xlfn.IFNA(VLOOKUP(C961,'1 - Componenten'!$B$7:$K$60,8,0),"")</f>
        <v/>
      </c>
      <c r="G961" s="26" t="str">
        <f>_xlfn.IFNA(VLOOKUP(C961,'1 - Componenten'!$B$7:$K$60,9,0),"")</f>
        <v/>
      </c>
      <c r="H961" s="26" t="str">
        <f>_xlfn.IFNA(VLOOKUP(C961,'1 - Componenten'!$B$7:$K$60,10,0),"")</f>
        <v/>
      </c>
      <c r="I961" s="13">
        <v>1</v>
      </c>
      <c r="J961" s="52">
        <f t="shared" si="326"/>
        <v>0</v>
      </c>
      <c r="K961" s="53">
        <f t="shared" si="327"/>
        <v>0</v>
      </c>
      <c r="L961" s="53">
        <f t="shared" si="324"/>
        <v>0</v>
      </c>
      <c r="M961" s="53">
        <f t="shared" si="325"/>
        <v>0</v>
      </c>
      <c r="N961" s="42"/>
    </row>
    <row r="962" spans="2:14" s="2" customFormat="1" x14ac:dyDescent="0.25">
      <c r="B962" s="39"/>
      <c r="C962" s="3"/>
      <c r="D962" s="4" t="str">
        <f>_xlfn.IFNA(VLOOKUP(C962,'1 - Componenten'!$B$7:$K$60,3,0),"")</f>
        <v/>
      </c>
      <c r="E962" s="18" t="str">
        <f>_xlfn.IFNA(VLOOKUP(C962,'1 - Componenten'!$B$7:$K$60,5,0),"")</f>
        <v/>
      </c>
      <c r="F962" s="26" t="str">
        <f>_xlfn.IFNA(VLOOKUP(C962,'1 - Componenten'!$B$7:$K$60,8,0),"")</f>
        <v/>
      </c>
      <c r="G962" s="26" t="str">
        <f>_xlfn.IFNA(VLOOKUP(C962,'1 - Componenten'!$B$7:$K$60,9,0),"")</f>
        <v/>
      </c>
      <c r="H962" s="26" t="str">
        <f>_xlfn.IFNA(VLOOKUP(C962,'1 - Componenten'!$B$7:$K$60,10,0),"")</f>
        <v/>
      </c>
      <c r="I962" s="13">
        <v>1</v>
      </c>
      <c r="J962" s="52">
        <f t="shared" si="326"/>
        <v>0</v>
      </c>
      <c r="K962" s="53">
        <f t="shared" si="327"/>
        <v>0</v>
      </c>
      <c r="L962" s="53">
        <f t="shared" si="324"/>
        <v>0</v>
      </c>
      <c r="M962" s="53">
        <f t="shared" si="325"/>
        <v>0</v>
      </c>
      <c r="N962" s="42"/>
    </row>
    <row r="963" spans="2:14" s="2" customFormat="1" x14ac:dyDescent="0.25">
      <c r="B963" s="39"/>
      <c r="C963" s="3"/>
      <c r="D963" s="4" t="str">
        <f>_xlfn.IFNA(VLOOKUP(C963,'1 - Componenten'!$B$7:$K$60,3,0),"")</f>
        <v/>
      </c>
      <c r="E963" s="18" t="str">
        <f>_xlfn.IFNA(VLOOKUP(C963,'1 - Componenten'!$B$7:$K$60,5,0),"")</f>
        <v/>
      </c>
      <c r="F963" s="26" t="str">
        <f>_xlfn.IFNA(VLOOKUP(C963,'1 - Componenten'!$B$7:$K$60,8,0),"")</f>
        <v/>
      </c>
      <c r="G963" s="26" t="str">
        <f>_xlfn.IFNA(VLOOKUP(C963,'1 - Componenten'!$B$7:$K$60,9,0),"")</f>
        <v/>
      </c>
      <c r="H963" s="26" t="str">
        <f>_xlfn.IFNA(VLOOKUP(C963,'1 - Componenten'!$B$7:$K$60,10,0),"")</f>
        <v/>
      </c>
      <c r="I963" s="13">
        <v>1</v>
      </c>
      <c r="J963" s="52">
        <f t="shared" si="326"/>
        <v>0</v>
      </c>
      <c r="K963" s="53">
        <f t="shared" si="327"/>
        <v>0</v>
      </c>
      <c r="L963" s="53">
        <f t="shared" si="324"/>
        <v>0</v>
      </c>
      <c r="M963" s="53">
        <f t="shared" si="325"/>
        <v>0</v>
      </c>
      <c r="N963" s="42"/>
    </row>
    <row r="964" spans="2:14" s="2" customFormat="1" x14ac:dyDescent="0.25">
      <c r="B964" s="39"/>
      <c r="C964" s="3"/>
      <c r="D964" s="4" t="str">
        <f>_xlfn.IFNA(VLOOKUP(C964,'1 - Componenten'!$B$7:$K$60,3,0),"")</f>
        <v/>
      </c>
      <c r="E964" s="18" t="str">
        <f>_xlfn.IFNA(VLOOKUP(C964,'1 - Componenten'!$B$7:$K$60,5,0),"")</f>
        <v/>
      </c>
      <c r="F964" s="26" t="str">
        <f>_xlfn.IFNA(VLOOKUP(C964,'1 - Componenten'!$B$7:$K$60,8,0),"")</f>
        <v/>
      </c>
      <c r="G964" s="26" t="str">
        <f>_xlfn.IFNA(VLOOKUP(C964,'1 - Componenten'!$B$7:$K$60,9,0),"")</f>
        <v/>
      </c>
      <c r="H964" s="26" t="str">
        <f>_xlfn.IFNA(VLOOKUP(C964,'1 - Componenten'!$B$7:$K$60,10,0),"")</f>
        <v/>
      </c>
      <c r="I964" s="13">
        <v>1</v>
      </c>
      <c r="J964" s="52">
        <f t="shared" si="326"/>
        <v>0</v>
      </c>
      <c r="K964" s="53">
        <f t="shared" si="327"/>
        <v>0</v>
      </c>
      <c r="L964" s="53">
        <f t="shared" si="324"/>
        <v>0</v>
      </c>
      <c r="M964" s="53">
        <f t="shared" si="325"/>
        <v>0</v>
      </c>
      <c r="N964" s="42"/>
    </row>
    <row r="965" spans="2:14" s="2" customFormat="1" x14ac:dyDescent="0.25">
      <c r="B965" s="39"/>
      <c r="C965" s="3"/>
      <c r="D965" s="4" t="str">
        <f>_xlfn.IFNA(VLOOKUP(C965,'1 - Componenten'!$B$7:$K$60,3,0),"")</f>
        <v/>
      </c>
      <c r="E965" s="18" t="str">
        <f>_xlfn.IFNA(VLOOKUP(C965,'1 - Componenten'!$B$7:$K$60,5,0),"")</f>
        <v/>
      </c>
      <c r="F965" s="26" t="str">
        <f>_xlfn.IFNA(VLOOKUP(C965,'1 - Componenten'!$B$7:$K$60,8,0),"")</f>
        <v/>
      </c>
      <c r="G965" s="26" t="str">
        <f>_xlfn.IFNA(VLOOKUP(C965,'1 - Componenten'!$B$7:$K$60,9,0),"")</f>
        <v/>
      </c>
      <c r="H965" s="26" t="str">
        <f>_xlfn.IFNA(VLOOKUP(C965,'1 - Componenten'!$B$7:$K$60,10,0),"")</f>
        <v/>
      </c>
      <c r="I965" s="13">
        <v>1</v>
      </c>
      <c r="J965" s="52">
        <f t="shared" si="326"/>
        <v>0</v>
      </c>
      <c r="K965" s="53">
        <f t="shared" si="327"/>
        <v>0</v>
      </c>
      <c r="L965" s="53">
        <f t="shared" si="324"/>
        <v>0</v>
      </c>
      <c r="M965" s="53">
        <f t="shared" si="325"/>
        <v>0</v>
      </c>
      <c r="N965" s="42"/>
    </row>
    <row r="966" spans="2:14" s="2" customFormat="1" x14ac:dyDescent="0.25">
      <c r="B966" s="39"/>
      <c r="C966" s="3"/>
      <c r="D966" s="4" t="str">
        <f>_xlfn.IFNA(VLOOKUP(C966,'1 - Componenten'!$B$7:$K$60,3,0),"")</f>
        <v/>
      </c>
      <c r="E966" s="18" t="str">
        <f>_xlfn.IFNA(VLOOKUP(C966,'1 - Componenten'!$B$7:$K$60,5,0),"")</f>
        <v/>
      </c>
      <c r="F966" s="26" t="str">
        <f>_xlfn.IFNA(VLOOKUP(C966,'1 - Componenten'!$B$7:$K$60,8,0),"")</f>
        <v/>
      </c>
      <c r="G966" s="26" t="str">
        <f>_xlfn.IFNA(VLOOKUP(C966,'1 - Componenten'!$B$7:$K$60,9,0),"")</f>
        <v/>
      </c>
      <c r="H966" s="26" t="str">
        <f>_xlfn.IFNA(VLOOKUP(C966,'1 - Componenten'!$B$7:$K$60,10,0),"")</f>
        <v/>
      </c>
      <c r="I966" s="13">
        <v>1</v>
      </c>
      <c r="J966" s="52">
        <f t="shared" si="326"/>
        <v>0</v>
      </c>
      <c r="K966" s="53">
        <f t="shared" si="327"/>
        <v>0</v>
      </c>
      <c r="L966" s="53">
        <f t="shared" si="324"/>
        <v>0</v>
      </c>
      <c r="M966" s="53">
        <f t="shared" si="325"/>
        <v>0</v>
      </c>
      <c r="N966" s="42"/>
    </row>
    <row r="967" spans="2:14" s="2" customFormat="1" x14ac:dyDescent="0.25">
      <c r="B967" s="39"/>
      <c r="C967" s="3"/>
      <c r="D967" s="4" t="str">
        <f>_xlfn.IFNA(VLOOKUP(C967,'1 - Componenten'!$B$7:$K$60,3,0),"")</f>
        <v/>
      </c>
      <c r="E967" s="18" t="str">
        <f>_xlfn.IFNA(VLOOKUP(C967,'1 - Componenten'!$B$7:$K$60,5,0),"")</f>
        <v/>
      </c>
      <c r="F967" s="26" t="str">
        <f>_xlfn.IFNA(VLOOKUP(C967,'1 - Componenten'!$B$7:$K$60,8,0),"")</f>
        <v/>
      </c>
      <c r="G967" s="26" t="str">
        <f>_xlfn.IFNA(VLOOKUP(C967,'1 - Componenten'!$B$7:$K$60,9,0),"")</f>
        <v/>
      </c>
      <c r="H967" s="26" t="str">
        <f>_xlfn.IFNA(VLOOKUP(C967,'1 - Componenten'!$B$7:$K$60,10,0),"")</f>
        <v/>
      </c>
      <c r="I967" s="13">
        <v>1</v>
      </c>
      <c r="J967" s="52">
        <f t="shared" si="326"/>
        <v>0</v>
      </c>
      <c r="K967" s="53">
        <f t="shared" si="327"/>
        <v>0</v>
      </c>
      <c r="L967" s="53">
        <f t="shared" si="324"/>
        <v>0</v>
      </c>
      <c r="M967" s="53">
        <f t="shared" si="325"/>
        <v>0</v>
      </c>
      <c r="N967" s="42"/>
    </row>
    <row r="968" spans="2:14" s="2" customFormat="1" ht="14.1" customHeight="1" x14ac:dyDescent="0.25">
      <c r="B968" s="39"/>
      <c r="C968" s="32"/>
      <c r="D968" s="33"/>
      <c r="E968" s="34"/>
      <c r="F968" s="35"/>
      <c r="G968" s="35"/>
      <c r="H968" s="35"/>
      <c r="I968" s="32"/>
      <c r="J968" s="54" t="s">
        <v>29</v>
      </c>
      <c r="K968" s="55">
        <f>SUM(K959:K967)</f>
        <v>0</v>
      </c>
      <c r="L968" s="55">
        <f>SUM(L959:L967)</f>
        <v>0</v>
      </c>
      <c r="M968" s="55">
        <f>SUM(M959:M967)</f>
        <v>0</v>
      </c>
      <c r="N968" s="42"/>
    </row>
    <row r="969" spans="2:14" ht="18.75" x14ac:dyDescent="0.3">
      <c r="B969" s="39"/>
      <c r="C969" s="48" t="s">
        <v>66</v>
      </c>
      <c r="D969" s="79" t="s">
        <v>111</v>
      </c>
      <c r="E969" s="107" t="s">
        <v>19</v>
      </c>
      <c r="F969" s="107"/>
      <c r="G969" s="107"/>
      <c r="H969" s="107"/>
      <c r="I969" s="108" t="s">
        <v>35</v>
      </c>
      <c r="J969" s="108"/>
      <c r="K969" s="108"/>
      <c r="L969" s="108"/>
      <c r="M969" s="108"/>
      <c r="N969" s="42"/>
    </row>
    <row r="970" spans="2:14" ht="30" customHeight="1" x14ac:dyDescent="0.25">
      <c r="B970" s="39"/>
      <c r="C970" s="5" t="s">
        <v>36</v>
      </c>
      <c r="D970" s="5" t="s">
        <v>12</v>
      </c>
      <c r="E970" s="12" t="s">
        <v>2</v>
      </c>
      <c r="F970" s="5" t="s">
        <v>24</v>
      </c>
      <c r="G970" s="23" t="s">
        <v>21</v>
      </c>
      <c r="H970" s="23" t="s">
        <v>22</v>
      </c>
      <c r="I970" s="21" t="s">
        <v>20</v>
      </c>
      <c r="J970" s="21" t="s">
        <v>23</v>
      </c>
      <c r="K970" s="50" t="s">
        <v>25</v>
      </c>
      <c r="L970" s="51" t="s">
        <v>26</v>
      </c>
      <c r="M970" s="51" t="s">
        <v>27</v>
      </c>
      <c r="N970" s="42"/>
    </row>
    <row r="971" spans="2:14" x14ac:dyDescent="0.25">
      <c r="B971" s="39"/>
      <c r="C971" s="3"/>
      <c r="D971" s="4" t="str">
        <f>_xlfn.IFNA(VLOOKUP(C971,'1 - Componenten'!$B$7:$K$60,3,0),"")</f>
        <v/>
      </c>
      <c r="E971" s="18" t="str">
        <f>_xlfn.IFNA(VLOOKUP(C971,'1 - Componenten'!$B$7:$K$60,5,0),"")</f>
        <v/>
      </c>
      <c r="F971" s="26" t="str">
        <f>_xlfn.IFNA(VLOOKUP(C971,'1 - Componenten'!$B$7:$K$60,8,0),"")</f>
        <v/>
      </c>
      <c r="G971" s="26" t="str">
        <f>_xlfn.IFNA(VLOOKUP(C971,'1 - Componenten'!$B$7:$K$60,9,0),"")</f>
        <v/>
      </c>
      <c r="H971" s="26" t="str">
        <f>_xlfn.IFNA(VLOOKUP(C971,'1 - Componenten'!$B$7:$K$60,10,0),"")</f>
        <v/>
      </c>
      <c r="I971" s="13">
        <v>1</v>
      </c>
      <c r="J971" s="52">
        <f>IFERROR($I971*E971,0)</f>
        <v>0</v>
      </c>
      <c r="K971" s="53">
        <f>IFERROR($I971*F971,0)</f>
        <v>0</v>
      </c>
      <c r="L971" s="53">
        <f t="shared" ref="L971:L979" si="328">IFERROR($I971*G971,0)</f>
        <v>0</v>
      </c>
      <c r="M971" s="53">
        <f t="shared" ref="M971:M979" si="329">IFERROR($I971*H971,0)</f>
        <v>0</v>
      </c>
      <c r="N971" s="42"/>
    </row>
    <row r="972" spans="2:14" x14ac:dyDescent="0.25">
      <c r="B972" s="39"/>
      <c r="C972" s="3"/>
      <c r="D972" s="4" t="str">
        <f>_xlfn.IFNA(VLOOKUP(C972,'1 - Componenten'!$B$7:$K$60,3,0),"")</f>
        <v/>
      </c>
      <c r="E972" s="18" t="str">
        <f>_xlfn.IFNA(VLOOKUP(C972,'1 - Componenten'!$B$7:$K$60,5,0),"")</f>
        <v/>
      </c>
      <c r="F972" s="26" t="str">
        <f>_xlfn.IFNA(VLOOKUP(C972,'1 - Componenten'!$B$7:$K$60,8,0),"")</f>
        <v/>
      </c>
      <c r="G972" s="26" t="str">
        <f>_xlfn.IFNA(VLOOKUP(C972,'1 - Componenten'!$B$7:$K$60,9,0),"")</f>
        <v/>
      </c>
      <c r="H972" s="26" t="str">
        <f>_xlfn.IFNA(VLOOKUP(C972,'1 - Componenten'!$B$7:$K$60,10,0),"")</f>
        <v/>
      </c>
      <c r="I972" s="13">
        <v>1</v>
      </c>
      <c r="J972" s="52">
        <f t="shared" ref="J972:J979" si="330">IFERROR($I972*E972,0)</f>
        <v>0</v>
      </c>
      <c r="K972" s="53">
        <f t="shared" ref="K972:K979" si="331">IFERROR($I972*F972,0)</f>
        <v>0</v>
      </c>
      <c r="L972" s="53">
        <f t="shared" si="328"/>
        <v>0</v>
      </c>
      <c r="M972" s="53">
        <f t="shared" si="329"/>
        <v>0</v>
      </c>
      <c r="N972" s="42"/>
    </row>
    <row r="973" spans="2:14" x14ac:dyDescent="0.25">
      <c r="B973" s="39"/>
      <c r="C973" s="3"/>
      <c r="D973" s="4" t="str">
        <f>_xlfn.IFNA(VLOOKUP(C973,'1 - Componenten'!$B$7:$K$60,3,0),"")</f>
        <v/>
      </c>
      <c r="E973" s="18" t="str">
        <f>_xlfn.IFNA(VLOOKUP(C973,'1 - Componenten'!$B$7:$K$60,5,0),"")</f>
        <v/>
      </c>
      <c r="F973" s="26" t="str">
        <f>_xlfn.IFNA(VLOOKUP(C973,'1 - Componenten'!$B$7:$K$60,8,0),"")</f>
        <v/>
      </c>
      <c r="G973" s="26" t="str">
        <f>_xlfn.IFNA(VLOOKUP(C973,'1 - Componenten'!$B$7:$K$60,9,0),"")</f>
        <v/>
      </c>
      <c r="H973" s="26" t="str">
        <f>_xlfn.IFNA(VLOOKUP(C973,'1 - Componenten'!$B$7:$K$60,10,0),"")</f>
        <v/>
      </c>
      <c r="I973" s="13">
        <v>1</v>
      </c>
      <c r="J973" s="52">
        <f t="shared" si="330"/>
        <v>0</v>
      </c>
      <c r="K973" s="53">
        <f t="shared" si="331"/>
        <v>0</v>
      </c>
      <c r="L973" s="53">
        <f t="shared" si="328"/>
        <v>0</v>
      </c>
      <c r="M973" s="53">
        <f t="shared" si="329"/>
        <v>0</v>
      </c>
      <c r="N973" s="42"/>
    </row>
    <row r="974" spans="2:14" x14ac:dyDescent="0.25">
      <c r="B974" s="39"/>
      <c r="C974" s="3"/>
      <c r="D974" s="4" t="str">
        <f>_xlfn.IFNA(VLOOKUP(C974,'1 - Componenten'!$B$7:$K$60,3,0),"")</f>
        <v/>
      </c>
      <c r="E974" s="18" t="str">
        <f>_xlfn.IFNA(VLOOKUP(C974,'1 - Componenten'!$B$7:$K$60,5,0),"")</f>
        <v/>
      </c>
      <c r="F974" s="26" t="str">
        <f>_xlfn.IFNA(VLOOKUP(C974,'1 - Componenten'!$B$7:$K$60,8,0),"")</f>
        <v/>
      </c>
      <c r="G974" s="26" t="str">
        <f>_xlfn.IFNA(VLOOKUP(C974,'1 - Componenten'!$B$7:$K$60,9,0),"")</f>
        <v/>
      </c>
      <c r="H974" s="26" t="str">
        <f>_xlfn.IFNA(VLOOKUP(C974,'1 - Componenten'!$B$7:$K$60,10,0),"")</f>
        <v/>
      </c>
      <c r="I974" s="13">
        <v>1</v>
      </c>
      <c r="J974" s="52">
        <f t="shared" si="330"/>
        <v>0</v>
      </c>
      <c r="K974" s="53">
        <f t="shared" si="331"/>
        <v>0</v>
      </c>
      <c r="L974" s="53">
        <f t="shared" si="328"/>
        <v>0</v>
      </c>
      <c r="M974" s="53">
        <f t="shared" si="329"/>
        <v>0</v>
      </c>
      <c r="N974" s="42"/>
    </row>
    <row r="975" spans="2:14" x14ac:dyDescent="0.25">
      <c r="B975" s="39"/>
      <c r="C975" s="3"/>
      <c r="D975" s="4" t="str">
        <f>_xlfn.IFNA(VLOOKUP(C975,'1 - Componenten'!$B$7:$K$60,3,0),"")</f>
        <v/>
      </c>
      <c r="E975" s="18" t="str">
        <f>_xlfn.IFNA(VLOOKUP(C975,'1 - Componenten'!$B$7:$K$60,5,0),"")</f>
        <v/>
      </c>
      <c r="F975" s="26" t="str">
        <f>_xlfn.IFNA(VLOOKUP(C975,'1 - Componenten'!$B$7:$K$60,8,0),"")</f>
        <v/>
      </c>
      <c r="G975" s="26" t="str">
        <f>_xlfn.IFNA(VLOOKUP(C975,'1 - Componenten'!$B$7:$K$60,9,0),"")</f>
        <v/>
      </c>
      <c r="H975" s="26" t="str">
        <f>_xlfn.IFNA(VLOOKUP(C975,'1 - Componenten'!$B$7:$K$60,10,0),"")</f>
        <v/>
      </c>
      <c r="I975" s="13">
        <v>1</v>
      </c>
      <c r="J975" s="52">
        <f t="shared" si="330"/>
        <v>0</v>
      </c>
      <c r="K975" s="53">
        <f t="shared" si="331"/>
        <v>0</v>
      </c>
      <c r="L975" s="53">
        <f t="shared" si="328"/>
        <v>0</v>
      </c>
      <c r="M975" s="53">
        <f t="shared" si="329"/>
        <v>0</v>
      </c>
      <c r="N975" s="42"/>
    </row>
    <row r="976" spans="2:14" x14ac:dyDescent="0.25">
      <c r="B976" s="39"/>
      <c r="C976" s="3"/>
      <c r="D976" s="4" t="str">
        <f>_xlfn.IFNA(VLOOKUP(C976,'1 - Componenten'!$B$7:$K$60,3,0),"")</f>
        <v/>
      </c>
      <c r="E976" s="18" t="str">
        <f>_xlfn.IFNA(VLOOKUP(C976,'1 - Componenten'!$B$7:$K$60,5,0),"")</f>
        <v/>
      </c>
      <c r="F976" s="26" t="str">
        <f>_xlfn.IFNA(VLOOKUP(C976,'1 - Componenten'!$B$7:$K$60,8,0),"")</f>
        <v/>
      </c>
      <c r="G976" s="26" t="str">
        <f>_xlfn.IFNA(VLOOKUP(C976,'1 - Componenten'!$B$7:$K$60,9,0),"")</f>
        <v/>
      </c>
      <c r="H976" s="26" t="str">
        <f>_xlfn.IFNA(VLOOKUP(C976,'1 - Componenten'!$B$7:$K$60,10,0),"")</f>
        <v/>
      </c>
      <c r="I976" s="13">
        <v>1</v>
      </c>
      <c r="J976" s="52">
        <f t="shared" si="330"/>
        <v>0</v>
      </c>
      <c r="K976" s="53">
        <f t="shared" si="331"/>
        <v>0</v>
      </c>
      <c r="L976" s="53">
        <f t="shared" si="328"/>
        <v>0</v>
      </c>
      <c r="M976" s="53">
        <f t="shared" si="329"/>
        <v>0</v>
      </c>
      <c r="N976" s="42"/>
    </row>
    <row r="977" spans="2:14" x14ac:dyDescent="0.25">
      <c r="B977" s="39"/>
      <c r="C977" s="3"/>
      <c r="D977" s="4" t="str">
        <f>_xlfn.IFNA(VLOOKUP(C977,'1 - Componenten'!$B$7:$K$60,3,0),"")</f>
        <v/>
      </c>
      <c r="E977" s="18" t="str">
        <f>_xlfn.IFNA(VLOOKUP(C977,'1 - Componenten'!$B$7:$K$60,5,0),"")</f>
        <v/>
      </c>
      <c r="F977" s="26" t="str">
        <f>_xlfn.IFNA(VLOOKUP(C977,'1 - Componenten'!$B$7:$K$60,8,0),"")</f>
        <v/>
      </c>
      <c r="G977" s="26" t="str">
        <f>_xlfn.IFNA(VLOOKUP(C977,'1 - Componenten'!$B$7:$K$60,9,0),"")</f>
        <v/>
      </c>
      <c r="H977" s="26" t="str">
        <f>_xlfn.IFNA(VLOOKUP(C977,'1 - Componenten'!$B$7:$K$60,10,0),"")</f>
        <v/>
      </c>
      <c r="I977" s="13">
        <v>1</v>
      </c>
      <c r="J977" s="52">
        <f t="shared" si="330"/>
        <v>0</v>
      </c>
      <c r="K977" s="53">
        <f t="shared" si="331"/>
        <v>0</v>
      </c>
      <c r="L977" s="53">
        <f t="shared" si="328"/>
        <v>0</v>
      </c>
      <c r="M977" s="53">
        <f t="shared" si="329"/>
        <v>0</v>
      </c>
      <c r="N977" s="42"/>
    </row>
    <row r="978" spans="2:14" x14ac:dyDescent="0.25">
      <c r="B978" s="39"/>
      <c r="C978" s="3"/>
      <c r="D978" s="4" t="str">
        <f>_xlfn.IFNA(VLOOKUP(C978,'1 - Componenten'!$B$7:$K$60,3,0),"")</f>
        <v/>
      </c>
      <c r="E978" s="18" t="str">
        <f>_xlfn.IFNA(VLOOKUP(C978,'1 - Componenten'!$B$7:$K$60,5,0),"")</f>
        <v/>
      </c>
      <c r="F978" s="26" t="str">
        <f>_xlfn.IFNA(VLOOKUP(C978,'1 - Componenten'!$B$7:$K$60,8,0),"")</f>
        <v/>
      </c>
      <c r="G978" s="26" t="str">
        <f>_xlfn.IFNA(VLOOKUP(C978,'1 - Componenten'!$B$7:$K$60,9,0),"")</f>
        <v/>
      </c>
      <c r="H978" s="26" t="str">
        <f>_xlfn.IFNA(VLOOKUP(C978,'1 - Componenten'!$B$7:$K$60,10,0),"")</f>
        <v/>
      </c>
      <c r="I978" s="13">
        <v>1</v>
      </c>
      <c r="J978" s="52">
        <f t="shared" si="330"/>
        <v>0</v>
      </c>
      <c r="K978" s="53">
        <f t="shared" si="331"/>
        <v>0</v>
      </c>
      <c r="L978" s="53">
        <f t="shared" si="328"/>
        <v>0</v>
      </c>
      <c r="M978" s="53">
        <f t="shared" si="329"/>
        <v>0</v>
      </c>
      <c r="N978" s="42"/>
    </row>
    <row r="979" spans="2:14" x14ac:dyDescent="0.25">
      <c r="B979" s="39"/>
      <c r="C979" s="3"/>
      <c r="D979" s="4" t="str">
        <f>_xlfn.IFNA(VLOOKUP(C979,'1 - Componenten'!$B$7:$K$60,3,0),"")</f>
        <v/>
      </c>
      <c r="E979" s="18" t="str">
        <f>_xlfn.IFNA(VLOOKUP(C979,'1 - Componenten'!$B$7:$K$60,5,0),"")</f>
        <v/>
      </c>
      <c r="F979" s="26" t="str">
        <f>_xlfn.IFNA(VLOOKUP(C979,'1 - Componenten'!$B$7:$K$60,8,0),"")</f>
        <v/>
      </c>
      <c r="G979" s="26" t="str">
        <f>_xlfn.IFNA(VLOOKUP(C979,'1 - Componenten'!$B$7:$K$60,9,0),"")</f>
        <v/>
      </c>
      <c r="H979" s="26" t="str">
        <f>_xlfn.IFNA(VLOOKUP(C979,'1 - Componenten'!$B$7:$K$60,10,0),"")</f>
        <v/>
      </c>
      <c r="I979" s="13">
        <v>1</v>
      </c>
      <c r="J979" s="52">
        <f t="shared" si="330"/>
        <v>0</v>
      </c>
      <c r="K979" s="53">
        <f t="shared" si="331"/>
        <v>0</v>
      </c>
      <c r="L979" s="53">
        <f t="shared" si="328"/>
        <v>0</v>
      </c>
      <c r="M979" s="53">
        <f t="shared" si="329"/>
        <v>0</v>
      </c>
      <c r="N979" s="42"/>
    </row>
    <row r="980" spans="2:14" ht="14.1" customHeight="1" x14ac:dyDescent="0.25">
      <c r="B980" s="39"/>
      <c r="C980" s="32"/>
      <c r="D980" s="33"/>
      <c r="E980" s="34"/>
      <c r="F980" s="35"/>
      <c r="G980" s="35"/>
      <c r="H980" s="35"/>
      <c r="I980" s="32"/>
      <c r="J980" s="54" t="s">
        <v>29</v>
      </c>
      <c r="K980" s="55">
        <f>SUM(K971:K979)</f>
        <v>0</v>
      </c>
      <c r="L980" s="55">
        <f>SUM(L971:L979)</f>
        <v>0</v>
      </c>
      <c r="M980" s="55">
        <f>SUM(M971:M979)</f>
        <v>0</v>
      </c>
      <c r="N980" s="42"/>
    </row>
    <row r="981" spans="2:14" ht="18.75" x14ac:dyDescent="0.3">
      <c r="B981" s="39"/>
      <c r="C981" s="48" t="s">
        <v>66</v>
      </c>
      <c r="D981" s="79" t="s">
        <v>111</v>
      </c>
      <c r="E981" s="107" t="s">
        <v>19</v>
      </c>
      <c r="F981" s="107"/>
      <c r="G981" s="107"/>
      <c r="H981" s="107"/>
      <c r="I981" s="108" t="s">
        <v>35</v>
      </c>
      <c r="J981" s="108"/>
      <c r="K981" s="108"/>
      <c r="L981" s="108"/>
      <c r="M981" s="108"/>
      <c r="N981" s="42"/>
    </row>
    <row r="982" spans="2:14" ht="30" customHeight="1" x14ac:dyDescent="0.25">
      <c r="B982" s="39"/>
      <c r="C982" s="5" t="s">
        <v>36</v>
      </c>
      <c r="D982" s="5" t="s">
        <v>12</v>
      </c>
      <c r="E982" s="12" t="s">
        <v>2</v>
      </c>
      <c r="F982" s="5" t="s">
        <v>24</v>
      </c>
      <c r="G982" s="23" t="s">
        <v>21</v>
      </c>
      <c r="H982" s="23" t="s">
        <v>22</v>
      </c>
      <c r="I982" s="21" t="s">
        <v>20</v>
      </c>
      <c r="J982" s="21" t="s">
        <v>23</v>
      </c>
      <c r="K982" s="50" t="s">
        <v>25</v>
      </c>
      <c r="L982" s="51" t="s">
        <v>26</v>
      </c>
      <c r="M982" s="51" t="s">
        <v>27</v>
      </c>
      <c r="N982" s="42"/>
    </row>
    <row r="983" spans="2:14" x14ac:dyDescent="0.25">
      <c r="B983" s="39"/>
      <c r="C983" s="3"/>
      <c r="D983" s="4" t="str">
        <f>_xlfn.IFNA(VLOOKUP(C983,'1 - Componenten'!$B$7:$K$60,3,0),"")</f>
        <v/>
      </c>
      <c r="E983" s="18" t="str">
        <f>_xlfn.IFNA(VLOOKUP(C983,'1 - Componenten'!$B$7:$K$60,5,0),"")</f>
        <v/>
      </c>
      <c r="F983" s="26" t="str">
        <f>_xlfn.IFNA(VLOOKUP(C983,'1 - Componenten'!$B$7:$K$60,8,0),"")</f>
        <v/>
      </c>
      <c r="G983" s="26" t="str">
        <f>_xlfn.IFNA(VLOOKUP(C983,'1 - Componenten'!$B$7:$K$60,9,0),"")</f>
        <v/>
      </c>
      <c r="H983" s="26" t="str">
        <f>_xlfn.IFNA(VLOOKUP(C983,'1 - Componenten'!$B$7:$K$60,10,0),"")</f>
        <v/>
      </c>
      <c r="I983" s="13">
        <v>1</v>
      </c>
      <c r="J983" s="52">
        <f>IFERROR($I983*E983,0)</f>
        <v>0</v>
      </c>
      <c r="K983" s="53">
        <f>IFERROR($I983*F983,0)</f>
        <v>0</v>
      </c>
      <c r="L983" s="53">
        <f t="shared" ref="L983:L991" si="332">IFERROR($I983*G983,0)</f>
        <v>0</v>
      </c>
      <c r="M983" s="53">
        <f t="shared" ref="M983:M991" si="333">IFERROR($I983*H983,0)</f>
        <v>0</v>
      </c>
      <c r="N983" s="42"/>
    </row>
    <row r="984" spans="2:14" x14ac:dyDescent="0.25">
      <c r="B984" s="39"/>
      <c r="C984" s="3"/>
      <c r="D984" s="4" t="str">
        <f>_xlfn.IFNA(VLOOKUP(C984,'1 - Componenten'!$B$7:$K$60,3,0),"")</f>
        <v/>
      </c>
      <c r="E984" s="18" t="str">
        <f>_xlfn.IFNA(VLOOKUP(C984,'1 - Componenten'!$B$7:$K$60,5,0),"")</f>
        <v/>
      </c>
      <c r="F984" s="26" t="str">
        <f>_xlfn.IFNA(VLOOKUP(C984,'1 - Componenten'!$B$7:$K$60,8,0),"")</f>
        <v/>
      </c>
      <c r="G984" s="26" t="str">
        <f>_xlfn.IFNA(VLOOKUP(C984,'1 - Componenten'!$B$7:$K$60,9,0),"")</f>
        <v/>
      </c>
      <c r="H984" s="26" t="str">
        <f>_xlfn.IFNA(VLOOKUP(C984,'1 - Componenten'!$B$7:$K$60,10,0),"")</f>
        <v/>
      </c>
      <c r="I984" s="13">
        <v>1</v>
      </c>
      <c r="J984" s="52">
        <f t="shared" ref="J984:J991" si="334">IFERROR($I984*E984,0)</f>
        <v>0</v>
      </c>
      <c r="K984" s="53">
        <f t="shared" ref="K984:K991" si="335">IFERROR($I984*F984,0)</f>
        <v>0</v>
      </c>
      <c r="L984" s="53">
        <f t="shared" si="332"/>
        <v>0</v>
      </c>
      <c r="M984" s="53">
        <f t="shared" si="333"/>
        <v>0</v>
      </c>
      <c r="N984" s="42"/>
    </row>
    <row r="985" spans="2:14" x14ac:dyDescent="0.25">
      <c r="B985" s="39"/>
      <c r="C985" s="3"/>
      <c r="D985" s="4" t="str">
        <f>_xlfn.IFNA(VLOOKUP(C985,'1 - Componenten'!$B$7:$K$60,3,0),"")</f>
        <v/>
      </c>
      <c r="E985" s="18" t="str">
        <f>_xlfn.IFNA(VLOOKUP(C985,'1 - Componenten'!$B$7:$K$60,5,0),"")</f>
        <v/>
      </c>
      <c r="F985" s="26" t="str">
        <f>_xlfn.IFNA(VLOOKUP(C985,'1 - Componenten'!$B$7:$K$60,8,0),"")</f>
        <v/>
      </c>
      <c r="G985" s="26" t="str">
        <f>_xlfn.IFNA(VLOOKUP(C985,'1 - Componenten'!$B$7:$K$60,9,0),"")</f>
        <v/>
      </c>
      <c r="H985" s="26" t="str">
        <f>_xlfn.IFNA(VLOOKUP(C985,'1 - Componenten'!$B$7:$K$60,10,0),"")</f>
        <v/>
      </c>
      <c r="I985" s="13">
        <v>1</v>
      </c>
      <c r="J985" s="52">
        <f t="shared" si="334"/>
        <v>0</v>
      </c>
      <c r="K985" s="53">
        <f t="shared" si="335"/>
        <v>0</v>
      </c>
      <c r="L985" s="53">
        <f t="shared" si="332"/>
        <v>0</v>
      </c>
      <c r="M985" s="53">
        <f t="shared" si="333"/>
        <v>0</v>
      </c>
      <c r="N985" s="42"/>
    </row>
    <row r="986" spans="2:14" x14ac:dyDescent="0.25">
      <c r="B986" s="39"/>
      <c r="C986" s="3"/>
      <c r="D986" s="4" t="str">
        <f>_xlfn.IFNA(VLOOKUP(C986,'1 - Componenten'!$B$7:$K$60,3,0),"")</f>
        <v/>
      </c>
      <c r="E986" s="18" t="str">
        <f>_xlfn.IFNA(VLOOKUP(C986,'1 - Componenten'!$B$7:$K$60,5,0),"")</f>
        <v/>
      </c>
      <c r="F986" s="26" t="str">
        <f>_xlfn.IFNA(VLOOKUP(C986,'1 - Componenten'!$B$7:$K$60,8,0),"")</f>
        <v/>
      </c>
      <c r="G986" s="26" t="str">
        <f>_xlfn.IFNA(VLOOKUP(C986,'1 - Componenten'!$B$7:$K$60,9,0),"")</f>
        <v/>
      </c>
      <c r="H986" s="26" t="str">
        <f>_xlfn.IFNA(VLOOKUP(C986,'1 - Componenten'!$B$7:$K$60,10,0),"")</f>
        <v/>
      </c>
      <c r="I986" s="13">
        <v>1</v>
      </c>
      <c r="J986" s="52">
        <f t="shared" si="334"/>
        <v>0</v>
      </c>
      <c r="K986" s="53">
        <f t="shared" si="335"/>
        <v>0</v>
      </c>
      <c r="L986" s="53">
        <f t="shared" si="332"/>
        <v>0</v>
      </c>
      <c r="M986" s="53">
        <f t="shared" si="333"/>
        <v>0</v>
      </c>
      <c r="N986" s="42"/>
    </row>
    <row r="987" spans="2:14" x14ac:dyDescent="0.25">
      <c r="B987" s="39"/>
      <c r="C987" s="3"/>
      <c r="D987" s="4" t="str">
        <f>_xlfn.IFNA(VLOOKUP(C987,'1 - Componenten'!$B$7:$K$60,3,0),"")</f>
        <v/>
      </c>
      <c r="E987" s="18" t="str">
        <f>_xlfn.IFNA(VLOOKUP(C987,'1 - Componenten'!$B$7:$K$60,5,0),"")</f>
        <v/>
      </c>
      <c r="F987" s="26" t="str">
        <f>_xlfn.IFNA(VLOOKUP(C987,'1 - Componenten'!$B$7:$K$60,8,0),"")</f>
        <v/>
      </c>
      <c r="G987" s="26" t="str">
        <f>_xlfn.IFNA(VLOOKUP(C987,'1 - Componenten'!$B$7:$K$60,9,0),"")</f>
        <v/>
      </c>
      <c r="H987" s="26" t="str">
        <f>_xlfn.IFNA(VLOOKUP(C987,'1 - Componenten'!$B$7:$K$60,10,0),"")</f>
        <v/>
      </c>
      <c r="I987" s="13">
        <v>1</v>
      </c>
      <c r="J987" s="52">
        <f t="shared" si="334"/>
        <v>0</v>
      </c>
      <c r="K987" s="53">
        <f t="shared" si="335"/>
        <v>0</v>
      </c>
      <c r="L987" s="53">
        <f t="shared" si="332"/>
        <v>0</v>
      </c>
      <c r="M987" s="53">
        <f t="shared" si="333"/>
        <v>0</v>
      </c>
      <c r="N987" s="42"/>
    </row>
    <row r="988" spans="2:14" x14ac:dyDescent="0.25">
      <c r="B988" s="39"/>
      <c r="C988" s="3"/>
      <c r="D988" s="4" t="str">
        <f>_xlfn.IFNA(VLOOKUP(C988,'1 - Componenten'!$B$7:$K$60,3,0),"")</f>
        <v/>
      </c>
      <c r="E988" s="18" t="str">
        <f>_xlfn.IFNA(VLOOKUP(C988,'1 - Componenten'!$B$7:$K$60,5,0),"")</f>
        <v/>
      </c>
      <c r="F988" s="26" t="str">
        <f>_xlfn.IFNA(VLOOKUP(C988,'1 - Componenten'!$B$7:$K$60,8,0),"")</f>
        <v/>
      </c>
      <c r="G988" s="26" t="str">
        <f>_xlfn.IFNA(VLOOKUP(C988,'1 - Componenten'!$B$7:$K$60,9,0),"")</f>
        <v/>
      </c>
      <c r="H988" s="26" t="str">
        <f>_xlfn.IFNA(VLOOKUP(C988,'1 - Componenten'!$B$7:$K$60,10,0),"")</f>
        <v/>
      </c>
      <c r="I988" s="13">
        <v>1</v>
      </c>
      <c r="J988" s="52">
        <f t="shared" si="334"/>
        <v>0</v>
      </c>
      <c r="K988" s="53">
        <f t="shared" si="335"/>
        <v>0</v>
      </c>
      <c r="L988" s="53">
        <f t="shared" si="332"/>
        <v>0</v>
      </c>
      <c r="M988" s="53">
        <f t="shared" si="333"/>
        <v>0</v>
      </c>
      <c r="N988" s="42"/>
    </row>
    <row r="989" spans="2:14" x14ac:dyDescent="0.25">
      <c r="B989" s="39"/>
      <c r="C989" s="3"/>
      <c r="D989" s="4" t="str">
        <f>_xlfn.IFNA(VLOOKUP(C989,'1 - Componenten'!$B$7:$K$60,3,0),"")</f>
        <v/>
      </c>
      <c r="E989" s="18" t="str">
        <f>_xlfn.IFNA(VLOOKUP(C989,'1 - Componenten'!$B$7:$K$60,5,0),"")</f>
        <v/>
      </c>
      <c r="F989" s="26" t="str">
        <f>_xlfn.IFNA(VLOOKUP(C989,'1 - Componenten'!$B$7:$K$60,8,0),"")</f>
        <v/>
      </c>
      <c r="G989" s="26" t="str">
        <f>_xlfn.IFNA(VLOOKUP(C989,'1 - Componenten'!$B$7:$K$60,9,0),"")</f>
        <v/>
      </c>
      <c r="H989" s="26" t="str">
        <f>_xlfn.IFNA(VLOOKUP(C989,'1 - Componenten'!$B$7:$K$60,10,0),"")</f>
        <v/>
      </c>
      <c r="I989" s="13">
        <v>1</v>
      </c>
      <c r="J989" s="52">
        <f t="shared" si="334"/>
        <v>0</v>
      </c>
      <c r="K989" s="53">
        <f t="shared" si="335"/>
        <v>0</v>
      </c>
      <c r="L989" s="53">
        <f t="shared" si="332"/>
        <v>0</v>
      </c>
      <c r="M989" s="53">
        <f t="shared" si="333"/>
        <v>0</v>
      </c>
      <c r="N989" s="42"/>
    </row>
    <row r="990" spans="2:14" x14ac:dyDescent="0.25">
      <c r="B990" s="39"/>
      <c r="C990" s="3"/>
      <c r="D990" s="4" t="str">
        <f>_xlfn.IFNA(VLOOKUP(C990,'1 - Componenten'!$B$7:$K$60,3,0),"")</f>
        <v/>
      </c>
      <c r="E990" s="18" t="str">
        <f>_xlfn.IFNA(VLOOKUP(C990,'1 - Componenten'!$B$7:$K$60,5,0),"")</f>
        <v/>
      </c>
      <c r="F990" s="26" t="str">
        <f>_xlfn.IFNA(VLOOKUP(C990,'1 - Componenten'!$B$7:$K$60,8,0),"")</f>
        <v/>
      </c>
      <c r="G990" s="26" t="str">
        <f>_xlfn.IFNA(VLOOKUP(C990,'1 - Componenten'!$B$7:$K$60,9,0),"")</f>
        <v/>
      </c>
      <c r="H990" s="26" t="str">
        <f>_xlfn.IFNA(VLOOKUP(C990,'1 - Componenten'!$B$7:$K$60,10,0),"")</f>
        <v/>
      </c>
      <c r="I990" s="13">
        <v>1</v>
      </c>
      <c r="J990" s="52">
        <f t="shared" si="334"/>
        <v>0</v>
      </c>
      <c r="K990" s="53">
        <f t="shared" si="335"/>
        <v>0</v>
      </c>
      <c r="L990" s="53">
        <f t="shared" si="332"/>
        <v>0</v>
      </c>
      <c r="M990" s="53">
        <f t="shared" si="333"/>
        <v>0</v>
      </c>
      <c r="N990" s="42"/>
    </row>
    <row r="991" spans="2:14" x14ac:dyDescent="0.25">
      <c r="B991" s="39"/>
      <c r="C991" s="3"/>
      <c r="D991" s="4" t="str">
        <f>_xlfn.IFNA(VLOOKUP(C991,'1 - Componenten'!$B$7:$K$60,3,0),"")</f>
        <v/>
      </c>
      <c r="E991" s="18" t="str">
        <f>_xlfn.IFNA(VLOOKUP(C991,'1 - Componenten'!$B$7:$K$60,5,0),"")</f>
        <v/>
      </c>
      <c r="F991" s="26" t="str">
        <f>_xlfn.IFNA(VLOOKUP(C991,'1 - Componenten'!$B$7:$K$60,8,0),"")</f>
        <v/>
      </c>
      <c r="G991" s="26" t="str">
        <f>_xlfn.IFNA(VLOOKUP(C991,'1 - Componenten'!$B$7:$K$60,9,0),"")</f>
        <v/>
      </c>
      <c r="H991" s="26" t="str">
        <f>_xlfn.IFNA(VLOOKUP(C991,'1 - Componenten'!$B$7:$K$60,10,0),"")</f>
        <v/>
      </c>
      <c r="I991" s="13">
        <v>1</v>
      </c>
      <c r="J991" s="52">
        <f t="shared" si="334"/>
        <v>0</v>
      </c>
      <c r="K991" s="53">
        <f t="shared" si="335"/>
        <v>0</v>
      </c>
      <c r="L991" s="53">
        <f t="shared" si="332"/>
        <v>0</v>
      </c>
      <c r="M991" s="53">
        <f t="shared" si="333"/>
        <v>0</v>
      </c>
      <c r="N991" s="42"/>
    </row>
    <row r="992" spans="2:14" ht="14.1" customHeight="1" x14ac:dyDescent="0.25">
      <c r="B992" s="39"/>
      <c r="C992" s="32"/>
      <c r="D992" s="33"/>
      <c r="E992" s="34"/>
      <c r="F992" s="35"/>
      <c r="G992" s="35"/>
      <c r="H992" s="35"/>
      <c r="I992" s="32"/>
      <c r="J992" s="54" t="s">
        <v>29</v>
      </c>
      <c r="K992" s="55">
        <f>SUM(K983:K991)</f>
        <v>0</v>
      </c>
      <c r="L992" s="55">
        <f>SUM(L983:L991)</f>
        <v>0</v>
      </c>
      <c r="M992" s="55">
        <f>SUM(M983:M991)</f>
        <v>0</v>
      </c>
      <c r="N992" s="42"/>
    </row>
    <row r="993" spans="2:14" ht="18.75" x14ac:dyDescent="0.3">
      <c r="B993" s="39"/>
      <c r="C993" s="48" t="s">
        <v>66</v>
      </c>
      <c r="D993" s="79" t="s">
        <v>112</v>
      </c>
      <c r="E993" s="107" t="s">
        <v>19</v>
      </c>
      <c r="F993" s="107"/>
      <c r="G993" s="107"/>
      <c r="H993" s="107"/>
      <c r="I993" s="108" t="s">
        <v>35</v>
      </c>
      <c r="J993" s="108"/>
      <c r="K993" s="108"/>
      <c r="L993" s="108"/>
      <c r="M993" s="108"/>
      <c r="N993" s="42"/>
    </row>
    <row r="994" spans="2:14" ht="30" customHeight="1" x14ac:dyDescent="0.25">
      <c r="B994" s="39"/>
      <c r="C994" s="5" t="s">
        <v>36</v>
      </c>
      <c r="D994" s="5" t="s">
        <v>12</v>
      </c>
      <c r="E994" s="12" t="s">
        <v>2</v>
      </c>
      <c r="F994" s="5" t="s">
        <v>24</v>
      </c>
      <c r="G994" s="23" t="s">
        <v>21</v>
      </c>
      <c r="H994" s="23" t="s">
        <v>22</v>
      </c>
      <c r="I994" s="21" t="s">
        <v>20</v>
      </c>
      <c r="J994" s="21" t="s">
        <v>23</v>
      </c>
      <c r="K994" s="50" t="s">
        <v>25</v>
      </c>
      <c r="L994" s="51" t="s">
        <v>26</v>
      </c>
      <c r="M994" s="51" t="s">
        <v>27</v>
      </c>
      <c r="N994" s="42"/>
    </row>
    <row r="995" spans="2:14" x14ac:dyDescent="0.25">
      <c r="B995" s="39"/>
      <c r="C995" s="3"/>
      <c r="D995" s="4" t="str">
        <f>_xlfn.IFNA(VLOOKUP(C995,'1 - Componenten'!$B$7:$K$60,3,0),"")</f>
        <v/>
      </c>
      <c r="E995" s="18" t="str">
        <f>_xlfn.IFNA(VLOOKUP(C995,'1 - Componenten'!$B$7:$K$60,5,0),"")</f>
        <v/>
      </c>
      <c r="F995" s="26" t="str">
        <f>_xlfn.IFNA(VLOOKUP(C995,'1 - Componenten'!$B$7:$K$60,8,0),"")</f>
        <v/>
      </c>
      <c r="G995" s="26" t="str">
        <f>_xlfn.IFNA(VLOOKUP(C995,'1 - Componenten'!$B$7:$K$60,9,0),"")</f>
        <v/>
      </c>
      <c r="H995" s="26" t="str">
        <f>_xlfn.IFNA(VLOOKUP(C995,'1 - Componenten'!$B$7:$K$60,10,0),"")</f>
        <v/>
      </c>
      <c r="I995" s="13">
        <v>1</v>
      </c>
      <c r="J995" s="52">
        <f>IFERROR($I995*E995,0)</f>
        <v>0</v>
      </c>
      <c r="K995" s="53">
        <f>IFERROR($I995*F995,0)</f>
        <v>0</v>
      </c>
      <c r="L995" s="53">
        <f t="shared" ref="L995:L1003" si="336">IFERROR($I995*G995,0)</f>
        <v>0</v>
      </c>
      <c r="M995" s="53">
        <f t="shared" ref="M995:M1003" si="337">IFERROR($I995*H995,0)</f>
        <v>0</v>
      </c>
      <c r="N995" s="42"/>
    </row>
    <row r="996" spans="2:14" x14ac:dyDescent="0.25">
      <c r="B996" s="39"/>
      <c r="C996" s="3"/>
      <c r="D996" s="4" t="str">
        <f>_xlfn.IFNA(VLOOKUP(C996,'1 - Componenten'!$B$7:$K$60,3,0),"")</f>
        <v/>
      </c>
      <c r="E996" s="18" t="str">
        <f>_xlfn.IFNA(VLOOKUP(C996,'1 - Componenten'!$B$7:$K$60,5,0),"")</f>
        <v/>
      </c>
      <c r="F996" s="26" t="str">
        <f>_xlfn.IFNA(VLOOKUP(C996,'1 - Componenten'!$B$7:$K$60,8,0),"")</f>
        <v/>
      </c>
      <c r="G996" s="26" t="str">
        <f>_xlfn.IFNA(VLOOKUP(C996,'1 - Componenten'!$B$7:$K$60,9,0),"")</f>
        <v/>
      </c>
      <c r="H996" s="26" t="str">
        <f>_xlfn.IFNA(VLOOKUP(C996,'1 - Componenten'!$B$7:$K$60,10,0),"")</f>
        <v/>
      </c>
      <c r="I996" s="13">
        <v>1</v>
      </c>
      <c r="J996" s="52">
        <f t="shared" ref="J996:J1003" si="338">IFERROR($I996*E996,0)</f>
        <v>0</v>
      </c>
      <c r="K996" s="53">
        <f t="shared" ref="K996:K1003" si="339">IFERROR($I996*F996,0)</f>
        <v>0</v>
      </c>
      <c r="L996" s="53">
        <f t="shared" si="336"/>
        <v>0</v>
      </c>
      <c r="M996" s="53">
        <f t="shared" si="337"/>
        <v>0</v>
      </c>
      <c r="N996" s="42"/>
    </row>
    <row r="997" spans="2:14" x14ac:dyDescent="0.25">
      <c r="B997" s="39"/>
      <c r="C997" s="3"/>
      <c r="D997" s="4" t="str">
        <f>_xlfn.IFNA(VLOOKUP(C997,'1 - Componenten'!$B$7:$K$60,3,0),"")</f>
        <v/>
      </c>
      <c r="E997" s="18" t="str">
        <f>_xlfn.IFNA(VLOOKUP(C997,'1 - Componenten'!$B$7:$K$60,5,0),"")</f>
        <v/>
      </c>
      <c r="F997" s="26" t="str">
        <f>_xlfn.IFNA(VLOOKUP(C997,'1 - Componenten'!$B$7:$K$60,8,0),"")</f>
        <v/>
      </c>
      <c r="G997" s="26" t="str">
        <f>_xlfn.IFNA(VLOOKUP(C997,'1 - Componenten'!$B$7:$K$60,9,0),"")</f>
        <v/>
      </c>
      <c r="H997" s="26" t="str">
        <f>_xlfn.IFNA(VLOOKUP(C997,'1 - Componenten'!$B$7:$K$60,10,0),"")</f>
        <v/>
      </c>
      <c r="I997" s="13">
        <v>1</v>
      </c>
      <c r="J997" s="52">
        <f t="shared" si="338"/>
        <v>0</v>
      </c>
      <c r="K997" s="53">
        <f t="shared" si="339"/>
        <v>0</v>
      </c>
      <c r="L997" s="53">
        <f t="shared" si="336"/>
        <v>0</v>
      </c>
      <c r="M997" s="53">
        <f t="shared" si="337"/>
        <v>0</v>
      </c>
      <c r="N997" s="42"/>
    </row>
    <row r="998" spans="2:14" x14ac:dyDescent="0.25">
      <c r="B998" s="39"/>
      <c r="C998" s="3"/>
      <c r="D998" s="4" t="str">
        <f>_xlfn.IFNA(VLOOKUP(C998,'1 - Componenten'!$B$7:$K$60,3,0),"")</f>
        <v/>
      </c>
      <c r="E998" s="18" t="str">
        <f>_xlfn.IFNA(VLOOKUP(C998,'1 - Componenten'!$B$7:$K$60,5,0),"")</f>
        <v/>
      </c>
      <c r="F998" s="26" t="str">
        <f>_xlfn.IFNA(VLOOKUP(C998,'1 - Componenten'!$B$7:$K$60,8,0),"")</f>
        <v/>
      </c>
      <c r="G998" s="26" t="str">
        <f>_xlfn.IFNA(VLOOKUP(C998,'1 - Componenten'!$B$7:$K$60,9,0),"")</f>
        <v/>
      </c>
      <c r="H998" s="26" t="str">
        <f>_xlfn.IFNA(VLOOKUP(C998,'1 - Componenten'!$B$7:$K$60,10,0),"")</f>
        <v/>
      </c>
      <c r="I998" s="13">
        <v>1</v>
      </c>
      <c r="J998" s="52">
        <f t="shared" si="338"/>
        <v>0</v>
      </c>
      <c r="K998" s="53">
        <f t="shared" si="339"/>
        <v>0</v>
      </c>
      <c r="L998" s="53">
        <f t="shared" si="336"/>
        <v>0</v>
      </c>
      <c r="M998" s="53">
        <f t="shared" si="337"/>
        <v>0</v>
      </c>
      <c r="N998" s="42"/>
    </row>
    <row r="999" spans="2:14" x14ac:dyDescent="0.25">
      <c r="B999" s="39"/>
      <c r="C999" s="3"/>
      <c r="D999" s="4" t="str">
        <f>_xlfn.IFNA(VLOOKUP(C999,'1 - Componenten'!$B$7:$K$60,3,0),"")</f>
        <v/>
      </c>
      <c r="E999" s="18" t="str">
        <f>_xlfn.IFNA(VLOOKUP(C999,'1 - Componenten'!$B$7:$K$60,5,0),"")</f>
        <v/>
      </c>
      <c r="F999" s="26" t="str">
        <f>_xlfn.IFNA(VLOOKUP(C999,'1 - Componenten'!$B$7:$K$60,8,0),"")</f>
        <v/>
      </c>
      <c r="G999" s="26" t="str">
        <f>_xlfn.IFNA(VLOOKUP(C999,'1 - Componenten'!$B$7:$K$60,9,0),"")</f>
        <v/>
      </c>
      <c r="H999" s="26" t="str">
        <f>_xlfn.IFNA(VLOOKUP(C999,'1 - Componenten'!$B$7:$K$60,10,0),"")</f>
        <v/>
      </c>
      <c r="I999" s="13">
        <v>1</v>
      </c>
      <c r="J999" s="52">
        <f t="shared" si="338"/>
        <v>0</v>
      </c>
      <c r="K999" s="53">
        <f t="shared" si="339"/>
        <v>0</v>
      </c>
      <c r="L999" s="53">
        <f t="shared" si="336"/>
        <v>0</v>
      </c>
      <c r="M999" s="53">
        <f t="shared" si="337"/>
        <v>0</v>
      </c>
      <c r="N999" s="42"/>
    </row>
    <row r="1000" spans="2:14" x14ac:dyDescent="0.25">
      <c r="B1000" s="39"/>
      <c r="C1000" s="3"/>
      <c r="D1000" s="4" t="str">
        <f>_xlfn.IFNA(VLOOKUP(C1000,'1 - Componenten'!$B$7:$K$60,3,0),"")</f>
        <v/>
      </c>
      <c r="E1000" s="18" t="str">
        <f>_xlfn.IFNA(VLOOKUP(C1000,'1 - Componenten'!$B$7:$K$60,5,0),"")</f>
        <v/>
      </c>
      <c r="F1000" s="26" t="str">
        <f>_xlfn.IFNA(VLOOKUP(C1000,'1 - Componenten'!$B$7:$K$60,8,0),"")</f>
        <v/>
      </c>
      <c r="G1000" s="26" t="str">
        <f>_xlfn.IFNA(VLOOKUP(C1000,'1 - Componenten'!$B$7:$K$60,9,0),"")</f>
        <v/>
      </c>
      <c r="H1000" s="26" t="str">
        <f>_xlfn.IFNA(VLOOKUP(C1000,'1 - Componenten'!$B$7:$K$60,10,0),"")</f>
        <v/>
      </c>
      <c r="I1000" s="13">
        <v>1</v>
      </c>
      <c r="J1000" s="52">
        <f t="shared" si="338"/>
        <v>0</v>
      </c>
      <c r="K1000" s="53">
        <f t="shared" si="339"/>
        <v>0</v>
      </c>
      <c r="L1000" s="53">
        <f t="shared" si="336"/>
        <v>0</v>
      </c>
      <c r="M1000" s="53">
        <f t="shared" si="337"/>
        <v>0</v>
      </c>
      <c r="N1000" s="42"/>
    </row>
    <row r="1001" spans="2:14" x14ac:dyDescent="0.25">
      <c r="B1001" s="39"/>
      <c r="C1001" s="3"/>
      <c r="D1001" s="4" t="str">
        <f>_xlfn.IFNA(VLOOKUP(C1001,'1 - Componenten'!$B$7:$K$60,3,0),"")</f>
        <v/>
      </c>
      <c r="E1001" s="18" t="str">
        <f>_xlfn.IFNA(VLOOKUP(C1001,'1 - Componenten'!$B$7:$K$60,5,0),"")</f>
        <v/>
      </c>
      <c r="F1001" s="26" t="str">
        <f>_xlfn.IFNA(VLOOKUP(C1001,'1 - Componenten'!$B$7:$K$60,8,0),"")</f>
        <v/>
      </c>
      <c r="G1001" s="26" t="str">
        <f>_xlfn.IFNA(VLOOKUP(C1001,'1 - Componenten'!$B$7:$K$60,9,0),"")</f>
        <v/>
      </c>
      <c r="H1001" s="26" t="str">
        <f>_xlfn.IFNA(VLOOKUP(C1001,'1 - Componenten'!$B$7:$K$60,10,0),"")</f>
        <v/>
      </c>
      <c r="I1001" s="13">
        <v>1</v>
      </c>
      <c r="J1001" s="52">
        <f t="shared" si="338"/>
        <v>0</v>
      </c>
      <c r="K1001" s="53">
        <f t="shared" si="339"/>
        <v>0</v>
      </c>
      <c r="L1001" s="53">
        <f t="shared" si="336"/>
        <v>0</v>
      </c>
      <c r="M1001" s="53">
        <f t="shared" si="337"/>
        <v>0</v>
      </c>
      <c r="N1001" s="42"/>
    </row>
    <row r="1002" spans="2:14" x14ac:dyDescent="0.25">
      <c r="B1002" s="39"/>
      <c r="C1002" s="3"/>
      <c r="D1002" s="4" t="str">
        <f>_xlfn.IFNA(VLOOKUP(C1002,'1 - Componenten'!$B$7:$K$60,3,0),"")</f>
        <v/>
      </c>
      <c r="E1002" s="18" t="str">
        <f>_xlfn.IFNA(VLOOKUP(C1002,'1 - Componenten'!$B$7:$K$60,5,0),"")</f>
        <v/>
      </c>
      <c r="F1002" s="26" t="str">
        <f>_xlfn.IFNA(VLOOKUP(C1002,'1 - Componenten'!$B$7:$K$60,8,0),"")</f>
        <v/>
      </c>
      <c r="G1002" s="26" t="str">
        <f>_xlfn.IFNA(VLOOKUP(C1002,'1 - Componenten'!$B$7:$K$60,9,0),"")</f>
        <v/>
      </c>
      <c r="H1002" s="26" t="str">
        <f>_xlfn.IFNA(VLOOKUP(C1002,'1 - Componenten'!$B$7:$K$60,10,0),"")</f>
        <v/>
      </c>
      <c r="I1002" s="13">
        <v>1</v>
      </c>
      <c r="J1002" s="52">
        <f t="shared" si="338"/>
        <v>0</v>
      </c>
      <c r="K1002" s="53">
        <f t="shared" si="339"/>
        <v>0</v>
      </c>
      <c r="L1002" s="53">
        <f t="shared" si="336"/>
        <v>0</v>
      </c>
      <c r="M1002" s="53">
        <f t="shared" si="337"/>
        <v>0</v>
      </c>
      <c r="N1002" s="42"/>
    </row>
    <row r="1003" spans="2:14" x14ac:dyDescent="0.25">
      <c r="B1003" s="39"/>
      <c r="C1003" s="3"/>
      <c r="D1003" s="4" t="str">
        <f>_xlfn.IFNA(VLOOKUP(C1003,'1 - Componenten'!$B$7:$K$60,3,0),"")</f>
        <v/>
      </c>
      <c r="E1003" s="18" t="str">
        <f>_xlfn.IFNA(VLOOKUP(C1003,'1 - Componenten'!$B$7:$K$60,5,0),"")</f>
        <v/>
      </c>
      <c r="F1003" s="26" t="str">
        <f>_xlfn.IFNA(VLOOKUP(C1003,'1 - Componenten'!$B$7:$K$60,8,0),"")</f>
        <v/>
      </c>
      <c r="G1003" s="26" t="str">
        <f>_xlfn.IFNA(VLOOKUP(C1003,'1 - Componenten'!$B$7:$K$60,9,0),"")</f>
        <v/>
      </c>
      <c r="H1003" s="26" t="str">
        <f>_xlfn.IFNA(VLOOKUP(C1003,'1 - Componenten'!$B$7:$K$60,10,0),"")</f>
        <v/>
      </c>
      <c r="I1003" s="13">
        <v>1</v>
      </c>
      <c r="J1003" s="52">
        <f t="shared" si="338"/>
        <v>0</v>
      </c>
      <c r="K1003" s="53">
        <f t="shared" si="339"/>
        <v>0</v>
      </c>
      <c r="L1003" s="53">
        <f t="shared" si="336"/>
        <v>0</v>
      </c>
      <c r="M1003" s="53">
        <f t="shared" si="337"/>
        <v>0</v>
      </c>
      <c r="N1003" s="42"/>
    </row>
    <row r="1004" spans="2:14" ht="14.1" customHeight="1" x14ac:dyDescent="0.25">
      <c r="B1004" s="39"/>
      <c r="C1004" s="32"/>
      <c r="D1004" s="33"/>
      <c r="E1004" s="34"/>
      <c r="F1004" s="35"/>
      <c r="G1004" s="35"/>
      <c r="H1004" s="35"/>
      <c r="I1004" s="32"/>
      <c r="J1004" s="54" t="s">
        <v>29</v>
      </c>
      <c r="K1004" s="55">
        <f>SUM(K995:K1003)</f>
        <v>0</v>
      </c>
      <c r="L1004" s="55">
        <f>SUM(L995:L1003)</f>
        <v>0</v>
      </c>
      <c r="M1004" s="55">
        <f>SUM(M995:M1003)</f>
        <v>0</v>
      </c>
      <c r="N1004" s="42"/>
    </row>
    <row r="1005" spans="2:14" ht="18.75" x14ac:dyDescent="0.3">
      <c r="B1005" s="39"/>
      <c r="C1005" s="48" t="s">
        <v>66</v>
      </c>
      <c r="D1005" s="79" t="s">
        <v>112</v>
      </c>
      <c r="E1005" s="107" t="s">
        <v>19</v>
      </c>
      <c r="F1005" s="107"/>
      <c r="G1005" s="107"/>
      <c r="H1005" s="107"/>
      <c r="I1005" s="108" t="s">
        <v>35</v>
      </c>
      <c r="J1005" s="108"/>
      <c r="K1005" s="108"/>
      <c r="L1005" s="108"/>
      <c r="M1005" s="108"/>
      <c r="N1005" s="42"/>
    </row>
    <row r="1006" spans="2:14" ht="30" customHeight="1" x14ac:dyDescent="0.25">
      <c r="B1006" s="39"/>
      <c r="C1006" s="5" t="s">
        <v>36</v>
      </c>
      <c r="D1006" s="5" t="s">
        <v>12</v>
      </c>
      <c r="E1006" s="12" t="s">
        <v>2</v>
      </c>
      <c r="F1006" s="5" t="s">
        <v>24</v>
      </c>
      <c r="G1006" s="23" t="s">
        <v>21</v>
      </c>
      <c r="H1006" s="23" t="s">
        <v>22</v>
      </c>
      <c r="I1006" s="21" t="s">
        <v>20</v>
      </c>
      <c r="J1006" s="21" t="s">
        <v>23</v>
      </c>
      <c r="K1006" s="50" t="s">
        <v>25</v>
      </c>
      <c r="L1006" s="51" t="s">
        <v>26</v>
      </c>
      <c r="M1006" s="51" t="s">
        <v>27</v>
      </c>
      <c r="N1006" s="42"/>
    </row>
    <row r="1007" spans="2:14" x14ac:dyDescent="0.25">
      <c r="B1007" s="39"/>
      <c r="C1007" s="3"/>
      <c r="D1007" s="4" t="str">
        <f>_xlfn.IFNA(VLOOKUP(C1007,'1 - Componenten'!$B$7:$K$60,3,0),"")</f>
        <v/>
      </c>
      <c r="E1007" s="18" t="str">
        <f>_xlfn.IFNA(VLOOKUP(C1007,'1 - Componenten'!$B$7:$K$60,5,0),"")</f>
        <v/>
      </c>
      <c r="F1007" s="26" t="str">
        <f>_xlfn.IFNA(VLOOKUP(C1007,'1 - Componenten'!$B$7:$K$60,8,0),"")</f>
        <v/>
      </c>
      <c r="G1007" s="26" t="str">
        <f>_xlfn.IFNA(VLOOKUP(C1007,'1 - Componenten'!$B$7:$K$60,9,0),"")</f>
        <v/>
      </c>
      <c r="H1007" s="26" t="str">
        <f>_xlfn.IFNA(VLOOKUP(C1007,'1 - Componenten'!$B$7:$K$60,10,0),"")</f>
        <v/>
      </c>
      <c r="I1007" s="13">
        <v>1</v>
      </c>
      <c r="J1007" s="52">
        <f>IFERROR($I1007*E1007,0)</f>
        <v>0</v>
      </c>
      <c r="K1007" s="53">
        <f>IFERROR($I1007*F1007,0)</f>
        <v>0</v>
      </c>
      <c r="L1007" s="53">
        <f t="shared" ref="L1007:L1015" si="340">IFERROR($I1007*G1007,0)</f>
        <v>0</v>
      </c>
      <c r="M1007" s="53">
        <f t="shared" ref="M1007:M1015" si="341">IFERROR($I1007*H1007,0)</f>
        <v>0</v>
      </c>
      <c r="N1007" s="42"/>
    </row>
    <row r="1008" spans="2:14" x14ac:dyDescent="0.25">
      <c r="B1008" s="39"/>
      <c r="C1008" s="3"/>
      <c r="D1008" s="4" t="str">
        <f>_xlfn.IFNA(VLOOKUP(C1008,'1 - Componenten'!$B$7:$K$60,3,0),"")</f>
        <v/>
      </c>
      <c r="E1008" s="18" t="str">
        <f>_xlfn.IFNA(VLOOKUP(C1008,'1 - Componenten'!$B$7:$K$60,5,0),"")</f>
        <v/>
      </c>
      <c r="F1008" s="26" t="str">
        <f>_xlfn.IFNA(VLOOKUP(C1008,'1 - Componenten'!$B$7:$K$60,8,0),"")</f>
        <v/>
      </c>
      <c r="G1008" s="26" t="str">
        <f>_xlfn.IFNA(VLOOKUP(C1008,'1 - Componenten'!$B$7:$K$60,9,0),"")</f>
        <v/>
      </c>
      <c r="H1008" s="26" t="str">
        <f>_xlfn.IFNA(VLOOKUP(C1008,'1 - Componenten'!$B$7:$K$60,10,0),"")</f>
        <v/>
      </c>
      <c r="I1008" s="13">
        <v>1</v>
      </c>
      <c r="J1008" s="52">
        <f t="shared" ref="J1008:J1015" si="342">IFERROR($I1008*E1008,0)</f>
        <v>0</v>
      </c>
      <c r="K1008" s="53">
        <f t="shared" ref="K1008:K1015" si="343">IFERROR($I1008*F1008,0)</f>
        <v>0</v>
      </c>
      <c r="L1008" s="53">
        <f t="shared" si="340"/>
        <v>0</v>
      </c>
      <c r="M1008" s="53">
        <f t="shared" si="341"/>
        <v>0</v>
      </c>
      <c r="N1008" s="42"/>
    </row>
    <row r="1009" spans="2:14" x14ac:dyDescent="0.25">
      <c r="B1009" s="39"/>
      <c r="C1009" s="3"/>
      <c r="D1009" s="4" t="str">
        <f>_xlfn.IFNA(VLOOKUP(C1009,'1 - Componenten'!$B$7:$K$60,3,0),"")</f>
        <v/>
      </c>
      <c r="E1009" s="18" t="str">
        <f>_xlfn.IFNA(VLOOKUP(C1009,'1 - Componenten'!$B$7:$K$60,5,0),"")</f>
        <v/>
      </c>
      <c r="F1009" s="26" t="str">
        <f>_xlfn.IFNA(VLOOKUP(C1009,'1 - Componenten'!$B$7:$K$60,8,0),"")</f>
        <v/>
      </c>
      <c r="G1009" s="26" t="str">
        <f>_xlfn.IFNA(VLOOKUP(C1009,'1 - Componenten'!$B$7:$K$60,9,0),"")</f>
        <v/>
      </c>
      <c r="H1009" s="26" t="str">
        <f>_xlfn.IFNA(VLOOKUP(C1009,'1 - Componenten'!$B$7:$K$60,10,0),"")</f>
        <v/>
      </c>
      <c r="I1009" s="13">
        <v>1</v>
      </c>
      <c r="J1009" s="52">
        <f t="shared" si="342"/>
        <v>0</v>
      </c>
      <c r="K1009" s="53">
        <f t="shared" si="343"/>
        <v>0</v>
      </c>
      <c r="L1009" s="53">
        <f t="shared" si="340"/>
        <v>0</v>
      </c>
      <c r="M1009" s="53">
        <f t="shared" si="341"/>
        <v>0</v>
      </c>
      <c r="N1009" s="42"/>
    </row>
    <row r="1010" spans="2:14" x14ac:dyDescent="0.25">
      <c r="B1010" s="39"/>
      <c r="C1010" s="3"/>
      <c r="D1010" s="4" t="str">
        <f>_xlfn.IFNA(VLOOKUP(C1010,'1 - Componenten'!$B$7:$K$60,3,0),"")</f>
        <v/>
      </c>
      <c r="E1010" s="18" t="str">
        <f>_xlfn.IFNA(VLOOKUP(C1010,'1 - Componenten'!$B$7:$K$60,5,0),"")</f>
        <v/>
      </c>
      <c r="F1010" s="26" t="str">
        <f>_xlfn.IFNA(VLOOKUP(C1010,'1 - Componenten'!$B$7:$K$60,8,0),"")</f>
        <v/>
      </c>
      <c r="G1010" s="26" t="str">
        <f>_xlfn.IFNA(VLOOKUP(C1010,'1 - Componenten'!$B$7:$K$60,9,0),"")</f>
        <v/>
      </c>
      <c r="H1010" s="26" t="str">
        <f>_xlfn.IFNA(VLOOKUP(C1010,'1 - Componenten'!$B$7:$K$60,10,0),"")</f>
        <v/>
      </c>
      <c r="I1010" s="13">
        <v>1</v>
      </c>
      <c r="J1010" s="52">
        <f t="shared" si="342"/>
        <v>0</v>
      </c>
      <c r="K1010" s="53">
        <f t="shared" si="343"/>
        <v>0</v>
      </c>
      <c r="L1010" s="53">
        <f t="shared" si="340"/>
        <v>0</v>
      </c>
      <c r="M1010" s="53">
        <f t="shared" si="341"/>
        <v>0</v>
      </c>
      <c r="N1010" s="42"/>
    </row>
    <row r="1011" spans="2:14" x14ac:dyDescent="0.25">
      <c r="B1011" s="39"/>
      <c r="C1011" s="3"/>
      <c r="D1011" s="4" t="str">
        <f>_xlfn.IFNA(VLOOKUP(C1011,'1 - Componenten'!$B$7:$K$60,3,0),"")</f>
        <v/>
      </c>
      <c r="E1011" s="18" t="str">
        <f>_xlfn.IFNA(VLOOKUP(C1011,'1 - Componenten'!$B$7:$K$60,5,0),"")</f>
        <v/>
      </c>
      <c r="F1011" s="26" t="str">
        <f>_xlfn.IFNA(VLOOKUP(C1011,'1 - Componenten'!$B$7:$K$60,8,0),"")</f>
        <v/>
      </c>
      <c r="G1011" s="26" t="str">
        <f>_xlfn.IFNA(VLOOKUP(C1011,'1 - Componenten'!$B$7:$K$60,9,0),"")</f>
        <v/>
      </c>
      <c r="H1011" s="26" t="str">
        <f>_xlfn.IFNA(VLOOKUP(C1011,'1 - Componenten'!$B$7:$K$60,10,0),"")</f>
        <v/>
      </c>
      <c r="I1011" s="13">
        <v>1</v>
      </c>
      <c r="J1011" s="52">
        <f t="shared" si="342"/>
        <v>0</v>
      </c>
      <c r="K1011" s="53">
        <f t="shared" si="343"/>
        <v>0</v>
      </c>
      <c r="L1011" s="53">
        <f t="shared" si="340"/>
        <v>0</v>
      </c>
      <c r="M1011" s="53">
        <f t="shared" si="341"/>
        <v>0</v>
      </c>
      <c r="N1011" s="42"/>
    </row>
    <row r="1012" spans="2:14" x14ac:dyDescent="0.25">
      <c r="B1012" s="39"/>
      <c r="C1012" s="3"/>
      <c r="D1012" s="4" t="str">
        <f>_xlfn.IFNA(VLOOKUP(C1012,'1 - Componenten'!$B$7:$K$60,3,0),"")</f>
        <v/>
      </c>
      <c r="E1012" s="18" t="str">
        <f>_xlfn.IFNA(VLOOKUP(C1012,'1 - Componenten'!$B$7:$K$60,5,0),"")</f>
        <v/>
      </c>
      <c r="F1012" s="26" t="str">
        <f>_xlfn.IFNA(VLOOKUP(C1012,'1 - Componenten'!$B$7:$K$60,8,0),"")</f>
        <v/>
      </c>
      <c r="G1012" s="26" t="str">
        <f>_xlfn.IFNA(VLOOKUP(C1012,'1 - Componenten'!$B$7:$K$60,9,0),"")</f>
        <v/>
      </c>
      <c r="H1012" s="26" t="str">
        <f>_xlfn.IFNA(VLOOKUP(C1012,'1 - Componenten'!$B$7:$K$60,10,0),"")</f>
        <v/>
      </c>
      <c r="I1012" s="13">
        <v>1</v>
      </c>
      <c r="J1012" s="52">
        <f t="shared" si="342"/>
        <v>0</v>
      </c>
      <c r="K1012" s="53">
        <f t="shared" si="343"/>
        <v>0</v>
      </c>
      <c r="L1012" s="53">
        <f t="shared" si="340"/>
        <v>0</v>
      </c>
      <c r="M1012" s="53">
        <f t="shared" si="341"/>
        <v>0</v>
      </c>
      <c r="N1012" s="42"/>
    </row>
    <row r="1013" spans="2:14" x14ac:dyDescent="0.25">
      <c r="B1013" s="39"/>
      <c r="C1013" s="3"/>
      <c r="D1013" s="4" t="str">
        <f>_xlfn.IFNA(VLOOKUP(C1013,'1 - Componenten'!$B$7:$K$60,3,0),"")</f>
        <v/>
      </c>
      <c r="E1013" s="18" t="str">
        <f>_xlfn.IFNA(VLOOKUP(C1013,'1 - Componenten'!$B$7:$K$60,5,0),"")</f>
        <v/>
      </c>
      <c r="F1013" s="26" t="str">
        <f>_xlfn.IFNA(VLOOKUP(C1013,'1 - Componenten'!$B$7:$K$60,8,0),"")</f>
        <v/>
      </c>
      <c r="G1013" s="26" t="str">
        <f>_xlfn.IFNA(VLOOKUP(C1013,'1 - Componenten'!$B$7:$K$60,9,0),"")</f>
        <v/>
      </c>
      <c r="H1013" s="26" t="str">
        <f>_xlfn.IFNA(VLOOKUP(C1013,'1 - Componenten'!$B$7:$K$60,10,0),"")</f>
        <v/>
      </c>
      <c r="I1013" s="13">
        <v>1</v>
      </c>
      <c r="J1013" s="52">
        <f t="shared" si="342"/>
        <v>0</v>
      </c>
      <c r="K1013" s="53">
        <f t="shared" si="343"/>
        <v>0</v>
      </c>
      <c r="L1013" s="53">
        <f t="shared" si="340"/>
        <v>0</v>
      </c>
      <c r="M1013" s="53">
        <f t="shared" si="341"/>
        <v>0</v>
      </c>
      <c r="N1013" s="42"/>
    </row>
    <row r="1014" spans="2:14" x14ac:dyDescent="0.25">
      <c r="B1014" s="39"/>
      <c r="C1014" s="3"/>
      <c r="D1014" s="4" t="str">
        <f>_xlfn.IFNA(VLOOKUP(C1014,'1 - Componenten'!$B$7:$K$60,3,0),"")</f>
        <v/>
      </c>
      <c r="E1014" s="18" t="str">
        <f>_xlfn.IFNA(VLOOKUP(C1014,'1 - Componenten'!$B$7:$K$60,5,0),"")</f>
        <v/>
      </c>
      <c r="F1014" s="26" t="str">
        <f>_xlfn.IFNA(VLOOKUP(C1014,'1 - Componenten'!$B$7:$K$60,8,0),"")</f>
        <v/>
      </c>
      <c r="G1014" s="26" t="str">
        <f>_xlfn.IFNA(VLOOKUP(C1014,'1 - Componenten'!$B$7:$K$60,9,0),"")</f>
        <v/>
      </c>
      <c r="H1014" s="26" t="str">
        <f>_xlfn.IFNA(VLOOKUP(C1014,'1 - Componenten'!$B$7:$K$60,10,0),"")</f>
        <v/>
      </c>
      <c r="I1014" s="13">
        <v>1</v>
      </c>
      <c r="J1014" s="52">
        <f t="shared" si="342"/>
        <v>0</v>
      </c>
      <c r="K1014" s="53">
        <f t="shared" si="343"/>
        <v>0</v>
      </c>
      <c r="L1014" s="53">
        <f t="shared" si="340"/>
        <v>0</v>
      </c>
      <c r="M1014" s="53">
        <f t="shared" si="341"/>
        <v>0</v>
      </c>
      <c r="N1014" s="42"/>
    </row>
    <row r="1015" spans="2:14" x14ac:dyDescent="0.25">
      <c r="B1015" s="39"/>
      <c r="C1015" s="3"/>
      <c r="D1015" s="4" t="str">
        <f>_xlfn.IFNA(VLOOKUP(C1015,'1 - Componenten'!$B$7:$K$60,3,0),"")</f>
        <v/>
      </c>
      <c r="E1015" s="18" t="str">
        <f>_xlfn.IFNA(VLOOKUP(C1015,'1 - Componenten'!$B$7:$K$60,5,0),"")</f>
        <v/>
      </c>
      <c r="F1015" s="26" t="str">
        <f>_xlfn.IFNA(VLOOKUP(C1015,'1 - Componenten'!$B$7:$K$60,8,0),"")</f>
        <v/>
      </c>
      <c r="G1015" s="26" t="str">
        <f>_xlfn.IFNA(VLOOKUP(C1015,'1 - Componenten'!$B$7:$K$60,9,0),"")</f>
        <v/>
      </c>
      <c r="H1015" s="26" t="str">
        <f>_xlfn.IFNA(VLOOKUP(C1015,'1 - Componenten'!$B$7:$K$60,10,0),"")</f>
        <v/>
      </c>
      <c r="I1015" s="13">
        <v>1</v>
      </c>
      <c r="J1015" s="52">
        <f t="shared" si="342"/>
        <v>0</v>
      </c>
      <c r="K1015" s="53">
        <f t="shared" si="343"/>
        <v>0</v>
      </c>
      <c r="L1015" s="53">
        <f t="shared" si="340"/>
        <v>0</v>
      </c>
      <c r="M1015" s="53">
        <f t="shared" si="341"/>
        <v>0</v>
      </c>
      <c r="N1015" s="42"/>
    </row>
    <row r="1016" spans="2:14" ht="14.1" customHeight="1" x14ac:dyDescent="0.25">
      <c r="B1016" s="39"/>
      <c r="C1016" s="32"/>
      <c r="D1016" s="33"/>
      <c r="E1016" s="34"/>
      <c r="F1016" s="35"/>
      <c r="G1016" s="35"/>
      <c r="H1016" s="35"/>
      <c r="I1016" s="32"/>
      <c r="J1016" s="54" t="s">
        <v>29</v>
      </c>
      <c r="K1016" s="55">
        <f>SUM(K1007:K1015)</f>
        <v>0</v>
      </c>
      <c r="L1016" s="55">
        <f>SUM(L1007:L1015)</f>
        <v>0</v>
      </c>
      <c r="M1016" s="55">
        <f>SUM(M1007:M1015)</f>
        <v>0</v>
      </c>
      <c r="N1016" s="42"/>
    </row>
    <row r="1017" spans="2:14" ht="18.75" x14ac:dyDescent="0.3">
      <c r="B1017" s="39"/>
      <c r="C1017" s="48" t="s">
        <v>66</v>
      </c>
      <c r="D1017" s="79" t="s">
        <v>112</v>
      </c>
      <c r="E1017" s="107" t="s">
        <v>19</v>
      </c>
      <c r="F1017" s="107"/>
      <c r="G1017" s="107"/>
      <c r="H1017" s="107"/>
      <c r="I1017" s="108" t="s">
        <v>35</v>
      </c>
      <c r="J1017" s="108"/>
      <c r="K1017" s="108"/>
      <c r="L1017" s="108"/>
      <c r="M1017" s="108"/>
      <c r="N1017" s="42"/>
    </row>
    <row r="1018" spans="2:14" ht="30" customHeight="1" x14ac:dyDescent="0.25">
      <c r="B1018" s="39"/>
      <c r="C1018" s="5" t="s">
        <v>36</v>
      </c>
      <c r="D1018" s="5" t="s">
        <v>12</v>
      </c>
      <c r="E1018" s="12" t="s">
        <v>2</v>
      </c>
      <c r="F1018" s="5" t="s">
        <v>24</v>
      </c>
      <c r="G1018" s="23" t="s">
        <v>21</v>
      </c>
      <c r="H1018" s="23" t="s">
        <v>22</v>
      </c>
      <c r="I1018" s="21" t="s">
        <v>20</v>
      </c>
      <c r="J1018" s="21" t="s">
        <v>23</v>
      </c>
      <c r="K1018" s="50" t="s">
        <v>25</v>
      </c>
      <c r="L1018" s="51" t="s">
        <v>26</v>
      </c>
      <c r="M1018" s="51" t="s">
        <v>27</v>
      </c>
      <c r="N1018" s="42"/>
    </row>
    <row r="1019" spans="2:14" x14ac:dyDescent="0.25">
      <c r="B1019" s="39"/>
      <c r="C1019" s="3"/>
      <c r="D1019" s="4" t="str">
        <f>_xlfn.IFNA(VLOOKUP(C1019,'1 - Componenten'!$B$7:$K$60,3,0),"")</f>
        <v/>
      </c>
      <c r="E1019" s="18" t="str">
        <f>_xlfn.IFNA(VLOOKUP(C1019,'1 - Componenten'!$B$7:$K$60,5,0),"")</f>
        <v/>
      </c>
      <c r="F1019" s="26" t="str">
        <f>_xlfn.IFNA(VLOOKUP(C1019,'1 - Componenten'!$B$7:$K$60,8,0),"")</f>
        <v/>
      </c>
      <c r="G1019" s="26" t="str">
        <f>_xlfn.IFNA(VLOOKUP(C1019,'1 - Componenten'!$B$7:$K$60,9,0),"")</f>
        <v/>
      </c>
      <c r="H1019" s="26" t="str">
        <f>_xlfn.IFNA(VLOOKUP(C1019,'1 - Componenten'!$B$7:$K$60,10,0),"")</f>
        <v/>
      </c>
      <c r="I1019" s="13">
        <v>1</v>
      </c>
      <c r="J1019" s="52">
        <f>IFERROR($I1019*E1019,0)</f>
        <v>0</v>
      </c>
      <c r="K1019" s="53">
        <f>IFERROR($I1019*F1019,0)</f>
        <v>0</v>
      </c>
      <c r="L1019" s="53">
        <f t="shared" ref="L1019:L1027" si="344">IFERROR($I1019*G1019,0)</f>
        <v>0</v>
      </c>
      <c r="M1019" s="53">
        <f t="shared" ref="M1019:M1027" si="345">IFERROR($I1019*H1019,0)</f>
        <v>0</v>
      </c>
      <c r="N1019" s="42"/>
    </row>
    <row r="1020" spans="2:14" x14ac:dyDescent="0.25">
      <c r="B1020" s="39"/>
      <c r="C1020" s="3"/>
      <c r="D1020" s="4" t="str">
        <f>_xlfn.IFNA(VLOOKUP(C1020,'1 - Componenten'!$B$7:$K$60,3,0),"")</f>
        <v/>
      </c>
      <c r="E1020" s="18" t="str">
        <f>_xlfn.IFNA(VLOOKUP(C1020,'1 - Componenten'!$B$7:$K$60,5,0),"")</f>
        <v/>
      </c>
      <c r="F1020" s="26" t="str">
        <f>_xlfn.IFNA(VLOOKUP(C1020,'1 - Componenten'!$B$7:$K$60,8,0),"")</f>
        <v/>
      </c>
      <c r="G1020" s="26" t="str">
        <f>_xlfn.IFNA(VLOOKUP(C1020,'1 - Componenten'!$B$7:$K$60,9,0),"")</f>
        <v/>
      </c>
      <c r="H1020" s="26" t="str">
        <f>_xlfn.IFNA(VLOOKUP(C1020,'1 - Componenten'!$B$7:$K$60,10,0),"")</f>
        <v/>
      </c>
      <c r="I1020" s="13">
        <v>1</v>
      </c>
      <c r="J1020" s="52">
        <f t="shared" ref="J1020:J1027" si="346">IFERROR($I1020*E1020,0)</f>
        <v>0</v>
      </c>
      <c r="K1020" s="53">
        <f t="shared" ref="K1020:K1027" si="347">IFERROR($I1020*F1020,0)</f>
        <v>0</v>
      </c>
      <c r="L1020" s="53">
        <f t="shared" si="344"/>
        <v>0</v>
      </c>
      <c r="M1020" s="53">
        <f t="shared" si="345"/>
        <v>0</v>
      </c>
      <c r="N1020" s="42"/>
    </row>
    <row r="1021" spans="2:14" x14ac:dyDescent="0.25">
      <c r="B1021" s="39"/>
      <c r="C1021" s="3"/>
      <c r="D1021" s="4" t="str">
        <f>_xlfn.IFNA(VLOOKUP(C1021,'1 - Componenten'!$B$7:$K$60,3,0),"")</f>
        <v/>
      </c>
      <c r="E1021" s="18" t="str">
        <f>_xlfn.IFNA(VLOOKUP(C1021,'1 - Componenten'!$B$7:$K$60,5,0),"")</f>
        <v/>
      </c>
      <c r="F1021" s="26" t="str">
        <f>_xlfn.IFNA(VLOOKUP(C1021,'1 - Componenten'!$B$7:$K$60,8,0),"")</f>
        <v/>
      </c>
      <c r="G1021" s="26" t="str">
        <f>_xlfn.IFNA(VLOOKUP(C1021,'1 - Componenten'!$B$7:$K$60,9,0),"")</f>
        <v/>
      </c>
      <c r="H1021" s="26" t="str">
        <f>_xlfn.IFNA(VLOOKUP(C1021,'1 - Componenten'!$B$7:$K$60,10,0),"")</f>
        <v/>
      </c>
      <c r="I1021" s="13">
        <v>1</v>
      </c>
      <c r="J1021" s="52">
        <f t="shared" si="346"/>
        <v>0</v>
      </c>
      <c r="K1021" s="53">
        <f t="shared" si="347"/>
        <v>0</v>
      </c>
      <c r="L1021" s="53">
        <f t="shared" si="344"/>
        <v>0</v>
      </c>
      <c r="M1021" s="53">
        <f t="shared" si="345"/>
        <v>0</v>
      </c>
      <c r="N1021" s="42"/>
    </row>
    <row r="1022" spans="2:14" x14ac:dyDescent="0.25">
      <c r="B1022" s="39"/>
      <c r="C1022" s="3"/>
      <c r="D1022" s="4" t="str">
        <f>_xlfn.IFNA(VLOOKUP(C1022,'1 - Componenten'!$B$7:$K$60,3,0),"")</f>
        <v/>
      </c>
      <c r="E1022" s="18" t="str">
        <f>_xlfn.IFNA(VLOOKUP(C1022,'1 - Componenten'!$B$7:$K$60,5,0),"")</f>
        <v/>
      </c>
      <c r="F1022" s="26" t="str">
        <f>_xlfn.IFNA(VLOOKUP(C1022,'1 - Componenten'!$B$7:$K$60,8,0),"")</f>
        <v/>
      </c>
      <c r="G1022" s="26" t="str">
        <f>_xlfn.IFNA(VLOOKUP(C1022,'1 - Componenten'!$B$7:$K$60,9,0),"")</f>
        <v/>
      </c>
      <c r="H1022" s="26" t="str">
        <f>_xlfn.IFNA(VLOOKUP(C1022,'1 - Componenten'!$B$7:$K$60,10,0),"")</f>
        <v/>
      </c>
      <c r="I1022" s="13">
        <v>1</v>
      </c>
      <c r="J1022" s="52">
        <f t="shared" si="346"/>
        <v>0</v>
      </c>
      <c r="K1022" s="53">
        <f t="shared" si="347"/>
        <v>0</v>
      </c>
      <c r="L1022" s="53">
        <f t="shared" si="344"/>
        <v>0</v>
      </c>
      <c r="M1022" s="53">
        <f t="shared" si="345"/>
        <v>0</v>
      </c>
      <c r="N1022" s="42"/>
    </row>
    <row r="1023" spans="2:14" x14ac:dyDescent="0.25">
      <c r="B1023" s="39"/>
      <c r="C1023" s="3"/>
      <c r="D1023" s="4" t="str">
        <f>_xlfn.IFNA(VLOOKUP(C1023,'1 - Componenten'!$B$7:$K$60,3,0),"")</f>
        <v/>
      </c>
      <c r="E1023" s="18" t="str">
        <f>_xlfn.IFNA(VLOOKUP(C1023,'1 - Componenten'!$B$7:$K$60,5,0),"")</f>
        <v/>
      </c>
      <c r="F1023" s="26" t="str">
        <f>_xlfn.IFNA(VLOOKUP(C1023,'1 - Componenten'!$B$7:$K$60,8,0),"")</f>
        <v/>
      </c>
      <c r="G1023" s="26" t="str">
        <f>_xlfn.IFNA(VLOOKUP(C1023,'1 - Componenten'!$B$7:$K$60,9,0),"")</f>
        <v/>
      </c>
      <c r="H1023" s="26" t="str">
        <f>_xlfn.IFNA(VLOOKUP(C1023,'1 - Componenten'!$B$7:$K$60,10,0),"")</f>
        <v/>
      </c>
      <c r="I1023" s="13">
        <v>1</v>
      </c>
      <c r="J1023" s="52">
        <f t="shared" si="346"/>
        <v>0</v>
      </c>
      <c r="K1023" s="53">
        <f t="shared" si="347"/>
        <v>0</v>
      </c>
      <c r="L1023" s="53">
        <f t="shared" si="344"/>
        <v>0</v>
      </c>
      <c r="M1023" s="53">
        <f t="shared" si="345"/>
        <v>0</v>
      </c>
      <c r="N1023" s="42"/>
    </row>
    <row r="1024" spans="2:14" x14ac:dyDescent="0.25">
      <c r="B1024" s="39"/>
      <c r="C1024" s="3"/>
      <c r="D1024" s="4" t="str">
        <f>_xlfn.IFNA(VLOOKUP(C1024,'1 - Componenten'!$B$7:$K$60,3,0),"")</f>
        <v/>
      </c>
      <c r="E1024" s="18" t="str">
        <f>_xlfn.IFNA(VLOOKUP(C1024,'1 - Componenten'!$B$7:$K$60,5,0),"")</f>
        <v/>
      </c>
      <c r="F1024" s="26" t="str">
        <f>_xlfn.IFNA(VLOOKUP(C1024,'1 - Componenten'!$B$7:$K$60,8,0),"")</f>
        <v/>
      </c>
      <c r="G1024" s="26" t="str">
        <f>_xlfn.IFNA(VLOOKUP(C1024,'1 - Componenten'!$B$7:$K$60,9,0),"")</f>
        <v/>
      </c>
      <c r="H1024" s="26" t="str">
        <f>_xlfn.IFNA(VLOOKUP(C1024,'1 - Componenten'!$B$7:$K$60,10,0),"")</f>
        <v/>
      </c>
      <c r="I1024" s="13">
        <v>1</v>
      </c>
      <c r="J1024" s="52">
        <f t="shared" si="346"/>
        <v>0</v>
      </c>
      <c r="K1024" s="53">
        <f t="shared" si="347"/>
        <v>0</v>
      </c>
      <c r="L1024" s="53">
        <f t="shared" si="344"/>
        <v>0</v>
      </c>
      <c r="M1024" s="53">
        <f t="shared" si="345"/>
        <v>0</v>
      </c>
      <c r="N1024" s="42"/>
    </row>
    <row r="1025" spans="2:14" x14ac:dyDescent="0.25">
      <c r="B1025" s="39"/>
      <c r="C1025" s="3"/>
      <c r="D1025" s="4" t="str">
        <f>_xlfn.IFNA(VLOOKUP(C1025,'1 - Componenten'!$B$7:$K$60,3,0),"")</f>
        <v/>
      </c>
      <c r="E1025" s="18" t="str">
        <f>_xlfn.IFNA(VLOOKUP(C1025,'1 - Componenten'!$B$7:$K$60,5,0),"")</f>
        <v/>
      </c>
      <c r="F1025" s="26" t="str">
        <f>_xlfn.IFNA(VLOOKUP(C1025,'1 - Componenten'!$B$7:$K$60,8,0),"")</f>
        <v/>
      </c>
      <c r="G1025" s="26" t="str">
        <f>_xlfn.IFNA(VLOOKUP(C1025,'1 - Componenten'!$B$7:$K$60,9,0),"")</f>
        <v/>
      </c>
      <c r="H1025" s="26" t="str">
        <f>_xlfn.IFNA(VLOOKUP(C1025,'1 - Componenten'!$B$7:$K$60,10,0),"")</f>
        <v/>
      </c>
      <c r="I1025" s="13">
        <v>1</v>
      </c>
      <c r="J1025" s="52">
        <f t="shared" si="346"/>
        <v>0</v>
      </c>
      <c r="K1025" s="53">
        <f t="shared" si="347"/>
        <v>0</v>
      </c>
      <c r="L1025" s="53">
        <f t="shared" si="344"/>
        <v>0</v>
      </c>
      <c r="M1025" s="53">
        <f t="shared" si="345"/>
        <v>0</v>
      </c>
      <c r="N1025" s="42"/>
    </row>
    <row r="1026" spans="2:14" x14ac:dyDescent="0.25">
      <c r="B1026" s="39"/>
      <c r="C1026" s="3"/>
      <c r="D1026" s="4" t="str">
        <f>_xlfn.IFNA(VLOOKUP(C1026,'1 - Componenten'!$B$7:$K$60,3,0),"")</f>
        <v/>
      </c>
      <c r="E1026" s="18" t="str">
        <f>_xlfn.IFNA(VLOOKUP(C1026,'1 - Componenten'!$B$7:$K$60,5,0),"")</f>
        <v/>
      </c>
      <c r="F1026" s="26" t="str">
        <f>_xlfn.IFNA(VLOOKUP(C1026,'1 - Componenten'!$B$7:$K$60,8,0),"")</f>
        <v/>
      </c>
      <c r="G1026" s="26" t="str">
        <f>_xlfn.IFNA(VLOOKUP(C1026,'1 - Componenten'!$B$7:$K$60,9,0),"")</f>
        <v/>
      </c>
      <c r="H1026" s="26" t="str">
        <f>_xlfn.IFNA(VLOOKUP(C1026,'1 - Componenten'!$B$7:$K$60,10,0),"")</f>
        <v/>
      </c>
      <c r="I1026" s="13">
        <v>1</v>
      </c>
      <c r="J1026" s="52">
        <f t="shared" si="346"/>
        <v>0</v>
      </c>
      <c r="K1026" s="53">
        <f t="shared" si="347"/>
        <v>0</v>
      </c>
      <c r="L1026" s="53">
        <f t="shared" si="344"/>
        <v>0</v>
      </c>
      <c r="M1026" s="53">
        <f t="shared" si="345"/>
        <v>0</v>
      </c>
      <c r="N1026" s="42"/>
    </row>
    <row r="1027" spans="2:14" x14ac:dyDescent="0.25">
      <c r="B1027" s="39"/>
      <c r="C1027" s="3"/>
      <c r="D1027" s="4" t="str">
        <f>_xlfn.IFNA(VLOOKUP(C1027,'1 - Componenten'!$B$7:$K$60,3,0),"")</f>
        <v/>
      </c>
      <c r="E1027" s="18" t="str">
        <f>_xlfn.IFNA(VLOOKUP(C1027,'1 - Componenten'!$B$7:$K$60,5,0),"")</f>
        <v/>
      </c>
      <c r="F1027" s="26" t="str">
        <f>_xlfn.IFNA(VLOOKUP(C1027,'1 - Componenten'!$B$7:$K$60,8,0),"")</f>
        <v/>
      </c>
      <c r="G1027" s="26" t="str">
        <f>_xlfn.IFNA(VLOOKUP(C1027,'1 - Componenten'!$B$7:$K$60,9,0),"")</f>
        <v/>
      </c>
      <c r="H1027" s="26" t="str">
        <f>_xlfn.IFNA(VLOOKUP(C1027,'1 - Componenten'!$B$7:$K$60,10,0),"")</f>
        <v/>
      </c>
      <c r="I1027" s="13">
        <v>1</v>
      </c>
      <c r="J1027" s="52">
        <f t="shared" si="346"/>
        <v>0</v>
      </c>
      <c r="K1027" s="53">
        <f t="shared" si="347"/>
        <v>0</v>
      </c>
      <c r="L1027" s="53">
        <f t="shared" si="344"/>
        <v>0</v>
      </c>
      <c r="M1027" s="53">
        <f t="shared" si="345"/>
        <v>0</v>
      </c>
      <c r="N1027" s="42"/>
    </row>
    <row r="1028" spans="2:14" ht="14.1" customHeight="1" x14ac:dyDescent="0.25">
      <c r="B1028" s="39"/>
      <c r="C1028" s="32"/>
      <c r="D1028" s="33"/>
      <c r="E1028" s="34"/>
      <c r="F1028" s="35"/>
      <c r="G1028" s="35"/>
      <c r="H1028" s="35"/>
      <c r="I1028" s="32"/>
      <c r="J1028" s="54" t="s">
        <v>29</v>
      </c>
      <c r="K1028" s="55">
        <f>SUM(K1019:K1027)</f>
        <v>0</v>
      </c>
      <c r="L1028" s="55">
        <f>SUM(L1019:L1027)</f>
        <v>0</v>
      </c>
      <c r="M1028" s="55">
        <f>SUM(M1019:M1027)</f>
        <v>0</v>
      </c>
      <c r="N1028" s="42"/>
    </row>
    <row r="1029" spans="2:14" ht="18.75" x14ac:dyDescent="0.3">
      <c r="B1029" s="39"/>
      <c r="C1029" s="48" t="s">
        <v>67</v>
      </c>
      <c r="D1029" s="79" t="s">
        <v>111</v>
      </c>
      <c r="E1029" s="107" t="s">
        <v>19</v>
      </c>
      <c r="F1029" s="107"/>
      <c r="G1029" s="107"/>
      <c r="H1029" s="107"/>
      <c r="I1029" s="108" t="s">
        <v>35</v>
      </c>
      <c r="J1029" s="108"/>
      <c r="K1029" s="108"/>
      <c r="L1029" s="108"/>
      <c r="M1029" s="108"/>
      <c r="N1029" s="42"/>
    </row>
    <row r="1030" spans="2:14" ht="30" customHeight="1" x14ac:dyDescent="0.25">
      <c r="B1030" s="39"/>
      <c r="C1030" s="5" t="s">
        <v>36</v>
      </c>
      <c r="D1030" s="5" t="s">
        <v>12</v>
      </c>
      <c r="E1030" s="12" t="s">
        <v>2</v>
      </c>
      <c r="F1030" s="5" t="s">
        <v>24</v>
      </c>
      <c r="G1030" s="23" t="s">
        <v>21</v>
      </c>
      <c r="H1030" s="23" t="s">
        <v>22</v>
      </c>
      <c r="I1030" s="21" t="s">
        <v>20</v>
      </c>
      <c r="J1030" s="21" t="s">
        <v>23</v>
      </c>
      <c r="K1030" s="50" t="s">
        <v>25</v>
      </c>
      <c r="L1030" s="51" t="s">
        <v>26</v>
      </c>
      <c r="M1030" s="51" t="s">
        <v>27</v>
      </c>
      <c r="N1030" s="42"/>
    </row>
    <row r="1031" spans="2:14" x14ac:dyDescent="0.25">
      <c r="B1031" s="39"/>
      <c r="C1031" s="3"/>
      <c r="D1031" s="4" t="str">
        <f>_xlfn.IFNA(VLOOKUP(C1031,'1 - Componenten'!$B$7:$K$60,3,0),"")</f>
        <v/>
      </c>
      <c r="E1031" s="18" t="str">
        <f>_xlfn.IFNA(VLOOKUP(C1031,'1 - Componenten'!$B$7:$K$60,5,0),"")</f>
        <v/>
      </c>
      <c r="F1031" s="26" t="str">
        <f>_xlfn.IFNA(VLOOKUP(C1031,'1 - Componenten'!$B$7:$K$60,8,0),"")</f>
        <v/>
      </c>
      <c r="G1031" s="26" t="str">
        <f>_xlfn.IFNA(VLOOKUP(C1031,'1 - Componenten'!$B$7:$K$60,9,0),"")</f>
        <v/>
      </c>
      <c r="H1031" s="26" t="str">
        <f>_xlfn.IFNA(VLOOKUP(C1031,'1 - Componenten'!$B$7:$K$60,10,0),"")</f>
        <v/>
      </c>
      <c r="I1031" s="13">
        <v>1</v>
      </c>
      <c r="J1031" s="52">
        <f>IFERROR($I1031*E1031,0)</f>
        <v>0</v>
      </c>
      <c r="K1031" s="53">
        <f>IFERROR($I1031*F1031,0)</f>
        <v>0</v>
      </c>
      <c r="L1031" s="53">
        <f t="shared" ref="L1031:L1039" si="348">IFERROR($I1031*G1031,0)</f>
        <v>0</v>
      </c>
      <c r="M1031" s="53">
        <f t="shared" ref="M1031:M1039" si="349">IFERROR($I1031*H1031,0)</f>
        <v>0</v>
      </c>
      <c r="N1031" s="42"/>
    </row>
    <row r="1032" spans="2:14" x14ac:dyDescent="0.25">
      <c r="B1032" s="39"/>
      <c r="C1032" s="3"/>
      <c r="D1032" s="4" t="str">
        <f>_xlfn.IFNA(VLOOKUP(C1032,'1 - Componenten'!$B$7:$K$60,3,0),"")</f>
        <v/>
      </c>
      <c r="E1032" s="18" t="str">
        <f>_xlfn.IFNA(VLOOKUP(C1032,'1 - Componenten'!$B$7:$K$60,5,0),"")</f>
        <v/>
      </c>
      <c r="F1032" s="26" t="str">
        <f>_xlfn.IFNA(VLOOKUP(C1032,'1 - Componenten'!$B$7:$K$60,8,0),"")</f>
        <v/>
      </c>
      <c r="G1032" s="26" t="str">
        <f>_xlfn.IFNA(VLOOKUP(C1032,'1 - Componenten'!$B$7:$K$60,9,0),"")</f>
        <v/>
      </c>
      <c r="H1032" s="26" t="str">
        <f>_xlfn.IFNA(VLOOKUP(C1032,'1 - Componenten'!$B$7:$K$60,10,0),"")</f>
        <v/>
      </c>
      <c r="I1032" s="13">
        <v>1</v>
      </c>
      <c r="J1032" s="52">
        <f t="shared" ref="J1032:J1039" si="350">IFERROR($I1032*E1032,0)</f>
        <v>0</v>
      </c>
      <c r="K1032" s="53">
        <f t="shared" ref="K1032:K1039" si="351">IFERROR($I1032*F1032,0)</f>
        <v>0</v>
      </c>
      <c r="L1032" s="53">
        <f t="shared" si="348"/>
        <v>0</v>
      </c>
      <c r="M1032" s="53">
        <f t="shared" si="349"/>
        <v>0</v>
      </c>
      <c r="N1032" s="42"/>
    </row>
    <row r="1033" spans="2:14" x14ac:dyDescent="0.25">
      <c r="B1033" s="39"/>
      <c r="C1033" s="3"/>
      <c r="D1033" s="4" t="str">
        <f>_xlfn.IFNA(VLOOKUP(C1033,'1 - Componenten'!$B$7:$K$60,3,0),"")</f>
        <v/>
      </c>
      <c r="E1033" s="18" t="str">
        <f>_xlfn.IFNA(VLOOKUP(C1033,'1 - Componenten'!$B$7:$K$60,5,0),"")</f>
        <v/>
      </c>
      <c r="F1033" s="26" t="str">
        <f>_xlfn.IFNA(VLOOKUP(C1033,'1 - Componenten'!$B$7:$K$60,8,0),"")</f>
        <v/>
      </c>
      <c r="G1033" s="26" t="str">
        <f>_xlfn.IFNA(VLOOKUP(C1033,'1 - Componenten'!$B$7:$K$60,9,0),"")</f>
        <v/>
      </c>
      <c r="H1033" s="26" t="str">
        <f>_xlfn.IFNA(VLOOKUP(C1033,'1 - Componenten'!$B$7:$K$60,10,0),"")</f>
        <v/>
      </c>
      <c r="I1033" s="13">
        <v>1</v>
      </c>
      <c r="J1033" s="52">
        <f t="shared" si="350"/>
        <v>0</v>
      </c>
      <c r="K1033" s="53">
        <f t="shared" si="351"/>
        <v>0</v>
      </c>
      <c r="L1033" s="53">
        <f t="shared" si="348"/>
        <v>0</v>
      </c>
      <c r="M1033" s="53">
        <f t="shared" si="349"/>
        <v>0</v>
      </c>
      <c r="N1033" s="42"/>
    </row>
    <row r="1034" spans="2:14" x14ac:dyDescent="0.25">
      <c r="B1034" s="39"/>
      <c r="C1034" s="3"/>
      <c r="D1034" s="4" t="str">
        <f>_xlfn.IFNA(VLOOKUP(C1034,'1 - Componenten'!$B$7:$K$60,3,0),"")</f>
        <v/>
      </c>
      <c r="E1034" s="18" t="str">
        <f>_xlfn.IFNA(VLOOKUP(C1034,'1 - Componenten'!$B$7:$K$60,5,0),"")</f>
        <v/>
      </c>
      <c r="F1034" s="26" t="str">
        <f>_xlfn.IFNA(VLOOKUP(C1034,'1 - Componenten'!$B$7:$K$60,8,0),"")</f>
        <v/>
      </c>
      <c r="G1034" s="26" t="str">
        <f>_xlfn.IFNA(VLOOKUP(C1034,'1 - Componenten'!$B$7:$K$60,9,0),"")</f>
        <v/>
      </c>
      <c r="H1034" s="26" t="str">
        <f>_xlfn.IFNA(VLOOKUP(C1034,'1 - Componenten'!$B$7:$K$60,10,0),"")</f>
        <v/>
      </c>
      <c r="I1034" s="13">
        <v>1</v>
      </c>
      <c r="J1034" s="52">
        <f t="shared" si="350"/>
        <v>0</v>
      </c>
      <c r="K1034" s="53">
        <f t="shared" si="351"/>
        <v>0</v>
      </c>
      <c r="L1034" s="53">
        <f t="shared" si="348"/>
        <v>0</v>
      </c>
      <c r="M1034" s="53">
        <f t="shared" si="349"/>
        <v>0</v>
      </c>
      <c r="N1034" s="42"/>
    </row>
    <row r="1035" spans="2:14" x14ac:dyDescent="0.25">
      <c r="B1035" s="39"/>
      <c r="C1035" s="3"/>
      <c r="D1035" s="4" t="str">
        <f>_xlfn.IFNA(VLOOKUP(C1035,'1 - Componenten'!$B$7:$K$60,3,0),"")</f>
        <v/>
      </c>
      <c r="E1035" s="18" t="str">
        <f>_xlfn.IFNA(VLOOKUP(C1035,'1 - Componenten'!$B$7:$K$60,5,0),"")</f>
        <v/>
      </c>
      <c r="F1035" s="26" t="str">
        <f>_xlfn.IFNA(VLOOKUP(C1035,'1 - Componenten'!$B$7:$K$60,8,0),"")</f>
        <v/>
      </c>
      <c r="G1035" s="26" t="str">
        <f>_xlfn.IFNA(VLOOKUP(C1035,'1 - Componenten'!$B$7:$K$60,9,0),"")</f>
        <v/>
      </c>
      <c r="H1035" s="26" t="str">
        <f>_xlfn.IFNA(VLOOKUP(C1035,'1 - Componenten'!$B$7:$K$60,10,0),"")</f>
        <v/>
      </c>
      <c r="I1035" s="13">
        <v>1</v>
      </c>
      <c r="J1035" s="52">
        <f t="shared" si="350"/>
        <v>0</v>
      </c>
      <c r="K1035" s="53">
        <f t="shared" si="351"/>
        <v>0</v>
      </c>
      <c r="L1035" s="53">
        <f t="shared" si="348"/>
        <v>0</v>
      </c>
      <c r="M1035" s="53">
        <f t="shared" si="349"/>
        <v>0</v>
      </c>
      <c r="N1035" s="42"/>
    </row>
    <row r="1036" spans="2:14" x14ac:dyDescent="0.25">
      <c r="B1036" s="39"/>
      <c r="C1036" s="3"/>
      <c r="D1036" s="4" t="str">
        <f>_xlfn.IFNA(VLOOKUP(C1036,'1 - Componenten'!$B$7:$K$60,3,0),"")</f>
        <v/>
      </c>
      <c r="E1036" s="18" t="str">
        <f>_xlfn.IFNA(VLOOKUP(C1036,'1 - Componenten'!$B$7:$K$60,5,0),"")</f>
        <v/>
      </c>
      <c r="F1036" s="26" t="str">
        <f>_xlfn.IFNA(VLOOKUP(C1036,'1 - Componenten'!$B$7:$K$60,8,0),"")</f>
        <v/>
      </c>
      <c r="G1036" s="26" t="str">
        <f>_xlfn.IFNA(VLOOKUP(C1036,'1 - Componenten'!$B$7:$K$60,9,0),"")</f>
        <v/>
      </c>
      <c r="H1036" s="26" t="str">
        <f>_xlfn.IFNA(VLOOKUP(C1036,'1 - Componenten'!$B$7:$K$60,10,0),"")</f>
        <v/>
      </c>
      <c r="I1036" s="13">
        <v>1</v>
      </c>
      <c r="J1036" s="52">
        <f t="shared" si="350"/>
        <v>0</v>
      </c>
      <c r="K1036" s="53">
        <f t="shared" si="351"/>
        <v>0</v>
      </c>
      <c r="L1036" s="53">
        <f t="shared" si="348"/>
        <v>0</v>
      </c>
      <c r="M1036" s="53">
        <f t="shared" si="349"/>
        <v>0</v>
      </c>
      <c r="N1036" s="42"/>
    </row>
    <row r="1037" spans="2:14" x14ac:dyDescent="0.25">
      <c r="B1037" s="39"/>
      <c r="C1037" s="3"/>
      <c r="D1037" s="4" t="str">
        <f>_xlfn.IFNA(VLOOKUP(C1037,'1 - Componenten'!$B$7:$K$60,3,0),"")</f>
        <v/>
      </c>
      <c r="E1037" s="18" t="str">
        <f>_xlfn.IFNA(VLOOKUP(C1037,'1 - Componenten'!$B$7:$K$60,5,0),"")</f>
        <v/>
      </c>
      <c r="F1037" s="26" t="str">
        <f>_xlfn.IFNA(VLOOKUP(C1037,'1 - Componenten'!$B$7:$K$60,8,0),"")</f>
        <v/>
      </c>
      <c r="G1037" s="26" t="str">
        <f>_xlfn.IFNA(VLOOKUP(C1037,'1 - Componenten'!$B$7:$K$60,9,0),"")</f>
        <v/>
      </c>
      <c r="H1037" s="26" t="str">
        <f>_xlfn.IFNA(VLOOKUP(C1037,'1 - Componenten'!$B$7:$K$60,10,0),"")</f>
        <v/>
      </c>
      <c r="I1037" s="13">
        <v>1</v>
      </c>
      <c r="J1037" s="52">
        <f t="shared" si="350"/>
        <v>0</v>
      </c>
      <c r="K1037" s="53">
        <f t="shared" si="351"/>
        <v>0</v>
      </c>
      <c r="L1037" s="53">
        <f t="shared" si="348"/>
        <v>0</v>
      </c>
      <c r="M1037" s="53">
        <f t="shared" si="349"/>
        <v>0</v>
      </c>
      <c r="N1037" s="42"/>
    </row>
    <row r="1038" spans="2:14" x14ac:dyDescent="0.25">
      <c r="B1038" s="39"/>
      <c r="C1038" s="3"/>
      <c r="D1038" s="4" t="str">
        <f>_xlfn.IFNA(VLOOKUP(C1038,'1 - Componenten'!$B$7:$K$60,3,0),"")</f>
        <v/>
      </c>
      <c r="E1038" s="18" t="str">
        <f>_xlfn.IFNA(VLOOKUP(C1038,'1 - Componenten'!$B$7:$K$60,5,0),"")</f>
        <v/>
      </c>
      <c r="F1038" s="26" t="str">
        <f>_xlfn.IFNA(VLOOKUP(C1038,'1 - Componenten'!$B$7:$K$60,8,0),"")</f>
        <v/>
      </c>
      <c r="G1038" s="26" t="str">
        <f>_xlfn.IFNA(VLOOKUP(C1038,'1 - Componenten'!$B$7:$K$60,9,0),"")</f>
        <v/>
      </c>
      <c r="H1038" s="26" t="str">
        <f>_xlfn.IFNA(VLOOKUP(C1038,'1 - Componenten'!$B$7:$K$60,10,0),"")</f>
        <v/>
      </c>
      <c r="I1038" s="13">
        <v>1</v>
      </c>
      <c r="J1038" s="52">
        <f t="shared" si="350"/>
        <v>0</v>
      </c>
      <c r="K1038" s="53">
        <f t="shared" si="351"/>
        <v>0</v>
      </c>
      <c r="L1038" s="53">
        <f t="shared" si="348"/>
        <v>0</v>
      </c>
      <c r="M1038" s="53">
        <f t="shared" si="349"/>
        <v>0</v>
      </c>
      <c r="N1038" s="42"/>
    </row>
    <row r="1039" spans="2:14" x14ac:dyDescent="0.25">
      <c r="B1039" s="39"/>
      <c r="C1039" s="3"/>
      <c r="D1039" s="4" t="str">
        <f>_xlfn.IFNA(VLOOKUP(C1039,'1 - Componenten'!$B$7:$K$60,3,0),"")</f>
        <v/>
      </c>
      <c r="E1039" s="18" t="str">
        <f>_xlfn.IFNA(VLOOKUP(C1039,'1 - Componenten'!$B$7:$K$60,5,0),"")</f>
        <v/>
      </c>
      <c r="F1039" s="26" t="str">
        <f>_xlfn.IFNA(VLOOKUP(C1039,'1 - Componenten'!$B$7:$K$60,8,0),"")</f>
        <v/>
      </c>
      <c r="G1039" s="26" t="str">
        <f>_xlfn.IFNA(VLOOKUP(C1039,'1 - Componenten'!$B$7:$K$60,9,0),"")</f>
        <v/>
      </c>
      <c r="H1039" s="26" t="str">
        <f>_xlfn.IFNA(VLOOKUP(C1039,'1 - Componenten'!$B$7:$K$60,10,0),"")</f>
        <v/>
      </c>
      <c r="I1039" s="13">
        <v>1</v>
      </c>
      <c r="J1039" s="52">
        <f t="shared" si="350"/>
        <v>0</v>
      </c>
      <c r="K1039" s="53">
        <f t="shared" si="351"/>
        <v>0</v>
      </c>
      <c r="L1039" s="53">
        <f t="shared" si="348"/>
        <v>0</v>
      </c>
      <c r="M1039" s="53">
        <f t="shared" si="349"/>
        <v>0</v>
      </c>
      <c r="N1039" s="42"/>
    </row>
    <row r="1040" spans="2:14" ht="14.1" customHeight="1" x14ac:dyDescent="0.25">
      <c r="B1040" s="39"/>
      <c r="C1040" s="32"/>
      <c r="D1040" s="33"/>
      <c r="E1040" s="34"/>
      <c r="F1040" s="35"/>
      <c r="G1040" s="35"/>
      <c r="H1040" s="35"/>
      <c r="I1040" s="32"/>
      <c r="J1040" s="54" t="s">
        <v>29</v>
      </c>
      <c r="K1040" s="55">
        <f>SUM(K1031:K1039)</f>
        <v>0</v>
      </c>
      <c r="L1040" s="55">
        <f>SUM(L1031:L1039)</f>
        <v>0</v>
      </c>
      <c r="M1040" s="55">
        <f>SUM(M1031:M1039)</f>
        <v>0</v>
      </c>
      <c r="N1040" s="42"/>
    </row>
    <row r="1041" spans="2:14" ht="18.75" x14ac:dyDescent="0.3">
      <c r="B1041" s="39"/>
      <c r="C1041" s="48" t="s">
        <v>67</v>
      </c>
      <c r="D1041" s="79" t="s">
        <v>112</v>
      </c>
      <c r="E1041" s="107" t="s">
        <v>19</v>
      </c>
      <c r="F1041" s="107"/>
      <c r="G1041" s="107"/>
      <c r="H1041" s="107"/>
      <c r="I1041" s="108" t="s">
        <v>35</v>
      </c>
      <c r="J1041" s="108"/>
      <c r="K1041" s="108"/>
      <c r="L1041" s="108"/>
      <c r="M1041" s="108"/>
      <c r="N1041" s="42"/>
    </row>
    <row r="1042" spans="2:14" ht="30" customHeight="1" x14ac:dyDescent="0.25">
      <c r="B1042" s="39"/>
      <c r="C1042" s="5" t="s">
        <v>36</v>
      </c>
      <c r="D1042" s="5" t="s">
        <v>12</v>
      </c>
      <c r="E1042" s="12" t="s">
        <v>2</v>
      </c>
      <c r="F1042" s="5" t="s">
        <v>24</v>
      </c>
      <c r="G1042" s="23" t="s">
        <v>21</v>
      </c>
      <c r="H1042" s="23" t="s">
        <v>22</v>
      </c>
      <c r="I1042" s="21" t="s">
        <v>20</v>
      </c>
      <c r="J1042" s="21" t="s">
        <v>23</v>
      </c>
      <c r="K1042" s="50" t="s">
        <v>25</v>
      </c>
      <c r="L1042" s="51" t="s">
        <v>26</v>
      </c>
      <c r="M1042" s="51" t="s">
        <v>27</v>
      </c>
      <c r="N1042" s="42"/>
    </row>
    <row r="1043" spans="2:14" x14ac:dyDescent="0.25">
      <c r="B1043" s="39"/>
      <c r="C1043" s="3"/>
      <c r="D1043" s="4" t="str">
        <f>_xlfn.IFNA(VLOOKUP(C1043,'1 - Componenten'!$B$7:$K$60,3,0),"")</f>
        <v/>
      </c>
      <c r="E1043" s="18" t="str">
        <f>_xlfn.IFNA(VLOOKUP(C1043,'1 - Componenten'!$B$7:$K$60,5,0),"")</f>
        <v/>
      </c>
      <c r="F1043" s="26" t="str">
        <f>_xlfn.IFNA(VLOOKUP(C1043,'1 - Componenten'!$B$7:$K$60,8,0),"")</f>
        <v/>
      </c>
      <c r="G1043" s="26" t="str">
        <f>_xlfn.IFNA(VLOOKUP(C1043,'1 - Componenten'!$B$7:$K$60,9,0),"")</f>
        <v/>
      </c>
      <c r="H1043" s="26" t="str">
        <f>_xlfn.IFNA(VLOOKUP(C1043,'1 - Componenten'!$B$7:$K$60,10,0),"")</f>
        <v/>
      </c>
      <c r="I1043" s="13">
        <v>1</v>
      </c>
      <c r="J1043" s="52">
        <f>IFERROR($I1043*E1043,0)</f>
        <v>0</v>
      </c>
      <c r="K1043" s="53">
        <f>IFERROR($I1043*F1043,0)</f>
        <v>0</v>
      </c>
      <c r="L1043" s="53">
        <f t="shared" ref="L1043:L1051" si="352">IFERROR($I1043*G1043,0)</f>
        <v>0</v>
      </c>
      <c r="M1043" s="53">
        <f t="shared" ref="M1043:M1051" si="353">IFERROR($I1043*H1043,0)</f>
        <v>0</v>
      </c>
      <c r="N1043" s="42"/>
    </row>
    <row r="1044" spans="2:14" x14ac:dyDescent="0.25">
      <c r="B1044" s="39"/>
      <c r="C1044" s="3"/>
      <c r="D1044" s="4" t="str">
        <f>_xlfn.IFNA(VLOOKUP(C1044,'1 - Componenten'!$B$7:$K$60,3,0),"")</f>
        <v/>
      </c>
      <c r="E1044" s="18" t="str">
        <f>_xlfn.IFNA(VLOOKUP(C1044,'1 - Componenten'!$B$7:$K$60,5,0),"")</f>
        <v/>
      </c>
      <c r="F1044" s="26" t="str">
        <f>_xlfn.IFNA(VLOOKUP(C1044,'1 - Componenten'!$B$7:$K$60,8,0),"")</f>
        <v/>
      </c>
      <c r="G1044" s="26" t="str">
        <f>_xlfn.IFNA(VLOOKUP(C1044,'1 - Componenten'!$B$7:$K$60,9,0),"")</f>
        <v/>
      </c>
      <c r="H1044" s="26" t="str">
        <f>_xlfn.IFNA(VLOOKUP(C1044,'1 - Componenten'!$B$7:$K$60,10,0),"")</f>
        <v/>
      </c>
      <c r="I1044" s="13">
        <v>1</v>
      </c>
      <c r="J1044" s="52">
        <f t="shared" ref="J1044:J1051" si="354">IFERROR($I1044*E1044,0)</f>
        <v>0</v>
      </c>
      <c r="K1044" s="53">
        <f t="shared" ref="K1044:K1051" si="355">IFERROR($I1044*F1044,0)</f>
        <v>0</v>
      </c>
      <c r="L1044" s="53">
        <f t="shared" si="352"/>
        <v>0</v>
      </c>
      <c r="M1044" s="53">
        <f t="shared" si="353"/>
        <v>0</v>
      </c>
      <c r="N1044" s="42"/>
    </row>
    <row r="1045" spans="2:14" x14ac:dyDescent="0.25">
      <c r="B1045" s="39"/>
      <c r="C1045" s="3"/>
      <c r="D1045" s="4" t="str">
        <f>_xlfn.IFNA(VLOOKUP(C1045,'1 - Componenten'!$B$7:$K$60,3,0),"")</f>
        <v/>
      </c>
      <c r="E1045" s="18" t="str">
        <f>_xlfn.IFNA(VLOOKUP(C1045,'1 - Componenten'!$B$7:$K$60,5,0),"")</f>
        <v/>
      </c>
      <c r="F1045" s="26" t="str">
        <f>_xlfn.IFNA(VLOOKUP(C1045,'1 - Componenten'!$B$7:$K$60,8,0),"")</f>
        <v/>
      </c>
      <c r="G1045" s="26" t="str">
        <f>_xlfn.IFNA(VLOOKUP(C1045,'1 - Componenten'!$B$7:$K$60,9,0),"")</f>
        <v/>
      </c>
      <c r="H1045" s="26" t="str">
        <f>_xlfn.IFNA(VLOOKUP(C1045,'1 - Componenten'!$B$7:$K$60,10,0),"")</f>
        <v/>
      </c>
      <c r="I1045" s="13">
        <v>1</v>
      </c>
      <c r="J1045" s="52">
        <f t="shared" si="354"/>
        <v>0</v>
      </c>
      <c r="K1045" s="53">
        <f t="shared" si="355"/>
        <v>0</v>
      </c>
      <c r="L1045" s="53">
        <f t="shared" si="352"/>
        <v>0</v>
      </c>
      <c r="M1045" s="53">
        <f t="shared" si="353"/>
        <v>0</v>
      </c>
      <c r="N1045" s="42"/>
    </row>
    <row r="1046" spans="2:14" x14ac:dyDescent="0.25">
      <c r="B1046" s="39"/>
      <c r="C1046" s="3"/>
      <c r="D1046" s="4" t="str">
        <f>_xlfn.IFNA(VLOOKUP(C1046,'1 - Componenten'!$B$7:$K$60,3,0),"")</f>
        <v/>
      </c>
      <c r="E1046" s="18" t="str">
        <f>_xlfn.IFNA(VLOOKUP(C1046,'1 - Componenten'!$B$7:$K$60,5,0),"")</f>
        <v/>
      </c>
      <c r="F1046" s="26" t="str">
        <f>_xlfn.IFNA(VLOOKUP(C1046,'1 - Componenten'!$B$7:$K$60,8,0),"")</f>
        <v/>
      </c>
      <c r="G1046" s="26" t="str">
        <f>_xlfn.IFNA(VLOOKUP(C1046,'1 - Componenten'!$B$7:$K$60,9,0),"")</f>
        <v/>
      </c>
      <c r="H1046" s="26" t="str">
        <f>_xlfn.IFNA(VLOOKUP(C1046,'1 - Componenten'!$B$7:$K$60,10,0),"")</f>
        <v/>
      </c>
      <c r="I1046" s="13">
        <v>1</v>
      </c>
      <c r="J1046" s="52">
        <f t="shared" si="354"/>
        <v>0</v>
      </c>
      <c r="K1046" s="53">
        <f t="shared" si="355"/>
        <v>0</v>
      </c>
      <c r="L1046" s="53">
        <f t="shared" si="352"/>
        <v>0</v>
      </c>
      <c r="M1046" s="53">
        <f t="shared" si="353"/>
        <v>0</v>
      </c>
      <c r="N1046" s="42"/>
    </row>
    <row r="1047" spans="2:14" x14ac:dyDescent="0.25">
      <c r="B1047" s="39"/>
      <c r="C1047" s="3"/>
      <c r="D1047" s="4" t="str">
        <f>_xlfn.IFNA(VLOOKUP(C1047,'1 - Componenten'!$B$7:$K$60,3,0),"")</f>
        <v/>
      </c>
      <c r="E1047" s="18" t="str">
        <f>_xlfn.IFNA(VLOOKUP(C1047,'1 - Componenten'!$B$7:$K$60,5,0),"")</f>
        <v/>
      </c>
      <c r="F1047" s="26" t="str">
        <f>_xlfn.IFNA(VLOOKUP(C1047,'1 - Componenten'!$B$7:$K$60,8,0),"")</f>
        <v/>
      </c>
      <c r="G1047" s="26" t="str">
        <f>_xlfn.IFNA(VLOOKUP(C1047,'1 - Componenten'!$B$7:$K$60,9,0),"")</f>
        <v/>
      </c>
      <c r="H1047" s="26" t="str">
        <f>_xlfn.IFNA(VLOOKUP(C1047,'1 - Componenten'!$B$7:$K$60,10,0),"")</f>
        <v/>
      </c>
      <c r="I1047" s="13">
        <v>1</v>
      </c>
      <c r="J1047" s="52">
        <f t="shared" si="354"/>
        <v>0</v>
      </c>
      <c r="K1047" s="53">
        <f t="shared" si="355"/>
        <v>0</v>
      </c>
      <c r="L1047" s="53">
        <f t="shared" si="352"/>
        <v>0</v>
      </c>
      <c r="M1047" s="53">
        <f t="shared" si="353"/>
        <v>0</v>
      </c>
      <c r="N1047" s="42"/>
    </row>
    <row r="1048" spans="2:14" x14ac:dyDescent="0.25">
      <c r="B1048" s="39"/>
      <c r="C1048" s="3"/>
      <c r="D1048" s="4" t="str">
        <f>_xlfn.IFNA(VLOOKUP(C1048,'1 - Componenten'!$B$7:$K$60,3,0),"")</f>
        <v/>
      </c>
      <c r="E1048" s="18" t="str">
        <f>_xlfn.IFNA(VLOOKUP(C1048,'1 - Componenten'!$B$7:$K$60,5,0),"")</f>
        <v/>
      </c>
      <c r="F1048" s="26" t="str">
        <f>_xlfn.IFNA(VLOOKUP(C1048,'1 - Componenten'!$B$7:$K$60,8,0),"")</f>
        <v/>
      </c>
      <c r="G1048" s="26" t="str">
        <f>_xlfn.IFNA(VLOOKUP(C1048,'1 - Componenten'!$B$7:$K$60,9,0),"")</f>
        <v/>
      </c>
      <c r="H1048" s="26" t="str">
        <f>_xlfn.IFNA(VLOOKUP(C1048,'1 - Componenten'!$B$7:$K$60,10,0),"")</f>
        <v/>
      </c>
      <c r="I1048" s="13">
        <v>1</v>
      </c>
      <c r="J1048" s="52">
        <f t="shared" si="354"/>
        <v>0</v>
      </c>
      <c r="K1048" s="53">
        <f t="shared" si="355"/>
        <v>0</v>
      </c>
      <c r="L1048" s="53">
        <f t="shared" si="352"/>
        <v>0</v>
      </c>
      <c r="M1048" s="53">
        <f t="shared" si="353"/>
        <v>0</v>
      </c>
      <c r="N1048" s="42"/>
    </row>
    <row r="1049" spans="2:14" x14ac:dyDescent="0.25">
      <c r="B1049" s="39"/>
      <c r="C1049" s="3"/>
      <c r="D1049" s="4" t="str">
        <f>_xlfn.IFNA(VLOOKUP(C1049,'1 - Componenten'!$B$7:$K$60,3,0),"")</f>
        <v/>
      </c>
      <c r="E1049" s="18" t="str">
        <f>_xlfn.IFNA(VLOOKUP(C1049,'1 - Componenten'!$B$7:$K$60,5,0),"")</f>
        <v/>
      </c>
      <c r="F1049" s="26" t="str">
        <f>_xlfn.IFNA(VLOOKUP(C1049,'1 - Componenten'!$B$7:$K$60,8,0),"")</f>
        <v/>
      </c>
      <c r="G1049" s="26" t="str">
        <f>_xlfn.IFNA(VLOOKUP(C1049,'1 - Componenten'!$B$7:$K$60,9,0),"")</f>
        <v/>
      </c>
      <c r="H1049" s="26" t="str">
        <f>_xlfn.IFNA(VLOOKUP(C1049,'1 - Componenten'!$B$7:$K$60,10,0),"")</f>
        <v/>
      </c>
      <c r="I1049" s="13">
        <v>1</v>
      </c>
      <c r="J1049" s="52">
        <f t="shared" si="354"/>
        <v>0</v>
      </c>
      <c r="K1049" s="53">
        <f t="shared" si="355"/>
        <v>0</v>
      </c>
      <c r="L1049" s="53">
        <f t="shared" si="352"/>
        <v>0</v>
      </c>
      <c r="M1049" s="53">
        <f t="shared" si="353"/>
        <v>0</v>
      </c>
      <c r="N1049" s="42"/>
    </row>
    <row r="1050" spans="2:14" x14ac:dyDescent="0.25">
      <c r="B1050" s="39"/>
      <c r="C1050" s="3"/>
      <c r="D1050" s="4" t="str">
        <f>_xlfn.IFNA(VLOOKUP(C1050,'1 - Componenten'!$B$7:$K$60,3,0),"")</f>
        <v/>
      </c>
      <c r="E1050" s="18" t="str">
        <f>_xlfn.IFNA(VLOOKUP(C1050,'1 - Componenten'!$B$7:$K$60,5,0),"")</f>
        <v/>
      </c>
      <c r="F1050" s="26" t="str">
        <f>_xlfn.IFNA(VLOOKUP(C1050,'1 - Componenten'!$B$7:$K$60,8,0),"")</f>
        <v/>
      </c>
      <c r="G1050" s="26" t="str">
        <f>_xlfn.IFNA(VLOOKUP(C1050,'1 - Componenten'!$B$7:$K$60,9,0),"")</f>
        <v/>
      </c>
      <c r="H1050" s="26" t="str">
        <f>_xlfn.IFNA(VLOOKUP(C1050,'1 - Componenten'!$B$7:$K$60,10,0),"")</f>
        <v/>
      </c>
      <c r="I1050" s="13">
        <v>1</v>
      </c>
      <c r="J1050" s="52">
        <f t="shared" si="354"/>
        <v>0</v>
      </c>
      <c r="K1050" s="53">
        <f t="shared" si="355"/>
        <v>0</v>
      </c>
      <c r="L1050" s="53">
        <f t="shared" si="352"/>
        <v>0</v>
      </c>
      <c r="M1050" s="53">
        <f t="shared" si="353"/>
        <v>0</v>
      </c>
      <c r="N1050" s="42"/>
    </row>
    <row r="1051" spans="2:14" x14ac:dyDescent="0.25">
      <c r="B1051" s="39"/>
      <c r="C1051" s="3"/>
      <c r="D1051" s="4" t="str">
        <f>_xlfn.IFNA(VLOOKUP(C1051,'1 - Componenten'!$B$7:$K$60,3,0),"")</f>
        <v/>
      </c>
      <c r="E1051" s="18" t="str">
        <f>_xlfn.IFNA(VLOOKUP(C1051,'1 - Componenten'!$B$7:$K$60,5,0),"")</f>
        <v/>
      </c>
      <c r="F1051" s="26" t="str">
        <f>_xlfn.IFNA(VLOOKUP(C1051,'1 - Componenten'!$B$7:$K$60,8,0),"")</f>
        <v/>
      </c>
      <c r="G1051" s="26" t="str">
        <f>_xlfn.IFNA(VLOOKUP(C1051,'1 - Componenten'!$B$7:$K$60,9,0),"")</f>
        <v/>
      </c>
      <c r="H1051" s="26" t="str">
        <f>_xlfn.IFNA(VLOOKUP(C1051,'1 - Componenten'!$B$7:$K$60,10,0),"")</f>
        <v/>
      </c>
      <c r="I1051" s="13">
        <v>1</v>
      </c>
      <c r="J1051" s="52">
        <f t="shared" si="354"/>
        <v>0</v>
      </c>
      <c r="K1051" s="53">
        <f t="shared" si="355"/>
        <v>0</v>
      </c>
      <c r="L1051" s="53">
        <f t="shared" si="352"/>
        <v>0</v>
      </c>
      <c r="M1051" s="53">
        <f t="shared" si="353"/>
        <v>0</v>
      </c>
      <c r="N1051" s="42"/>
    </row>
    <row r="1052" spans="2:14" ht="14.1" customHeight="1" x14ac:dyDescent="0.25">
      <c r="B1052" s="39"/>
      <c r="C1052" s="32"/>
      <c r="D1052" s="33"/>
      <c r="E1052" s="34"/>
      <c r="F1052" s="35"/>
      <c r="G1052" s="35"/>
      <c r="H1052" s="35"/>
      <c r="I1052" s="32"/>
      <c r="J1052" s="54" t="s">
        <v>29</v>
      </c>
      <c r="K1052" s="55">
        <f>SUM(K1043:K1051)</f>
        <v>0</v>
      </c>
      <c r="L1052" s="55">
        <f>SUM(L1043:L1051)</f>
        <v>0</v>
      </c>
      <c r="M1052" s="55">
        <f>SUM(M1043:M1051)</f>
        <v>0</v>
      </c>
      <c r="N1052" s="42"/>
    </row>
    <row r="1053" spans="2:14" ht="18.75" x14ac:dyDescent="0.3">
      <c r="B1053" s="39"/>
      <c r="C1053" s="48" t="s">
        <v>68</v>
      </c>
      <c r="D1053" s="79" t="s">
        <v>111</v>
      </c>
      <c r="E1053" s="107" t="s">
        <v>19</v>
      </c>
      <c r="F1053" s="107"/>
      <c r="G1053" s="107"/>
      <c r="H1053" s="107"/>
      <c r="I1053" s="108" t="s">
        <v>35</v>
      </c>
      <c r="J1053" s="108"/>
      <c r="K1053" s="108"/>
      <c r="L1053" s="108"/>
      <c r="M1053" s="108"/>
      <c r="N1053" s="42"/>
    </row>
    <row r="1054" spans="2:14" ht="30" customHeight="1" x14ac:dyDescent="0.25">
      <c r="B1054" s="39"/>
      <c r="C1054" s="5" t="s">
        <v>36</v>
      </c>
      <c r="D1054" s="5" t="s">
        <v>12</v>
      </c>
      <c r="E1054" s="12" t="s">
        <v>2</v>
      </c>
      <c r="F1054" s="5" t="s">
        <v>24</v>
      </c>
      <c r="G1054" s="23" t="s">
        <v>21</v>
      </c>
      <c r="H1054" s="23" t="s">
        <v>22</v>
      </c>
      <c r="I1054" s="21" t="s">
        <v>20</v>
      </c>
      <c r="J1054" s="21" t="s">
        <v>23</v>
      </c>
      <c r="K1054" s="50" t="s">
        <v>25</v>
      </c>
      <c r="L1054" s="51" t="s">
        <v>26</v>
      </c>
      <c r="M1054" s="51" t="s">
        <v>27</v>
      </c>
      <c r="N1054" s="42"/>
    </row>
    <row r="1055" spans="2:14" x14ac:dyDescent="0.25">
      <c r="B1055" s="39"/>
      <c r="C1055" s="3"/>
      <c r="D1055" s="4" t="str">
        <f>_xlfn.IFNA(VLOOKUP(C1055,'1 - Componenten'!$B$7:$K$60,3,0),"")</f>
        <v/>
      </c>
      <c r="E1055" s="18" t="str">
        <f>_xlfn.IFNA(VLOOKUP(C1055,'1 - Componenten'!$B$7:$K$60,5,0),"")</f>
        <v/>
      </c>
      <c r="F1055" s="26" t="str">
        <f>_xlfn.IFNA(VLOOKUP(C1055,'1 - Componenten'!$B$7:$K$60,8,0),"")</f>
        <v/>
      </c>
      <c r="G1055" s="26" t="str">
        <f>_xlfn.IFNA(VLOOKUP(C1055,'1 - Componenten'!$B$7:$K$60,9,0),"")</f>
        <v/>
      </c>
      <c r="H1055" s="26" t="str">
        <f>_xlfn.IFNA(VLOOKUP(C1055,'1 - Componenten'!$B$7:$K$60,10,0),"")</f>
        <v/>
      </c>
      <c r="I1055" s="13">
        <v>1</v>
      </c>
      <c r="J1055" s="52">
        <f>IFERROR($I1055*E1055,0)</f>
        <v>0</v>
      </c>
      <c r="K1055" s="53">
        <f>IFERROR($I1055*F1055,0)</f>
        <v>0</v>
      </c>
      <c r="L1055" s="53">
        <f t="shared" ref="L1055:L1063" si="356">IFERROR($I1055*G1055,0)</f>
        <v>0</v>
      </c>
      <c r="M1055" s="53">
        <f t="shared" ref="M1055:M1063" si="357">IFERROR($I1055*H1055,0)</f>
        <v>0</v>
      </c>
      <c r="N1055" s="42"/>
    </row>
    <row r="1056" spans="2:14" x14ac:dyDescent="0.25">
      <c r="B1056" s="39"/>
      <c r="C1056" s="3"/>
      <c r="D1056" s="4" t="str">
        <f>_xlfn.IFNA(VLOOKUP(C1056,'1 - Componenten'!$B$7:$K$60,3,0),"")</f>
        <v/>
      </c>
      <c r="E1056" s="18" t="str">
        <f>_xlfn.IFNA(VLOOKUP(C1056,'1 - Componenten'!$B$7:$K$60,5,0),"")</f>
        <v/>
      </c>
      <c r="F1056" s="26" t="str">
        <f>_xlfn.IFNA(VLOOKUP(C1056,'1 - Componenten'!$B$7:$K$60,8,0),"")</f>
        <v/>
      </c>
      <c r="G1056" s="26" t="str">
        <f>_xlfn.IFNA(VLOOKUP(C1056,'1 - Componenten'!$B$7:$K$60,9,0),"")</f>
        <v/>
      </c>
      <c r="H1056" s="26" t="str">
        <f>_xlfn.IFNA(VLOOKUP(C1056,'1 - Componenten'!$B$7:$K$60,10,0),"")</f>
        <v/>
      </c>
      <c r="I1056" s="13">
        <v>1</v>
      </c>
      <c r="J1056" s="52">
        <f t="shared" ref="J1056:J1063" si="358">IFERROR($I1056*E1056,0)</f>
        <v>0</v>
      </c>
      <c r="K1056" s="53">
        <f t="shared" ref="K1056:K1063" si="359">IFERROR($I1056*F1056,0)</f>
        <v>0</v>
      </c>
      <c r="L1056" s="53">
        <f t="shared" si="356"/>
        <v>0</v>
      </c>
      <c r="M1056" s="53">
        <f t="shared" si="357"/>
        <v>0</v>
      </c>
      <c r="N1056" s="42"/>
    </row>
    <row r="1057" spans="2:14" x14ac:dyDescent="0.25">
      <c r="B1057" s="39"/>
      <c r="C1057" s="3"/>
      <c r="D1057" s="4" t="str">
        <f>_xlfn.IFNA(VLOOKUP(C1057,'1 - Componenten'!$B$7:$K$60,3,0),"")</f>
        <v/>
      </c>
      <c r="E1057" s="18" t="str">
        <f>_xlfn.IFNA(VLOOKUP(C1057,'1 - Componenten'!$B$7:$K$60,5,0),"")</f>
        <v/>
      </c>
      <c r="F1057" s="26" t="str">
        <f>_xlfn.IFNA(VLOOKUP(C1057,'1 - Componenten'!$B$7:$K$60,8,0),"")</f>
        <v/>
      </c>
      <c r="G1057" s="26" t="str">
        <f>_xlfn.IFNA(VLOOKUP(C1057,'1 - Componenten'!$B$7:$K$60,9,0),"")</f>
        <v/>
      </c>
      <c r="H1057" s="26" t="str">
        <f>_xlfn.IFNA(VLOOKUP(C1057,'1 - Componenten'!$B$7:$K$60,10,0),"")</f>
        <v/>
      </c>
      <c r="I1057" s="13">
        <v>1</v>
      </c>
      <c r="J1057" s="52">
        <f t="shared" si="358"/>
        <v>0</v>
      </c>
      <c r="K1057" s="53">
        <f t="shared" si="359"/>
        <v>0</v>
      </c>
      <c r="L1057" s="53">
        <f t="shared" si="356"/>
        <v>0</v>
      </c>
      <c r="M1057" s="53">
        <f t="shared" si="357"/>
        <v>0</v>
      </c>
      <c r="N1057" s="42"/>
    </row>
    <row r="1058" spans="2:14" x14ac:dyDescent="0.25">
      <c r="B1058" s="39"/>
      <c r="C1058" s="3"/>
      <c r="D1058" s="4" t="str">
        <f>_xlfn.IFNA(VLOOKUP(C1058,'1 - Componenten'!$B$7:$K$60,3,0),"")</f>
        <v/>
      </c>
      <c r="E1058" s="18" t="str">
        <f>_xlfn.IFNA(VLOOKUP(C1058,'1 - Componenten'!$B$7:$K$60,5,0),"")</f>
        <v/>
      </c>
      <c r="F1058" s="26" t="str">
        <f>_xlfn.IFNA(VLOOKUP(C1058,'1 - Componenten'!$B$7:$K$60,8,0),"")</f>
        <v/>
      </c>
      <c r="G1058" s="26" t="str">
        <f>_xlfn.IFNA(VLOOKUP(C1058,'1 - Componenten'!$B$7:$K$60,9,0),"")</f>
        <v/>
      </c>
      <c r="H1058" s="26" t="str">
        <f>_xlfn.IFNA(VLOOKUP(C1058,'1 - Componenten'!$B$7:$K$60,10,0),"")</f>
        <v/>
      </c>
      <c r="I1058" s="13">
        <v>1</v>
      </c>
      <c r="J1058" s="52">
        <f t="shared" si="358"/>
        <v>0</v>
      </c>
      <c r="K1058" s="53">
        <f t="shared" si="359"/>
        <v>0</v>
      </c>
      <c r="L1058" s="53">
        <f t="shared" si="356"/>
        <v>0</v>
      </c>
      <c r="M1058" s="53">
        <f t="shared" si="357"/>
        <v>0</v>
      </c>
      <c r="N1058" s="42"/>
    </row>
    <row r="1059" spans="2:14" x14ac:dyDescent="0.25">
      <c r="B1059" s="39"/>
      <c r="C1059" s="3"/>
      <c r="D1059" s="4" t="str">
        <f>_xlfn.IFNA(VLOOKUP(C1059,'1 - Componenten'!$B$7:$K$60,3,0),"")</f>
        <v/>
      </c>
      <c r="E1059" s="18" t="str">
        <f>_xlfn.IFNA(VLOOKUP(C1059,'1 - Componenten'!$B$7:$K$60,5,0),"")</f>
        <v/>
      </c>
      <c r="F1059" s="26" t="str">
        <f>_xlfn.IFNA(VLOOKUP(C1059,'1 - Componenten'!$B$7:$K$60,8,0),"")</f>
        <v/>
      </c>
      <c r="G1059" s="26" t="str">
        <f>_xlfn.IFNA(VLOOKUP(C1059,'1 - Componenten'!$B$7:$K$60,9,0),"")</f>
        <v/>
      </c>
      <c r="H1059" s="26" t="str">
        <f>_xlfn.IFNA(VLOOKUP(C1059,'1 - Componenten'!$B$7:$K$60,10,0),"")</f>
        <v/>
      </c>
      <c r="I1059" s="13">
        <v>1</v>
      </c>
      <c r="J1059" s="52">
        <f t="shared" si="358"/>
        <v>0</v>
      </c>
      <c r="K1059" s="53">
        <f t="shared" si="359"/>
        <v>0</v>
      </c>
      <c r="L1059" s="53">
        <f t="shared" si="356"/>
        <v>0</v>
      </c>
      <c r="M1059" s="53">
        <f t="shared" si="357"/>
        <v>0</v>
      </c>
      <c r="N1059" s="42"/>
    </row>
    <row r="1060" spans="2:14" x14ac:dyDescent="0.25">
      <c r="B1060" s="39"/>
      <c r="C1060" s="3"/>
      <c r="D1060" s="4" t="str">
        <f>_xlfn.IFNA(VLOOKUP(C1060,'1 - Componenten'!$B$7:$K$60,3,0),"")</f>
        <v/>
      </c>
      <c r="E1060" s="18" t="str">
        <f>_xlfn.IFNA(VLOOKUP(C1060,'1 - Componenten'!$B$7:$K$60,5,0),"")</f>
        <v/>
      </c>
      <c r="F1060" s="26" t="str">
        <f>_xlfn.IFNA(VLOOKUP(C1060,'1 - Componenten'!$B$7:$K$60,8,0),"")</f>
        <v/>
      </c>
      <c r="G1060" s="26" t="str">
        <f>_xlfn.IFNA(VLOOKUP(C1060,'1 - Componenten'!$B$7:$K$60,9,0),"")</f>
        <v/>
      </c>
      <c r="H1060" s="26" t="str">
        <f>_xlfn.IFNA(VLOOKUP(C1060,'1 - Componenten'!$B$7:$K$60,10,0),"")</f>
        <v/>
      </c>
      <c r="I1060" s="13">
        <v>1</v>
      </c>
      <c r="J1060" s="52">
        <f t="shared" si="358"/>
        <v>0</v>
      </c>
      <c r="K1060" s="53">
        <f t="shared" si="359"/>
        <v>0</v>
      </c>
      <c r="L1060" s="53">
        <f t="shared" si="356"/>
        <v>0</v>
      </c>
      <c r="M1060" s="53">
        <f t="shared" si="357"/>
        <v>0</v>
      </c>
      <c r="N1060" s="42"/>
    </row>
    <row r="1061" spans="2:14" x14ac:dyDescent="0.25">
      <c r="B1061" s="39"/>
      <c r="C1061" s="3"/>
      <c r="D1061" s="4" t="str">
        <f>_xlfn.IFNA(VLOOKUP(C1061,'1 - Componenten'!$B$7:$K$60,3,0),"")</f>
        <v/>
      </c>
      <c r="E1061" s="18" t="str">
        <f>_xlfn.IFNA(VLOOKUP(C1061,'1 - Componenten'!$B$7:$K$60,5,0),"")</f>
        <v/>
      </c>
      <c r="F1061" s="26" t="str">
        <f>_xlfn.IFNA(VLOOKUP(C1061,'1 - Componenten'!$B$7:$K$60,8,0),"")</f>
        <v/>
      </c>
      <c r="G1061" s="26" t="str">
        <f>_xlfn.IFNA(VLOOKUP(C1061,'1 - Componenten'!$B$7:$K$60,9,0),"")</f>
        <v/>
      </c>
      <c r="H1061" s="26" t="str">
        <f>_xlfn.IFNA(VLOOKUP(C1061,'1 - Componenten'!$B$7:$K$60,10,0),"")</f>
        <v/>
      </c>
      <c r="I1061" s="13">
        <v>1</v>
      </c>
      <c r="J1061" s="52">
        <f t="shared" si="358"/>
        <v>0</v>
      </c>
      <c r="K1061" s="53">
        <f t="shared" si="359"/>
        <v>0</v>
      </c>
      <c r="L1061" s="53">
        <f t="shared" si="356"/>
        <v>0</v>
      </c>
      <c r="M1061" s="53">
        <f t="shared" si="357"/>
        <v>0</v>
      </c>
      <c r="N1061" s="42"/>
    </row>
    <row r="1062" spans="2:14" x14ac:dyDescent="0.25">
      <c r="B1062" s="39"/>
      <c r="C1062" s="3"/>
      <c r="D1062" s="4" t="str">
        <f>_xlfn.IFNA(VLOOKUP(C1062,'1 - Componenten'!$B$7:$K$60,3,0),"")</f>
        <v/>
      </c>
      <c r="E1062" s="18" t="str">
        <f>_xlfn.IFNA(VLOOKUP(C1062,'1 - Componenten'!$B$7:$K$60,5,0),"")</f>
        <v/>
      </c>
      <c r="F1062" s="26" t="str">
        <f>_xlfn.IFNA(VLOOKUP(C1062,'1 - Componenten'!$B$7:$K$60,8,0),"")</f>
        <v/>
      </c>
      <c r="G1062" s="26" t="str">
        <f>_xlfn.IFNA(VLOOKUP(C1062,'1 - Componenten'!$B$7:$K$60,9,0),"")</f>
        <v/>
      </c>
      <c r="H1062" s="26" t="str">
        <f>_xlfn.IFNA(VLOOKUP(C1062,'1 - Componenten'!$B$7:$K$60,10,0),"")</f>
        <v/>
      </c>
      <c r="I1062" s="13">
        <v>1</v>
      </c>
      <c r="J1062" s="52">
        <f t="shared" si="358"/>
        <v>0</v>
      </c>
      <c r="K1062" s="53">
        <f t="shared" si="359"/>
        <v>0</v>
      </c>
      <c r="L1062" s="53">
        <f t="shared" si="356"/>
        <v>0</v>
      </c>
      <c r="M1062" s="53">
        <f t="shared" si="357"/>
        <v>0</v>
      </c>
      <c r="N1062" s="42"/>
    </row>
    <row r="1063" spans="2:14" x14ac:dyDescent="0.25">
      <c r="B1063" s="39"/>
      <c r="C1063" s="3"/>
      <c r="D1063" s="4" t="str">
        <f>_xlfn.IFNA(VLOOKUP(C1063,'1 - Componenten'!$B$7:$K$60,3,0),"")</f>
        <v/>
      </c>
      <c r="E1063" s="18" t="str">
        <f>_xlfn.IFNA(VLOOKUP(C1063,'1 - Componenten'!$B$7:$K$60,5,0),"")</f>
        <v/>
      </c>
      <c r="F1063" s="26" t="str">
        <f>_xlfn.IFNA(VLOOKUP(C1063,'1 - Componenten'!$B$7:$K$60,8,0),"")</f>
        <v/>
      </c>
      <c r="G1063" s="26" t="str">
        <f>_xlfn.IFNA(VLOOKUP(C1063,'1 - Componenten'!$B$7:$K$60,9,0),"")</f>
        <v/>
      </c>
      <c r="H1063" s="26" t="str">
        <f>_xlfn.IFNA(VLOOKUP(C1063,'1 - Componenten'!$B$7:$K$60,10,0),"")</f>
        <v/>
      </c>
      <c r="I1063" s="13">
        <v>1</v>
      </c>
      <c r="J1063" s="52">
        <f t="shared" si="358"/>
        <v>0</v>
      </c>
      <c r="K1063" s="53">
        <f t="shared" si="359"/>
        <v>0</v>
      </c>
      <c r="L1063" s="53">
        <f t="shared" si="356"/>
        <v>0</v>
      </c>
      <c r="M1063" s="53">
        <f t="shared" si="357"/>
        <v>0</v>
      </c>
      <c r="N1063" s="42"/>
    </row>
    <row r="1064" spans="2:14" s="2" customFormat="1" ht="14.1" customHeight="1" x14ac:dyDescent="0.25">
      <c r="B1064" s="39"/>
      <c r="C1064" s="32"/>
      <c r="D1064" s="33"/>
      <c r="E1064" s="34"/>
      <c r="F1064" s="35"/>
      <c r="G1064" s="35"/>
      <c r="H1064" s="35"/>
      <c r="I1064" s="32"/>
      <c r="J1064" s="54" t="s">
        <v>29</v>
      </c>
      <c r="K1064" s="55">
        <f>SUM(K1055:K1063)</f>
        <v>0</v>
      </c>
      <c r="L1064" s="55">
        <f>SUM(L1055:L1063)</f>
        <v>0</v>
      </c>
      <c r="M1064" s="55">
        <f>SUM(M1055:M1063)</f>
        <v>0</v>
      </c>
      <c r="N1064" s="42"/>
    </row>
    <row r="1065" spans="2:14" ht="18.75" x14ac:dyDescent="0.3">
      <c r="B1065" s="39"/>
      <c r="C1065" s="48" t="s">
        <v>68</v>
      </c>
      <c r="D1065" s="79" t="s">
        <v>112</v>
      </c>
      <c r="E1065" s="107" t="s">
        <v>19</v>
      </c>
      <c r="F1065" s="107"/>
      <c r="G1065" s="107"/>
      <c r="H1065" s="107"/>
      <c r="I1065" s="108" t="s">
        <v>35</v>
      </c>
      <c r="J1065" s="108"/>
      <c r="K1065" s="108"/>
      <c r="L1065" s="108"/>
      <c r="M1065" s="108"/>
      <c r="N1065" s="42"/>
    </row>
    <row r="1066" spans="2:14" ht="30" customHeight="1" x14ac:dyDescent="0.25">
      <c r="B1066" s="39"/>
      <c r="C1066" s="5" t="s">
        <v>36</v>
      </c>
      <c r="D1066" s="5" t="s">
        <v>12</v>
      </c>
      <c r="E1066" s="12" t="s">
        <v>2</v>
      </c>
      <c r="F1066" s="5" t="s">
        <v>24</v>
      </c>
      <c r="G1066" s="23" t="s">
        <v>21</v>
      </c>
      <c r="H1066" s="23" t="s">
        <v>22</v>
      </c>
      <c r="I1066" s="21" t="s">
        <v>20</v>
      </c>
      <c r="J1066" s="21" t="s">
        <v>23</v>
      </c>
      <c r="K1066" s="50" t="s">
        <v>25</v>
      </c>
      <c r="L1066" s="51" t="s">
        <v>26</v>
      </c>
      <c r="M1066" s="51" t="s">
        <v>27</v>
      </c>
      <c r="N1066" s="42"/>
    </row>
    <row r="1067" spans="2:14" x14ac:dyDescent="0.25">
      <c r="B1067" s="39"/>
      <c r="C1067" s="3"/>
      <c r="D1067" s="4" t="str">
        <f>_xlfn.IFNA(VLOOKUP(C1067,'1 - Componenten'!$B$7:$K$60,3,0),"")</f>
        <v/>
      </c>
      <c r="E1067" s="18" t="str">
        <f>_xlfn.IFNA(VLOOKUP(C1067,'1 - Componenten'!$B$7:$K$60,5,0),"")</f>
        <v/>
      </c>
      <c r="F1067" s="26" t="str">
        <f>_xlfn.IFNA(VLOOKUP(C1067,'1 - Componenten'!$B$7:$K$60,8,0),"")</f>
        <v/>
      </c>
      <c r="G1067" s="26" t="str">
        <f>_xlfn.IFNA(VLOOKUP(C1067,'1 - Componenten'!$B$7:$K$60,9,0),"")</f>
        <v/>
      </c>
      <c r="H1067" s="26" t="str">
        <f>_xlfn.IFNA(VLOOKUP(C1067,'1 - Componenten'!$B$7:$K$60,10,0),"")</f>
        <v/>
      </c>
      <c r="I1067" s="13">
        <v>1</v>
      </c>
      <c r="J1067" s="52">
        <f>IFERROR($I1067*E1067,0)</f>
        <v>0</v>
      </c>
      <c r="K1067" s="53">
        <f>IFERROR($I1067*F1067,0)</f>
        <v>0</v>
      </c>
      <c r="L1067" s="53">
        <f t="shared" ref="L1067:L1075" si="360">IFERROR($I1067*G1067,0)</f>
        <v>0</v>
      </c>
      <c r="M1067" s="53">
        <f t="shared" ref="M1067:M1075" si="361">IFERROR($I1067*H1067,0)</f>
        <v>0</v>
      </c>
      <c r="N1067" s="42"/>
    </row>
    <row r="1068" spans="2:14" x14ac:dyDescent="0.25">
      <c r="B1068" s="39"/>
      <c r="C1068" s="3"/>
      <c r="D1068" s="4" t="str">
        <f>_xlfn.IFNA(VLOOKUP(C1068,'1 - Componenten'!$B$7:$K$60,3,0),"")</f>
        <v/>
      </c>
      <c r="E1068" s="18" t="str">
        <f>_xlfn.IFNA(VLOOKUP(C1068,'1 - Componenten'!$B$7:$K$60,5,0),"")</f>
        <v/>
      </c>
      <c r="F1068" s="26" t="str">
        <f>_xlfn.IFNA(VLOOKUP(C1068,'1 - Componenten'!$B$7:$K$60,8,0),"")</f>
        <v/>
      </c>
      <c r="G1068" s="26" t="str">
        <f>_xlfn.IFNA(VLOOKUP(C1068,'1 - Componenten'!$B$7:$K$60,9,0),"")</f>
        <v/>
      </c>
      <c r="H1068" s="26" t="str">
        <f>_xlfn.IFNA(VLOOKUP(C1068,'1 - Componenten'!$B$7:$K$60,10,0),"")</f>
        <v/>
      </c>
      <c r="I1068" s="13">
        <v>1</v>
      </c>
      <c r="J1068" s="52">
        <f t="shared" ref="J1068:J1075" si="362">IFERROR($I1068*E1068,0)</f>
        <v>0</v>
      </c>
      <c r="K1068" s="53">
        <f t="shared" ref="K1068:K1075" si="363">IFERROR($I1068*F1068,0)</f>
        <v>0</v>
      </c>
      <c r="L1068" s="53">
        <f t="shared" si="360"/>
        <v>0</v>
      </c>
      <c r="M1068" s="53">
        <f t="shared" si="361"/>
        <v>0</v>
      </c>
      <c r="N1068" s="42"/>
    </row>
    <row r="1069" spans="2:14" x14ac:dyDescent="0.25">
      <c r="B1069" s="39"/>
      <c r="C1069" s="3"/>
      <c r="D1069" s="4" t="str">
        <f>_xlfn.IFNA(VLOOKUP(C1069,'1 - Componenten'!$B$7:$K$60,3,0),"")</f>
        <v/>
      </c>
      <c r="E1069" s="18" t="str">
        <f>_xlfn.IFNA(VLOOKUP(C1069,'1 - Componenten'!$B$7:$K$60,5,0),"")</f>
        <v/>
      </c>
      <c r="F1069" s="26" t="str">
        <f>_xlfn.IFNA(VLOOKUP(C1069,'1 - Componenten'!$B$7:$K$60,8,0),"")</f>
        <v/>
      </c>
      <c r="G1069" s="26" t="str">
        <f>_xlfn.IFNA(VLOOKUP(C1069,'1 - Componenten'!$B$7:$K$60,9,0),"")</f>
        <v/>
      </c>
      <c r="H1069" s="26" t="str">
        <f>_xlfn.IFNA(VLOOKUP(C1069,'1 - Componenten'!$B$7:$K$60,10,0),"")</f>
        <v/>
      </c>
      <c r="I1069" s="13">
        <v>1</v>
      </c>
      <c r="J1069" s="52">
        <f t="shared" si="362"/>
        <v>0</v>
      </c>
      <c r="K1069" s="53">
        <f t="shared" si="363"/>
        <v>0</v>
      </c>
      <c r="L1069" s="53">
        <f t="shared" si="360"/>
        <v>0</v>
      </c>
      <c r="M1069" s="53">
        <f t="shared" si="361"/>
        <v>0</v>
      </c>
      <c r="N1069" s="42"/>
    </row>
    <row r="1070" spans="2:14" x14ac:dyDescent="0.25">
      <c r="B1070" s="39"/>
      <c r="C1070" s="3"/>
      <c r="D1070" s="4" t="str">
        <f>_xlfn.IFNA(VLOOKUP(C1070,'1 - Componenten'!$B$7:$K$60,3,0),"")</f>
        <v/>
      </c>
      <c r="E1070" s="18" t="str">
        <f>_xlfn.IFNA(VLOOKUP(C1070,'1 - Componenten'!$B$7:$K$60,5,0),"")</f>
        <v/>
      </c>
      <c r="F1070" s="26" t="str">
        <f>_xlfn.IFNA(VLOOKUP(C1070,'1 - Componenten'!$B$7:$K$60,8,0),"")</f>
        <v/>
      </c>
      <c r="G1070" s="26" t="str">
        <f>_xlfn.IFNA(VLOOKUP(C1070,'1 - Componenten'!$B$7:$K$60,9,0),"")</f>
        <v/>
      </c>
      <c r="H1070" s="26" t="str">
        <f>_xlfn.IFNA(VLOOKUP(C1070,'1 - Componenten'!$B$7:$K$60,10,0),"")</f>
        <v/>
      </c>
      <c r="I1070" s="13">
        <v>1</v>
      </c>
      <c r="J1070" s="52">
        <f t="shared" si="362"/>
        <v>0</v>
      </c>
      <c r="K1070" s="53">
        <f t="shared" si="363"/>
        <v>0</v>
      </c>
      <c r="L1070" s="53">
        <f t="shared" si="360"/>
        <v>0</v>
      </c>
      <c r="M1070" s="53">
        <f t="shared" si="361"/>
        <v>0</v>
      </c>
      <c r="N1070" s="42"/>
    </row>
    <row r="1071" spans="2:14" x14ac:dyDescent="0.25">
      <c r="B1071" s="39"/>
      <c r="C1071" s="3"/>
      <c r="D1071" s="4" t="str">
        <f>_xlfn.IFNA(VLOOKUP(C1071,'1 - Componenten'!$B$7:$K$60,3,0),"")</f>
        <v/>
      </c>
      <c r="E1071" s="18" t="str">
        <f>_xlfn.IFNA(VLOOKUP(C1071,'1 - Componenten'!$B$7:$K$60,5,0),"")</f>
        <v/>
      </c>
      <c r="F1071" s="26" t="str">
        <f>_xlfn.IFNA(VLOOKUP(C1071,'1 - Componenten'!$B$7:$K$60,8,0),"")</f>
        <v/>
      </c>
      <c r="G1071" s="26" t="str">
        <f>_xlfn.IFNA(VLOOKUP(C1071,'1 - Componenten'!$B$7:$K$60,9,0),"")</f>
        <v/>
      </c>
      <c r="H1071" s="26" t="str">
        <f>_xlfn.IFNA(VLOOKUP(C1071,'1 - Componenten'!$B$7:$K$60,10,0),"")</f>
        <v/>
      </c>
      <c r="I1071" s="13">
        <v>1</v>
      </c>
      <c r="J1071" s="52">
        <f t="shared" si="362"/>
        <v>0</v>
      </c>
      <c r="K1071" s="53">
        <f t="shared" si="363"/>
        <v>0</v>
      </c>
      <c r="L1071" s="53">
        <f t="shared" si="360"/>
        <v>0</v>
      </c>
      <c r="M1071" s="53">
        <f t="shared" si="361"/>
        <v>0</v>
      </c>
      <c r="N1071" s="42"/>
    </row>
    <row r="1072" spans="2:14" x14ac:dyDescent="0.25">
      <c r="B1072" s="39"/>
      <c r="C1072" s="3"/>
      <c r="D1072" s="4" t="str">
        <f>_xlfn.IFNA(VLOOKUP(C1072,'1 - Componenten'!$B$7:$K$60,3,0),"")</f>
        <v/>
      </c>
      <c r="E1072" s="18" t="str">
        <f>_xlfn.IFNA(VLOOKUP(C1072,'1 - Componenten'!$B$7:$K$60,5,0),"")</f>
        <v/>
      </c>
      <c r="F1072" s="26" t="str">
        <f>_xlfn.IFNA(VLOOKUP(C1072,'1 - Componenten'!$B$7:$K$60,8,0),"")</f>
        <v/>
      </c>
      <c r="G1072" s="26" t="str">
        <f>_xlfn.IFNA(VLOOKUP(C1072,'1 - Componenten'!$B$7:$K$60,9,0),"")</f>
        <v/>
      </c>
      <c r="H1072" s="26" t="str">
        <f>_xlfn.IFNA(VLOOKUP(C1072,'1 - Componenten'!$B$7:$K$60,10,0),"")</f>
        <v/>
      </c>
      <c r="I1072" s="13">
        <v>1</v>
      </c>
      <c r="J1072" s="52">
        <f t="shared" si="362"/>
        <v>0</v>
      </c>
      <c r="K1072" s="53">
        <f t="shared" si="363"/>
        <v>0</v>
      </c>
      <c r="L1072" s="53">
        <f t="shared" si="360"/>
        <v>0</v>
      </c>
      <c r="M1072" s="53">
        <f t="shared" si="361"/>
        <v>0</v>
      </c>
      <c r="N1072" s="42"/>
    </row>
    <row r="1073" spans="2:14" x14ac:dyDescent="0.25">
      <c r="B1073" s="39"/>
      <c r="C1073" s="3"/>
      <c r="D1073" s="4" t="str">
        <f>_xlfn.IFNA(VLOOKUP(C1073,'1 - Componenten'!$B$7:$K$60,3,0),"")</f>
        <v/>
      </c>
      <c r="E1073" s="18" t="str">
        <f>_xlfn.IFNA(VLOOKUP(C1073,'1 - Componenten'!$B$7:$K$60,5,0),"")</f>
        <v/>
      </c>
      <c r="F1073" s="26" t="str">
        <f>_xlfn.IFNA(VLOOKUP(C1073,'1 - Componenten'!$B$7:$K$60,8,0),"")</f>
        <v/>
      </c>
      <c r="G1073" s="26" t="str">
        <f>_xlfn.IFNA(VLOOKUP(C1073,'1 - Componenten'!$B$7:$K$60,9,0),"")</f>
        <v/>
      </c>
      <c r="H1073" s="26" t="str">
        <f>_xlfn.IFNA(VLOOKUP(C1073,'1 - Componenten'!$B$7:$K$60,10,0),"")</f>
        <v/>
      </c>
      <c r="I1073" s="13">
        <v>1</v>
      </c>
      <c r="J1073" s="52">
        <f t="shared" si="362"/>
        <v>0</v>
      </c>
      <c r="K1073" s="53">
        <f t="shared" si="363"/>
        <v>0</v>
      </c>
      <c r="L1073" s="53">
        <f t="shared" si="360"/>
        <v>0</v>
      </c>
      <c r="M1073" s="53">
        <f t="shared" si="361"/>
        <v>0</v>
      </c>
      <c r="N1073" s="42"/>
    </row>
    <row r="1074" spans="2:14" x14ac:dyDescent="0.25">
      <c r="B1074" s="39"/>
      <c r="C1074" s="3"/>
      <c r="D1074" s="4" t="str">
        <f>_xlfn.IFNA(VLOOKUP(C1074,'1 - Componenten'!$B$7:$K$60,3,0),"")</f>
        <v/>
      </c>
      <c r="E1074" s="18" t="str">
        <f>_xlfn.IFNA(VLOOKUP(C1074,'1 - Componenten'!$B$7:$K$60,5,0),"")</f>
        <v/>
      </c>
      <c r="F1074" s="26" t="str">
        <f>_xlfn.IFNA(VLOOKUP(C1074,'1 - Componenten'!$B$7:$K$60,8,0),"")</f>
        <v/>
      </c>
      <c r="G1074" s="26" t="str">
        <f>_xlfn.IFNA(VLOOKUP(C1074,'1 - Componenten'!$B$7:$K$60,9,0),"")</f>
        <v/>
      </c>
      <c r="H1074" s="26" t="str">
        <f>_xlfn.IFNA(VLOOKUP(C1074,'1 - Componenten'!$B$7:$K$60,10,0),"")</f>
        <v/>
      </c>
      <c r="I1074" s="13">
        <v>1</v>
      </c>
      <c r="J1074" s="52">
        <f t="shared" si="362"/>
        <v>0</v>
      </c>
      <c r="K1074" s="53">
        <f t="shared" si="363"/>
        <v>0</v>
      </c>
      <c r="L1074" s="53">
        <f t="shared" si="360"/>
        <v>0</v>
      </c>
      <c r="M1074" s="53">
        <f t="shared" si="361"/>
        <v>0</v>
      </c>
      <c r="N1074" s="42"/>
    </row>
    <row r="1075" spans="2:14" x14ac:dyDescent="0.25">
      <c r="B1075" s="39"/>
      <c r="C1075" s="3"/>
      <c r="D1075" s="4" t="str">
        <f>_xlfn.IFNA(VLOOKUP(C1075,'1 - Componenten'!$B$7:$K$60,3,0),"")</f>
        <v/>
      </c>
      <c r="E1075" s="18" t="str">
        <f>_xlfn.IFNA(VLOOKUP(C1075,'1 - Componenten'!$B$7:$K$60,5,0),"")</f>
        <v/>
      </c>
      <c r="F1075" s="26" t="str">
        <f>_xlfn.IFNA(VLOOKUP(C1075,'1 - Componenten'!$B$7:$K$60,8,0),"")</f>
        <v/>
      </c>
      <c r="G1075" s="26" t="str">
        <f>_xlfn.IFNA(VLOOKUP(C1075,'1 - Componenten'!$B$7:$K$60,9,0),"")</f>
        <v/>
      </c>
      <c r="H1075" s="26" t="str">
        <f>_xlfn.IFNA(VLOOKUP(C1075,'1 - Componenten'!$B$7:$K$60,10,0),"")</f>
        <v/>
      </c>
      <c r="I1075" s="13">
        <v>1</v>
      </c>
      <c r="J1075" s="52">
        <f t="shared" si="362"/>
        <v>0</v>
      </c>
      <c r="K1075" s="53">
        <f t="shared" si="363"/>
        <v>0</v>
      </c>
      <c r="L1075" s="53">
        <f t="shared" si="360"/>
        <v>0</v>
      </c>
      <c r="M1075" s="53">
        <f t="shared" si="361"/>
        <v>0</v>
      </c>
      <c r="N1075" s="42"/>
    </row>
    <row r="1076" spans="2:14" s="2" customFormat="1" ht="14.1" customHeight="1" x14ac:dyDescent="0.25">
      <c r="B1076" s="39"/>
      <c r="C1076" s="32"/>
      <c r="D1076" s="33"/>
      <c r="E1076" s="34"/>
      <c r="F1076" s="35"/>
      <c r="G1076" s="35"/>
      <c r="H1076" s="35"/>
      <c r="I1076" s="32"/>
      <c r="J1076" s="54" t="s">
        <v>29</v>
      </c>
      <c r="K1076" s="55">
        <f>SUM(K1067:K1075)</f>
        <v>0</v>
      </c>
      <c r="L1076" s="55">
        <f>SUM(L1067:L1075)</f>
        <v>0</v>
      </c>
      <c r="M1076" s="55">
        <f>SUM(M1067:M1075)</f>
        <v>0</v>
      </c>
      <c r="N1076" s="42"/>
    </row>
    <row r="1077" spans="2:14" ht="18.75" x14ac:dyDescent="0.3">
      <c r="B1077" s="39"/>
      <c r="C1077" s="48" t="s">
        <v>69</v>
      </c>
      <c r="D1077" s="79" t="s">
        <v>111</v>
      </c>
      <c r="E1077" s="107" t="s">
        <v>19</v>
      </c>
      <c r="F1077" s="107"/>
      <c r="G1077" s="107"/>
      <c r="H1077" s="107"/>
      <c r="I1077" s="108" t="s">
        <v>35</v>
      </c>
      <c r="J1077" s="108"/>
      <c r="K1077" s="108"/>
      <c r="L1077" s="108"/>
      <c r="M1077" s="108"/>
      <c r="N1077" s="42"/>
    </row>
    <row r="1078" spans="2:14" ht="30" customHeight="1" x14ac:dyDescent="0.25">
      <c r="B1078" s="39"/>
      <c r="C1078" s="5" t="s">
        <v>36</v>
      </c>
      <c r="D1078" s="5" t="s">
        <v>12</v>
      </c>
      <c r="E1078" s="12" t="s">
        <v>2</v>
      </c>
      <c r="F1078" s="5" t="s">
        <v>24</v>
      </c>
      <c r="G1078" s="23" t="s">
        <v>21</v>
      </c>
      <c r="H1078" s="23" t="s">
        <v>22</v>
      </c>
      <c r="I1078" s="21" t="s">
        <v>20</v>
      </c>
      <c r="J1078" s="21" t="s">
        <v>23</v>
      </c>
      <c r="K1078" s="50" t="s">
        <v>25</v>
      </c>
      <c r="L1078" s="51" t="s">
        <v>26</v>
      </c>
      <c r="M1078" s="51" t="s">
        <v>27</v>
      </c>
      <c r="N1078" s="42"/>
    </row>
    <row r="1079" spans="2:14" x14ac:dyDescent="0.25">
      <c r="B1079" s="39"/>
      <c r="C1079" s="3"/>
      <c r="D1079" s="4" t="str">
        <f>_xlfn.IFNA(VLOOKUP(C1079,'1 - Componenten'!$B$7:$K$60,3,0),"")</f>
        <v/>
      </c>
      <c r="E1079" s="18" t="str">
        <f>_xlfn.IFNA(VLOOKUP(C1079,'1 - Componenten'!$B$7:$K$60,5,0),"")</f>
        <v/>
      </c>
      <c r="F1079" s="26" t="str">
        <f>_xlfn.IFNA(VLOOKUP(C1079,'1 - Componenten'!$B$7:$K$60,8,0),"")</f>
        <v/>
      </c>
      <c r="G1079" s="26" t="str">
        <f>_xlfn.IFNA(VLOOKUP(C1079,'1 - Componenten'!$B$7:$K$60,9,0),"")</f>
        <v/>
      </c>
      <c r="H1079" s="26" t="str">
        <f>_xlfn.IFNA(VLOOKUP(C1079,'1 - Componenten'!$B$7:$K$60,10,0),"")</f>
        <v/>
      </c>
      <c r="I1079" s="13">
        <v>1</v>
      </c>
      <c r="J1079" s="52">
        <f>IFERROR($I1079*E1079,0)</f>
        <v>0</v>
      </c>
      <c r="K1079" s="53">
        <f>IFERROR($I1079*F1079,0)</f>
        <v>0</v>
      </c>
      <c r="L1079" s="53">
        <f t="shared" ref="L1079:L1087" si="364">IFERROR($I1079*G1079,0)</f>
        <v>0</v>
      </c>
      <c r="M1079" s="53">
        <f t="shared" ref="M1079:M1087" si="365">IFERROR($I1079*H1079,0)</f>
        <v>0</v>
      </c>
      <c r="N1079" s="42"/>
    </row>
    <row r="1080" spans="2:14" x14ac:dyDescent="0.25">
      <c r="B1080" s="39"/>
      <c r="C1080" s="3"/>
      <c r="D1080" s="4" t="str">
        <f>_xlfn.IFNA(VLOOKUP(C1080,'1 - Componenten'!$B$7:$K$60,3,0),"")</f>
        <v/>
      </c>
      <c r="E1080" s="18" t="str">
        <f>_xlfn.IFNA(VLOOKUP(C1080,'1 - Componenten'!$B$7:$K$60,5,0),"")</f>
        <v/>
      </c>
      <c r="F1080" s="26" t="str">
        <f>_xlfn.IFNA(VLOOKUP(C1080,'1 - Componenten'!$B$7:$K$60,8,0),"")</f>
        <v/>
      </c>
      <c r="G1080" s="26" t="str">
        <f>_xlfn.IFNA(VLOOKUP(C1080,'1 - Componenten'!$B$7:$K$60,9,0),"")</f>
        <v/>
      </c>
      <c r="H1080" s="26" t="str">
        <f>_xlfn.IFNA(VLOOKUP(C1080,'1 - Componenten'!$B$7:$K$60,10,0),"")</f>
        <v/>
      </c>
      <c r="I1080" s="13">
        <v>1</v>
      </c>
      <c r="J1080" s="52">
        <f t="shared" ref="J1080:J1087" si="366">IFERROR($I1080*E1080,0)</f>
        <v>0</v>
      </c>
      <c r="K1080" s="53">
        <f t="shared" ref="K1080:K1087" si="367">IFERROR($I1080*F1080,0)</f>
        <v>0</v>
      </c>
      <c r="L1080" s="53">
        <f t="shared" si="364"/>
        <v>0</v>
      </c>
      <c r="M1080" s="53">
        <f t="shared" si="365"/>
        <v>0</v>
      </c>
      <c r="N1080" s="42"/>
    </row>
    <row r="1081" spans="2:14" x14ac:dyDescent="0.25">
      <c r="B1081" s="39"/>
      <c r="C1081" s="3"/>
      <c r="D1081" s="4" t="str">
        <f>_xlfn.IFNA(VLOOKUP(C1081,'1 - Componenten'!$B$7:$K$60,3,0),"")</f>
        <v/>
      </c>
      <c r="E1081" s="18" t="str">
        <f>_xlfn.IFNA(VLOOKUP(C1081,'1 - Componenten'!$B$7:$K$60,5,0),"")</f>
        <v/>
      </c>
      <c r="F1081" s="26" t="str">
        <f>_xlfn.IFNA(VLOOKUP(C1081,'1 - Componenten'!$B$7:$K$60,8,0),"")</f>
        <v/>
      </c>
      <c r="G1081" s="26" t="str">
        <f>_xlfn.IFNA(VLOOKUP(C1081,'1 - Componenten'!$B$7:$K$60,9,0),"")</f>
        <v/>
      </c>
      <c r="H1081" s="26" t="str">
        <f>_xlfn.IFNA(VLOOKUP(C1081,'1 - Componenten'!$B$7:$K$60,10,0),"")</f>
        <v/>
      </c>
      <c r="I1081" s="13">
        <v>1</v>
      </c>
      <c r="J1081" s="52">
        <f t="shared" si="366"/>
        <v>0</v>
      </c>
      <c r="K1081" s="53">
        <f t="shared" si="367"/>
        <v>0</v>
      </c>
      <c r="L1081" s="53">
        <f t="shared" si="364"/>
        <v>0</v>
      </c>
      <c r="M1081" s="53">
        <f t="shared" si="365"/>
        <v>0</v>
      </c>
      <c r="N1081" s="42"/>
    </row>
    <row r="1082" spans="2:14" x14ac:dyDescent="0.25">
      <c r="B1082" s="39"/>
      <c r="C1082" s="3"/>
      <c r="D1082" s="4" t="str">
        <f>_xlfn.IFNA(VLOOKUP(C1082,'1 - Componenten'!$B$7:$K$60,3,0),"")</f>
        <v/>
      </c>
      <c r="E1082" s="18" t="str">
        <f>_xlfn.IFNA(VLOOKUP(C1082,'1 - Componenten'!$B$7:$K$60,5,0),"")</f>
        <v/>
      </c>
      <c r="F1082" s="26" t="str">
        <f>_xlfn.IFNA(VLOOKUP(C1082,'1 - Componenten'!$B$7:$K$60,8,0),"")</f>
        <v/>
      </c>
      <c r="G1082" s="26" t="str">
        <f>_xlfn.IFNA(VLOOKUP(C1082,'1 - Componenten'!$B$7:$K$60,9,0),"")</f>
        <v/>
      </c>
      <c r="H1082" s="26" t="str">
        <f>_xlfn.IFNA(VLOOKUP(C1082,'1 - Componenten'!$B$7:$K$60,10,0),"")</f>
        <v/>
      </c>
      <c r="I1082" s="13">
        <v>1</v>
      </c>
      <c r="J1082" s="52">
        <f t="shared" si="366"/>
        <v>0</v>
      </c>
      <c r="K1082" s="53">
        <f t="shared" si="367"/>
        <v>0</v>
      </c>
      <c r="L1082" s="53">
        <f t="shared" si="364"/>
        <v>0</v>
      </c>
      <c r="M1082" s="53">
        <f t="shared" si="365"/>
        <v>0</v>
      </c>
      <c r="N1082" s="42"/>
    </row>
    <row r="1083" spans="2:14" x14ac:dyDescent="0.25">
      <c r="B1083" s="39"/>
      <c r="C1083" s="3"/>
      <c r="D1083" s="4" t="str">
        <f>_xlfn.IFNA(VLOOKUP(C1083,'1 - Componenten'!$B$7:$K$60,3,0),"")</f>
        <v/>
      </c>
      <c r="E1083" s="18" t="str">
        <f>_xlfn.IFNA(VLOOKUP(C1083,'1 - Componenten'!$B$7:$K$60,5,0),"")</f>
        <v/>
      </c>
      <c r="F1083" s="26" t="str">
        <f>_xlfn.IFNA(VLOOKUP(C1083,'1 - Componenten'!$B$7:$K$60,8,0),"")</f>
        <v/>
      </c>
      <c r="G1083" s="26" t="str">
        <f>_xlfn.IFNA(VLOOKUP(C1083,'1 - Componenten'!$B$7:$K$60,9,0),"")</f>
        <v/>
      </c>
      <c r="H1083" s="26" t="str">
        <f>_xlfn.IFNA(VLOOKUP(C1083,'1 - Componenten'!$B$7:$K$60,10,0),"")</f>
        <v/>
      </c>
      <c r="I1083" s="13">
        <v>1</v>
      </c>
      <c r="J1083" s="52">
        <f t="shared" si="366"/>
        <v>0</v>
      </c>
      <c r="K1083" s="53">
        <f t="shared" si="367"/>
        <v>0</v>
      </c>
      <c r="L1083" s="53">
        <f t="shared" si="364"/>
        <v>0</v>
      </c>
      <c r="M1083" s="53">
        <f t="shared" si="365"/>
        <v>0</v>
      </c>
      <c r="N1083" s="42"/>
    </row>
    <row r="1084" spans="2:14" x14ac:dyDescent="0.25">
      <c r="B1084" s="39"/>
      <c r="C1084" s="3"/>
      <c r="D1084" s="4" t="str">
        <f>_xlfn.IFNA(VLOOKUP(C1084,'1 - Componenten'!$B$7:$K$60,3,0),"")</f>
        <v/>
      </c>
      <c r="E1084" s="18" t="str">
        <f>_xlfn.IFNA(VLOOKUP(C1084,'1 - Componenten'!$B$7:$K$60,5,0),"")</f>
        <v/>
      </c>
      <c r="F1084" s="26" t="str">
        <f>_xlfn.IFNA(VLOOKUP(C1084,'1 - Componenten'!$B$7:$K$60,8,0),"")</f>
        <v/>
      </c>
      <c r="G1084" s="26" t="str">
        <f>_xlfn.IFNA(VLOOKUP(C1084,'1 - Componenten'!$B$7:$K$60,9,0),"")</f>
        <v/>
      </c>
      <c r="H1084" s="26" t="str">
        <f>_xlfn.IFNA(VLOOKUP(C1084,'1 - Componenten'!$B$7:$K$60,10,0),"")</f>
        <v/>
      </c>
      <c r="I1084" s="13">
        <v>1</v>
      </c>
      <c r="J1084" s="52">
        <f t="shared" si="366"/>
        <v>0</v>
      </c>
      <c r="K1084" s="53">
        <f t="shared" si="367"/>
        <v>0</v>
      </c>
      <c r="L1084" s="53">
        <f t="shared" si="364"/>
        <v>0</v>
      </c>
      <c r="M1084" s="53">
        <f t="shared" si="365"/>
        <v>0</v>
      </c>
      <c r="N1084" s="42"/>
    </row>
    <row r="1085" spans="2:14" x14ac:dyDescent="0.25">
      <c r="B1085" s="39"/>
      <c r="C1085" s="3"/>
      <c r="D1085" s="4" t="str">
        <f>_xlfn.IFNA(VLOOKUP(C1085,'1 - Componenten'!$B$7:$K$60,3,0),"")</f>
        <v/>
      </c>
      <c r="E1085" s="18" t="str">
        <f>_xlfn.IFNA(VLOOKUP(C1085,'1 - Componenten'!$B$7:$K$60,5,0),"")</f>
        <v/>
      </c>
      <c r="F1085" s="26" t="str">
        <f>_xlfn.IFNA(VLOOKUP(C1085,'1 - Componenten'!$B$7:$K$60,8,0),"")</f>
        <v/>
      </c>
      <c r="G1085" s="26" t="str">
        <f>_xlfn.IFNA(VLOOKUP(C1085,'1 - Componenten'!$B$7:$K$60,9,0),"")</f>
        <v/>
      </c>
      <c r="H1085" s="26" t="str">
        <f>_xlfn.IFNA(VLOOKUP(C1085,'1 - Componenten'!$B$7:$K$60,10,0),"")</f>
        <v/>
      </c>
      <c r="I1085" s="13">
        <v>1</v>
      </c>
      <c r="J1085" s="52">
        <f t="shared" si="366"/>
        <v>0</v>
      </c>
      <c r="K1085" s="53">
        <f t="shared" si="367"/>
        <v>0</v>
      </c>
      <c r="L1085" s="53">
        <f t="shared" si="364"/>
        <v>0</v>
      </c>
      <c r="M1085" s="53">
        <f t="shared" si="365"/>
        <v>0</v>
      </c>
      <c r="N1085" s="42"/>
    </row>
    <row r="1086" spans="2:14" x14ac:dyDescent="0.25">
      <c r="B1086" s="39"/>
      <c r="C1086" s="3"/>
      <c r="D1086" s="4" t="str">
        <f>_xlfn.IFNA(VLOOKUP(C1086,'1 - Componenten'!$B$7:$K$60,3,0),"")</f>
        <v/>
      </c>
      <c r="E1086" s="18" t="str">
        <f>_xlfn.IFNA(VLOOKUP(C1086,'1 - Componenten'!$B$7:$K$60,5,0),"")</f>
        <v/>
      </c>
      <c r="F1086" s="26" t="str">
        <f>_xlfn.IFNA(VLOOKUP(C1086,'1 - Componenten'!$B$7:$K$60,8,0),"")</f>
        <v/>
      </c>
      <c r="G1086" s="26" t="str">
        <f>_xlfn.IFNA(VLOOKUP(C1086,'1 - Componenten'!$B$7:$K$60,9,0),"")</f>
        <v/>
      </c>
      <c r="H1086" s="26" t="str">
        <f>_xlfn.IFNA(VLOOKUP(C1086,'1 - Componenten'!$B$7:$K$60,10,0),"")</f>
        <v/>
      </c>
      <c r="I1086" s="13">
        <v>1</v>
      </c>
      <c r="J1086" s="52">
        <f t="shared" si="366"/>
        <v>0</v>
      </c>
      <c r="K1086" s="53">
        <f t="shared" si="367"/>
        <v>0</v>
      </c>
      <c r="L1086" s="53">
        <f t="shared" si="364"/>
        <v>0</v>
      </c>
      <c r="M1086" s="53">
        <f t="shared" si="365"/>
        <v>0</v>
      </c>
      <c r="N1086" s="42"/>
    </row>
    <row r="1087" spans="2:14" x14ac:dyDescent="0.25">
      <c r="B1087" s="39"/>
      <c r="C1087" s="3"/>
      <c r="D1087" s="4" t="str">
        <f>_xlfn.IFNA(VLOOKUP(C1087,'1 - Componenten'!$B$7:$K$60,3,0),"")</f>
        <v/>
      </c>
      <c r="E1087" s="18" t="str">
        <f>_xlfn.IFNA(VLOOKUP(C1087,'1 - Componenten'!$B$7:$K$60,5,0),"")</f>
        <v/>
      </c>
      <c r="F1087" s="26" t="str">
        <f>_xlfn.IFNA(VLOOKUP(C1087,'1 - Componenten'!$B$7:$K$60,8,0),"")</f>
        <v/>
      </c>
      <c r="G1087" s="26" t="str">
        <f>_xlfn.IFNA(VLOOKUP(C1087,'1 - Componenten'!$B$7:$K$60,9,0),"")</f>
        <v/>
      </c>
      <c r="H1087" s="26" t="str">
        <f>_xlfn.IFNA(VLOOKUP(C1087,'1 - Componenten'!$B$7:$K$60,10,0),"")</f>
        <v/>
      </c>
      <c r="I1087" s="13">
        <v>1</v>
      </c>
      <c r="J1087" s="52">
        <f t="shared" si="366"/>
        <v>0</v>
      </c>
      <c r="K1087" s="53">
        <f t="shared" si="367"/>
        <v>0</v>
      </c>
      <c r="L1087" s="53">
        <f t="shared" si="364"/>
        <v>0</v>
      </c>
      <c r="M1087" s="53">
        <f t="shared" si="365"/>
        <v>0</v>
      </c>
      <c r="N1087" s="42"/>
    </row>
    <row r="1088" spans="2:14" ht="14.1" customHeight="1" x14ac:dyDescent="0.25">
      <c r="B1088" s="39"/>
      <c r="C1088" s="32"/>
      <c r="D1088" s="33"/>
      <c r="E1088" s="34"/>
      <c r="F1088" s="35"/>
      <c r="G1088" s="35"/>
      <c r="H1088" s="35"/>
      <c r="I1088" s="32"/>
      <c r="J1088" s="54" t="s">
        <v>29</v>
      </c>
      <c r="K1088" s="55">
        <f>SUM(K1079:K1087)</f>
        <v>0</v>
      </c>
      <c r="L1088" s="55">
        <f>SUM(L1079:L1087)</f>
        <v>0</v>
      </c>
      <c r="M1088" s="55">
        <f>SUM(M1079:M1087)</f>
        <v>0</v>
      </c>
      <c r="N1088" s="42"/>
    </row>
    <row r="1089" spans="2:14" ht="18.75" x14ac:dyDescent="0.3">
      <c r="B1089" s="39"/>
      <c r="C1089" s="48" t="s">
        <v>69</v>
      </c>
      <c r="D1089" s="79" t="s">
        <v>111</v>
      </c>
      <c r="E1089" s="107" t="s">
        <v>19</v>
      </c>
      <c r="F1089" s="107"/>
      <c r="G1089" s="107"/>
      <c r="H1089" s="107"/>
      <c r="I1089" s="108" t="s">
        <v>35</v>
      </c>
      <c r="J1089" s="108"/>
      <c r="K1089" s="108"/>
      <c r="L1089" s="108"/>
      <c r="M1089" s="108"/>
      <c r="N1089" s="42"/>
    </row>
    <row r="1090" spans="2:14" ht="30" customHeight="1" x14ac:dyDescent="0.25">
      <c r="B1090" s="39"/>
      <c r="C1090" s="5" t="s">
        <v>36</v>
      </c>
      <c r="D1090" s="5" t="s">
        <v>12</v>
      </c>
      <c r="E1090" s="12" t="s">
        <v>2</v>
      </c>
      <c r="F1090" s="5" t="s">
        <v>24</v>
      </c>
      <c r="G1090" s="23" t="s">
        <v>21</v>
      </c>
      <c r="H1090" s="23" t="s">
        <v>22</v>
      </c>
      <c r="I1090" s="21" t="s">
        <v>20</v>
      </c>
      <c r="J1090" s="21" t="s">
        <v>23</v>
      </c>
      <c r="K1090" s="50" t="s">
        <v>25</v>
      </c>
      <c r="L1090" s="51" t="s">
        <v>26</v>
      </c>
      <c r="M1090" s="51" t="s">
        <v>27</v>
      </c>
      <c r="N1090" s="42"/>
    </row>
    <row r="1091" spans="2:14" x14ac:dyDescent="0.25">
      <c r="B1091" s="39"/>
      <c r="C1091" s="3"/>
      <c r="D1091" s="4" t="str">
        <f>_xlfn.IFNA(VLOOKUP(C1091,'1 - Componenten'!$B$7:$K$60,3,0),"")</f>
        <v/>
      </c>
      <c r="E1091" s="18" t="str">
        <f>_xlfn.IFNA(VLOOKUP(C1091,'1 - Componenten'!$B$7:$K$60,5,0),"")</f>
        <v/>
      </c>
      <c r="F1091" s="26" t="str">
        <f>_xlfn.IFNA(VLOOKUP(C1091,'1 - Componenten'!$B$7:$K$60,8,0),"")</f>
        <v/>
      </c>
      <c r="G1091" s="26" t="str">
        <f>_xlfn.IFNA(VLOOKUP(C1091,'1 - Componenten'!$B$7:$K$60,9,0),"")</f>
        <v/>
      </c>
      <c r="H1091" s="26" t="str">
        <f>_xlfn.IFNA(VLOOKUP(C1091,'1 - Componenten'!$B$7:$K$60,10,0),"")</f>
        <v/>
      </c>
      <c r="I1091" s="13">
        <v>1</v>
      </c>
      <c r="J1091" s="52">
        <f>IFERROR($I1091*E1091,0)</f>
        <v>0</v>
      </c>
      <c r="K1091" s="53">
        <f>IFERROR($I1091*F1091,0)</f>
        <v>0</v>
      </c>
      <c r="L1091" s="53">
        <f t="shared" ref="L1091:L1099" si="368">IFERROR($I1091*G1091,0)</f>
        <v>0</v>
      </c>
      <c r="M1091" s="53">
        <f t="shared" ref="M1091:M1099" si="369">IFERROR($I1091*H1091,0)</f>
        <v>0</v>
      </c>
      <c r="N1091" s="42"/>
    </row>
    <row r="1092" spans="2:14" x14ac:dyDescent="0.25">
      <c r="B1092" s="39"/>
      <c r="C1092" s="3"/>
      <c r="D1092" s="4" t="str">
        <f>_xlfn.IFNA(VLOOKUP(C1092,'1 - Componenten'!$B$7:$K$60,3,0),"")</f>
        <v/>
      </c>
      <c r="E1092" s="18" t="str">
        <f>_xlfn.IFNA(VLOOKUP(C1092,'1 - Componenten'!$B$7:$K$60,5,0),"")</f>
        <v/>
      </c>
      <c r="F1092" s="26" t="str">
        <f>_xlfn.IFNA(VLOOKUP(C1092,'1 - Componenten'!$B$7:$K$60,8,0),"")</f>
        <v/>
      </c>
      <c r="G1092" s="26" t="str">
        <f>_xlfn.IFNA(VLOOKUP(C1092,'1 - Componenten'!$B$7:$K$60,9,0),"")</f>
        <v/>
      </c>
      <c r="H1092" s="26" t="str">
        <f>_xlfn.IFNA(VLOOKUP(C1092,'1 - Componenten'!$B$7:$K$60,10,0),"")</f>
        <v/>
      </c>
      <c r="I1092" s="13">
        <v>1</v>
      </c>
      <c r="J1092" s="52">
        <f t="shared" ref="J1092:J1099" si="370">IFERROR($I1092*E1092,0)</f>
        <v>0</v>
      </c>
      <c r="K1092" s="53">
        <f t="shared" ref="K1092:K1099" si="371">IFERROR($I1092*F1092,0)</f>
        <v>0</v>
      </c>
      <c r="L1092" s="53">
        <f t="shared" si="368"/>
        <v>0</v>
      </c>
      <c r="M1092" s="53">
        <f t="shared" si="369"/>
        <v>0</v>
      </c>
      <c r="N1092" s="42"/>
    </row>
    <row r="1093" spans="2:14" x14ac:dyDescent="0.25">
      <c r="B1093" s="39"/>
      <c r="C1093" s="3"/>
      <c r="D1093" s="4" t="str">
        <f>_xlfn.IFNA(VLOOKUP(C1093,'1 - Componenten'!$B$7:$K$60,3,0),"")</f>
        <v/>
      </c>
      <c r="E1093" s="18" t="str">
        <f>_xlfn.IFNA(VLOOKUP(C1093,'1 - Componenten'!$B$7:$K$60,5,0),"")</f>
        <v/>
      </c>
      <c r="F1093" s="26" t="str">
        <f>_xlfn.IFNA(VLOOKUP(C1093,'1 - Componenten'!$B$7:$K$60,8,0),"")</f>
        <v/>
      </c>
      <c r="G1093" s="26" t="str">
        <f>_xlfn.IFNA(VLOOKUP(C1093,'1 - Componenten'!$B$7:$K$60,9,0),"")</f>
        <v/>
      </c>
      <c r="H1093" s="26" t="str">
        <f>_xlfn.IFNA(VLOOKUP(C1093,'1 - Componenten'!$B$7:$K$60,10,0),"")</f>
        <v/>
      </c>
      <c r="I1093" s="13">
        <v>1</v>
      </c>
      <c r="J1093" s="52">
        <f t="shared" si="370"/>
        <v>0</v>
      </c>
      <c r="K1093" s="53">
        <f t="shared" si="371"/>
        <v>0</v>
      </c>
      <c r="L1093" s="53">
        <f t="shared" si="368"/>
        <v>0</v>
      </c>
      <c r="M1093" s="53">
        <f t="shared" si="369"/>
        <v>0</v>
      </c>
      <c r="N1093" s="42"/>
    </row>
    <row r="1094" spans="2:14" x14ac:dyDescent="0.25">
      <c r="B1094" s="39"/>
      <c r="C1094" s="3"/>
      <c r="D1094" s="4" t="str">
        <f>_xlfn.IFNA(VLOOKUP(C1094,'1 - Componenten'!$B$7:$K$60,3,0),"")</f>
        <v/>
      </c>
      <c r="E1094" s="18" t="str">
        <f>_xlfn.IFNA(VLOOKUP(C1094,'1 - Componenten'!$B$7:$K$60,5,0),"")</f>
        <v/>
      </c>
      <c r="F1094" s="26" t="str">
        <f>_xlfn.IFNA(VLOOKUP(C1094,'1 - Componenten'!$B$7:$K$60,8,0),"")</f>
        <v/>
      </c>
      <c r="G1094" s="26" t="str">
        <f>_xlfn.IFNA(VLOOKUP(C1094,'1 - Componenten'!$B$7:$K$60,9,0),"")</f>
        <v/>
      </c>
      <c r="H1094" s="26" t="str">
        <f>_xlfn.IFNA(VLOOKUP(C1094,'1 - Componenten'!$B$7:$K$60,10,0),"")</f>
        <v/>
      </c>
      <c r="I1094" s="13">
        <v>1</v>
      </c>
      <c r="J1094" s="52">
        <f t="shared" si="370"/>
        <v>0</v>
      </c>
      <c r="K1094" s="53">
        <f t="shared" si="371"/>
        <v>0</v>
      </c>
      <c r="L1094" s="53">
        <f t="shared" si="368"/>
        <v>0</v>
      </c>
      <c r="M1094" s="53">
        <f t="shared" si="369"/>
        <v>0</v>
      </c>
      <c r="N1094" s="42"/>
    </row>
    <row r="1095" spans="2:14" x14ac:dyDescent="0.25">
      <c r="B1095" s="39"/>
      <c r="C1095" s="3"/>
      <c r="D1095" s="4" t="str">
        <f>_xlfn.IFNA(VLOOKUP(C1095,'1 - Componenten'!$B$7:$K$60,3,0),"")</f>
        <v/>
      </c>
      <c r="E1095" s="18" t="str">
        <f>_xlfn.IFNA(VLOOKUP(C1095,'1 - Componenten'!$B$7:$K$60,5,0),"")</f>
        <v/>
      </c>
      <c r="F1095" s="26" t="str">
        <f>_xlfn.IFNA(VLOOKUP(C1095,'1 - Componenten'!$B$7:$K$60,8,0),"")</f>
        <v/>
      </c>
      <c r="G1095" s="26" t="str">
        <f>_xlfn.IFNA(VLOOKUP(C1095,'1 - Componenten'!$B$7:$K$60,9,0),"")</f>
        <v/>
      </c>
      <c r="H1095" s="26" t="str">
        <f>_xlfn.IFNA(VLOOKUP(C1095,'1 - Componenten'!$B$7:$K$60,10,0),"")</f>
        <v/>
      </c>
      <c r="I1095" s="13">
        <v>1</v>
      </c>
      <c r="J1095" s="52">
        <f t="shared" si="370"/>
        <v>0</v>
      </c>
      <c r="K1095" s="53">
        <f t="shared" si="371"/>
        <v>0</v>
      </c>
      <c r="L1095" s="53">
        <f t="shared" si="368"/>
        <v>0</v>
      </c>
      <c r="M1095" s="53">
        <f t="shared" si="369"/>
        <v>0</v>
      </c>
      <c r="N1095" s="42"/>
    </row>
    <row r="1096" spans="2:14" x14ac:dyDescent="0.25">
      <c r="B1096" s="39"/>
      <c r="C1096" s="3"/>
      <c r="D1096" s="4" t="str">
        <f>_xlfn.IFNA(VLOOKUP(C1096,'1 - Componenten'!$B$7:$K$60,3,0),"")</f>
        <v/>
      </c>
      <c r="E1096" s="18" t="str">
        <f>_xlfn.IFNA(VLOOKUP(C1096,'1 - Componenten'!$B$7:$K$60,5,0),"")</f>
        <v/>
      </c>
      <c r="F1096" s="26" t="str">
        <f>_xlfn.IFNA(VLOOKUP(C1096,'1 - Componenten'!$B$7:$K$60,8,0),"")</f>
        <v/>
      </c>
      <c r="G1096" s="26" t="str">
        <f>_xlfn.IFNA(VLOOKUP(C1096,'1 - Componenten'!$B$7:$K$60,9,0),"")</f>
        <v/>
      </c>
      <c r="H1096" s="26" t="str">
        <f>_xlfn.IFNA(VLOOKUP(C1096,'1 - Componenten'!$B$7:$K$60,10,0),"")</f>
        <v/>
      </c>
      <c r="I1096" s="13">
        <v>1</v>
      </c>
      <c r="J1096" s="52">
        <f t="shared" si="370"/>
        <v>0</v>
      </c>
      <c r="K1096" s="53">
        <f t="shared" si="371"/>
        <v>0</v>
      </c>
      <c r="L1096" s="53">
        <f t="shared" si="368"/>
        <v>0</v>
      </c>
      <c r="M1096" s="53">
        <f t="shared" si="369"/>
        <v>0</v>
      </c>
      <c r="N1096" s="42"/>
    </row>
    <row r="1097" spans="2:14" x14ac:dyDescent="0.25">
      <c r="B1097" s="39"/>
      <c r="C1097" s="3"/>
      <c r="D1097" s="4" t="str">
        <f>_xlfn.IFNA(VLOOKUP(C1097,'1 - Componenten'!$B$7:$K$60,3,0),"")</f>
        <v/>
      </c>
      <c r="E1097" s="18" t="str">
        <f>_xlfn.IFNA(VLOOKUP(C1097,'1 - Componenten'!$B$7:$K$60,5,0),"")</f>
        <v/>
      </c>
      <c r="F1097" s="26" t="str">
        <f>_xlfn.IFNA(VLOOKUP(C1097,'1 - Componenten'!$B$7:$K$60,8,0),"")</f>
        <v/>
      </c>
      <c r="G1097" s="26" t="str">
        <f>_xlfn.IFNA(VLOOKUP(C1097,'1 - Componenten'!$B$7:$K$60,9,0),"")</f>
        <v/>
      </c>
      <c r="H1097" s="26" t="str">
        <f>_xlfn.IFNA(VLOOKUP(C1097,'1 - Componenten'!$B$7:$K$60,10,0),"")</f>
        <v/>
      </c>
      <c r="I1097" s="13">
        <v>1</v>
      </c>
      <c r="J1097" s="52">
        <f t="shared" si="370"/>
        <v>0</v>
      </c>
      <c r="K1097" s="53">
        <f t="shared" si="371"/>
        <v>0</v>
      </c>
      <c r="L1097" s="53">
        <f t="shared" si="368"/>
        <v>0</v>
      </c>
      <c r="M1097" s="53">
        <f t="shared" si="369"/>
        <v>0</v>
      </c>
      <c r="N1097" s="42"/>
    </row>
    <row r="1098" spans="2:14" x14ac:dyDescent="0.25">
      <c r="B1098" s="39"/>
      <c r="C1098" s="3"/>
      <c r="D1098" s="4" t="str">
        <f>_xlfn.IFNA(VLOOKUP(C1098,'1 - Componenten'!$B$7:$K$60,3,0),"")</f>
        <v/>
      </c>
      <c r="E1098" s="18" t="str">
        <f>_xlfn.IFNA(VLOOKUP(C1098,'1 - Componenten'!$B$7:$K$60,5,0),"")</f>
        <v/>
      </c>
      <c r="F1098" s="26" t="str">
        <f>_xlfn.IFNA(VLOOKUP(C1098,'1 - Componenten'!$B$7:$K$60,8,0),"")</f>
        <v/>
      </c>
      <c r="G1098" s="26" t="str">
        <f>_xlfn.IFNA(VLOOKUP(C1098,'1 - Componenten'!$B$7:$K$60,9,0),"")</f>
        <v/>
      </c>
      <c r="H1098" s="26" t="str">
        <f>_xlfn.IFNA(VLOOKUP(C1098,'1 - Componenten'!$B$7:$K$60,10,0),"")</f>
        <v/>
      </c>
      <c r="I1098" s="13">
        <v>1</v>
      </c>
      <c r="J1098" s="52">
        <f t="shared" si="370"/>
        <v>0</v>
      </c>
      <c r="K1098" s="53">
        <f t="shared" si="371"/>
        <v>0</v>
      </c>
      <c r="L1098" s="53">
        <f t="shared" si="368"/>
        <v>0</v>
      </c>
      <c r="M1098" s="53">
        <f t="shared" si="369"/>
        <v>0</v>
      </c>
      <c r="N1098" s="42"/>
    </row>
    <row r="1099" spans="2:14" x14ac:dyDescent="0.25">
      <c r="B1099" s="39"/>
      <c r="C1099" s="3"/>
      <c r="D1099" s="4" t="str">
        <f>_xlfn.IFNA(VLOOKUP(C1099,'1 - Componenten'!$B$7:$K$60,3,0),"")</f>
        <v/>
      </c>
      <c r="E1099" s="18" t="str">
        <f>_xlfn.IFNA(VLOOKUP(C1099,'1 - Componenten'!$B$7:$K$60,5,0),"")</f>
        <v/>
      </c>
      <c r="F1099" s="26" t="str">
        <f>_xlfn.IFNA(VLOOKUP(C1099,'1 - Componenten'!$B$7:$K$60,8,0),"")</f>
        <v/>
      </c>
      <c r="G1099" s="26" t="str">
        <f>_xlfn.IFNA(VLOOKUP(C1099,'1 - Componenten'!$B$7:$K$60,9,0),"")</f>
        <v/>
      </c>
      <c r="H1099" s="26" t="str">
        <f>_xlfn.IFNA(VLOOKUP(C1099,'1 - Componenten'!$B$7:$K$60,10,0),"")</f>
        <v/>
      </c>
      <c r="I1099" s="13">
        <v>1</v>
      </c>
      <c r="J1099" s="52">
        <f t="shared" si="370"/>
        <v>0</v>
      </c>
      <c r="K1099" s="53">
        <f t="shared" si="371"/>
        <v>0</v>
      </c>
      <c r="L1099" s="53">
        <f t="shared" si="368"/>
        <v>0</v>
      </c>
      <c r="M1099" s="53">
        <f t="shared" si="369"/>
        <v>0</v>
      </c>
      <c r="N1099" s="42"/>
    </row>
    <row r="1100" spans="2:14" ht="14.1" customHeight="1" x14ac:dyDescent="0.25">
      <c r="B1100" s="39"/>
      <c r="C1100" s="32"/>
      <c r="D1100" s="33"/>
      <c r="E1100" s="34"/>
      <c r="F1100" s="35"/>
      <c r="G1100" s="35"/>
      <c r="H1100" s="35"/>
      <c r="I1100" s="32"/>
      <c r="J1100" s="54" t="s">
        <v>29</v>
      </c>
      <c r="K1100" s="55">
        <f>SUM(K1091:K1099)</f>
        <v>0</v>
      </c>
      <c r="L1100" s="55">
        <f>SUM(L1091:L1099)</f>
        <v>0</v>
      </c>
      <c r="M1100" s="55">
        <f>SUM(M1091:M1099)</f>
        <v>0</v>
      </c>
      <c r="N1100" s="42"/>
    </row>
    <row r="1101" spans="2:14" ht="18.75" x14ac:dyDescent="0.3">
      <c r="B1101" s="39"/>
      <c r="C1101" s="48" t="s">
        <v>70</v>
      </c>
      <c r="D1101" s="79" t="s">
        <v>111</v>
      </c>
      <c r="E1101" s="107" t="s">
        <v>19</v>
      </c>
      <c r="F1101" s="107"/>
      <c r="G1101" s="107"/>
      <c r="H1101" s="107"/>
      <c r="I1101" s="108" t="s">
        <v>35</v>
      </c>
      <c r="J1101" s="108"/>
      <c r="K1101" s="108"/>
      <c r="L1101" s="108"/>
      <c r="M1101" s="108"/>
      <c r="N1101" s="42"/>
    </row>
    <row r="1102" spans="2:14" ht="30" customHeight="1" x14ac:dyDescent="0.25">
      <c r="B1102" s="39"/>
      <c r="C1102" s="5" t="s">
        <v>36</v>
      </c>
      <c r="D1102" s="5" t="s">
        <v>12</v>
      </c>
      <c r="E1102" s="12" t="s">
        <v>2</v>
      </c>
      <c r="F1102" s="5" t="s">
        <v>24</v>
      </c>
      <c r="G1102" s="23" t="s">
        <v>21</v>
      </c>
      <c r="H1102" s="23" t="s">
        <v>22</v>
      </c>
      <c r="I1102" s="21" t="s">
        <v>20</v>
      </c>
      <c r="J1102" s="21" t="s">
        <v>23</v>
      </c>
      <c r="K1102" s="50" t="s">
        <v>25</v>
      </c>
      <c r="L1102" s="51" t="s">
        <v>26</v>
      </c>
      <c r="M1102" s="51" t="s">
        <v>27</v>
      </c>
      <c r="N1102" s="42"/>
    </row>
    <row r="1103" spans="2:14" x14ac:dyDescent="0.25">
      <c r="B1103" s="39"/>
      <c r="C1103" s="3"/>
      <c r="D1103" s="4" t="str">
        <f>_xlfn.IFNA(VLOOKUP(C1103,'1 - Componenten'!$B$7:$K$60,3,0),"")</f>
        <v/>
      </c>
      <c r="E1103" s="18" t="str">
        <f>_xlfn.IFNA(VLOOKUP(C1103,'1 - Componenten'!$B$7:$K$60,5,0),"")</f>
        <v/>
      </c>
      <c r="F1103" s="26" t="str">
        <f>_xlfn.IFNA(VLOOKUP(C1103,'1 - Componenten'!$B$7:$K$60,8,0),"")</f>
        <v/>
      </c>
      <c r="G1103" s="26" t="str">
        <f>_xlfn.IFNA(VLOOKUP(C1103,'1 - Componenten'!$B$7:$K$60,9,0),"")</f>
        <v/>
      </c>
      <c r="H1103" s="26" t="str">
        <f>_xlfn.IFNA(VLOOKUP(C1103,'1 - Componenten'!$B$7:$K$60,10,0),"")</f>
        <v/>
      </c>
      <c r="I1103" s="13">
        <v>1</v>
      </c>
      <c r="J1103" s="52">
        <f>IFERROR($I1103*E1103,0)</f>
        <v>0</v>
      </c>
      <c r="K1103" s="53">
        <f>IFERROR($I1103*F1103,0)</f>
        <v>0</v>
      </c>
      <c r="L1103" s="53">
        <f t="shared" ref="L1103:L1111" si="372">IFERROR($I1103*G1103,0)</f>
        <v>0</v>
      </c>
      <c r="M1103" s="53">
        <f t="shared" ref="M1103:M1111" si="373">IFERROR($I1103*H1103,0)</f>
        <v>0</v>
      </c>
      <c r="N1103" s="42"/>
    </row>
    <row r="1104" spans="2:14" x14ac:dyDescent="0.25">
      <c r="B1104" s="39"/>
      <c r="C1104" s="3"/>
      <c r="D1104" s="4" t="str">
        <f>_xlfn.IFNA(VLOOKUP(C1104,'1 - Componenten'!$B$7:$K$60,3,0),"")</f>
        <v/>
      </c>
      <c r="E1104" s="18" t="str">
        <f>_xlfn.IFNA(VLOOKUP(C1104,'1 - Componenten'!$B$7:$K$60,5,0),"")</f>
        <v/>
      </c>
      <c r="F1104" s="26" t="str">
        <f>_xlfn.IFNA(VLOOKUP(C1104,'1 - Componenten'!$B$7:$K$60,8,0),"")</f>
        <v/>
      </c>
      <c r="G1104" s="26" t="str">
        <f>_xlfn.IFNA(VLOOKUP(C1104,'1 - Componenten'!$B$7:$K$60,9,0),"")</f>
        <v/>
      </c>
      <c r="H1104" s="26" t="str">
        <f>_xlfn.IFNA(VLOOKUP(C1104,'1 - Componenten'!$B$7:$K$60,10,0),"")</f>
        <v/>
      </c>
      <c r="I1104" s="13">
        <v>1</v>
      </c>
      <c r="J1104" s="52">
        <f t="shared" ref="J1104:J1111" si="374">IFERROR($I1104*E1104,0)</f>
        <v>0</v>
      </c>
      <c r="K1104" s="53">
        <f t="shared" ref="K1104:K1111" si="375">IFERROR($I1104*F1104,0)</f>
        <v>0</v>
      </c>
      <c r="L1104" s="53">
        <f t="shared" si="372"/>
        <v>0</v>
      </c>
      <c r="M1104" s="53">
        <f t="shared" si="373"/>
        <v>0</v>
      </c>
      <c r="N1104" s="42"/>
    </row>
    <row r="1105" spans="2:14" x14ac:dyDescent="0.25">
      <c r="B1105" s="39"/>
      <c r="C1105" s="3"/>
      <c r="D1105" s="4" t="str">
        <f>_xlfn.IFNA(VLOOKUP(C1105,'1 - Componenten'!$B$7:$K$60,3,0),"")</f>
        <v/>
      </c>
      <c r="E1105" s="18" t="str">
        <f>_xlfn.IFNA(VLOOKUP(C1105,'1 - Componenten'!$B$7:$K$60,5,0),"")</f>
        <v/>
      </c>
      <c r="F1105" s="26" t="str">
        <f>_xlfn.IFNA(VLOOKUP(C1105,'1 - Componenten'!$B$7:$K$60,8,0),"")</f>
        <v/>
      </c>
      <c r="G1105" s="26" t="str">
        <f>_xlfn.IFNA(VLOOKUP(C1105,'1 - Componenten'!$B$7:$K$60,9,0),"")</f>
        <v/>
      </c>
      <c r="H1105" s="26" t="str">
        <f>_xlfn.IFNA(VLOOKUP(C1105,'1 - Componenten'!$B$7:$K$60,10,0),"")</f>
        <v/>
      </c>
      <c r="I1105" s="13">
        <v>1</v>
      </c>
      <c r="J1105" s="52">
        <f t="shared" si="374"/>
        <v>0</v>
      </c>
      <c r="K1105" s="53">
        <f t="shared" si="375"/>
        <v>0</v>
      </c>
      <c r="L1105" s="53">
        <f t="shared" si="372"/>
        <v>0</v>
      </c>
      <c r="M1105" s="53">
        <f t="shared" si="373"/>
        <v>0</v>
      </c>
      <c r="N1105" s="42"/>
    </row>
    <row r="1106" spans="2:14" x14ac:dyDescent="0.25">
      <c r="B1106" s="39"/>
      <c r="C1106" s="3"/>
      <c r="D1106" s="4" t="str">
        <f>_xlfn.IFNA(VLOOKUP(C1106,'1 - Componenten'!$B$7:$K$60,3,0),"")</f>
        <v/>
      </c>
      <c r="E1106" s="18" t="str">
        <f>_xlfn.IFNA(VLOOKUP(C1106,'1 - Componenten'!$B$7:$K$60,5,0),"")</f>
        <v/>
      </c>
      <c r="F1106" s="26" t="str">
        <f>_xlfn.IFNA(VLOOKUP(C1106,'1 - Componenten'!$B$7:$K$60,8,0),"")</f>
        <v/>
      </c>
      <c r="G1106" s="26" t="str">
        <f>_xlfn.IFNA(VLOOKUP(C1106,'1 - Componenten'!$B$7:$K$60,9,0),"")</f>
        <v/>
      </c>
      <c r="H1106" s="26" t="str">
        <f>_xlfn.IFNA(VLOOKUP(C1106,'1 - Componenten'!$B$7:$K$60,10,0),"")</f>
        <v/>
      </c>
      <c r="I1106" s="13">
        <v>1</v>
      </c>
      <c r="J1106" s="52">
        <f t="shared" si="374"/>
        <v>0</v>
      </c>
      <c r="K1106" s="53">
        <f t="shared" si="375"/>
        <v>0</v>
      </c>
      <c r="L1106" s="53">
        <f t="shared" si="372"/>
        <v>0</v>
      </c>
      <c r="M1106" s="53">
        <f t="shared" si="373"/>
        <v>0</v>
      </c>
      <c r="N1106" s="42"/>
    </row>
    <row r="1107" spans="2:14" x14ac:dyDescent="0.25">
      <c r="B1107" s="39"/>
      <c r="C1107" s="3"/>
      <c r="D1107" s="4" t="str">
        <f>_xlfn.IFNA(VLOOKUP(C1107,'1 - Componenten'!$B$7:$K$60,3,0),"")</f>
        <v/>
      </c>
      <c r="E1107" s="18" t="str">
        <f>_xlfn.IFNA(VLOOKUP(C1107,'1 - Componenten'!$B$7:$K$60,5,0),"")</f>
        <v/>
      </c>
      <c r="F1107" s="26" t="str">
        <f>_xlfn.IFNA(VLOOKUP(C1107,'1 - Componenten'!$B$7:$K$60,8,0),"")</f>
        <v/>
      </c>
      <c r="G1107" s="26" t="str">
        <f>_xlfn.IFNA(VLOOKUP(C1107,'1 - Componenten'!$B$7:$K$60,9,0),"")</f>
        <v/>
      </c>
      <c r="H1107" s="26" t="str">
        <f>_xlfn.IFNA(VLOOKUP(C1107,'1 - Componenten'!$B$7:$K$60,10,0),"")</f>
        <v/>
      </c>
      <c r="I1107" s="13">
        <v>1</v>
      </c>
      <c r="J1107" s="52">
        <f t="shared" si="374"/>
        <v>0</v>
      </c>
      <c r="K1107" s="53">
        <f t="shared" si="375"/>
        <v>0</v>
      </c>
      <c r="L1107" s="53">
        <f t="shared" si="372"/>
        <v>0</v>
      </c>
      <c r="M1107" s="53">
        <f t="shared" si="373"/>
        <v>0</v>
      </c>
      <c r="N1107" s="42"/>
    </row>
    <row r="1108" spans="2:14" x14ac:dyDescent="0.25">
      <c r="B1108" s="39"/>
      <c r="C1108" s="3"/>
      <c r="D1108" s="4" t="str">
        <f>_xlfn.IFNA(VLOOKUP(C1108,'1 - Componenten'!$B$7:$K$60,3,0),"")</f>
        <v/>
      </c>
      <c r="E1108" s="18" t="str">
        <f>_xlfn.IFNA(VLOOKUP(C1108,'1 - Componenten'!$B$7:$K$60,5,0),"")</f>
        <v/>
      </c>
      <c r="F1108" s="26" t="str">
        <f>_xlfn.IFNA(VLOOKUP(C1108,'1 - Componenten'!$B$7:$K$60,8,0),"")</f>
        <v/>
      </c>
      <c r="G1108" s="26" t="str">
        <f>_xlfn.IFNA(VLOOKUP(C1108,'1 - Componenten'!$B$7:$K$60,9,0),"")</f>
        <v/>
      </c>
      <c r="H1108" s="26" t="str">
        <f>_xlfn.IFNA(VLOOKUP(C1108,'1 - Componenten'!$B$7:$K$60,10,0),"")</f>
        <v/>
      </c>
      <c r="I1108" s="13">
        <v>1</v>
      </c>
      <c r="J1108" s="52">
        <f t="shared" si="374"/>
        <v>0</v>
      </c>
      <c r="K1108" s="53">
        <f t="shared" si="375"/>
        <v>0</v>
      </c>
      <c r="L1108" s="53">
        <f t="shared" si="372"/>
        <v>0</v>
      </c>
      <c r="M1108" s="53">
        <f t="shared" si="373"/>
        <v>0</v>
      </c>
      <c r="N1108" s="42"/>
    </row>
    <row r="1109" spans="2:14" x14ac:dyDescent="0.25">
      <c r="B1109" s="39"/>
      <c r="C1109" s="3"/>
      <c r="D1109" s="4" t="str">
        <f>_xlfn.IFNA(VLOOKUP(C1109,'1 - Componenten'!$B$7:$K$60,3,0),"")</f>
        <v/>
      </c>
      <c r="E1109" s="18" t="str">
        <f>_xlfn.IFNA(VLOOKUP(C1109,'1 - Componenten'!$B$7:$K$60,5,0),"")</f>
        <v/>
      </c>
      <c r="F1109" s="26" t="str">
        <f>_xlfn.IFNA(VLOOKUP(C1109,'1 - Componenten'!$B$7:$K$60,8,0),"")</f>
        <v/>
      </c>
      <c r="G1109" s="26" t="str">
        <f>_xlfn.IFNA(VLOOKUP(C1109,'1 - Componenten'!$B$7:$K$60,9,0),"")</f>
        <v/>
      </c>
      <c r="H1109" s="26" t="str">
        <f>_xlfn.IFNA(VLOOKUP(C1109,'1 - Componenten'!$B$7:$K$60,10,0),"")</f>
        <v/>
      </c>
      <c r="I1109" s="13">
        <v>1</v>
      </c>
      <c r="J1109" s="52">
        <f t="shared" si="374"/>
        <v>0</v>
      </c>
      <c r="K1109" s="53">
        <f t="shared" si="375"/>
        <v>0</v>
      </c>
      <c r="L1109" s="53">
        <f t="shared" si="372"/>
        <v>0</v>
      </c>
      <c r="M1109" s="53">
        <f t="shared" si="373"/>
        <v>0</v>
      </c>
      <c r="N1109" s="42"/>
    </row>
    <row r="1110" spans="2:14" x14ac:dyDescent="0.25">
      <c r="B1110" s="39"/>
      <c r="C1110" s="3"/>
      <c r="D1110" s="4" t="str">
        <f>_xlfn.IFNA(VLOOKUP(C1110,'1 - Componenten'!$B$7:$K$60,3,0),"")</f>
        <v/>
      </c>
      <c r="E1110" s="18" t="str">
        <f>_xlfn.IFNA(VLOOKUP(C1110,'1 - Componenten'!$B$7:$K$60,5,0),"")</f>
        <v/>
      </c>
      <c r="F1110" s="26" t="str">
        <f>_xlfn.IFNA(VLOOKUP(C1110,'1 - Componenten'!$B$7:$K$60,8,0),"")</f>
        <v/>
      </c>
      <c r="G1110" s="26" t="str">
        <f>_xlfn.IFNA(VLOOKUP(C1110,'1 - Componenten'!$B$7:$K$60,9,0),"")</f>
        <v/>
      </c>
      <c r="H1110" s="26" t="str">
        <f>_xlfn.IFNA(VLOOKUP(C1110,'1 - Componenten'!$B$7:$K$60,10,0),"")</f>
        <v/>
      </c>
      <c r="I1110" s="13">
        <v>1</v>
      </c>
      <c r="J1110" s="52">
        <f t="shared" si="374"/>
        <v>0</v>
      </c>
      <c r="K1110" s="53">
        <f t="shared" si="375"/>
        <v>0</v>
      </c>
      <c r="L1110" s="53">
        <f t="shared" si="372"/>
        <v>0</v>
      </c>
      <c r="M1110" s="53">
        <f t="shared" si="373"/>
        <v>0</v>
      </c>
      <c r="N1110" s="42"/>
    </row>
    <row r="1111" spans="2:14" x14ac:dyDescent="0.25">
      <c r="B1111" s="39"/>
      <c r="C1111" s="3"/>
      <c r="D1111" s="4" t="str">
        <f>_xlfn.IFNA(VLOOKUP(C1111,'1 - Componenten'!$B$7:$K$60,3,0),"")</f>
        <v/>
      </c>
      <c r="E1111" s="18" t="str">
        <f>_xlfn.IFNA(VLOOKUP(C1111,'1 - Componenten'!$B$7:$K$60,5,0),"")</f>
        <v/>
      </c>
      <c r="F1111" s="26" t="str">
        <f>_xlfn.IFNA(VLOOKUP(C1111,'1 - Componenten'!$B$7:$K$60,8,0),"")</f>
        <v/>
      </c>
      <c r="G1111" s="26" t="str">
        <f>_xlfn.IFNA(VLOOKUP(C1111,'1 - Componenten'!$B$7:$K$60,9,0),"")</f>
        <v/>
      </c>
      <c r="H1111" s="26" t="str">
        <f>_xlfn.IFNA(VLOOKUP(C1111,'1 - Componenten'!$B$7:$K$60,10,0),"")</f>
        <v/>
      </c>
      <c r="I1111" s="13">
        <v>1</v>
      </c>
      <c r="J1111" s="52">
        <f t="shared" si="374"/>
        <v>0</v>
      </c>
      <c r="K1111" s="53">
        <f t="shared" si="375"/>
        <v>0</v>
      </c>
      <c r="L1111" s="53">
        <f t="shared" si="372"/>
        <v>0</v>
      </c>
      <c r="M1111" s="53">
        <f t="shared" si="373"/>
        <v>0</v>
      </c>
      <c r="N1111" s="42"/>
    </row>
    <row r="1112" spans="2:14" ht="14.1" customHeight="1" x14ac:dyDescent="0.25">
      <c r="B1112" s="39"/>
      <c r="C1112" s="32"/>
      <c r="D1112" s="33"/>
      <c r="E1112" s="34"/>
      <c r="F1112" s="35"/>
      <c r="G1112" s="35"/>
      <c r="H1112" s="35"/>
      <c r="I1112" s="32"/>
      <c r="J1112" s="54" t="s">
        <v>29</v>
      </c>
      <c r="K1112" s="55">
        <f>SUM(K1103:K1111)</f>
        <v>0</v>
      </c>
      <c r="L1112" s="55">
        <f t="shared" ref="L1112:M1112" si="376">SUM(L1103:L1111)</f>
        <v>0</v>
      </c>
      <c r="M1112" s="55">
        <f t="shared" si="376"/>
        <v>0</v>
      </c>
      <c r="N1112" s="42"/>
    </row>
    <row r="1113" spans="2:14" ht="18.75" x14ac:dyDescent="0.3">
      <c r="B1113" s="39"/>
      <c r="C1113" s="48" t="s">
        <v>71</v>
      </c>
      <c r="D1113" s="79" t="s">
        <v>111</v>
      </c>
      <c r="E1113" s="107" t="s">
        <v>19</v>
      </c>
      <c r="F1113" s="107"/>
      <c r="G1113" s="107"/>
      <c r="H1113" s="107"/>
      <c r="I1113" s="108" t="s">
        <v>35</v>
      </c>
      <c r="J1113" s="108"/>
      <c r="K1113" s="108"/>
      <c r="L1113" s="108"/>
      <c r="M1113" s="108"/>
      <c r="N1113" s="42"/>
    </row>
    <row r="1114" spans="2:14" ht="30" customHeight="1" x14ac:dyDescent="0.25">
      <c r="B1114" s="39"/>
      <c r="C1114" s="5" t="s">
        <v>36</v>
      </c>
      <c r="D1114" s="5" t="s">
        <v>12</v>
      </c>
      <c r="E1114" s="12" t="s">
        <v>2</v>
      </c>
      <c r="F1114" s="5" t="s">
        <v>24</v>
      </c>
      <c r="G1114" s="23" t="s">
        <v>21</v>
      </c>
      <c r="H1114" s="23" t="s">
        <v>22</v>
      </c>
      <c r="I1114" s="21" t="s">
        <v>20</v>
      </c>
      <c r="J1114" s="21" t="s">
        <v>23</v>
      </c>
      <c r="K1114" s="50" t="s">
        <v>25</v>
      </c>
      <c r="L1114" s="51" t="s">
        <v>26</v>
      </c>
      <c r="M1114" s="51" t="s">
        <v>27</v>
      </c>
      <c r="N1114" s="42"/>
    </row>
    <row r="1115" spans="2:14" x14ac:dyDescent="0.25">
      <c r="B1115" s="39"/>
      <c r="C1115" s="3"/>
      <c r="D1115" s="4" t="str">
        <f>_xlfn.IFNA(VLOOKUP(C1115,'1 - Componenten'!$B$7:$K$60,3,0),"")</f>
        <v/>
      </c>
      <c r="E1115" s="18" t="str">
        <f>_xlfn.IFNA(VLOOKUP(C1115,'1 - Componenten'!$B$7:$K$60,5,0),"")</f>
        <v/>
      </c>
      <c r="F1115" s="26" t="str">
        <f>_xlfn.IFNA(VLOOKUP(C1115,'1 - Componenten'!$B$7:$K$60,8,0),"")</f>
        <v/>
      </c>
      <c r="G1115" s="26" t="str">
        <f>_xlfn.IFNA(VLOOKUP(C1115,'1 - Componenten'!$B$7:$K$60,9,0),"")</f>
        <v/>
      </c>
      <c r="H1115" s="26" t="str">
        <f>_xlfn.IFNA(VLOOKUP(C1115,'1 - Componenten'!$B$7:$K$60,10,0),"")</f>
        <v/>
      </c>
      <c r="I1115" s="13">
        <v>1</v>
      </c>
      <c r="J1115" s="52">
        <f>IFERROR($I1115*E1115,0)</f>
        <v>0</v>
      </c>
      <c r="K1115" s="53">
        <f>IFERROR($I1115*F1115,0)</f>
        <v>0</v>
      </c>
      <c r="L1115" s="53">
        <f t="shared" ref="L1115:L1123" si="377">IFERROR($I1115*G1115,0)</f>
        <v>0</v>
      </c>
      <c r="M1115" s="53">
        <f t="shared" ref="M1115:M1123" si="378">IFERROR($I1115*H1115,0)</f>
        <v>0</v>
      </c>
      <c r="N1115" s="42"/>
    </row>
    <row r="1116" spans="2:14" x14ac:dyDescent="0.25">
      <c r="B1116" s="39"/>
      <c r="C1116" s="3"/>
      <c r="D1116" s="4" t="str">
        <f>_xlfn.IFNA(VLOOKUP(C1116,'1 - Componenten'!$B$7:$K$60,3,0),"")</f>
        <v/>
      </c>
      <c r="E1116" s="18" t="str">
        <f>_xlfn.IFNA(VLOOKUP(C1116,'1 - Componenten'!$B$7:$K$60,5,0),"")</f>
        <v/>
      </c>
      <c r="F1116" s="26" t="str">
        <f>_xlfn.IFNA(VLOOKUP(C1116,'1 - Componenten'!$B$7:$K$60,8,0),"")</f>
        <v/>
      </c>
      <c r="G1116" s="26" t="str">
        <f>_xlfn.IFNA(VLOOKUP(C1116,'1 - Componenten'!$B$7:$K$60,9,0),"")</f>
        <v/>
      </c>
      <c r="H1116" s="26" t="str">
        <f>_xlfn.IFNA(VLOOKUP(C1116,'1 - Componenten'!$B$7:$K$60,10,0),"")</f>
        <v/>
      </c>
      <c r="I1116" s="13">
        <v>1</v>
      </c>
      <c r="J1116" s="52">
        <f t="shared" ref="J1116:J1123" si="379">IFERROR($I1116*E1116,0)</f>
        <v>0</v>
      </c>
      <c r="K1116" s="53">
        <f t="shared" ref="K1116:K1123" si="380">IFERROR($I1116*F1116,0)</f>
        <v>0</v>
      </c>
      <c r="L1116" s="53">
        <f t="shared" si="377"/>
        <v>0</v>
      </c>
      <c r="M1116" s="53">
        <f t="shared" si="378"/>
        <v>0</v>
      </c>
      <c r="N1116" s="42"/>
    </row>
    <row r="1117" spans="2:14" x14ac:dyDescent="0.25">
      <c r="B1117" s="39"/>
      <c r="C1117" s="3"/>
      <c r="D1117" s="4" t="str">
        <f>_xlfn.IFNA(VLOOKUP(C1117,'1 - Componenten'!$B$7:$K$60,3,0),"")</f>
        <v/>
      </c>
      <c r="E1117" s="18" t="str">
        <f>_xlfn.IFNA(VLOOKUP(C1117,'1 - Componenten'!$B$7:$K$60,5,0),"")</f>
        <v/>
      </c>
      <c r="F1117" s="26" t="str">
        <f>_xlfn.IFNA(VLOOKUP(C1117,'1 - Componenten'!$B$7:$K$60,8,0),"")</f>
        <v/>
      </c>
      <c r="G1117" s="26" t="str">
        <f>_xlfn.IFNA(VLOOKUP(C1117,'1 - Componenten'!$B$7:$K$60,9,0),"")</f>
        <v/>
      </c>
      <c r="H1117" s="26" t="str">
        <f>_xlfn.IFNA(VLOOKUP(C1117,'1 - Componenten'!$B$7:$K$60,10,0),"")</f>
        <v/>
      </c>
      <c r="I1117" s="13">
        <v>1</v>
      </c>
      <c r="J1117" s="52">
        <f t="shared" si="379"/>
        <v>0</v>
      </c>
      <c r="K1117" s="53">
        <f t="shared" si="380"/>
        <v>0</v>
      </c>
      <c r="L1117" s="53">
        <f t="shared" si="377"/>
        <v>0</v>
      </c>
      <c r="M1117" s="53">
        <f t="shared" si="378"/>
        <v>0</v>
      </c>
      <c r="N1117" s="42"/>
    </row>
    <row r="1118" spans="2:14" x14ac:dyDescent="0.25">
      <c r="B1118" s="39"/>
      <c r="C1118" s="3"/>
      <c r="D1118" s="4" t="str">
        <f>_xlfn.IFNA(VLOOKUP(C1118,'1 - Componenten'!$B$7:$K$60,3,0),"")</f>
        <v/>
      </c>
      <c r="E1118" s="18" t="str">
        <f>_xlfn.IFNA(VLOOKUP(C1118,'1 - Componenten'!$B$7:$K$60,5,0),"")</f>
        <v/>
      </c>
      <c r="F1118" s="26" t="str">
        <f>_xlfn.IFNA(VLOOKUP(C1118,'1 - Componenten'!$B$7:$K$60,8,0),"")</f>
        <v/>
      </c>
      <c r="G1118" s="26" t="str">
        <f>_xlfn.IFNA(VLOOKUP(C1118,'1 - Componenten'!$B$7:$K$60,9,0),"")</f>
        <v/>
      </c>
      <c r="H1118" s="26" t="str">
        <f>_xlfn.IFNA(VLOOKUP(C1118,'1 - Componenten'!$B$7:$K$60,10,0),"")</f>
        <v/>
      </c>
      <c r="I1118" s="13">
        <v>1</v>
      </c>
      <c r="J1118" s="52">
        <f t="shared" si="379"/>
        <v>0</v>
      </c>
      <c r="K1118" s="53">
        <f t="shared" si="380"/>
        <v>0</v>
      </c>
      <c r="L1118" s="53">
        <f t="shared" si="377"/>
        <v>0</v>
      </c>
      <c r="M1118" s="53">
        <f t="shared" si="378"/>
        <v>0</v>
      </c>
      <c r="N1118" s="42"/>
    </row>
    <row r="1119" spans="2:14" x14ac:dyDescent="0.25">
      <c r="B1119" s="39"/>
      <c r="C1119" s="3"/>
      <c r="D1119" s="4" t="str">
        <f>_xlfn.IFNA(VLOOKUP(C1119,'1 - Componenten'!$B$7:$K$60,3,0),"")</f>
        <v/>
      </c>
      <c r="E1119" s="18" t="str">
        <f>_xlfn.IFNA(VLOOKUP(C1119,'1 - Componenten'!$B$7:$K$60,5,0),"")</f>
        <v/>
      </c>
      <c r="F1119" s="26" t="str">
        <f>_xlfn.IFNA(VLOOKUP(C1119,'1 - Componenten'!$B$7:$K$60,8,0),"")</f>
        <v/>
      </c>
      <c r="G1119" s="26" t="str">
        <f>_xlfn.IFNA(VLOOKUP(C1119,'1 - Componenten'!$B$7:$K$60,9,0),"")</f>
        <v/>
      </c>
      <c r="H1119" s="26" t="str">
        <f>_xlfn.IFNA(VLOOKUP(C1119,'1 - Componenten'!$B$7:$K$60,10,0),"")</f>
        <v/>
      </c>
      <c r="I1119" s="13">
        <v>1</v>
      </c>
      <c r="J1119" s="52">
        <f t="shared" si="379"/>
        <v>0</v>
      </c>
      <c r="K1119" s="53">
        <f t="shared" si="380"/>
        <v>0</v>
      </c>
      <c r="L1119" s="53">
        <f t="shared" si="377"/>
        <v>0</v>
      </c>
      <c r="M1119" s="53">
        <f t="shared" si="378"/>
        <v>0</v>
      </c>
      <c r="N1119" s="42"/>
    </row>
    <row r="1120" spans="2:14" x14ac:dyDescent="0.25">
      <c r="B1120" s="39"/>
      <c r="C1120" s="3"/>
      <c r="D1120" s="4" t="str">
        <f>_xlfn.IFNA(VLOOKUP(C1120,'1 - Componenten'!$B$7:$K$60,3,0),"")</f>
        <v/>
      </c>
      <c r="E1120" s="18" t="str">
        <f>_xlfn.IFNA(VLOOKUP(C1120,'1 - Componenten'!$B$7:$K$60,5,0),"")</f>
        <v/>
      </c>
      <c r="F1120" s="26" t="str">
        <f>_xlfn.IFNA(VLOOKUP(C1120,'1 - Componenten'!$B$7:$K$60,8,0),"")</f>
        <v/>
      </c>
      <c r="G1120" s="26" t="str">
        <f>_xlfn.IFNA(VLOOKUP(C1120,'1 - Componenten'!$B$7:$K$60,9,0),"")</f>
        <v/>
      </c>
      <c r="H1120" s="26" t="str">
        <f>_xlfn.IFNA(VLOOKUP(C1120,'1 - Componenten'!$B$7:$K$60,10,0),"")</f>
        <v/>
      </c>
      <c r="I1120" s="13">
        <v>1</v>
      </c>
      <c r="J1120" s="52">
        <f t="shared" si="379"/>
        <v>0</v>
      </c>
      <c r="K1120" s="53">
        <f t="shared" si="380"/>
        <v>0</v>
      </c>
      <c r="L1120" s="53">
        <f t="shared" si="377"/>
        <v>0</v>
      </c>
      <c r="M1120" s="53">
        <f t="shared" si="378"/>
        <v>0</v>
      </c>
      <c r="N1120" s="42"/>
    </row>
    <row r="1121" spans="2:14" x14ac:dyDescent="0.25">
      <c r="B1121" s="39"/>
      <c r="C1121" s="3"/>
      <c r="D1121" s="4" t="str">
        <f>_xlfn.IFNA(VLOOKUP(C1121,'1 - Componenten'!$B$7:$K$60,3,0),"")</f>
        <v/>
      </c>
      <c r="E1121" s="18" t="str">
        <f>_xlfn.IFNA(VLOOKUP(C1121,'1 - Componenten'!$B$7:$K$60,5,0),"")</f>
        <v/>
      </c>
      <c r="F1121" s="26" t="str">
        <f>_xlfn.IFNA(VLOOKUP(C1121,'1 - Componenten'!$B$7:$K$60,8,0),"")</f>
        <v/>
      </c>
      <c r="G1121" s="26" t="str">
        <f>_xlfn.IFNA(VLOOKUP(C1121,'1 - Componenten'!$B$7:$K$60,9,0),"")</f>
        <v/>
      </c>
      <c r="H1121" s="26" t="str">
        <f>_xlfn.IFNA(VLOOKUP(C1121,'1 - Componenten'!$B$7:$K$60,10,0),"")</f>
        <v/>
      </c>
      <c r="I1121" s="13">
        <v>1</v>
      </c>
      <c r="J1121" s="52">
        <f t="shared" si="379"/>
        <v>0</v>
      </c>
      <c r="K1121" s="53">
        <f t="shared" si="380"/>
        <v>0</v>
      </c>
      <c r="L1121" s="53">
        <f t="shared" si="377"/>
        <v>0</v>
      </c>
      <c r="M1121" s="53">
        <f t="shared" si="378"/>
        <v>0</v>
      </c>
      <c r="N1121" s="42"/>
    </row>
    <row r="1122" spans="2:14" x14ac:dyDescent="0.25">
      <c r="B1122" s="39"/>
      <c r="C1122" s="3"/>
      <c r="D1122" s="4" t="str">
        <f>_xlfn.IFNA(VLOOKUP(C1122,'1 - Componenten'!$B$7:$K$60,3,0),"")</f>
        <v/>
      </c>
      <c r="E1122" s="18" t="str">
        <f>_xlfn.IFNA(VLOOKUP(C1122,'1 - Componenten'!$B$7:$K$60,5,0),"")</f>
        <v/>
      </c>
      <c r="F1122" s="26" t="str">
        <f>_xlfn.IFNA(VLOOKUP(C1122,'1 - Componenten'!$B$7:$K$60,8,0),"")</f>
        <v/>
      </c>
      <c r="G1122" s="26" t="str">
        <f>_xlfn.IFNA(VLOOKUP(C1122,'1 - Componenten'!$B$7:$K$60,9,0),"")</f>
        <v/>
      </c>
      <c r="H1122" s="26" t="str">
        <f>_xlfn.IFNA(VLOOKUP(C1122,'1 - Componenten'!$B$7:$K$60,10,0),"")</f>
        <v/>
      </c>
      <c r="I1122" s="13">
        <v>1</v>
      </c>
      <c r="J1122" s="52">
        <f t="shared" si="379"/>
        <v>0</v>
      </c>
      <c r="K1122" s="53">
        <f t="shared" si="380"/>
        <v>0</v>
      </c>
      <c r="L1122" s="53">
        <f t="shared" si="377"/>
        <v>0</v>
      </c>
      <c r="M1122" s="53">
        <f t="shared" si="378"/>
        <v>0</v>
      </c>
      <c r="N1122" s="42"/>
    </row>
    <row r="1123" spans="2:14" x14ac:dyDescent="0.25">
      <c r="B1123" s="39"/>
      <c r="C1123" s="3"/>
      <c r="D1123" s="4" t="str">
        <f>_xlfn.IFNA(VLOOKUP(C1123,'1 - Componenten'!$B$7:$K$60,3,0),"")</f>
        <v/>
      </c>
      <c r="E1123" s="18" t="str">
        <f>_xlfn.IFNA(VLOOKUP(C1123,'1 - Componenten'!$B$7:$K$60,5,0),"")</f>
        <v/>
      </c>
      <c r="F1123" s="26" t="str">
        <f>_xlfn.IFNA(VLOOKUP(C1123,'1 - Componenten'!$B$7:$K$60,8,0),"")</f>
        <v/>
      </c>
      <c r="G1123" s="26" t="str">
        <f>_xlfn.IFNA(VLOOKUP(C1123,'1 - Componenten'!$B$7:$K$60,9,0),"")</f>
        <v/>
      </c>
      <c r="H1123" s="26" t="str">
        <f>_xlfn.IFNA(VLOOKUP(C1123,'1 - Componenten'!$B$7:$K$60,10,0),"")</f>
        <v/>
      </c>
      <c r="I1123" s="13">
        <v>1</v>
      </c>
      <c r="J1123" s="52">
        <f t="shared" si="379"/>
        <v>0</v>
      </c>
      <c r="K1123" s="53">
        <f t="shared" si="380"/>
        <v>0</v>
      </c>
      <c r="L1123" s="53">
        <f t="shared" si="377"/>
        <v>0</v>
      </c>
      <c r="M1123" s="53">
        <f t="shared" si="378"/>
        <v>0</v>
      </c>
      <c r="N1123" s="42"/>
    </row>
    <row r="1124" spans="2:14" ht="14.1" customHeight="1" x14ac:dyDescent="0.25">
      <c r="B1124" s="39"/>
      <c r="C1124" s="32"/>
      <c r="D1124" s="33"/>
      <c r="E1124" s="34"/>
      <c r="F1124" s="35"/>
      <c r="G1124" s="35"/>
      <c r="H1124" s="35"/>
      <c r="I1124" s="32"/>
      <c r="J1124" s="54" t="s">
        <v>29</v>
      </c>
      <c r="K1124" s="55">
        <f>SUM(K1115:K1123)</f>
        <v>0</v>
      </c>
      <c r="L1124" s="55">
        <f>SUM(L1115:L1123)</f>
        <v>0</v>
      </c>
      <c r="M1124" s="55">
        <f t="shared" ref="M1124" si="381">SUM(M1115:M1123)</f>
        <v>0</v>
      </c>
      <c r="N1124" s="42"/>
    </row>
    <row r="1125" spans="2:14" ht="18.75" x14ac:dyDescent="0.3">
      <c r="B1125" s="39"/>
      <c r="C1125" s="48" t="s">
        <v>83</v>
      </c>
      <c r="D1125" s="79" t="s">
        <v>111</v>
      </c>
      <c r="E1125" s="107" t="s">
        <v>19</v>
      </c>
      <c r="F1125" s="107"/>
      <c r="G1125" s="107"/>
      <c r="H1125" s="107"/>
      <c r="I1125" s="108" t="s">
        <v>35</v>
      </c>
      <c r="J1125" s="108"/>
      <c r="K1125" s="108"/>
      <c r="L1125" s="108"/>
      <c r="M1125" s="108"/>
      <c r="N1125" s="42"/>
    </row>
    <row r="1126" spans="2:14" ht="30" customHeight="1" x14ac:dyDescent="0.25">
      <c r="B1126" s="39"/>
      <c r="C1126" s="5" t="s">
        <v>36</v>
      </c>
      <c r="D1126" s="5" t="s">
        <v>12</v>
      </c>
      <c r="E1126" s="12" t="s">
        <v>2</v>
      </c>
      <c r="F1126" s="5" t="s">
        <v>24</v>
      </c>
      <c r="G1126" s="23" t="s">
        <v>21</v>
      </c>
      <c r="H1126" s="23" t="s">
        <v>22</v>
      </c>
      <c r="I1126" s="21" t="s">
        <v>20</v>
      </c>
      <c r="J1126" s="21" t="s">
        <v>23</v>
      </c>
      <c r="K1126" s="50" t="s">
        <v>25</v>
      </c>
      <c r="L1126" s="51" t="s">
        <v>26</v>
      </c>
      <c r="M1126" s="51" t="s">
        <v>27</v>
      </c>
      <c r="N1126" s="42"/>
    </row>
    <row r="1127" spans="2:14" x14ac:dyDescent="0.25">
      <c r="B1127" s="39"/>
      <c r="C1127" s="3"/>
      <c r="D1127" s="4" t="str">
        <f>_xlfn.IFNA(VLOOKUP(C1127,'1 - Componenten'!$B$7:$K$60,3,0),"")</f>
        <v/>
      </c>
      <c r="E1127" s="18" t="str">
        <f>_xlfn.IFNA(VLOOKUP(C1127,'1 - Componenten'!$B$7:$K$60,5,0),"")</f>
        <v/>
      </c>
      <c r="F1127" s="26" t="str">
        <f>_xlfn.IFNA(VLOOKUP(C1127,'1 - Componenten'!$B$7:$K$60,8,0),"")</f>
        <v/>
      </c>
      <c r="G1127" s="26" t="str">
        <f>_xlfn.IFNA(VLOOKUP(C1127,'1 - Componenten'!$B$7:$K$60,9,0),"")</f>
        <v/>
      </c>
      <c r="H1127" s="26" t="str">
        <f>_xlfn.IFNA(VLOOKUP(C1127,'1 - Componenten'!$B$7:$K$60,10,0),"")</f>
        <v/>
      </c>
      <c r="I1127" s="13">
        <v>1</v>
      </c>
      <c r="J1127" s="52">
        <f>IFERROR($I1127*E1127,0)</f>
        <v>0</v>
      </c>
      <c r="K1127" s="53">
        <f>IFERROR($I1127*F1127,0)</f>
        <v>0</v>
      </c>
      <c r="L1127" s="53">
        <f t="shared" ref="L1127:L1135" si="382">IFERROR($I1127*G1127,0)</f>
        <v>0</v>
      </c>
      <c r="M1127" s="53">
        <f t="shared" ref="M1127:M1135" si="383">IFERROR($I1127*H1127,0)</f>
        <v>0</v>
      </c>
      <c r="N1127" s="42"/>
    </row>
    <row r="1128" spans="2:14" x14ac:dyDescent="0.25">
      <c r="B1128" s="39"/>
      <c r="C1128" s="3"/>
      <c r="D1128" s="4" t="str">
        <f>_xlfn.IFNA(VLOOKUP(C1128,'1 - Componenten'!$B$7:$K$60,3,0),"")</f>
        <v/>
      </c>
      <c r="E1128" s="18" t="str">
        <f>_xlfn.IFNA(VLOOKUP(C1128,'1 - Componenten'!$B$7:$K$60,5,0),"")</f>
        <v/>
      </c>
      <c r="F1128" s="26" t="str">
        <f>_xlfn.IFNA(VLOOKUP(C1128,'1 - Componenten'!$B$7:$K$60,8,0),"")</f>
        <v/>
      </c>
      <c r="G1128" s="26" t="str">
        <f>_xlfn.IFNA(VLOOKUP(C1128,'1 - Componenten'!$B$7:$K$60,9,0),"")</f>
        <v/>
      </c>
      <c r="H1128" s="26" t="str">
        <f>_xlfn.IFNA(VLOOKUP(C1128,'1 - Componenten'!$B$7:$K$60,10,0),"")</f>
        <v/>
      </c>
      <c r="I1128" s="13">
        <v>1</v>
      </c>
      <c r="J1128" s="52">
        <f t="shared" ref="J1128:J1135" si="384">IFERROR($I1128*E1128,0)</f>
        <v>0</v>
      </c>
      <c r="K1128" s="53">
        <f t="shared" ref="K1128:K1135" si="385">IFERROR($I1128*F1128,0)</f>
        <v>0</v>
      </c>
      <c r="L1128" s="53">
        <f t="shared" si="382"/>
        <v>0</v>
      </c>
      <c r="M1128" s="53">
        <f t="shared" si="383"/>
        <v>0</v>
      </c>
      <c r="N1128" s="42"/>
    </row>
    <row r="1129" spans="2:14" x14ac:dyDescent="0.25">
      <c r="B1129" s="39"/>
      <c r="C1129" s="3"/>
      <c r="D1129" s="4" t="str">
        <f>_xlfn.IFNA(VLOOKUP(C1129,'1 - Componenten'!$B$7:$K$60,3,0),"")</f>
        <v/>
      </c>
      <c r="E1129" s="18" t="str">
        <f>_xlfn.IFNA(VLOOKUP(C1129,'1 - Componenten'!$B$7:$K$60,5,0),"")</f>
        <v/>
      </c>
      <c r="F1129" s="26" t="str">
        <f>_xlfn.IFNA(VLOOKUP(C1129,'1 - Componenten'!$B$7:$K$60,8,0),"")</f>
        <v/>
      </c>
      <c r="G1129" s="26" t="str">
        <f>_xlfn.IFNA(VLOOKUP(C1129,'1 - Componenten'!$B$7:$K$60,9,0),"")</f>
        <v/>
      </c>
      <c r="H1129" s="26" t="str">
        <f>_xlfn.IFNA(VLOOKUP(C1129,'1 - Componenten'!$B$7:$K$60,10,0),"")</f>
        <v/>
      </c>
      <c r="I1129" s="13">
        <v>1</v>
      </c>
      <c r="J1129" s="52">
        <f t="shared" si="384"/>
        <v>0</v>
      </c>
      <c r="K1129" s="53">
        <f t="shared" si="385"/>
        <v>0</v>
      </c>
      <c r="L1129" s="53">
        <f t="shared" si="382"/>
        <v>0</v>
      </c>
      <c r="M1129" s="53">
        <f t="shared" si="383"/>
        <v>0</v>
      </c>
      <c r="N1129" s="42"/>
    </row>
    <row r="1130" spans="2:14" x14ac:dyDescent="0.25">
      <c r="B1130" s="39"/>
      <c r="C1130" s="3"/>
      <c r="D1130" s="4" t="str">
        <f>_xlfn.IFNA(VLOOKUP(C1130,'1 - Componenten'!$B$7:$K$60,3,0),"")</f>
        <v/>
      </c>
      <c r="E1130" s="18" t="str">
        <f>_xlfn.IFNA(VLOOKUP(C1130,'1 - Componenten'!$B$7:$K$60,5,0),"")</f>
        <v/>
      </c>
      <c r="F1130" s="26" t="str">
        <f>_xlfn.IFNA(VLOOKUP(C1130,'1 - Componenten'!$B$7:$K$60,8,0),"")</f>
        <v/>
      </c>
      <c r="G1130" s="26" t="str">
        <f>_xlfn.IFNA(VLOOKUP(C1130,'1 - Componenten'!$B$7:$K$60,9,0),"")</f>
        <v/>
      </c>
      <c r="H1130" s="26" t="str">
        <f>_xlfn.IFNA(VLOOKUP(C1130,'1 - Componenten'!$B$7:$K$60,10,0),"")</f>
        <v/>
      </c>
      <c r="I1130" s="13">
        <v>1</v>
      </c>
      <c r="J1130" s="52">
        <f t="shared" si="384"/>
        <v>0</v>
      </c>
      <c r="K1130" s="53">
        <f t="shared" si="385"/>
        <v>0</v>
      </c>
      <c r="L1130" s="53">
        <f t="shared" si="382"/>
        <v>0</v>
      </c>
      <c r="M1130" s="53">
        <f t="shared" si="383"/>
        <v>0</v>
      </c>
      <c r="N1130" s="42"/>
    </row>
    <row r="1131" spans="2:14" x14ac:dyDescent="0.25">
      <c r="B1131" s="39"/>
      <c r="C1131" s="3"/>
      <c r="D1131" s="4" t="str">
        <f>_xlfn.IFNA(VLOOKUP(C1131,'1 - Componenten'!$B$7:$K$60,3,0),"")</f>
        <v/>
      </c>
      <c r="E1131" s="18" t="str">
        <f>_xlfn.IFNA(VLOOKUP(C1131,'1 - Componenten'!$B$7:$K$60,5,0),"")</f>
        <v/>
      </c>
      <c r="F1131" s="26" t="str">
        <f>_xlfn.IFNA(VLOOKUP(C1131,'1 - Componenten'!$B$7:$K$60,8,0),"")</f>
        <v/>
      </c>
      <c r="G1131" s="26" t="str">
        <f>_xlfn.IFNA(VLOOKUP(C1131,'1 - Componenten'!$B$7:$K$60,9,0),"")</f>
        <v/>
      </c>
      <c r="H1131" s="26" t="str">
        <f>_xlfn.IFNA(VLOOKUP(C1131,'1 - Componenten'!$B$7:$K$60,10,0),"")</f>
        <v/>
      </c>
      <c r="I1131" s="13">
        <v>1</v>
      </c>
      <c r="J1131" s="52">
        <f t="shared" si="384"/>
        <v>0</v>
      </c>
      <c r="K1131" s="53">
        <f t="shared" si="385"/>
        <v>0</v>
      </c>
      <c r="L1131" s="53">
        <f t="shared" si="382"/>
        <v>0</v>
      </c>
      <c r="M1131" s="53">
        <f t="shared" si="383"/>
        <v>0</v>
      </c>
      <c r="N1131" s="42"/>
    </row>
    <row r="1132" spans="2:14" x14ac:dyDescent="0.25">
      <c r="B1132" s="39"/>
      <c r="C1132" s="3"/>
      <c r="D1132" s="4" t="str">
        <f>_xlfn.IFNA(VLOOKUP(C1132,'1 - Componenten'!$B$7:$K$60,3,0),"")</f>
        <v/>
      </c>
      <c r="E1132" s="18" t="str">
        <f>_xlfn.IFNA(VLOOKUP(C1132,'1 - Componenten'!$B$7:$K$60,5,0),"")</f>
        <v/>
      </c>
      <c r="F1132" s="26" t="str">
        <f>_xlfn.IFNA(VLOOKUP(C1132,'1 - Componenten'!$B$7:$K$60,8,0),"")</f>
        <v/>
      </c>
      <c r="G1132" s="26" t="str">
        <f>_xlfn.IFNA(VLOOKUP(C1132,'1 - Componenten'!$B$7:$K$60,9,0),"")</f>
        <v/>
      </c>
      <c r="H1132" s="26" t="str">
        <f>_xlfn.IFNA(VLOOKUP(C1132,'1 - Componenten'!$B$7:$K$60,10,0),"")</f>
        <v/>
      </c>
      <c r="I1132" s="13">
        <v>1</v>
      </c>
      <c r="J1132" s="52">
        <f t="shared" si="384"/>
        <v>0</v>
      </c>
      <c r="K1132" s="53">
        <f t="shared" si="385"/>
        <v>0</v>
      </c>
      <c r="L1132" s="53">
        <f t="shared" si="382"/>
        <v>0</v>
      </c>
      <c r="M1132" s="53">
        <f t="shared" si="383"/>
        <v>0</v>
      </c>
      <c r="N1132" s="42"/>
    </row>
    <row r="1133" spans="2:14" x14ac:dyDescent="0.25">
      <c r="B1133" s="39"/>
      <c r="C1133" s="3"/>
      <c r="D1133" s="4" t="str">
        <f>_xlfn.IFNA(VLOOKUP(C1133,'1 - Componenten'!$B$7:$K$60,3,0),"")</f>
        <v/>
      </c>
      <c r="E1133" s="18" t="str">
        <f>_xlfn.IFNA(VLOOKUP(C1133,'1 - Componenten'!$B$7:$K$60,5,0),"")</f>
        <v/>
      </c>
      <c r="F1133" s="26" t="str">
        <f>_xlfn.IFNA(VLOOKUP(C1133,'1 - Componenten'!$B$7:$K$60,8,0),"")</f>
        <v/>
      </c>
      <c r="G1133" s="26" t="str">
        <f>_xlfn.IFNA(VLOOKUP(C1133,'1 - Componenten'!$B$7:$K$60,9,0),"")</f>
        <v/>
      </c>
      <c r="H1133" s="26" t="str">
        <f>_xlfn.IFNA(VLOOKUP(C1133,'1 - Componenten'!$B$7:$K$60,10,0),"")</f>
        <v/>
      </c>
      <c r="I1133" s="13">
        <v>1</v>
      </c>
      <c r="J1133" s="52">
        <f t="shared" si="384"/>
        <v>0</v>
      </c>
      <c r="K1133" s="53">
        <f t="shared" si="385"/>
        <v>0</v>
      </c>
      <c r="L1133" s="53">
        <f t="shared" si="382"/>
        <v>0</v>
      </c>
      <c r="M1133" s="53">
        <f t="shared" si="383"/>
        <v>0</v>
      </c>
      <c r="N1133" s="42"/>
    </row>
    <row r="1134" spans="2:14" x14ac:dyDescent="0.25">
      <c r="B1134" s="39"/>
      <c r="C1134" s="3"/>
      <c r="D1134" s="4" t="str">
        <f>_xlfn.IFNA(VLOOKUP(C1134,'1 - Componenten'!$B$7:$K$60,3,0),"")</f>
        <v/>
      </c>
      <c r="E1134" s="18" t="str">
        <f>_xlfn.IFNA(VLOOKUP(C1134,'1 - Componenten'!$B$7:$K$60,5,0),"")</f>
        <v/>
      </c>
      <c r="F1134" s="26" t="str">
        <f>_xlfn.IFNA(VLOOKUP(C1134,'1 - Componenten'!$B$7:$K$60,8,0),"")</f>
        <v/>
      </c>
      <c r="G1134" s="26" t="str">
        <f>_xlfn.IFNA(VLOOKUP(C1134,'1 - Componenten'!$B$7:$K$60,9,0),"")</f>
        <v/>
      </c>
      <c r="H1134" s="26" t="str">
        <f>_xlfn.IFNA(VLOOKUP(C1134,'1 - Componenten'!$B$7:$K$60,10,0),"")</f>
        <v/>
      </c>
      <c r="I1134" s="13">
        <v>1</v>
      </c>
      <c r="J1134" s="52">
        <f t="shared" si="384"/>
        <v>0</v>
      </c>
      <c r="K1134" s="53">
        <f t="shared" si="385"/>
        <v>0</v>
      </c>
      <c r="L1134" s="53">
        <f t="shared" si="382"/>
        <v>0</v>
      </c>
      <c r="M1134" s="53">
        <f t="shared" si="383"/>
        <v>0</v>
      </c>
      <c r="N1134" s="42"/>
    </row>
    <row r="1135" spans="2:14" x14ac:dyDescent="0.25">
      <c r="B1135" s="39"/>
      <c r="C1135" s="3"/>
      <c r="D1135" s="4" t="str">
        <f>_xlfn.IFNA(VLOOKUP(C1135,'1 - Componenten'!$B$7:$K$60,3,0),"")</f>
        <v/>
      </c>
      <c r="E1135" s="18" t="str">
        <f>_xlfn.IFNA(VLOOKUP(C1135,'1 - Componenten'!$B$7:$K$60,5,0),"")</f>
        <v/>
      </c>
      <c r="F1135" s="26" t="str">
        <f>_xlfn.IFNA(VLOOKUP(C1135,'1 - Componenten'!$B$7:$K$60,8,0),"")</f>
        <v/>
      </c>
      <c r="G1135" s="26" t="str">
        <f>_xlfn.IFNA(VLOOKUP(C1135,'1 - Componenten'!$B$7:$K$60,9,0),"")</f>
        <v/>
      </c>
      <c r="H1135" s="26" t="str">
        <f>_xlfn.IFNA(VLOOKUP(C1135,'1 - Componenten'!$B$7:$K$60,10,0),"")</f>
        <v/>
      </c>
      <c r="I1135" s="13">
        <v>1</v>
      </c>
      <c r="J1135" s="52">
        <f t="shared" si="384"/>
        <v>0</v>
      </c>
      <c r="K1135" s="53">
        <f t="shared" si="385"/>
        <v>0</v>
      </c>
      <c r="L1135" s="53">
        <f t="shared" si="382"/>
        <v>0</v>
      </c>
      <c r="M1135" s="53">
        <f t="shared" si="383"/>
        <v>0</v>
      </c>
      <c r="N1135" s="42"/>
    </row>
    <row r="1136" spans="2:14" ht="14.1" customHeight="1" x14ac:dyDescent="0.25">
      <c r="B1136" s="39"/>
      <c r="C1136" s="32"/>
      <c r="D1136" s="33"/>
      <c r="E1136" s="34"/>
      <c r="F1136" s="35"/>
      <c r="G1136" s="35"/>
      <c r="H1136" s="35"/>
      <c r="I1136" s="32"/>
      <c r="J1136" s="54" t="s">
        <v>29</v>
      </c>
      <c r="K1136" s="55">
        <f>SUM(K1127:K1135)</f>
        <v>0</v>
      </c>
      <c r="L1136" s="55">
        <f t="shared" ref="L1136" si="386">SUM(L1127:L1135)</f>
        <v>0</v>
      </c>
      <c r="M1136" s="55">
        <f>SUM(M1127:M1135)</f>
        <v>0</v>
      </c>
      <c r="N1136" s="42"/>
    </row>
    <row r="1137" spans="2:14" s="2" customFormat="1" ht="18.75" x14ac:dyDescent="0.3">
      <c r="B1137" s="39"/>
      <c r="C1137" s="60" t="s">
        <v>34</v>
      </c>
      <c r="D1137" s="61"/>
      <c r="E1137" s="107" t="s">
        <v>19</v>
      </c>
      <c r="F1137" s="107"/>
      <c r="G1137" s="107"/>
      <c r="H1137" s="107"/>
      <c r="I1137" s="108" t="s">
        <v>35</v>
      </c>
      <c r="J1137" s="108"/>
      <c r="K1137" s="108"/>
      <c r="L1137" s="108"/>
      <c r="M1137" s="108"/>
      <c r="N1137" s="42"/>
    </row>
    <row r="1138" spans="2:14" s="2" customFormat="1" ht="30" customHeight="1" x14ac:dyDescent="0.25">
      <c r="B1138" s="39"/>
      <c r="C1138" s="5" t="s">
        <v>36</v>
      </c>
      <c r="D1138" s="5" t="s">
        <v>12</v>
      </c>
      <c r="E1138" s="113" t="s">
        <v>24</v>
      </c>
      <c r="F1138" s="114"/>
      <c r="G1138" s="23" t="s">
        <v>21</v>
      </c>
      <c r="H1138" s="23" t="s">
        <v>22</v>
      </c>
      <c r="I1138" s="21" t="s">
        <v>20</v>
      </c>
      <c r="J1138" s="115" t="s">
        <v>25</v>
      </c>
      <c r="K1138" s="116"/>
      <c r="L1138" s="51" t="s">
        <v>26</v>
      </c>
      <c r="M1138" s="51" t="s">
        <v>27</v>
      </c>
      <c r="N1138" s="42"/>
    </row>
    <row r="1139" spans="2:14" s="2" customFormat="1" x14ac:dyDescent="0.25">
      <c r="B1139" s="39"/>
      <c r="C1139" s="3"/>
      <c r="D1139" s="4" t="str">
        <f>_xlfn.IFNA(VLOOKUP(C1139,'1 - Componenten'!$B$7:$K$60,3,0),"")</f>
        <v/>
      </c>
      <c r="E1139" s="109" t="str">
        <f>_xlfn.IFNA(VLOOKUP(C1139,'1 - Componenten'!$B$7:$K$60,8,0),"")</f>
        <v/>
      </c>
      <c r="F1139" s="110"/>
      <c r="G1139" s="26" t="str">
        <f>_xlfn.IFNA(VLOOKUP(C1139,'1 - Componenten'!$B$7:$K$60,9,0),"")</f>
        <v/>
      </c>
      <c r="H1139" s="26" t="str">
        <f>_xlfn.IFNA(VLOOKUP(C1139,'1 - Componenten'!$B$7:$K$60,10,0),"")</f>
        <v/>
      </c>
      <c r="I1139" s="13">
        <v>1</v>
      </c>
      <c r="J1139" s="111">
        <f>IFERROR($I1139*E1139,0)</f>
        <v>0</v>
      </c>
      <c r="K1139" s="112"/>
      <c r="L1139" s="53">
        <f t="shared" ref="L1139:L1143" si="387">IFERROR($I1139*G1139,0)</f>
        <v>0</v>
      </c>
      <c r="M1139" s="53">
        <f t="shared" ref="M1139:M1143" si="388">IFERROR($I1139*H1139,0)</f>
        <v>0</v>
      </c>
      <c r="N1139" s="42"/>
    </row>
    <row r="1140" spans="2:14" s="2" customFormat="1" x14ac:dyDescent="0.25">
      <c r="B1140" s="39"/>
      <c r="C1140" s="3"/>
      <c r="D1140" s="4" t="str">
        <f>_xlfn.IFNA(VLOOKUP(C1140,'1 - Componenten'!$B$7:$K$60,3,0),"")</f>
        <v/>
      </c>
      <c r="E1140" s="109" t="str">
        <f>_xlfn.IFNA(VLOOKUP(C1140,'1 - Componenten'!$B$7:$K$60,8,0),"")</f>
        <v/>
      </c>
      <c r="F1140" s="110"/>
      <c r="G1140" s="26" t="str">
        <f>_xlfn.IFNA(VLOOKUP(C1140,'1 - Componenten'!$B$7:$K$60,9,0),"")</f>
        <v/>
      </c>
      <c r="H1140" s="26" t="str">
        <f>_xlfn.IFNA(VLOOKUP(C1140,'1 - Componenten'!$B$7:$K$60,10,0),"")</f>
        <v/>
      </c>
      <c r="I1140" s="13">
        <v>1</v>
      </c>
      <c r="J1140" s="111">
        <f t="shared" ref="J1140:J1143" si="389">IFERROR($I1140*E1140,0)</f>
        <v>0</v>
      </c>
      <c r="K1140" s="112"/>
      <c r="L1140" s="53">
        <f t="shared" si="387"/>
        <v>0</v>
      </c>
      <c r="M1140" s="53">
        <f t="shared" si="388"/>
        <v>0</v>
      </c>
      <c r="N1140" s="42"/>
    </row>
    <row r="1141" spans="2:14" s="2" customFormat="1" x14ac:dyDescent="0.25">
      <c r="B1141" s="39"/>
      <c r="C1141" s="3"/>
      <c r="D1141" s="4" t="str">
        <f>_xlfn.IFNA(VLOOKUP(C1141,'1 - Componenten'!$B$7:$K$60,3,0),"")</f>
        <v/>
      </c>
      <c r="E1141" s="109" t="str">
        <f>_xlfn.IFNA(VLOOKUP(C1141,'1 - Componenten'!$B$7:$K$60,8,0),"")</f>
        <v/>
      </c>
      <c r="F1141" s="110"/>
      <c r="G1141" s="26" t="str">
        <f>_xlfn.IFNA(VLOOKUP(C1141,'1 - Componenten'!$B$7:$K$60,9,0),"")</f>
        <v/>
      </c>
      <c r="H1141" s="26" t="str">
        <f>_xlfn.IFNA(VLOOKUP(C1141,'1 - Componenten'!$B$7:$K$60,10,0),"")</f>
        <v/>
      </c>
      <c r="I1141" s="13">
        <v>1</v>
      </c>
      <c r="J1141" s="111">
        <f t="shared" si="389"/>
        <v>0</v>
      </c>
      <c r="K1141" s="112"/>
      <c r="L1141" s="53">
        <f t="shared" si="387"/>
        <v>0</v>
      </c>
      <c r="M1141" s="53">
        <f t="shared" si="388"/>
        <v>0</v>
      </c>
      <c r="N1141" s="42"/>
    </row>
    <row r="1142" spans="2:14" s="2" customFormat="1" x14ac:dyDescent="0.25">
      <c r="B1142" s="39"/>
      <c r="C1142" s="3"/>
      <c r="D1142" s="4" t="str">
        <f>_xlfn.IFNA(VLOOKUP(C1142,'1 - Componenten'!$B$7:$K$60,3,0),"")</f>
        <v/>
      </c>
      <c r="E1142" s="109" t="str">
        <f>_xlfn.IFNA(VLOOKUP(C1142,'1 - Componenten'!$B$7:$K$60,8,0),"")</f>
        <v/>
      </c>
      <c r="F1142" s="110"/>
      <c r="G1142" s="26" t="str">
        <f>_xlfn.IFNA(VLOOKUP(C1142,'1 - Componenten'!$B$7:$K$60,9,0),"")</f>
        <v/>
      </c>
      <c r="H1142" s="26" t="str">
        <f>_xlfn.IFNA(VLOOKUP(C1142,'1 - Componenten'!$B$7:$K$60,10,0),"")</f>
        <v/>
      </c>
      <c r="I1142" s="13">
        <v>1</v>
      </c>
      <c r="J1142" s="111">
        <f t="shared" si="389"/>
        <v>0</v>
      </c>
      <c r="K1142" s="112"/>
      <c r="L1142" s="53">
        <f t="shared" si="387"/>
        <v>0</v>
      </c>
      <c r="M1142" s="53">
        <f t="shared" si="388"/>
        <v>0</v>
      </c>
      <c r="N1142" s="42"/>
    </row>
    <row r="1143" spans="2:14" s="2" customFormat="1" x14ac:dyDescent="0.25">
      <c r="B1143" s="39"/>
      <c r="C1143" s="3"/>
      <c r="D1143" s="4" t="str">
        <f>_xlfn.IFNA(VLOOKUP(C1143,'1 - Componenten'!$B$7:$K$60,3,0),"")</f>
        <v/>
      </c>
      <c r="E1143" s="109" t="str">
        <f>_xlfn.IFNA(VLOOKUP(C1143,'1 - Componenten'!$B$7:$K$60,8,0),"")</f>
        <v/>
      </c>
      <c r="F1143" s="110"/>
      <c r="G1143" s="26" t="str">
        <f>_xlfn.IFNA(VLOOKUP(C1143,'1 - Componenten'!$B$7:$K$60,9,0),"")</f>
        <v/>
      </c>
      <c r="H1143" s="26" t="str">
        <f>_xlfn.IFNA(VLOOKUP(C1143,'1 - Componenten'!$B$7:$K$60,10,0),"")</f>
        <v/>
      </c>
      <c r="I1143" s="13">
        <v>1</v>
      </c>
      <c r="J1143" s="111">
        <f t="shared" si="389"/>
        <v>0</v>
      </c>
      <c r="K1143" s="112"/>
      <c r="L1143" s="53">
        <f t="shared" si="387"/>
        <v>0</v>
      </c>
      <c r="M1143" s="53">
        <f t="shared" si="388"/>
        <v>0</v>
      </c>
      <c r="N1143" s="42"/>
    </row>
    <row r="1144" spans="2:14" s="2" customFormat="1" ht="14.1" customHeight="1" x14ac:dyDescent="0.25">
      <c r="B1144" s="39"/>
      <c r="C1144" s="32"/>
      <c r="D1144" s="33"/>
      <c r="E1144" s="34"/>
      <c r="F1144" s="35"/>
      <c r="G1144" s="35"/>
      <c r="H1144" s="35"/>
      <c r="I1144" s="54" t="s">
        <v>29</v>
      </c>
      <c r="J1144" s="122">
        <f>SUM(J1139:K1143)</f>
        <v>0</v>
      </c>
      <c r="K1144" s="122"/>
      <c r="L1144" s="55">
        <f>SUM(L1139:L1143)</f>
        <v>0</v>
      </c>
      <c r="M1144" s="55">
        <f>SUM(M1139:M1143)</f>
        <v>0</v>
      </c>
      <c r="N1144" s="42"/>
    </row>
    <row r="1145" spans="2:14" s="2" customFormat="1" x14ac:dyDescent="0.25">
      <c r="B1145" s="45"/>
      <c r="C1145" s="46"/>
      <c r="D1145" s="46"/>
      <c r="E1145" s="46"/>
      <c r="F1145" s="46"/>
      <c r="G1145" s="46"/>
      <c r="H1145" s="46"/>
      <c r="I1145" s="46"/>
      <c r="J1145" s="46"/>
      <c r="K1145" s="46"/>
      <c r="L1145" s="46"/>
      <c r="M1145" s="46"/>
      <c r="N1145" s="47"/>
    </row>
    <row r="1146" spans="2:14" ht="5.0999999999999996" customHeight="1" x14ac:dyDescent="0.25">
      <c r="B1146" s="88"/>
      <c r="C1146" s="89"/>
      <c r="D1146" s="89"/>
      <c r="E1146" s="89"/>
      <c r="F1146" s="89"/>
      <c r="G1146" s="89"/>
      <c r="H1146" s="89"/>
      <c r="I1146" s="89"/>
      <c r="J1146" s="89"/>
      <c r="K1146" s="89"/>
      <c r="L1146" s="89"/>
      <c r="M1146" s="89"/>
      <c r="N1146" s="90"/>
    </row>
    <row r="1147" spans="2:14" s="2" customFormat="1" x14ac:dyDescent="0.25">
      <c r="B1147" s="36"/>
      <c r="C1147" s="37"/>
      <c r="D1147" s="37"/>
      <c r="E1147" s="37"/>
      <c r="F1147" s="38"/>
      <c r="G1147" s="38"/>
      <c r="H1147" s="38"/>
      <c r="I1147" s="38"/>
      <c r="J1147" s="38"/>
      <c r="K1147" s="38"/>
      <c r="L1147" s="37"/>
      <c r="M1147" s="37"/>
      <c r="N1147" s="59"/>
    </row>
    <row r="1148" spans="2:14" s="2" customFormat="1" ht="20.65" customHeight="1" x14ac:dyDescent="0.3">
      <c r="B1148" s="39"/>
      <c r="C1148" s="24" t="s">
        <v>10</v>
      </c>
      <c r="D1148" s="25" t="s">
        <v>82</v>
      </c>
      <c r="E1148" s="32"/>
      <c r="F1148" s="40"/>
      <c r="G1148" s="40"/>
      <c r="H1148" s="40"/>
      <c r="I1148" s="40"/>
      <c r="J1148" s="40"/>
      <c r="K1148" s="40"/>
      <c r="L1148" s="32"/>
      <c r="M1148" s="32"/>
      <c r="N1148" s="42"/>
    </row>
    <row r="1149" spans="2:14" s="2" customFormat="1" x14ac:dyDescent="0.25">
      <c r="B1149" s="39"/>
      <c r="C1149" s="40"/>
      <c r="D1149" s="40"/>
      <c r="E1149" s="32"/>
      <c r="F1149" s="40"/>
      <c r="G1149" s="40"/>
      <c r="H1149" s="40"/>
      <c r="I1149" s="40"/>
      <c r="J1149" s="40"/>
      <c r="K1149" s="40"/>
      <c r="L1149" s="32"/>
      <c r="M1149" s="32"/>
      <c r="N1149" s="42"/>
    </row>
    <row r="1150" spans="2:14" s="2" customFormat="1" ht="8.4499999999999993" customHeight="1" thickBot="1" x14ac:dyDescent="0.3">
      <c r="B1150" s="39"/>
      <c r="C1150" s="32"/>
      <c r="D1150" s="32"/>
      <c r="E1150" s="32"/>
      <c r="F1150" s="40"/>
      <c r="G1150" s="40"/>
      <c r="H1150" s="40"/>
      <c r="I1150" s="40"/>
      <c r="J1150" s="40"/>
      <c r="K1150" s="41"/>
      <c r="L1150" s="32"/>
      <c r="M1150" s="32"/>
      <c r="N1150" s="42"/>
    </row>
    <row r="1151" spans="2:14" s="2" customFormat="1" ht="20.25" x14ac:dyDescent="0.3">
      <c r="B1151" s="39"/>
      <c r="C1151" s="41" t="s">
        <v>13</v>
      </c>
      <c r="D1151" s="32"/>
      <c r="E1151" s="32"/>
      <c r="F1151" s="16"/>
      <c r="G1151" s="17"/>
      <c r="H1151" s="17"/>
      <c r="I1151" s="41"/>
      <c r="J1151" s="40"/>
      <c r="K1151" s="123" t="s">
        <v>33</v>
      </c>
      <c r="L1151" s="124"/>
      <c r="M1151" s="125"/>
      <c r="N1151" s="42"/>
    </row>
    <row r="1152" spans="2:14" s="2" customFormat="1" ht="30" x14ac:dyDescent="0.25">
      <c r="B1152" s="39"/>
      <c r="C1152" s="19" t="s">
        <v>184</v>
      </c>
      <c r="D1152" s="19" t="s">
        <v>15</v>
      </c>
      <c r="E1152" s="12" t="s">
        <v>90</v>
      </c>
      <c r="F1152" s="12" t="s">
        <v>1</v>
      </c>
      <c r="G1152" s="12" t="s">
        <v>107</v>
      </c>
      <c r="H1152" s="22" t="s">
        <v>108</v>
      </c>
      <c r="I1152" s="49" t="s">
        <v>11</v>
      </c>
      <c r="J1152" s="40"/>
      <c r="K1152" s="56" t="s">
        <v>30</v>
      </c>
      <c r="L1152" s="49" t="s">
        <v>31</v>
      </c>
      <c r="M1152" s="57" t="s">
        <v>32</v>
      </c>
      <c r="N1152" s="42"/>
    </row>
    <row r="1153" spans="2:16" s="2" customFormat="1" ht="15.75" thickBot="1" x14ac:dyDescent="0.3">
      <c r="B1153" s="39"/>
      <c r="C1153" s="20" t="s">
        <v>64</v>
      </c>
      <c r="D1153" s="18"/>
      <c r="E1153" s="18" t="s">
        <v>145</v>
      </c>
      <c r="F1153" s="18" t="s">
        <v>102</v>
      </c>
      <c r="G1153" s="18"/>
      <c r="H1153" s="18">
        <v>24</v>
      </c>
      <c r="I1153" s="27">
        <f>SUM(J1185:J1193)</f>
        <v>0</v>
      </c>
      <c r="J1153" s="40"/>
      <c r="K1153" s="58">
        <f>SUM(K1194,,K1206,K1218,K1230,K1242,K1254,K1266,K1278,K1290,K1302,K1314,K1326,K1338,K1350,K1362,K1374,K1386,K1398,K1410,K1422,K1434,K1446,K1458,K1470,K1482,K1494,J1502)</f>
        <v>0</v>
      </c>
      <c r="L1153" s="58">
        <f>SUM(L1194,,L1206,L1218,L1230,L1242,L1254,L1266,L1278,L1290,L1302,L1314,L1326,L1338,L1350,L1362,L1374,L1386,L1398,L1410,L1422,L1434,L1446,L1458,L1470,L1482,L1494,L1502)</f>
        <v>0</v>
      </c>
      <c r="M1153" s="58">
        <f>SUM(M1194,,M1206,M1218,M1230,M1242,M1254,M1266,M1278,M1290,M1302,M1314,M1326,M1338,M1350,M1362,M1374,M1386,M1398,M1410,M1422,M1434,M1446,M1458,M1470,M1482,M1494,M1502)</f>
        <v>0</v>
      </c>
      <c r="N1153" s="42"/>
    </row>
    <row r="1154" spans="2:16" s="2" customFormat="1" x14ac:dyDescent="0.25">
      <c r="B1154" s="39"/>
      <c r="C1154" s="20" t="s">
        <v>64</v>
      </c>
      <c r="D1154" s="18" t="s">
        <v>79</v>
      </c>
      <c r="E1154" s="18" t="s">
        <v>146</v>
      </c>
      <c r="F1154" s="18" t="s">
        <v>104</v>
      </c>
      <c r="G1154" s="18">
        <v>24</v>
      </c>
      <c r="H1154" s="18"/>
      <c r="I1154" s="27">
        <f>SUM(J1197:J1205)</f>
        <v>0</v>
      </c>
      <c r="J1154" s="40"/>
      <c r="K1154" s="17"/>
      <c r="L1154" s="17"/>
      <c r="M1154" s="32"/>
      <c r="N1154" s="42"/>
    </row>
    <row r="1155" spans="2:16" s="2" customFormat="1" x14ac:dyDescent="0.25">
      <c r="B1155" s="39"/>
      <c r="C1155" s="20" t="s">
        <v>64</v>
      </c>
      <c r="D1155" s="18"/>
      <c r="E1155" s="18" t="s">
        <v>146</v>
      </c>
      <c r="F1155" s="18" t="s">
        <v>104</v>
      </c>
      <c r="G1155" s="18">
        <v>24</v>
      </c>
      <c r="H1155" s="18"/>
      <c r="I1155" s="27">
        <f>SUM(J1209:J1217)</f>
        <v>0</v>
      </c>
      <c r="J1155" s="40"/>
      <c r="K1155" s="17"/>
      <c r="L1155" s="17"/>
      <c r="M1155" s="32"/>
      <c r="N1155" s="42"/>
    </row>
    <row r="1156" spans="2:16" s="2" customFormat="1" x14ac:dyDescent="0.25">
      <c r="B1156" s="39"/>
      <c r="C1156" s="20" t="s">
        <v>64</v>
      </c>
      <c r="D1156" s="18"/>
      <c r="E1156" s="18" t="s">
        <v>146</v>
      </c>
      <c r="F1156" s="18" t="s">
        <v>105</v>
      </c>
      <c r="G1156" s="18"/>
      <c r="H1156" s="18">
        <v>48</v>
      </c>
      <c r="I1156" s="27">
        <f>SUM(J1221:J1229)</f>
        <v>0</v>
      </c>
      <c r="J1156" s="40"/>
      <c r="K1156" s="17"/>
      <c r="L1156" s="17"/>
      <c r="M1156" s="32"/>
      <c r="N1156" s="42"/>
    </row>
    <row r="1157" spans="2:16" s="2" customFormat="1" x14ac:dyDescent="0.25">
      <c r="B1157" s="39"/>
      <c r="C1157" s="20" t="s">
        <v>64</v>
      </c>
      <c r="D1157" s="18"/>
      <c r="E1157" s="18" t="s">
        <v>146</v>
      </c>
      <c r="F1157" s="18" t="s">
        <v>105</v>
      </c>
      <c r="G1157" s="18"/>
      <c r="H1157" s="18">
        <v>48</v>
      </c>
      <c r="I1157" s="27">
        <f>SUM(J1233:J1241)</f>
        <v>0</v>
      </c>
      <c r="J1157" s="40"/>
      <c r="K1157" s="17"/>
      <c r="L1157" s="32"/>
      <c r="M1157" s="32"/>
      <c r="N1157" s="42"/>
    </row>
    <row r="1158" spans="2:16" s="2" customFormat="1" x14ac:dyDescent="0.25">
      <c r="B1158" s="39"/>
      <c r="C1158" s="20" t="s">
        <v>64</v>
      </c>
      <c r="D1158" s="18"/>
      <c r="E1158" s="18" t="s">
        <v>146</v>
      </c>
      <c r="F1158" s="18" t="s">
        <v>105</v>
      </c>
      <c r="G1158" s="18"/>
      <c r="H1158" s="18">
        <v>48</v>
      </c>
      <c r="I1158" s="27">
        <f>SUM(J1245:J1253)</f>
        <v>0</v>
      </c>
      <c r="J1158" s="40"/>
      <c r="K1158" s="17"/>
      <c r="L1158" s="32"/>
      <c r="M1158" s="32"/>
      <c r="N1158" s="42"/>
    </row>
    <row r="1159" spans="2:16" s="2" customFormat="1" x14ac:dyDescent="0.25">
      <c r="B1159" s="39"/>
      <c r="C1159" s="20" t="s">
        <v>64</v>
      </c>
      <c r="D1159" s="18" t="s">
        <v>79</v>
      </c>
      <c r="E1159" s="18" t="s">
        <v>147</v>
      </c>
      <c r="F1159" s="18" t="s">
        <v>104</v>
      </c>
      <c r="G1159" s="18">
        <v>24</v>
      </c>
      <c r="H1159" s="18"/>
      <c r="I1159" s="27">
        <f>SUM(J1257:J1265)</f>
        <v>0</v>
      </c>
      <c r="J1159" s="40"/>
      <c r="K1159" s="17"/>
      <c r="L1159" s="32"/>
      <c r="M1159" s="32"/>
      <c r="N1159" s="42"/>
    </row>
    <row r="1160" spans="2:16" s="2" customFormat="1" x14ac:dyDescent="0.25">
      <c r="B1160" s="39"/>
      <c r="C1160" s="20" t="s">
        <v>64</v>
      </c>
      <c r="D1160" s="18"/>
      <c r="E1160" s="18" t="s">
        <v>147</v>
      </c>
      <c r="F1160" s="18" t="s">
        <v>104</v>
      </c>
      <c r="G1160" s="18">
        <v>24</v>
      </c>
      <c r="H1160" s="18"/>
      <c r="I1160" s="27">
        <f>SUM(J1269:J1277)</f>
        <v>0</v>
      </c>
      <c r="J1160" s="40"/>
      <c r="K1160" s="17"/>
      <c r="L1160" s="17"/>
      <c r="M1160" s="32"/>
      <c r="N1160" s="42"/>
    </row>
    <row r="1161" spans="2:16" s="2" customFormat="1" x14ac:dyDescent="0.25">
      <c r="B1161" s="39"/>
      <c r="C1161" s="20" t="s">
        <v>66</v>
      </c>
      <c r="D1161" s="18" t="s">
        <v>75</v>
      </c>
      <c r="E1161" s="18" t="s">
        <v>148</v>
      </c>
      <c r="F1161" s="18" t="s">
        <v>104</v>
      </c>
      <c r="G1161" s="18">
        <v>24</v>
      </c>
      <c r="H1161" s="18"/>
      <c r="I1161" s="27">
        <f>SUM(J1281:J1289)</f>
        <v>0</v>
      </c>
      <c r="J1161" s="40"/>
      <c r="K1161" s="17"/>
      <c r="L1161" s="17"/>
      <c r="M1161" s="32"/>
      <c r="N1161" s="91"/>
      <c r="O1161" s="76"/>
      <c r="P1161" s="76"/>
    </row>
    <row r="1162" spans="2:16" s="2" customFormat="1" x14ac:dyDescent="0.25">
      <c r="B1162" s="39"/>
      <c r="C1162" s="20" t="s">
        <v>66</v>
      </c>
      <c r="D1162" s="18"/>
      <c r="E1162" s="18" t="s">
        <v>148</v>
      </c>
      <c r="F1162" s="18" t="s">
        <v>105</v>
      </c>
      <c r="G1162" s="18"/>
      <c r="H1162" s="18">
        <v>48</v>
      </c>
      <c r="I1162" s="27">
        <f>SUM(J1293:J1301)</f>
        <v>0</v>
      </c>
      <c r="J1162" s="40"/>
      <c r="K1162" s="17"/>
      <c r="L1162" s="17"/>
      <c r="M1162" s="32"/>
      <c r="N1162" s="91"/>
      <c r="O1162" s="76"/>
      <c r="P1162" s="76"/>
    </row>
    <row r="1163" spans="2:16" s="2" customFormat="1" x14ac:dyDescent="0.25">
      <c r="B1163" s="39"/>
      <c r="C1163" s="20" t="s">
        <v>66</v>
      </c>
      <c r="D1163" s="18"/>
      <c r="E1163" s="18" t="s">
        <v>148</v>
      </c>
      <c r="F1163" s="18" t="s">
        <v>105</v>
      </c>
      <c r="G1163" s="18"/>
      <c r="H1163" s="18">
        <v>48</v>
      </c>
      <c r="I1163" s="27">
        <f>SUM(J1305:J1313)</f>
        <v>0</v>
      </c>
      <c r="J1163" s="40"/>
      <c r="K1163" s="17"/>
      <c r="L1163" s="17"/>
      <c r="M1163" s="32"/>
      <c r="N1163" s="91"/>
      <c r="O1163" s="76"/>
      <c r="P1163" s="76"/>
    </row>
    <row r="1164" spans="2:16" s="2" customFormat="1" x14ac:dyDescent="0.25">
      <c r="B1164" s="39"/>
      <c r="C1164" s="20" t="s">
        <v>86</v>
      </c>
      <c r="D1164" s="18" t="s">
        <v>75</v>
      </c>
      <c r="E1164" s="18" t="s">
        <v>149</v>
      </c>
      <c r="F1164" s="18" t="s">
        <v>104</v>
      </c>
      <c r="G1164" s="18">
        <v>24</v>
      </c>
      <c r="H1164" s="18"/>
      <c r="I1164" s="27">
        <f>SUM(J1317:J1325)</f>
        <v>0</v>
      </c>
      <c r="J1164" s="40"/>
      <c r="K1164" s="17"/>
      <c r="L1164" s="17"/>
      <c r="M1164" s="32"/>
      <c r="N1164" s="91"/>
      <c r="O1164" s="76"/>
      <c r="P1164" s="76"/>
    </row>
    <row r="1165" spans="2:16" s="2" customFormat="1" x14ac:dyDescent="0.25">
      <c r="B1165" s="39"/>
      <c r="C1165" s="20" t="s">
        <v>86</v>
      </c>
      <c r="D1165" s="18"/>
      <c r="E1165" s="18" t="s">
        <v>149</v>
      </c>
      <c r="F1165" s="18" t="s">
        <v>104</v>
      </c>
      <c r="G1165" s="18">
        <v>24</v>
      </c>
      <c r="H1165" s="18"/>
      <c r="I1165" s="27">
        <f>SUM(J1329:J1337)</f>
        <v>0</v>
      </c>
      <c r="J1165" s="40"/>
      <c r="K1165" s="17"/>
      <c r="L1165" s="17"/>
      <c r="M1165" s="32"/>
      <c r="N1165" s="91"/>
      <c r="O1165" s="76"/>
      <c r="P1165" s="76"/>
    </row>
    <row r="1166" spans="2:16" s="2" customFormat="1" x14ac:dyDescent="0.25">
      <c r="B1166" s="39"/>
      <c r="C1166" s="20" t="s">
        <v>86</v>
      </c>
      <c r="D1166" s="18"/>
      <c r="E1166" s="18" t="s">
        <v>149</v>
      </c>
      <c r="F1166" s="18" t="s">
        <v>105</v>
      </c>
      <c r="G1166" s="18"/>
      <c r="H1166" s="18">
        <v>48</v>
      </c>
      <c r="I1166" s="27">
        <f>SUM(J1341:J1349)</f>
        <v>0</v>
      </c>
      <c r="J1166" s="40"/>
      <c r="K1166" s="17"/>
      <c r="L1166" s="17"/>
      <c r="M1166" s="32"/>
      <c r="N1166" s="91"/>
      <c r="O1166" s="76"/>
      <c r="P1166" s="76"/>
    </row>
    <row r="1167" spans="2:16" s="2" customFormat="1" x14ac:dyDescent="0.25">
      <c r="B1167" s="39"/>
      <c r="C1167" s="20" t="s">
        <v>86</v>
      </c>
      <c r="D1167" s="18"/>
      <c r="E1167" s="18" t="s">
        <v>149</v>
      </c>
      <c r="F1167" s="18" t="s">
        <v>105</v>
      </c>
      <c r="G1167" s="18"/>
      <c r="H1167" s="18">
        <v>48</v>
      </c>
      <c r="I1167" s="27">
        <f>SUM(J1353:J1361)</f>
        <v>0</v>
      </c>
      <c r="J1167" s="40"/>
      <c r="K1167" s="17"/>
      <c r="L1167" s="17"/>
      <c r="M1167" s="32"/>
      <c r="N1167" s="91"/>
      <c r="O1167" s="76"/>
      <c r="P1167" s="76"/>
    </row>
    <row r="1168" spans="2:16" s="2" customFormat="1" x14ac:dyDescent="0.25">
      <c r="B1168" s="39"/>
      <c r="C1168" s="20" t="s">
        <v>64</v>
      </c>
      <c r="D1168" s="18"/>
      <c r="E1168" s="18" t="s">
        <v>150</v>
      </c>
      <c r="F1168" s="18" t="s">
        <v>102</v>
      </c>
      <c r="G1168" s="18"/>
      <c r="H1168" s="18">
        <v>24</v>
      </c>
      <c r="I1168" s="27">
        <f>SUM(J1365:J1373)</f>
        <v>0</v>
      </c>
      <c r="J1168" s="40"/>
      <c r="K1168" s="17"/>
      <c r="L1168" s="17"/>
      <c r="M1168" s="32"/>
      <c r="N1168" s="91"/>
      <c r="O1168" s="76"/>
      <c r="P1168" s="76"/>
    </row>
    <row r="1169" spans="2:16" s="2" customFormat="1" x14ac:dyDescent="0.25">
      <c r="B1169" s="39"/>
      <c r="C1169" s="20" t="s">
        <v>64</v>
      </c>
      <c r="D1169" s="18" t="s">
        <v>79</v>
      </c>
      <c r="E1169" s="18" t="s">
        <v>151</v>
      </c>
      <c r="F1169" s="18" t="s">
        <v>105</v>
      </c>
      <c r="G1169" s="18"/>
      <c r="H1169" s="18">
        <v>48</v>
      </c>
      <c r="I1169" s="27">
        <f>SUM(J1377:J1385)</f>
        <v>0</v>
      </c>
      <c r="J1169" s="40"/>
      <c r="K1169" s="17"/>
      <c r="L1169" s="17"/>
      <c r="M1169" s="32"/>
      <c r="N1169" s="91"/>
      <c r="O1169" s="76"/>
      <c r="P1169" s="76"/>
    </row>
    <row r="1170" spans="2:16" s="2" customFormat="1" x14ac:dyDescent="0.25">
      <c r="B1170" s="39"/>
      <c r="C1170" s="20" t="s">
        <v>65</v>
      </c>
      <c r="D1170" s="18" t="s">
        <v>79</v>
      </c>
      <c r="E1170" s="18" t="s">
        <v>152</v>
      </c>
      <c r="F1170" s="18" t="s">
        <v>104</v>
      </c>
      <c r="G1170" s="18">
        <v>24</v>
      </c>
      <c r="H1170" s="18"/>
      <c r="I1170" s="27">
        <f>SUM(J1389:J1397)</f>
        <v>0</v>
      </c>
      <c r="J1170" s="40"/>
      <c r="K1170" s="17"/>
      <c r="L1170" s="17"/>
      <c r="M1170" s="32"/>
      <c r="N1170" s="91"/>
      <c r="O1170" s="76"/>
      <c r="P1170" s="76"/>
    </row>
    <row r="1171" spans="2:16" s="2" customFormat="1" x14ac:dyDescent="0.25">
      <c r="B1171" s="39"/>
      <c r="C1171" s="20" t="s">
        <v>65</v>
      </c>
      <c r="D1171" s="18"/>
      <c r="E1171" s="18" t="s">
        <v>152</v>
      </c>
      <c r="F1171" s="18" t="s">
        <v>104</v>
      </c>
      <c r="G1171" s="18">
        <v>24</v>
      </c>
      <c r="H1171" s="18"/>
      <c r="I1171" s="27">
        <f>SUM(J1401:J1409)</f>
        <v>0</v>
      </c>
      <c r="J1171" s="40"/>
      <c r="K1171" s="17"/>
      <c r="L1171" s="17"/>
      <c r="M1171" s="32"/>
      <c r="N1171" s="91"/>
      <c r="O1171" s="76"/>
      <c r="P1171" s="76"/>
    </row>
    <row r="1172" spans="2:16" s="2" customFormat="1" x14ac:dyDescent="0.25">
      <c r="B1172" s="39"/>
      <c r="C1172" s="20" t="s">
        <v>65</v>
      </c>
      <c r="D1172" s="18" t="s">
        <v>79</v>
      </c>
      <c r="E1172" s="18" t="s">
        <v>153</v>
      </c>
      <c r="F1172" s="18" t="s">
        <v>104</v>
      </c>
      <c r="G1172" s="18">
        <v>24</v>
      </c>
      <c r="H1172" s="18"/>
      <c r="I1172" s="27">
        <f>SUM(J1413:J1421)</f>
        <v>0</v>
      </c>
      <c r="J1172" s="40"/>
      <c r="K1172" s="17"/>
      <c r="L1172" s="17"/>
      <c r="M1172" s="32"/>
      <c r="N1172" s="91"/>
      <c r="O1172" s="76"/>
      <c r="P1172" s="76"/>
    </row>
    <row r="1173" spans="2:16" s="2" customFormat="1" x14ac:dyDescent="0.25">
      <c r="B1173" s="39"/>
      <c r="C1173" s="20" t="s">
        <v>65</v>
      </c>
      <c r="D1173" s="18"/>
      <c r="E1173" s="18" t="s">
        <v>153</v>
      </c>
      <c r="F1173" s="18" t="s">
        <v>104</v>
      </c>
      <c r="G1173" s="18">
        <v>24</v>
      </c>
      <c r="H1173" s="18"/>
      <c r="I1173" s="27">
        <f>SUM(J1425:J1433)</f>
        <v>0</v>
      </c>
      <c r="J1173" s="40"/>
      <c r="K1173" s="17"/>
      <c r="L1173" s="17"/>
      <c r="M1173" s="32"/>
      <c r="N1173" s="91"/>
      <c r="O1173" s="76"/>
      <c r="P1173" s="76"/>
    </row>
    <row r="1174" spans="2:16" s="2" customFormat="1" x14ac:dyDescent="0.25">
      <c r="B1174" s="39"/>
      <c r="C1174" s="20" t="s">
        <v>65</v>
      </c>
      <c r="D1174" s="18"/>
      <c r="E1174" s="18" t="s">
        <v>153</v>
      </c>
      <c r="F1174" s="18" t="s">
        <v>104</v>
      </c>
      <c r="G1174" s="18">
        <v>24</v>
      </c>
      <c r="H1174" s="18"/>
      <c r="I1174" s="27">
        <f>SUM(J1437:J1445)</f>
        <v>0</v>
      </c>
      <c r="J1174" s="40"/>
      <c r="K1174" s="17"/>
      <c r="L1174" s="17"/>
      <c r="M1174" s="32"/>
      <c r="N1174" s="91"/>
      <c r="O1174" s="76"/>
      <c r="P1174" s="76"/>
    </row>
    <row r="1175" spans="2:16" s="2" customFormat="1" x14ac:dyDescent="0.25">
      <c r="B1175" s="39"/>
      <c r="C1175" s="20" t="s">
        <v>65</v>
      </c>
      <c r="D1175" s="18"/>
      <c r="E1175" s="18" t="s">
        <v>153</v>
      </c>
      <c r="F1175" s="18" t="s">
        <v>105</v>
      </c>
      <c r="G1175" s="18"/>
      <c r="H1175" s="18">
        <v>48</v>
      </c>
      <c r="I1175" s="27">
        <f>SUM(J1449:J1457)</f>
        <v>0</v>
      </c>
      <c r="J1175" s="40"/>
      <c r="K1175" s="17"/>
      <c r="L1175" s="17"/>
      <c r="M1175" s="32"/>
      <c r="N1175" s="91"/>
      <c r="O1175" s="76"/>
      <c r="P1175" s="76"/>
    </row>
    <row r="1176" spans="2:16" s="2" customFormat="1" x14ac:dyDescent="0.25">
      <c r="B1176" s="39"/>
      <c r="C1176" s="20" t="s">
        <v>65</v>
      </c>
      <c r="D1176" s="18"/>
      <c r="E1176" s="18" t="s">
        <v>153</v>
      </c>
      <c r="F1176" s="18" t="s">
        <v>105</v>
      </c>
      <c r="G1176" s="18"/>
      <c r="H1176" s="18">
        <v>48</v>
      </c>
      <c r="I1176" s="27">
        <f>SUM(J1461:J1469)</f>
        <v>0</v>
      </c>
      <c r="J1176" s="40"/>
      <c r="K1176" s="17"/>
      <c r="L1176" s="17"/>
      <c r="M1176" s="32"/>
      <c r="N1176" s="91"/>
      <c r="O1176" s="76"/>
      <c r="P1176" s="76"/>
    </row>
    <row r="1177" spans="2:16" s="2" customFormat="1" x14ac:dyDescent="0.25">
      <c r="B1177" s="39"/>
      <c r="C1177" s="20" t="s">
        <v>65</v>
      </c>
      <c r="D1177" s="18"/>
      <c r="E1177" s="18" t="s">
        <v>153</v>
      </c>
      <c r="F1177" s="18" t="s">
        <v>105</v>
      </c>
      <c r="G1177" s="18"/>
      <c r="H1177" s="18">
        <v>48</v>
      </c>
      <c r="I1177" s="27">
        <f>SUM(J1473:J1481)</f>
        <v>0</v>
      </c>
      <c r="J1177" s="40"/>
      <c r="K1177" s="17"/>
      <c r="L1177" s="17"/>
      <c r="M1177" s="32"/>
      <c r="N1177" s="91"/>
      <c r="O1177" s="76"/>
      <c r="P1177" s="76"/>
    </row>
    <row r="1178" spans="2:16" s="2" customFormat="1" x14ac:dyDescent="0.25">
      <c r="B1178" s="39"/>
      <c r="C1178" s="20" t="s">
        <v>65</v>
      </c>
      <c r="D1178" s="18"/>
      <c r="E1178" s="18" t="s">
        <v>153</v>
      </c>
      <c r="F1178" s="18" t="s">
        <v>105</v>
      </c>
      <c r="G1178" s="18"/>
      <c r="H1178" s="18">
        <v>48</v>
      </c>
      <c r="I1178" s="27">
        <f>SUM(J1485:J1493)</f>
        <v>0</v>
      </c>
      <c r="J1178" s="40"/>
      <c r="K1178" s="17"/>
      <c r="L1178" s="17"/>
      <c r="M1178" s="32"/>
      <c r="N1178" s="91"/>
      <c r="O1178" s="76"/>
      <c r="P1178" s="76"/>
    </row>
    <row r="1179" spans="2:16" s="2" customFormat="1" ht="9" customHeight="1" thickBot="1" x14ac:dyDescent="0.3">
      <c r="B1179" s="39"/>
      <c r="C1179" s="32"/>
      <c r="D1179" s="32"/>
      <c r="E1179" s="32"/>
      <c r="F1179" s="32"/>
      <c r="G1179" s="32"/>
      <c r="H1179" s="32"/>
      <c r="I1179" s="32"/>
      <c r="J1179" s="40"/>
      <c r="K1179" s="77"/>
      <c r="L1179" s="77"/>
      <c r="M1179" s="77"/>
      <c r="N1179" s="42"/>
    </row>
    <row r="1180" spans="2:16" s="2" customFormat="1" ht="24" thickBot="1" x14ac:dyDescent="0.4">
      <c r="B1180" s="39"/>
      <c r="C1180" s="117" t="s">
        <v>17</v>
      </c>
      <c r="D1180" s="117"/>
      <c r="E1180" s="118"/>
      <c r="F1180" s="119">
        <v>0</v>
      </c>
      <c r="G1180" s="120"/>
      <c r="H1180" s="121"/>
      <c r="I1180" s="32"/>
      <c r="J1180" s="40"/>
      <c r="K1180" s="32"/>
      <c r="L1180" s="32"/>
      <c r="M1180" s="32"/>
      <c r="N1180" s="42"/>
    </row>
    <row r="1181" spans="2:16" s="2" customFormat="1" ht="6.6" customHeight="1" x14ac:dyDescent="0.25">
      <c r="B1181" s="39"/>
      <c r="C1181" s="16"/>
      <c r="D1181" s="32"/>
      <c r="E1181" s="32"/>
      <c r="F1181" s="32"/>
      <c r="G1181" s="32"/>
      <c r="H1181" s="32"/>
      <c r="I1181" s="32"/>
      <c r="J1181" s="32"/>
      <c r="K1181" s="32"/>
      <c r="L1181" s="32"/>
      <c r="M1181" s="32"/>
      <c r="N1181" s="42"/>
    </row>
    <row r="1182" spans="2:16" s="2" customFormat="1" ht="18" x14ac:dyDescent="0.25">
      <c r="B1182" s="39"/>
      <c r="C1182" s="43" t="s">
        <v>16</v>
      </c>
      <c r="D1182" s="44"/>
      <c r="E1182" s="44"/>
      <c r="F1182" s="44"/>
      <c r="G1182" s="44"/>
      <c r="H1182" s="44"/>
      <c r="I1182" s="32"/>
      <c r="J1182" s="32"/>
      <c r="K1182" s="32"/>
      <c r="L1182" s="32"/>
      <c r="M1182" s="32"/>
      <c r="N1182" s="42"/>
    </row>
    <row r="1183" spans="2:16" s="2" customFormat="1" ht="18.75" x14ac:dyDescent="0.3">
      <c r="B1183" s="39"/>
      <c r="C1183" s="48" t="s">
        <v>64</v>
      </c>
      <c r="D1183" s="79" t="s">
        <v>109</v>
      </c>
      <c r="E1183" s="107" t="s">
        <v>19</v>
      </c>
      <c r="F1183" s="107"/>
      <c r="G1183" s="107"/>
      <c r="H1183" s="107"/>
      <c r="I1183" s="108" t="s">
        <v>35</v>
      </c>
      <c r="J1183" s="108"/>
      <c r="K1183" s="108"/>
      <c r="L1183" s="108"/>
      <c r="M1183" s="108"/>
      <c r="N1183" s="42"/>
    </row>
    <row r="1184" spans="2:16" s="2" customFormat="1" ht="30" customHeight="1" x14ac:dyDescent="0.25">
      <c r="B1184" s="39"/>
      <c r="C1184" s="5" t="s">
        <v>36</v>
      </c>
      <c r="D1184" s="5" t="s">
        <v>12</v>
      </c>
      <c r="E1184" s="12" t="s">
        <v>2</v>
      </c>
      <c r="F1184" s="5" t="s">
        <v>24</v>
      </c>
      <c r="G1184" s="23" t="s">
        <v>21</v>
      </c>
      <c r="H1184" s="23" t="s">
        <v>22</v>
      </c>
      <c r="I1184" s="21" t="s">
        <v>20</v>
      </c>
      <c r="J1184" s="21" t="s">
        <v>23</v>
      </c>
      <c r="K1184" s="50" t="s">
        <v>25</v>
      </c>
      <c r="L1184" s="51" t="s">
        <v>26</v>
      </c>
      <c r="M1184" s="51" t="s">
        <v>27</v>
      </c>
      <c r="N1184" s="42"/>
    </row>
    <row r="1185" spans="2:14" s="2" customFormat="1" x14ac:dyDescent="0.25">
      <c r="B1185" s="39"/>
      <c r="C1185" s="3"/>
      <c r="D1185" s="4" t="str">
        <f>_xlfn.IFNA(VLOOKUP(C1185,'1 - Componenten'!$B$7:$K$60,3,0),"")</f>
        <v/>
      </c>
      <c r="E1185" s="18" t="str">
        <f>_xlfn.IFNA(VLOOKUP(C1185,'1 - Componenten'!$B$7:$K$60,5,0),"")</f>
        <v/>
      </c>
      <c r="F1185" s="26" t="str">
        <f>_xlfn.IFNA(VLOOKUP(C1185,'1 - Componenten'!$B$7:$K$60,8,0),"")</f>
        <v/>
      </c>
      <c r="G1185" s="26" t="str">
        <f>_xlfn.IFNA(VLOOKUP(C1185,'1 - Componenten'!$B$7:$K$60,9,0),"")</f>
        <v/>
      </c>
      <c r="H1185" s="26" t="str">
        <f>_xlfn.IFNA(VLOOKUP(C1185,'1 - Componenten'!$B$7:$K$60,10,0),"")</f>
        <v/>
      </c>
      <c r="I1185" s="13">
        <v>1</v>
      </c>
      <c r="J1185" s="52">
        <f>IFERROR($I1185*E1185,0)</f>
        <v>0</v>
      </c>
      <c r="K1185" s="53">
        <f>IFERROR($I1185*F1185,0)</f>
        <v>0</v>
      </c>
      <c r="L1185" s="53">
        <f t="shared" ref="L1185:L1193" si="390">IFERROR($I1185*G1185,0)</f>
        <v>0</v>
      </c>
      <c r="M1185" s="53">
        <f t="shared" ref="M1185:M1193" si="391">IFERROR($I1185*H1185,0)</f>
        <v>0</v>
      </c>
      <c r="N1185" s="42"/>
    </row>
    <row r="1186" spans="2:14" s="2" customFormat="1" x14ac:dyDescent="0.25">
      <c r="B1186" s="39"/>
      <c r="C1186" s="3"/>
      <c r="D1186" s="4" t="str">
        <f>_xlfn.IFNA(VLOOKUP(C1186,'1 - Componenten'!$B$7:$K$60,3,0),"")</f>
        <v/>
      </c>
      <c r="E1186" s="18" t="str">
        <f>_xlfn.IFNA(VLOOKUP(C1186,'1 - Componenten'!$B$7:$K$60,5,0),"")</f>
        <v/>
      </c>
      <c r="F1186" s="26" t="str">
        <f>_xlfn.IFNA(VLOOKUP(C1186,'1 - Componenten'!$B$7:$K$60,8,0),"")</f>
        <v/>
      </c>
      <c r="G1186" s="26" t="str">
        <f>_xlfn.IFNA(VLOOKUP(C1186,'1 - Componenten'!$B$7:$K$60,9,0),"")</f>
        <v/>
      </c>
      <c r="H1186" s="26" t="str">
        <f>_xlfn.IFNA(VLOOKUP(C1186,'1 - Componenten'!$B$7:$K$60,10,0),"")</f>
        <v/>
      </c>
      <c r="I1186" s="13">
        <v>1</v>
      </c>
      <c r="J1186" s="52">
        <f t="shared" ref="J1186:J1193" si="392">IFERROR($I1186*E1186,0)</f>
        <v>0</v>
      </c>
      <c r="K1186" s="53">
        <f t="shared" ref="K1186:K1193" si="393">IFERROR($I1186*F1186,0)</f>
        <v>0</v>
      </c>
      <c r="L1186" s="53">
        <f t="shared" si="390"/>
        <v>0</v>
      </c>
      <c r="M1186" s="53">
        <f t="shared" si="391"/>
        <v>0</v>
      </c>
      <c r="N1186" s="42"/>
    </row>
    <row r="1187" spans="2:14" s="2" customFormat="1" x14ac:dyDescent="0.25">
      <c r="B1187" s="39"/>
      <c r="C1187" s="3"/>
      <c r="D1187" s="4" t="str">
        <f>_xlfn.IFNA(VLOOKUP(C1187,'1 - Componenten'!$B$7:$K$60,3,0),"")</f>
        <v/>
      </c>
      <c r="E1187" s="18" t="str">
        <f>_xlfn.IFNA(VLOOKUP(C1187,'1 - Componenten'!$B$7:$K$60,5,0),"")</f>
        <v/>
      </c>
      <c r="F1187" s="26" t="str">
        <f>_xlfn.IFNA(VLOOKUP(C1187,'1 - Componenten'!$B$7:$K$60,8,0),"")</f>
        <v/>
      </c>
      <c r="G1187" s="26" t="str">
        <f>_xlfn.IFNA(VLOOKUP(C1187,'1 - Componenten'!$B$7:$K$60,9,0),"")</f>
        <v/>
      </c>
      <c r="H1187" s="26" t="str">
        <f>_xlfn.IFNA(VLOOKUP(C1187,'1 - Componenten'!$B$7:$K$60,10,0),"")</f>
        <v/>
      </c>
      <c r="I1187" s="13">
        <v>1</v>
      </c>
      <c r="J1187" s="52">
        <f>IFERROR($I1187*E1187,0)</f>
        <v>0</v>
      </c>
      <c r="K1187" s="53">
        <f t="shared" si="393"/>
        <v>0</v>
      </c>
      <c r="L1187" s="53">
        <f t="shared" si="390"/>
        <v>0</v>
      </c>
      <c r="M1187" s="53">
        <f t="shared" si="391"/>
        <v>0</v>
      </c>
      <c r="N1187" s="42"/>
    </row>
    <row r="1188" spans="2:14" s="2" customFormat="1" x14ac:dyDescent="0.25">
      <c r="B1188" s="39"/>
      <c r="C1188" s="3"/>
      <c r="D1188" s="4" t="str">
        <f>_xlfn.IFNA(VLOOKUP(C1188,'1 - Componenten'!$B$7:$K$60,3,0),"")</f>
        <v/>
      </c>
      <c r="E1188" s="18" t="str">
        <f>_xlfn.IFNA(VLOOKUP(C1188,'1 - Componenten'!$B$7:$K$60,5,0),"")</f>
        <v/>
      </c>
      <c r="F1188" s="26" t="str">
        <f>_xlfn.IFNA(VLOOKUP(C1188,'1 - Componenten'!$B$7:$K$60,8,0),"")</f>
        <v/>
      </c>
      <c r="G1188" s="26" t="str">
        <f>_xlfn.IFNA(VLOOKUP(C1188,'1 - Componenten'!$B$7:$K$60,9,0),"")</f>
        <v/>
      </c>
      <c r="H1188" s="26" t="str">
        <f>_xlfn.IFNA(VLOOKUP(C1188,'1 - Componenten'!$B$7:$K$60,10,0),"")</f>
        <v/>
      </c>
      <c r="I1188" s="13">
        <v>1</v>
      </c>
      <c r="J1188" s="52">
        <f t="shared" si="392"/>
        <v>0</v>
      </c>
      <c r="K1188" s="53">
        <f>IFERROR($I1188*F1188,0)</f>
        <v>0</v>
      </c>
      <c r="L1188" s="53">
        <f>IFERROR($I1188*G1188,0)</f>
        <v>0</v>
      </c>
      <c r="M1188" s="53">
        <f>IFERROR($I1188*H1188,0)</f>
        <v>0</v>
      </c>
      <c r="N1188" s="42"/>
    </row>
    <row r="1189" spans="2:14" s="2" customFormat="1" x14ac:dyDescent="0.25">
      <c r="B1189" s="39"/>
      <c r="C1189" s="3"/>
      <c r="D1189" s="4" t="str">
        <f>_xlfn.IFNA(VLOOKUP(C1189,'1 - Componenten'!$B$7:$K$60,3,0),"")</f>
        <v/>
      </c>
      <c r="E1189" s="18" t="str">
        <f>_xlfn.IFNA(VLOOKUP(C1189,'1 - Componenten'!$B$7:$K$60,5,0),"")</f>
        <v/>
      </c>
      <c r="F1189" s="26" t="str">
        <f>_xlfn.IFNA(VLOOKUP(C1189,'1 - Componenten'!$B$7:$K$60,8,0),"")</f>
        <v/>
      </c>
      <c r="G1189" s="26" t="str">
        <f>_xlfn.IFNA(VLOOKUP(C1189,'1 - Componenten'!$B$7:$K$60,9,0),"")</f>
        <v/>
      </c>
      <c r="H1189" s="26" t="str">
        <f>_xlfn.IFNA(VLOOKUP(C1189,'1 - Componenten'!$B$7:$K$60,10,0),"")</f>
        <v/>
      </c>
      <c r="I1189" s="13">
        <v>1</v>
      </c>
      <c r="J1189" s="52">
        <f t="shared" si="392"/>
        <v>0</v>
      </c>
      <c r="K1189" s="53">
        <f t="shared" si="393"/>
        <v>0</v>
      </c>
      <c r="L1189" s="53">
        <f t="shared" si="390"/>
        <v>0</v>
      </c>
      <c r="M1189" s="53">
        <f t="shared" si="391"/>
        <v>0</v>
      </c>
      <c r="N1189" s="42"/>
    </row>
    <row r="1190" spans="2:14" s="2" customFormat="1" x14ac:dyDescent="0.25">
      <c r="B1190" s="39"/>
      <c r="C1190" s="3"/>
      <c r="D1190" s="4" t="str">
        <f>_xlfn.IFNA(VLOOKUP(C1190,'1 - Componenten'!$B$7:$K$60,3,0),"")</f>
        <v/>
      </c>
      <c r="E1190" s="18" t="str">
        <f>_xlfn.IFNA(VLOOKUP(C1190,'1 - Componenten'!$B$7:$K$60,5,0),"")</f>
        <v/>
      </c>
      <c r="F1190" s="26" t="str">
        <f>_xlfn.IFNA(VLOOKUP(C1190,'1 - Componenten'!$B$7:$K$60,8,0),"")</f>
        <v/>
      </c>
      <c r="G1190" s="26" t="str">
        <f>_xlfn.IFNA(VLOOKUP(C1190,'1 - Componenten'!$B$7:$K$60,9,0),"")</f>
        <v/>
      </c>
      <c r="H1190" s="26" t="str">
        <f>_xlfn.IFNA(VLOOKUP(C1190,'1 - Componenten'!$B$7:$K$60,10,0),"")</f>
        <v/>
      </c>
      <c r="I1190" s="13">
        <v>1</v>
      </c>
      <c r="J1190" s="52">
        <f t="shared" si="392"/>
        <v>0</v>
      </c>
      <c r="K1190" s="53">
        <f t="shared" si="393"/>
        <v>0</v>
      </c>
      <c r="L1190" s="53">
        <f t="shared" si="390"/>
        <v>0</v>
      </c>
      <c r="M1190" s="53">
        <f t="shared" si="391"/>
        <v>0</v>
      </c>
      <c r="N1190" s="42"/>
    </row>
    <row r="1191" spans="2:14" s="2" customFormat="1" x14ac:dyDescent="0.25">
      <c r="B1191" s="39"/>
      <c r="C1191" s="3"/>
      <c r="D1191" s="4" t="str">
        <f>_xlfn.IFNA(VLOOKUP(C1191,'1 - Componenten'!$B$7:$K$60,3,0),"")</f>
        <v/>
      </c>
      <c r="E1191" s="18" t="str">
        <f>_xlfn.IFNA(VLOOKUP(C1191,'1 - Componenten'!$B$7:$K$60,5,0),"")</f>
        <v/>
      </c>
      <c r="F1191" s="26" t="str">
        <f>_xlfn.IFNA(VLOOKUP(C1191,'1 - Componenten'!$B$7:$K$60,8,0),"")</f>
        <v/>
      </c>
      <c r="G1191" s="26" t="str">
        <f>_xlfn.IFNA(VLOOKUP(C1191,'1 - Componenten'!$B$7:$K$60,9,0),"")</f>
        <v/>
      </c>
      <c r="H1191" s="26" t="str">
        <f>_xlfn.IFNA(VLOOKUP(C1191,'1 - Componenten'!$B$7:$K$60,10,0),"")</f>
        <v/>
      </c>
      <c r="I1191" s="13">
        <v>1</v>
      </c>
      <c r="J1191" s="52">
        <f t="shared" si="392"/>
        <v>0</v>
      </c>
      <c r="K1191" s="53">
        <f t="shared" si="393"/>
        <v>0</v>
      </c>
      <c r="L1191" s="53">
        <f t="shared" si="390"/>
        <v>0</v>
      </c>
      <c r="M1191" s="53">
        <f t="shared" si="391"/>
        <v>0</v>
      </c>
      <c r="N1191" s="42"/>
    </row>
    <row r="1192" spans="2:14" s="2" customFormat="1" x14ac:dyDescent="0.25">
      <c r="B1192" s="39"/>
      <c r="C1192" s="3"/>
      <c r="D1192" s="4" t="str">
        <f>_xlfn.IFNA(VLOOKUP(C1192,'1 - Componenten'!$B$7:$K$60,3,0),"")</f>
        <v/>
      </c>
      <c r="E1192" s="18" t="str">
        <f>_xlfn.IFNA(VLOOKUP(C1192,'1 - Componenten'!$B$7:$K$60,5,0),"")</f>
        <v/>
      </c>
      <c r="F1192" s="26" t="str">
        <f>_xlfn.IFNA(VLOOKUP(C1192,'1 - Componenten'!$B$7:$K$60,8,0),"")</f>
        <v/>
      </c>
      <c r="G1192" s="26" t="str">
        <f>_xlfn.IFNA(VLOOKUP(C1192,'1 - Componenten'!$B$7:$K$60,9,0),"")</f>
        <v/>
      </c>
      <c r="H1192" s="26" t="str">
        <f>_xlfn.IFNA(VLOOKUP(C1192,'1 - Componenten'!$B$7:$K$60,10,0),"")</f>
        <v/>
      </c>
      <c r="I1192" s="13">
        <v>1</v>
      </c>
      <c r="J1192" s="52">
        <f t="shared" si="392"/>
        <v>0</v>
      </c>
      <c r="K1192" s="53">
        <f t="shared" si="393"/>
        <v>0</v>
      </c>
      <c r="L1192" s="53">
        <f t="shared" si="390"/>
        <v>0</v>
      </c>
      <c r="M1192" s="53">
        <f t="shared" si="391"/>
        <v>0</v>
      </c>
      <c r="N1192" s="42"/>
    </row>
    <row r="1193" spans="2:14" s="2" customFormat="1" x14ac:dyDescent="0.25">
      <c r="B1193" s="39"/>
      <c r="C1193" s="3"/>
      <c r="D1193" s="4" t="str">
        <f>_xlfn.IFNA(VLOOKUP(C1193,'1 - Componenten'!$B$7:$K$60,3,0),"")</f>
        <v/>
      </c>
      <c r="E1193" s="18" t="str">
        <f>_xlfn.IFNA(VLOOKUP(C1193,'1 - Componenten'!$B$7:$K$60,5,0),"")</f>
        <v/>
      </c>
      <c r="F1193" s="26" t="str">
        <f>_xlfn.IFNA(VLOOKUP(C1193,'1 - Componenten'!$B$7:$K$60,8,0),"")</f>
        <v/>
      </c>
      <c r="G1193" s="26" t="str">
        <f>_xlfn.IFNA(VLOOKUP(C1193,'1 - Componenten'!$B$7:$K$60,9,0),"")</f>
        <v/>
      </c>
      <c r="H1193" s="26" t="str">
        <f>_xlfn.IFNA(VLOOKUP(C1193,'1 - Componenten'!$B$7:$K$60,10,0),"")</f>
        <v/>
      </c>
      <c r="I1193" s="13">
        <v>1</v>
      </c>
      <c r="J1193" s="52">
        <f t="shared" si="392"/>
        <v>0</v>
      </c>
      <c r="K1193" s="53">
        <f t="shared" si="393"/>
        <v>0</v>
      </c>
      <c r="L1193" s="53">
        <f t="shared" si="390"/>
        <v>0</v>
      </c>
      <c r="M1193" s="53">
        <f t="shared" si="391"/>
        <v>0</v>
      </c>
      <c r="N1193" s="42"/>
    </row>
    <row r="1194" spans="2:14" s="2" customFormat="1" ht="14.1" customHeight="1" x14ac:dyDescent="0.25">
      <c r="B1194" s="39"/>
      <c r="C1194" s="32"/>
      <c r="D1194" s="33"/>
      <c r="E1194" s="34"/>
      <c r="F1194" s="35"/>
      <c r="G1194" s="35"/>
      <c r="H1194" s="35"/>
      <c r="I1194" s="32"/>
      <c r="J1194" s="54" t="s">
        <v>29</v>
      </c>
      <c r="K1194" s="55">
        <f>SUM(K1185:K1193)</f>
        <v>0</v>
      </c>
      <c r="L1194" s="55">
        <f>SUM(L1185:L1193)</f>
        <v>0</v>
      </c>
      <c r="M1194" s="55">
        <f>SUM(M1185:M1193)</f>
        <v>0</v>
      </c>
      <c r="N1194" s="42"/>
    </row>
    <row r="1195" spans="2:14" s="2" customFormat="1" ht="18.75" x14ac:dyDescent="0.3">
      <c r="B1195" s="39"/>
      <c r="C1195" s="48" t="s">
        <v>64</v>
      </c>
      <c r="D1195" s="79" t="s">
        <v>111</v>
      </c>
      <c r="E1195" s="107" t="s">
        <v>19</v>
      </c>
      <c r="F1195" s="107"/>
      <c r="G1195" s="107"/>
      <c r="H1195" s="107"/>
      <c r="I1195" s="108" t="s">
        <v>35</v>
      </c>
      <c r="J1195" s="108"/>
      <c r="K1195" s="108"/>
      <c r="L1195" s="108"/>
      <c r="M1195" s="108"/>
      <c r="N1195" s="42"/>
    </row>
    <row r="1196" spans="2:14" s="2" customFormat="1" ht="30" customHeight="1" x14ac:dyDescent="0.25">
      <c r="B1196" s="39"/>
      <c r="C1196" s="5" t="s">
        <v>36</v>
      </c>
      <c r="D1196" s="5" t="s">
        <v>12</v>
      </c>
      <c r="E1196" s="12" t="s">
        <v>2</v>
      </c>
      <c r="F1196" s="5" t="s">
        <v>24</v>
      </c>
      <c r="G1196" s="23" t="s">
        <v>21</v>
      </c>
      <c r="H1196" s="23" t="s">
        <v>22</v>
      </c>
      <c r="I1196" s="21" t="s">
        <v>20</v>
      </c>
      <c r="J1196" s="21" t="s">
        <v>23</v>
      </c>
      <c r="K1196" s="50" t="s">
        <v>25</v>
      </c>
      <c r="L1196" s="51" t="s">
        <v>26</v>
      </c>
      <c r="M1196" s="51" t="s">
        <v>27</v>
      </c>
      <c r="N1196" s="42"/>
    </row>
    <row r="1197" spans="2:14" s="2" customFormat="1" x14ac:dyDescent="0.25">
      <c r="B1197" s="39"/>
      <c r="C1197" s="3"/>
      <c r="D1197" s="4" t="str">
        <f>_xlfn.IFNA(VLOOKUP(C1197,'1 - Componenten'!$B$7:$K$60,3,0),"")</f>
        <v/>
      </c>
      <c r="E1197" s="18" t="str">
        <f>_xlfn.IFNA(VLOOKUP(C1197,'1 - Componenten'!$B$7:$K$60,5,0),"")</f>
        <v/>
      </c>
      <c r="F1197" s="26" t="str">
        <f>_xlfn.IFNA(VLOOKUP(C1197,'1 - Componenten'!$B$7:$K$60,8,0),"")</f>
        <v/>
      </c>
      <c r="G1197" s="26" t="str">
        <f>_xlfn.IFNA(VLOOKUP(C1197,'1 - Componenten'!$B$7:$K$60,9,0),"")</f>
        <v/>
      </c>
      <c r="H1197" s="26" t="str">
        <f>_xlfn.IFNA(VLOOKUP(C1197,'1 - Componenten'!$B$7:$K$60,10,0),"")</f>
        <v/>
      </c>
      <c r="I1197" s="13">
        <v>1</v>
      </c>
      <c r="J1197" s="52">
        <f>IFERROR($I1197*E1197,0)</f>
        <v>0</v>
      </c>
      <c r="K1197" s="53">
        <f>IFERROR($I1197*F1197,0)</f>
        <v>0</v>
      </c>
      <c r="L1197" s="53">
        <f t="shared" ref="L1197:L1199" si="394">IFERROR($I1197*G1197,0)</f>
        <v>0</v>
      </c>
      <c r="M1197" s="53">
        <f t="shared" ref="M1197:M1199" si="395">IFERROR($I1197*H1197,0)</f>
        <v>0</v>
      </c>
      <c r="N1197" s="42"/>
    </row>
    <row r="1198" spans="2:14" s="2" customFormat="1" x14ac:dyDescent="0.25">
      <c r="B1198" s="39"/>
      <c r="C1198" s="3"/>
      <c r="D1198" s="4" t="str">
        <f>_xlfn.IFNA(VLOOKUP(C1198,'1 - Componenten'!$B$7:$K$60,3,0),"")</f>
        <v/>
      </c>
      <c r="E1198" s="18" t="str">
        <f>_xlfn.IFNA(VLOOKUP(C1198,'1 - Componenten'!$B$7:$K$60,5,0),"")</f>
        <v/>
      </c>
      <c r="F1198" s="26" t="str">
        <f>_xlfn.IFNA(VLOOKUP(C1198,'1 - Componenten'!$B$7:$K$60,8,0),"")</f>
        <v/>
      </c>
      <c r="G1198" s="26" t="str">
        <f>_xlfn.IFNA(VLOOKUP(C1198,'1 - Componenten'!$B$7:$K$60,9,0),"")</f>
        <v/>
      </c>
      <c r="H1198" s="26" t="str">
        <f>_xlfn.IFNA(VLOOKUP(C1198,'1 - Componenten'!$B$7:$K$60,10,0),"")</f>
        <v/>
      </c>
      <c r="I1198" s="13">
        <v>1</v>
      </c>
      <c r="J1198" s="52">
        <f t="shared" ref="J1198" si="396">IFERROR($I1198*E1198,0)</f>
        <v>0</v>
      </c>
      <c r="K1198" s="53">
        <f t="shared" ref="K1198:K1199" si="397">IFERROR($I1198*F1198,0)</f>
        <v>0</v>
      </c>
      <c r="L1198" s="53">
        <f t="shared" si="394"/>
        <v>0</v>
      </c>
      <c r="M1198" s="53">
        <f t="shared" si="395"/>
        <v>0</v>
      </c>
      <c r="N1198" s="42"/>
    </row>
    <row r="1199" spans="2:14" s="2" customFormat="1" x14ac:dyDescent="0.25">
      <c r="B1199" s="39"/>
      <c r="C1199" s="3"/>
      <c r="D1199" s="4" t="str">
        <f>_xlfn.IFNA(VLOOKUP(C1199,'1 - Componenten'!$B$7:$K$60,3,0),"")</f>
        <v/>
      </c>
      <c r="E1199" s="18" t="str">
        <f>_xlfn.IFNA(VLOOKUP(C1199,'1 - Componenten'!$B$7:$K$60,5,0),"")</f>
        <v/>
      </c>
      <c r="F1199" s="26" t="str">
        <f>_xlfn.IFNA(VLOOKUP(C1199,'1 - Componenten'!$B$7:$K$60,8,0),"")</f>
        <v/>
      </c>
      <c r="G1199" s="26" t="str">
        <f>_xlfn.IFNA(VLOOKUP(C1199,'1 - Componenten'!$B$7:$K$60,9,0),"")</f>
        <v/>
      </c>
      <c r="H1199" s="26" t="str">
        <f>_xlfn.IFNA(VLOOKUP(C1199,'1 - Componenten'!$B$7:$K$60,10,0),"")</f>
        <v/>
      </c>
      <c r="I1199" s="13">
        <v>1</v>
      </c>
      <c r="J1199" s="52">
        <f>IFERROR($I1199*E1199,0)</f>
        <v>0</v>
      </c>
      <c r="K1199" s="53">
        <f t="shared" si="397"/>
        <v>0</v>
      </c>
      <c r="L1199" s="53">
        <f t="shared" si="394"/>
        <v>0</v>
      </c>
      <c r="M1199" s="53">
        <f t="shared" si="395"/>
        <v>0</v>
      </c>
      <c r="N1199" s="42"/>
    </row>
    <row r="1200" spans="2:14" s="2" customFormat="1" x14ac:dyDescent="0.25">
      <c r="B1200" s="39"/>
      <c r="C1200" s="3"/>
      <c r="D1200" s="4" t="str">
        <f>_xlfn.IFNA(VLOOKUP(C1200,'1 - Componenten'!$B$7:$K$60,3,0),"")</f>
        <v/>
      </c>
      <c r="E1200" s="18" t="str">
        <f>_xlfn.IFNA(VLOOKUP(C1200,'1 - Componenten'!$B$7:$K$60,5,0),"")</f>
        <v/>
      </c>
      <c r="F1200" s="26" t="str">
        <f>_xlfn.IFNA(VLOOKUP(C1200,'1 - Componenten'!$B$7:$K$60,8,0),"")</f>
        <v/>
      </c>
      <c r="G1200" s="26" t="str">
        <f>_xlfn.IFNA(VLOOKUP(C1200,'1 - Componenten'!$B$7:$K$60,9,0),"")</f>
        <v/>
      </c>
      <c r="H1200" s="26" t="str">
        <f>_xlfn.IFNA(VLOOKUP(C1200,'1 - Componenten'!$B$7:$K$60,10,0),"")</f>
        <v/>
      </c>
      <c r="I1200" s="13">
        <v>1</v>
      </c>
      <c r="J1200" s="52">
        <f t="shared" ref="J1200:J1205" si="398">IFERROR($I1200*E1200,0)</f>
        <v>0</v>
      </c>
      <c r="K1200" s="53">
        <f>IFERROR($I1200*F1200,0)</f>
        <v>0</v>
      </c>
      <c r="L1200" s="53">
        <f>IFERROR($I1200*G1200,0)</f>
        <v>0</v>
      </c>
      <c r="M1200" s="53">
        <f>IFERROR($I1200*H1200,0)</f>
        <v>0</v>
      </c>
      <c r="N1200" s="42"/>
    </row>
    <row r="1201" spans="2:14" s="2" customFormat="1" x14ac:dyDescent="0.25">
      <c r="B1201" s="39"/>
      <c r="C1201" s="3"/>
      <c r="D1201" s="4" t="str">
        <f>_xlfn.IFNA(VLOOKUP(C1201,'1 - Componenten'!$B$7:$K$60,3,0),"")</f>
        <v/>
      </c>
      <c r="E1201" s="18" t="str">
        <f>_xlfn.IFNA(VLOOKUP(C1201,'1 - Componenten'!$B$7:$K$60,5,0),"")</f>
        <v/>
      </c>
      <c r="F1201" s="26" t="str">
        <f>_xlfn.IFNA(VLOOKUP(C1201,'1 - Componenten'!$B$7:$K$60,8,0),"")</f>
        <v/>
      </c>
      <c r="G1201" s="26" t="str">
        <f>_xlfn.IFNA(VLOOKUP(C1201,'1 - Componenten'!$B$7:$K$60,9,0),"")</f>
        <v/>
      </c>
      <c r="H1201" s="26" t="str">
        <f>_xlfn.IFNA(VLOOKUP(C1201,'1 - Componenten'!$B$7:$K$60,10,0),"")</f>
        <v/>
      </c>
      <c r="I1201" s="13">
        <v>1</v>
      </c>
      <c r="J1201" s="52">
        <f t="shared" si="398"/>
        <v>0</v>
      </c>
      <c r="K1201" s="53">
        <f t="shared" ref="K1201:K1205" si="399">IFERROR($I1201*F1201,0)</f>
        <v>0</v>
      </c>
      <c r="L1201" s="53">
        <f t="shared" ref="L1201:L1205" si="400">IFERROR($I1201*G1201,0)</f>
        <v>0</v>
      </c>
      <c r="M1201" s="53">
        <f t="shared" ref="M1201:M1205" si="401">IFERROR($I1201*H1201,0)</f>
        <v>0</v>
      </c>
      <c r="N1201" s="42"/>
    </row>
    <row r="1202" spans="2:14" s="2" customFormat="1" x14ac:dyDescent="0.25">
      <c r="B1202" s="39"/>
      <c r="C1202" s="3"/>
      <c r="D1202" s="4" t="str">
        <f>_xlfn.IFNA(VLOOKUP(C1202,'1 - Componenten'!$B$7:$K$60,3,0),"")</f>
        <v/>
      </c>
      <c r="E1202" s="18" t="str">
        <f>_xlfn.IFNA(VLOOKUP(C1202,'1 - Componenten'!$B$7:$K$60,5,0),"")</f>
        <v/>
      </c>
      <c r="F1202" s="26" t="str">
        <f>_xlfn.IFNA(VLOOKUP(C1202,'1 - Componenten'!$B$7:$K$60,8,0),"")</f>
        <v/>
      </c>
      <c r="G1202" s="26" t="str">
        <f>_xlfn.IFNA(VLOOKUP(C1202,'1 - Componenten'!$B$7:$K$60,9,0),"")</f>
        <v/>
      </c>
      <c r="H1202" s="26" t="str">
        <f>_xlfn.IFNA(VLOOKUP(C1202,'1 - Componenten'!$B$7:$K$60,10,0),"")</f>
        <v/>
      </c>
      <c r="I1202" s="13">
        <v>1</v>
      </c>
      <c r="J1202" s="52">
        <f t="shared" si="398"/>
        <v>0</v>
      </c>
      <c r="K1202" s="53">
        <f t="shared" si="399"/>
        <v>0</v>
      </c>
      <c r="L1202" s="53">
        <f t="shared" si="400"/>
        <v>0</v>
      </c>
      <c r="M1202" s="53">
        <f t="shared" si="401"/>
        <v>0</v>
      </c>
      <c r="N1202" s="42"/>
    </row>
    <row r="1203" spans="2:14" s="2" customFormat="1" x14ac:dyDescent="0.25">
      <c r="B1203" s="39"/>
      <c r="C1203" s="3"/>
      <c r="D1203" s="4" t="str">
        <f>_xlfn.IFNA(VLOOKUP(C1203,'1 - Componenten'!$B$7:$K$60,3,0),"")</f>
        <v/>
      </c>
      <c r="E1203" s="18" t="str">
        <f>_xlfn.IFNA(VLOOKUP(C1203,'1 - Componenten'!$B$7:$K$60,5,0),"")</f>
        <v/>
      </c>
      <c r="F1203" s="26" t="str">
        <f>_xlfn.IFNA(VLOOKUP(C1203,'1 - Componenten'!$B$7:$K$60,8,0),"")</f>
        <v/>
      </c>
      <c r="G1203" s="26" t="str">
        <f>_xlfn.IFNA(VLOOKUP(C1203,'1 - Componenten'!$B$7:$K$60,9,0),"")</f>
        <v/>
      </c>
      <c r="H1203" s="26" t="str">
        <f>_xlfn.IFNA(VLOOKUP(C1203,'1 - Componenten'!$B$7:$K$60,10,0),"")</f>
        <v/>
      </c>
      <c r="I1203" s="13">
        <v>1</v>
      </c>
      <c r="J1203" s="52">
        <f t="shared" si="398"/>
        <v>0</v>
      </c>
      <c r="K1203" s="53">
        <f t="shared" si="399"/>
        <v>0</v>
      </c>
      <c r="L1203" s="53">
        <f t="shared" si="400"/>
        <v>0</v>
      </c>
      <c r="M1203" s="53">
        <f t="shared" si="401"/>
        <v>0</v>
      </c>
      <c r="N1203" s="42"/>
    </row>
    <row r="1204" spans="2:14" s="2" customFormat="1" x14ac:dyDescent="0.25">
      <c r="B1204" s="39"/>
      <c r="C1204" s="3"/>
      <c r="D1204" s="4" t="str">
        <f>_xlfn.IFNA(VLOOKUP(C1204,'1 - Componenten'!$B$7:$K$60,3,0),"")</f>
        <v/>
      </c>
      <c r="E1204" s="18" t="str">
        <f>_xlfn.IFNA(VLOOKUP(C1204,'1 - Componenten'!$B$7:$K$60,5,0),"")</f>
        <v/>
      </c>
      <c r="F1204" s="26" t="str">
        <f>_xlfn.IFNA(VLOOKUP(C1204,'1 - Componenten'!$B$7:$K$60,8,0),"")</f>
        <v/>
      </c>
      <c r="G1204" s="26" t="str">
        <f>_xlfn.IFNA(VLOOKUP(C1204,'1 - Componenten'!$B$7:$K$60,9,0),"")</f>
        <v/>
      </c>
      <c r="H1204" s="26" t="str">
        <f>_xlfn.IFNA(VLOOKUP(C1204,'1 - Componenten'!$B$7:$K$60,10,0),"")</f>
        <v/>
      </c>
      <c r="I1204" s="13">
        <v>1</v>
      </c>
      <c r="J1204" s="52">
        <f t="shared" si="398"/>
        <v>0</v>
      </c>
      <c r="K1204" s="53">
        <f t="shared" si="399"/>
        <v>0</v>
      </c>
      <c r="L1204" s="53">
        <f t="shared" si="400"/>
        <v>0</v>
      </c>
      <c r="M1204" s="53">
        <f t="shared" si="401"/>
        <v>0</v>
      </c>
      <c r="N1204" s="42"/>
    </row>
    <row r="1205" spans="2:14" s="2" customFormat="1" x14ac:dyDescent="0.25">
      <c r="B1205" s="39"/>
      <c r="C1205" s="3"/>
      <c r="D1205" s="4" t="str">
        <f>_xlfn.IFNA(VLOOKUP(C1205,'1 - Componenten'!$B$7:$K$60,3,0),"")</f>
        <v/>
      </c>
      <c r="E1205" s="18" t="str">
        <f>_xlfn.IFNA(VLOOKUP(C1205,'1 - Componenten'!$B$7:$K$60,5,0),"")</f>
        <v/>
      </c>
      <c r="F1205" s="26" t="str">
        <f>_xlfn.IFNA(VLOOKUP(C1205,'1 - Componenten'!$B$7:$K$60,8,0),"")</f>
        <v/>
      </c>
      <c r="G1205" s="26" t="str">
        <f>_xlfn.IFNA(VLOOKUP(C1205,'1 - Componenten'!$B$7:$K$60,9,0),"")</f>
        <v/>
      </c>
      <c r="H1205" s="26" t="str">
        <f>_xlfn.IFNA(VLOOKUP(C1205,'1 - Componenten'!$B$7:$K$60,10,0),"")</f>
        <v/>
      </c>
      <c r="I1205" s="13">
        <v>1</v>
      </c>
      <c r="J1205" s="52">
        <f t="shared" si="398"/>
        <v>0</v>
      </c>
      <c r="K1205" s="53">
        <f t="shared" si="399"/>
        <v>0</v>
      </c>
      <c r="L1205" s="53">
        <f t="shared" si="400"/>
        <v>0</v>
      </c>
      <c r="M1205" s="53">
        <f t="shared" si="401"/>
        <v>0</v>
      </c>
      <c r="N1205" s="42"/>
    </row>
    <row r="1206" spans="2:14" s="2" customFormat="1" ht="14.1" customHeight="1" x14ac:dyDescent="0.25">
      <c r="B1206" s="39"/>
      <c r="C1206" s="32"/>
      <c r="D1206" s="33"/>
      <c r="E1206" s="34"/>
      <c r="F1206" s="35"/>
      <c r="G1206" s="35"/>
      <c r="H1206" s="35"/>
      <c r="I1206" s="32"/>
      <c r="J1206" s="54" t="s">
        <v>29</v>
      </c>
      <c r="K1206" s="55">
        <f>SUM(K1197:K1205)</f>
        <v>0</v>
      </c>
      <c r="L1206" s="55">
        <f>SUM(L1197:L1205)</f>
        <v>0</v>
      </c>
      <c r="M1206" s="55">
        <f>SUM(M1197:M1205)</f>
        <v>0</v>
      </c>
      <c r="N1206" s="42"/>
    </row>
    <row r="1207" spans="2:14" s="2" customFormat="1" ht="18.75" x14ac:dyDescent="0.3">
      <c r="B1207" s="39"/>
      <c r="C1207" s="48" t="s">
        <v>64</v>
      </c>
      <c r="D1207" s="79" t="s">
        <v>111</v>
      </c>
      <c r="E1207" s="107" t="s">
        <v>19</v>
      </c>
      <c r="F1207" s="107"/>
      <c r="G1207" s="107"/>
      <c r="H1207" s="107"/>
      <c r="I1207" s="108" t="s">
        <v>35</v>
      </c>
      <c r="J1207" s="108"/>
      <c r="K1207" s="108"/>
      <c r="L1207" s="108"/>
      <c r="M1207" s="108"/>
      <c r="N1207" s="42"/>
    </row>
    <row r="1208" spans="2:14" s="2" customFormat="1" ht="30" customHeight="1" x14ac:dyDescent="0.25">
      <c r="B1208" s="39"/>
      <c r="C1208" s="5" t="s">
        <v>36</v>
      </c>
      <c r="D1208" s="5" t="s">
        <v>12</v>
      </c>
      <c r="E1208" s="12" t="s">
        <v>2</v>
      </c>
      <c r="F1208" s="5" t="s">
        <v>24</v>
      </c>
      <c r="G1208" s="23" t="s">
        <v>21</v>
      </c>
      <c r="H1208" s="23" t="s">
        <v>22</v>
      </c>
      <c r="I1208" s="21" t="s">
        <v>20</v>
      </c>
      <c r="J1208" s="21" t="s">
        <v>23</v>
      </c>
      <c r="K1208" s="50" t="s">
        <v>25</v>
      </c>
      <c r="L1208" s="51" t="s">
        <v>26</v>
      </c>
      <c r="M1208" s="51" t="s">
        <v>27</v>
      </c>
      <c r="N1208" s="42"/>
    </row>
    <row r="1209" spans="2:14" s="2" customFormat="1" x14ac:dyDescent="0.25">
      <c r="B1209" s="39"/>
      <c r="C1209" s="3"/>
      <c r="D1209" s="4" t="str">
        <f>_xlfn.IFNA(VLOOKUP(C1209,'1 - Componenten'!$B$7:$K$60,3,0),"")</f>
        <v/>
      </c>
      <c r="E1209" s="18" t="str">
        <f>_xlfn.IFNA(VLOOKUP(C1209,'1 - Componenten'!$B$7:$K$60,5,0),"")</f>
        <v/>
      </c>
      <c r="F1209" s="26" t="str">
        <f>_xlfn.IFNA(VLOOKUP(C1209,'1 - Componenten'!$B$7:$K$60,8,0),"")</f>
        <v/>
      </c>
      <c r="G1209" s="26" t="str">
        <f>_xlfn.IFNA(VLOOKUP(C1209,'1 - Componenten'!$B$7:$K$60,9,0),"")</f>
        <v/>
      </c>
      <c r="H1209" s="26" t="str">
        <f>_xlfn.IFNA(VLOOKUP(C1209,'1 - Componenten'!$B$7:$K$60,10,0),"")</f>
        <v/>
      </c>
      <c r="I1209" s="13">
        <v>1</v>
      </c>
      <c r="J1209" s="52">
        <f>IFERROR($I1209*E1209,0)</f>
        <v>0</v>
      </c>
      <c r="K1209" s="53">
        <f>IFERROR($I1209*F1209,0)</f>
        <v>0</v>
      </c>
      <c r="L1209" s="53">
        <f t="shared" ref="L1209:L1211" si="402">IFERROR($I1209*G1209,0)</f>
        <v>0</v>
      </c>
      <c r="M1209" s="53">
        <f t="shared" ref="M1209:M1211" si="403">IFERROR($I1209*H1209,0)</f>
        <v>0</v>
      </c>
      <c r="N1209" s="42"/>
    </row>
    <row r="1210" spans="2:14" s="2" customFormat="1" x14ac:dyDescent="0.25">
      <c r="B1210" s="39"/>
      <c r="C1210" s="3"/>
      <c r="D1210" s="4" t="str">
        <f>_xlfn.IFNA(VLOOKUP(C1210,'1 - Componenten'!$B$7:$K$60,3,0),"")</f>
        <v/>
      </c>
      <c r="E1210" s="18" t="str">
        <f>_xlfn.IFNA(VLOOKUP(C1210,'1 - Componenten'!$B$7:$K$60,5,0),"")</f>
        <v/>
      </c>
      <c r="F1210" s="26" t="str">
        <f>_xlfn.IFNA(VLOOKUP(C1210,'1 - Componenten'!$B$7:$K$60,8,0),"")</f>
        <v/>
      </c>
      <c r="G1210" s="26" t="str">
        <f>_xlfn.IFNA(VLOOKUP(C1210,'1 - Componenten'!$B$7:$K$60,9,0),"")</f>
        <v/>
      </c>
      <c r="H1210" s="26" t="str">
        <f>_xlfn.IFNA(VLOOKUP(C1210,'1 - Componenten'!$B$7:$K$60,10,0),"")</f>
        <v/>
      </c>
      <c r="I1210" s="13">
        <v>1</v>
      </c>
      <c r="J1210" s="52">
        <f t="shared" ref="J1210" si="404">IFERROR($I1210*E1210,0)</f>
        <v>0</v>
      </c>
      <c r="K1210" s="53">
        <f t="shared" ref="K1210:K1211" si="405">IFERROR($I1210*F1210,0)</f>
        <v>0</v>
      </c>
      <c r="L1210" s="53">
        <f t="shared" si="402"/>
        <v>0</v>
      </c>
      <c r="M1210" s="53">
        <f t="shared" si="403"/>
        <v>0</v>
      </c>
      <c r="N1210" s="42"/>
    </row>
    <row r="1211" spans="2:14" s="2" customFormat="1" x14ac:dyDescent="0.25">
      <c r="B1211" s="39"/>
      <c r="C1211" s="3"/>
      <c r="D1211" s="4" t="str">
        <f>_xlfn.IFNA(VLOOKUP(C1211,'1 - Componenten'!$B$7:$K$60,3,0),"")</f>
        <v/>
      </c>
      <c r="E1211" s="18" t="str">
        <f>_xlfn.IFNA(VLOOKUP(C1211,'1 - Componenten'!$B$7:$K$60,5,0),"")</f>
        <v/>
      </c>
      <c r="F1211" s="26" t="str">
        <f>_xlfn.IFNA(VLOOKUP(C1211,'1 - Componenten'!$B$7:$K$60,8,0),"")</f>
        <v/>
      </c>
      <c r="G1211" s="26" t="str">
        <f>_xlfn.IFNA(VLOOKUP(C1211,'1 - Componenten'!$B$7:$K$60,9,0),"")</f>
        <v/>
      </c>
      <c r="H1211" s="26" t="str">
        <f>_xlfn.IFNA(VLOOKUP(C1211,'1 - Componenten'!$B$7:$K$60,10,0),"")</f>
        <v/>
      </c>
      <c r="I1211" s="13">
        <v>1</v>
      </c>
      <c r="J1211" s="52">
        <f>IFERROR($I1211*E1211,0)</f>
        <v>0</v>
      </c>
      <c r="K1211" s="53">
        <f t="shared" si="405"/>
        <v>0</v>
      </c>
      <c r="L1211" s="53">
        <f t="shared" si="402"/>
        <v>0</v>
      </c>
      <c r="M1211" s="53">
        <f t="shared" si="403"/>
        <v>0</v>
      </c>
      <c r="N1211" s="42"/>
    </row>
    <row r="1212" spans="2:14" s="2" customFormat="1" x14ac:dyDescent="0.25">
      <c r="B1212" s="39"/>
      <c r="C1212" s="3"/>
      <c r="D1212" s="4" t="str">
        <f>_xlfn.IFNA(VLOOKUP(C1212,'1 - Componenten'!$B$7:$K$60,3,0),"")</f>
        <v/>
      </c>
      <c r="E1212" s="18" t="str">
        <f>_xlfn.IFNA(VLOOKUP(C1212,'1 - Componenten'!$B$7:$K$60,5,0),"")</f>
        <v/>
      </c>
      <c r="F1212" s="26" t="str">
        <f>_xlfn.IFNA(VLOOKUP(C1212,'1 - Componenten'!$B$7:$K$60,8,0),"")</f>
        <v/>
      </c>
      <c r="G1212" s="26" t="str">
        <f>_xlfn.IFNA(VLOOKUP(C1212,'1 - Componenten'!$B$7:$K$60,9,0),"")</f>
        <v/>
      </c>
      <c r="H1212" s="26" t="str">
        <f>_xlfn.IFNA(VLOOKUP(C1212,'1 - Componenten'!$B$7:$K$60,10,0),"")</f>
        <v/>
      </c>
      <c r="I1212" s="13">
        <v>1</v>
      </c>
      <c r="J1212" s="52">
        <f t="shared" ref="J1212:J1217" si="406">IFERROR($I1212*E1212,0)</f>
        <v>0</v>
      </c>
      <c r="K1212" s="53">
        <f>IFERROR($I1212*F1212,0)</f>
        <v>0</v>
      </c>
      <c r="L1212" s="53">
        <f>IFERROR($I1212*G1212,0)</f>
        <v>0</v>
      </c>
      <c r="M1212" s="53">
        <f>IFERROR($I1212*H1212,0)</f>
        <v>0</v>
      </c>
      <c r="N1212" s="42"/>
    </row>
    <row r="1213" spans="2:14" s="2" customFormat="1" x14ac:dyDescent="0.25">
      <c r="B1213" s="39"/>
      <c r="C1213" s="3"/>
      <c r="D1213" s="4" t="str">
        <f>_xlfn.IFNA(VLOOKUP(C1213,'1 - Componenten'!$B$7:$K$60,3,0),"")</f>
        <v/>
      </c>
      <c r="E1213" s="18" t="str">
        <f>_xlfn.IFNA(VLOOKUP(C1213,'1 - Componenten'!$B$7:$K$60,5,0),"")</f>
        <v/>
      </c>
      <c r="F1213" s="26" t="str">
        <f>_xlfn.IFNA(VLOOKUP(C1213,'1 - Componenten'!$B$7:$K$60,8,0),"")</f>
        <v/>
      </c>
      <c r="G1213" s="26" t="str">
        <f>_xlfn.IFNA(VLOOKUP(C1213,'1 - Componenten'!$B$7:$K$60,9,0),"")</f>
        <v/>
      </c>
      <c r="H1213" s="26" t="str">
        <f>_xlfn.IFNA(VLOOKUP(C1213,'1 - Componenten'!$B$7:$K$60,10,0),"")</f>
        <v/>
      </c>
      <c r="I1213" s="13">
        <v>1</v>
      </c>
      <c r="J1213" s="52">
        <f t="shared" si="406"/>
        <v>0</v>
      </c>
      <c r="K1213" s="53">
        <f t="shared" ref="K1213:K1217" si="407">IFERROR($I1213*F1213,0)</f>
        <v>0</v>
      </c>
      <c r="L1213" s="53">
        <f t="shared" ref="L1213:L1217" si="408">IFERROR($I1213*G1213,0)</f>
        <v>0</v>
      </c>
      <c r="M1213" s="53">
        <f t="shared" ref="M1213:M1217" si="409">IFERROR($I1213*H1213,0)</f>
        <v>0</v>
      </c>
      <c r="N1213" s="42"/>
    </row>
    <row r="1214" spans="2:14" s="2" customFormat="1" x14ac:dyDescent="0.25">
      <c r="B1214" s="39"/>
      <c r="C1214" s="3"/>
      <c r="D1214" s="4" t="str">
        <f>_xlfn.IFNA(VLOOKUP(C1214,'1 - Componenten'!$B$7:$K$60,3,0),"")</f>
        <v/>
      </c>
      <c r="E1214" s="18" t="str">
        <f>_xlfn.IFNA(VLOOKUP(C1214,'1 - Componenten'!$B$7:$K$60,5,0),"")</f>
        <v/>
      </c>
      <c r="F1214" s="26" t="str">
        <f>_xlfn.IFNA(VLOOKUP(C1214,'1 - Componenten'!$B$7:$K$60,8,0),"")</f>
        <v/>
      </c>
      <c r="G1214" s="26" t="str">
        <f>_xlfn.IFNA(VLOOKUP(C1214,'1 - Componenten'!$B$7:$K$60,9,0),"")</f>
        <v/>
      </c>
      <c r="H1214" s="26" t="str">
        <f>_xlfn.IFNA(VLOOKUP(C1214,'1 - Componenten'!$B$7:$K$60,10,0),"")</f>
        <v/>
      </c>
      <c r="I1214" s="13">
        <v>1</v>
      </c>
      <c r="J1214" s="52">
        <f t="shared" si="406"/>
        <v>0</v>
      </c>
      <c r="K1214" s="53">
        <f t="shared" si="407"/>
        <v>0</v>
      </c>
      <c r="L1214" s="53">
        <f t="shared" si="408"/>
        <v>0</v>
      </c>
      <c r="M1214" s="53">
        <f t="shared" si="409"/>
        <v>0</v>
      </c>
      <c r="N1214" s="42"/>
    </row>
    <row r="1215" spans="2:14" s="2" customFormat="1" x14ac:dyDescent="0.25">
      <c r="B1215" s="39"/>
      <c r="C1215" s="3"/>
      <c r="D1215" s="4" t="str">
        <f>_xlfn.IFNA(VLOOKUP(C1215,'1 - Componenten'!$B$7:$K$60,3,0),"")</f>
        <v/>
      </c>
      <c r="E1215" s="18" t="str">
        <f>_xlfn.IFNA(VLOOKUP(C1215,'1 - Componenten'!$B$7:$K$60,5,0),"")</f>
        <v/>
      </c>
      <c r="F1215" s="26" t="str">
        <f>_xlfn.IFNA(VLOOKUP(C1215,'1 - Componenten'!$B$7:$K$60,8,0),"")</f>
        <v/>
      </c>
      <c r="G1215" s="26" t="str">
        <f>_xlfn.IFNA(VLOOKUP(C1215,'1 - Componenten'!$B$7:$K$60,9,0),"")</f>
        <v/>
      </c>
      <c r="H1215" s="26" t="str">
        <f>_xlfn.IFNA(VLOOKUP(C1215,'1 - Componenten'!$B$7:$K$60,10,0),"")</f>
        <v/>
      </c>
      <c r="I1215" s="13">
        <v>1</v>
      </c>
      <c r="J1215" s="52">
        <f t="shared" si="406"/>
        <v>0</v>
      </c>
      <c r="K1215" s="53">
        <f t="shared" si="407"/>
        <v>0</v>
      </c>
      <c r="L1215" s="53">
        <f t="shared" si="408"/>
        <v>0</v>
      </c>
      <c r="M1215" s="53">
        <f t="shared" si="409"/>
        <v>0</v>
      </c>
      <c r="N1215" s="42"/>
    </row>
    <row r="1216" spans="2:14" s="2" customFormat="1" x14ac:dyDescent="0.25">
      <c r="B1216" s="39"/>
      <c r="C1216" s="3"/>
      <c r="D1216" s="4" t="str">
        <f>_xlfn.IFNA(VLOOKUP(C1216,'1 - Componenten'!$B$7:$K$60,3,0),"")</f>
        <v/>
      </c>
      <c r="E1216" s="18" t="str">
        <f>_xlfn.IFNA(VLOOKUP(C1216,'1 - Componenten'!$B$7:$K$60,5,0),"")</f>
        <v/>
      </c>
      <c r="F1216" s="26" t="str">
        <f>_xlfn.IFNA(VLOOKUP(C1216,'1 - Componenten'!$B$7:$K$60,8,0),"")</f>
        <v/>
      </c>
      <c r="G1216" s="26" t="str">
        <f>_xlfn.IFNA(VLOOKUP(C1216,'1 - Componenten'!$B$7:$K$60,9,0),"")</f>
        <v/>
      </c>
      <c r="H1216" s="26" t="str">
        <f>_xlfn.IFNA(VLOOKUP(C1216,'1 - Componenten'!$B$7:$K$60,10,0),"")</f>
        <v/>
      </c>
      <c r="I1216" s="13">
        <v>1</v>
      </c>
      <c r="J1216" s="52">
        <f t="shared" si="406"/>
        <v>0</v>
      </c>
      <c r="K1216" s="53">
        <f t="shared" si="407"/>
        <v>0</v>
      </c>
      <c r="L1216" s="53">
        <f t="shared" si="408"/>
        <v>0</v>
      </c>
      <c r="M1216" s="53">
        <f t="shared" si="409"/>
        <v>0</v>
      </c>
      <c r="N1216" s="42"/>
    </row>
    <row r="1217" spans="2:14" s="2" customFormat="1" x14ac:dyDescent="0.25">
      <c r="B1217" s="39"/>
      <c r="C1217" s="3"/>
      <c r="D1217" s="4" t="str">
        <f>_xlfn.IFNA(VLOOKUP(C1217,'1 - Componenten'!$B$7:$K$60,3,0),"")</f>
        <v/>
      </c>
      <c r="E1217" s="18" t="str">
        <f>_xlfn.IFNA(VLOOKUP(C1217,'1 - Componenten'!$B$7:$K$60,5,0),"")</f>
        <v/>
      </c>
      <c r="F1217" s="26" t="str">
        <f>_xlfn.IFNA(VLOOKUP(C1217,'1 - Componenten'!$B$7:$K$60,8,0),"")</f>
        <v/>
      </c>
      <c r="G1217" s="26" t="str">
        <f>_xlfn.IFNA(VLOOKUP(C1217,'1 - Componenten'!$B$7:$K$60,9,0),"")</f>
        <v/>
      </c>
      <c r="H1217" s="26" t="str">
        <f>_xlfn.IFNA(VLOOKUP(C1217,'1 - Componenten'!$B$7:$K$60,10,0),"")</f>
        <v/>
      </c>
      <c r="I1217" s="13">
        <v>1</v>
      </c>
      <c r="J1217" s="52">
        <f t="shared" si="406"/>
        <v>0</v>
      </c>
      <c r="K1217" s="53">
        <f t="shared" si="407"/>
        <v>0</v>
      </c>
      <c r="L1217" s="53">
        <f t="shared" si="408"/>
        <v>0</v>
      </c>
      <c r="M1217" s="53">
        <f t="shared" si="409"/>
        <v>0</v>
      </c>
      <c r="N1217" s="42"/>
    </row>
    <row r="1218" spans="2:14" s="2" customFormat="1" ht="14.1" customHeight="1" x14ac:dyDescent="0.25">
      <c r="B1218" s="39"/>
      <c r="C1218" s="32"/>
      <c r="D1218" s="33"/>
      <c r="E1218" s="34"/>
      <c r="F1218" s="35"/>
      <c r="G1218" s="35"/>
      <c r="H1218" s="35"/>
      <c r="I1218" s="32"/>
      <c r="J1218" s="54" t="s">
        <v>29</v>
      </c>
      <c r="K1218" s="55">
        <f>SUM(K1209:K1217)</f>
        <v>0</v>
      </c>
      <c r="L1218" s="55">
        <f>SUM(L1209:L1217)</f>
        <v>0</v>
      </c>
      <c r="M1218" s="55">
        <f>SUM(M1209:M1217)</f>
        <v>0</v>
      </c>
      <c r="N1218" s="42"/>
    </row>
    <row r="1219" spans="2:14" s="2" customFormat="1" ht="18.75" x14ac:dyDescent="0.3">
      <c r="B1219" s="39"/>
      <c r="C1219" s="48" t="s">
        <v>64</v>
      </c>
      <c r="D1219" s="79" t="s">
        <v>112</v>
      </c>
      <c r="E1219" s="107" t="s">
        <v>19</v>
      </c>
      <c r="F1219" s="107"/>
      <c r="G1219" s="107"/>
      <c r="H1219" s="107"/>
      <c r="I1219" s="108" t="s">
        <v>35</v>
      </c>
      <c r="J1219" s="108"/>
      <c r="K1219" s="108"/>
      <c r="L1219" s="108"/>
      <c r="M1219" s="108"/>
      <c r="N1219" s="42"/>
    </row>
    <row r="1220" spans="2:14" s="2" customFormat="1" ht="30" customHeight="1" x14ac:dyDescent="0.25">
      <c r="B1220" s="39"/>
      <c r="C1220" s="5" t="s">
        <v>36</v>
      </c>
      <c r="D1220" s="5" t="s">
        <v>12</v>
      </c>
      <c r="E1220" s="12" t="s">
        <v>2</v>
      </c>
      <c r="F1220" s="5" t="s">
        <v>24</v>
      </c>
      <c r="G1220" s="23" t="s">
        <v>21</v>
      </c>
      <c r="H1220" s="23" t="s">
        <v>22</v>
      </c>
      <c r="I1220" s="21" t="s">
        <v>20</v>
      </c>
      <c r="J1220" s="21" t="s">
        <v>23</v>
      </c>
      <c r="K1220" s="50" t="s">
        <v>25</v>
      </c>
      <c r="L1220" s="51" t="s">
        <v>26</v>
      </c>
      <c r="M1220" s="51" t="s">
        <v>27</v>
      </c>
      <c r="N1220" s="42"/>
    </row>
    <row r="1221" spans="2:14" s="2" customFormat="1" x14ac:dyDescent="0.25">
      <c r="B1221" s="39"/>
      <c r="C1221" s="3"/>
      <c r="D1221" s="4" t="str">
        <f>_xlfn.IFNA(VLOOKUP(C1221,'1 - Componenten'!$B$7:$K$60,3,0),"")</f>
        <v/>
      </c>
      <c r="E1221" s="18" t="str">
        <f>_xlfn.IFNA(VLOOKUP(C1221,'1 - Componenten'!$B$7:$K$60,5,0),"")</f>
        <v/>
      </c>
      <c r="F1221" s="26" t="str">
        <f>_xlfn.IFNA(VLOOKUP(C1221,'1 - Componenten'!$B$7:$K$60,8,0),"")</f>
        <v/>
      </c>
      <c r="G1221" s="26" t="str">
        <f>_xlfn.IFNA(VLOOKUP(C1221,'1 - Componenten'!$B$7:$K$60,9,0),"")</f>
        <v/>
      </c>
      <c r="H1221" s="26" t="str">
        <f>_xlfn.IFNA(VLOOKUP(C1221,'1 - Componenten'!$B$7:$K$60,10,0),"")</f>
        <v/>
      </c>
      <c r="I1221" s="13">
        <v>1</v>
      </c>
      <c r="J1221" s="52">
        <f>IFERROR($I1221*E1221,0)</f>
        <v>0</v>
      </c>
      <c r="K1221" s="53">
        <f>IFERROR($I1221*F1221,0)</f>
        <v>0</v>
      </c>
      <c r="L1221" s="53">
        <f t="shared" ref="L1221:L1223" si="410">IFERROR($I1221*G1221,0)</f>
        <v>0</v>
      </c>
      <c r="M1221" s="53">
        <f t="shared" ref="M1221:M1223" si="411">IFERROR($I1221*H1221,0)</f>
        <v>0</v>
      </c>
      <c r="N1221" s="42"/>
    </row>
    <row r="1222" spans="2:14" s="2" customFormat="1" x14ac:dyDescent="0.25">
      <c r="B1222" s="39"/>
      <c r="C1222" s="3"/>
      <c r="D1222" s="4" t="str">
        <f>_xlfn.IFNA(VLOOKUP(C1222,'1 - Componenten'!$B$7:$K$60,3,0),"")</f>
        <v/>
      </c>
      <c r="E1222" s="18" t="str">
        <f>_xlfn.IFNA(VLOOKUP(C1222,'1 - Componenten'!$B$7:$K$60,5,0),"")</f>
        <v/>
      </c>
      <c r="F1222" s="26" t="str">
        <f>_xlfn.IFNA(VLOOKUP(C1222,'1 - Componenten'!$B$7:$K$60,8,0),"")</f>
        <v/>
      </c>
      <c r="G1222" s="26" t="str">
        <f>_xlfn.IFNA(VLOOKUP(C1222,'1 - Componenten'!$B$7:$K$60,9,0),"")</f>
        <v/>
      </c>
      <c r="H1222" s="26" t="str">
        <f>_xlfn.IFNA(VLOOKUP(C1222,'1 - Componenten'!$B$7:$K$60,10,0),"")</f>
        <v/>
      </c>
      <c r="I1222" s="13">
        <v>1</v>
      </c>
      <c r="J1222" s="52">
        <f t="shared" ref="J1222" si="412">IFERROR($I1222*E1222,0)</f>
        <v>0</v>
      </c>
      <c r="K1222" s="53">
        <f t="shared" ref="K1222:K1223" si="413">IFERROR($I1222*F1222,0)</f>
        <v>0</v>
      </c>
      <c r="L1222" s="53">
        <f t="shared" si="410"/>
        <v>0</v>
      </c>
      <c r="M1222" s="53">
        <f t="shared" si="411"/>
        <v>0</v>
      </c>
      <c r="N1222" s="42"/>
    </row>
    <row r="1223" spans="2:14" s="2" customFormat="1" x14ac:dyDescent="0.25">
      <c r="B1223" s="39"/>
      <c r="C1223" s="3"/>
      <c r="D1223" s="4" t="str">
        <f>_xlfn.IFNA(VLOOKUP(C1223,'1 - Componenten'!$B$7:$K$60,3,0),"")</f>
        <v/>
      </c>
      <c r="E1223" s="18" t="str">
        <f>_xlfn.IFNA(VLOOKUP(C1223,'1 - Componenten'!$B$7:$K$60,5,0),"")</f>
        <v/>
      </c>
      <c r="F1223" s="26" t="str">
        <f>_xlfn.IFNA(VLOOKUP(C1223,'1 - Componenten'!$B$7:$K$60,8,0),"")</f>
        <v/>
      </c>
      <c r="G1223" s="26" t="str">
        <f>_xlfn.IFNA(VLOOKUP(C1223,'1 - Componenten'!$B$7:$K$60,9,0),"")</f>
        <v/>
      </c>
      <c r="H1223" s="26" t="str">
        <f>_xlfn.IFNA(VLOOKUP(C1223,'1 - Componenten'!$B$7:$K$60,10,0),"")</f>
        <v/>
      </c>
      <c r="I1223" s="13">
        <v>1</v>
      </c>
      <c r="J1223" s="52">
        <f>IFERROR($I1223*E1223,0)</f>
        <v>0</v>
      </c>
      <c r="K1223" s="53">
        <f t="shared" si="413"/>
        <v>0</v>
      </c>
      <c r="L1223" s="53">
        <f t="shared" si="410"/>
        <v>0</v>
      </c>
      <c r="M1223" s="53">
        <f t="shared" si="411"/>
        <v>0</v>
      </c>
      <c r="N1223" s="42"/>
    </row>
    <row r="1224" spans="2:14" s="2" customFormat="1" x14ac:dyDescent="0.25">
      <c r="B1224" s="39"/>
      <c r="C1224" s="3"/>
      <c r="D1224" s="4" t="str">
        <f>_xlfn.IFNA(VLOOKUP(C1224,'1 - Componenten'!$B$7:$K$60,3,0),"")</f>
        <v/>
      </c>
      <c r="E1224" s="18" t="str">
        <f>_xlfn.IFNA(VLOOKUP(C1224,'1 - Componenten'!$B$7:$K$60,5,0),"")</f>
        <v/>
      </c>
      <c r="F1224" s="26" t="str">
        <f>_xlfn.IFNA(VLOOKUP(C1224,'1 - Componenten'!$B$7:$K$60,8,0),"")</f>
        <v/>
      </c>
      <c r="G1224" s="26" t="str">
        <f>_xlfn.IFNA(VLOOKUP(C1224,'1 - Componenten'!$B$7:$K$60,9,0),"")</f>
        <v/>
      </c>
      <c r="H1224" s="26" t="str">
        <f>_xlfn.IFNA(VLOOKUP(C1224,'1 - Componenten'!$B$7:$K$60,10,0),"")</f>
        <v/>
      </c>
      <c r="I1224" s="13">
        <v>1</v>
      </c>
      <c r="J1224" s="52">
        <f t="shared" ref="J1224:J1229" si="414">IFERROR($I1224*E1224,0)</f>
        <v>0</v>
      </c>
      <c r="K1224" s="53">
        <f>IFERROR($I1224*F1224,0)</f>
        <v>0</v>
      </c>
      <c r="L1224" s="53">
        <f>IFERROR($I1224*G1224,0)</f>
        <v>0</v>
      </c>
      <c r="M1224" s="53">
        <f>IFERROR($I1224*H1224,0)</f>
        <v>0</v>
      </c>
      <c r="N1224" s="42"/>
    </row>
    <row r="1225" spans="2:14" s="2" customFormat="1" x14ac:dyDescent="0.25">
      <c r="B1225" s="39"/>
      <c r="C1225" s="3"/>
      <c r="D1225" s="4" t="str">
        <f>_xlfn.IFNA(VLOOKUP(C1225,'1 - Componenten'!$B$7:$K$60,3,0),"")</f>
        <v/>
      </c>
      <c r="E1225" s="18" t="str">
        <f>_xlfn.IFNA(VLOOKUP(C1225,'1 - Componenten'!$B$7:$K$60,5,0),"")</f>
        <v/>
      </c>
      <c r="F1225" s="26" t="str">
        <f>_xlfn.IFNA(VLOOKUP(C1225,'1 - Componenten'!$B$7:$K$60,8,0),"")</f>
        <v/>
      </c>
      <c r="G1225" s="26" t="str">
        <f>_xlfn.IFNA(VLOOKUP(C1225,'1 - Componenten'!$B$7:$K$60,9,0),"")</f>
        <v/>
      </c>
      <c r="H1225" s="26" t="str">
        <f>_xlfn.IFNA(VLOOKUP(C1225,'1 - Componenten'!$B$7:$K$60,10,0),"")</f>
        <v/>
      </c>
      <c r="I1225" s="13">
        <v>1</v>
      </c>
      <c r="J1225" s="52">
        <f t="shared" si="414"/>
        <v>0</v>
      </c>
      <c r="K1225" s="53">
        <f t="shared" ref="K1225:K1229" si="415">IFERROR($I1225*F1225,0)</f>
        <v>0</v>
      </c>
      <c r="L1225" s="53">
        <f t="shared" ref="L1225:L1229" si="416">IFERROR($I1225*G1225,0)</f>
        <v>0</v>
      </c>
      <c r="M1225" s="53">
        <f t="shared" ref="M1225:M1229" si="417">IFERROR($I1225*H1225,0)</f>
        <v>0</v>
      </c>
      <c r="N1225" s="42"/>
    </row>
    <row r="1226" spans="2:14" s="2" customFormat="1" x14ac:dyDescent="0.25">
      <c r="B1226" s="39"/>
      <c r="C1226" s="3"/>
      <c r="D1226" s="4" t="str">
        <f>_xlfn.IFNA(VLOOKUP(C1226,'1 - Componenten'!$B$7:$K$60,3,0),"")</f>
        <v/>
      </c>
      <c r="E1226" s="18" t="str">
        <f>_xlfn.IFNA(VLOOKUP(C1226,'1 - Componenten'!$B$7:$K$60,5,0),"")</f>
        <v/>
      </c>
      <c r="F1226" s="26" t="str">
        <f>_xlfn.IFNA(VLOOKUP(C1226,'1 - Componenten'!$B$7:$K$60,8,0),"")</f>
        <v/>
      </c>
      <c r="G1226" s="26" t="str">
        <f>_xlfn.IFNA(VLOOKUP(C1226,'1 - Componenten'!$B$7:$K$60,9,0),"")</f>
        <v/>
      </c>
      <c r="H1226" s="26" t="str">
        <f>_xlfn.IFNA(VLOOKUP(C1226,'1 - Componenten'!$B$7:$K$60,10,0),"")</f>
        <v/>
      </c>
      <c r="I1226" s="13">
        <v>1</v>
      </c>
      <c r="J1226" s="52">
        <f t="shared" si="414"/>
        <v>0</v>
      </c>
      <c r="K1226" s="53">
        <f t="shared" si="415"/>
        <v>0</v>
      </c>
      <c r="L1226" s="53">
        <f t="shared" si="416"/>
        <v>0</v>
      </c>
      <c r="M1226" s="53">
        <f t="shared" si="417"/>
        <v>0</v>
      </c>
      <c r="N1226" s="42"/>
    </row>
    <row r="1227" spans="2:14" s="2" customFormat="1" x14ac:dyDescent="0.25">
      <c r="B1227" s="39"/>
      <c r="C1227" s="3"/>
      <c r="D1227" s="4" t="str">
        <f>_xlfn.IFNA(VLOOKUP(C1227,'1 - Componenten'!$B$7:$K$60,3,0),"")</f>
        <v/>
      </c>
      <c r="E1227" s="18" t="str">
        <f>_xlfn.IFNA(VLOOKUP(C1227,'1 - Componenten'!$B$7:$K$60,5,0),"")</f>
        <v/>
      </c>
      <c r="F1227" s="26" t="str">
        <f>_xlfn.IFNA(VLOOKUP(C1227,'1 - Componenten'!$B$7:$K$60,8,0),"")</f>
        <v/>
      </c>
      <c r="G1227" s="26" t="str">
        <f>_xlfn.IFNA(VLOOKUP(C1227,'1 - Componenten'!$B$7:$K$60,9,0),"")</f>
        <v/>
      </c>
      <c r="H1227" s="26" t="str">
        <f>_xlfn.IFNA(VLOOKUP(C1227,'1 - Componenten'!$B$7:$K$60,10,0),"")</f>
        <v/>
      </c>
      <c r="I1227" s="13">
        <v>1</v>
      </c>
      <c r="J1227" s="52">
        <f t="shared" si="414"/>
        <v>0</v>
      </c>
      <c r="K1227" s="53">
        <f t="shared" si="415"/>
        <v>0</v>
      </c>
      <c r="L1227" s="53">
        <f t="shared" si="416"/>
        <v>0</v>
      </c>
      <c r="M1227" s="53">
        <f t="shared" si="417"/>
        <v>0</v>
      </c>
      <c r="N1227" s="42"/>
    </row>
    <row r="1228" spans="2:14" s="2" customFormat="1" x14ac:dyDescent="0.25">
      <c r="B1228" s="39"/>
      <c r="C1228" s="3"/>
      <c r="D1228" s="4" t="str">
        <f>_xlfn.IFNA(VLOOKUP(C1228,'1 - Componenten'!$B$7:$K$60,3,0),"")</f>
        <v/>
      </c>
      <c r="E1228" s="18" t="str">
        <f>_xlfn.IFNA(VLOOKUP(C1228,'1 - Componenten'!$B$7:$K$60,5,0),"")</f>
        <v/>
      </c>
      <c r="F1228" s="26" t="str">
        <f>_xlfn.IFNA(VLOOKUP(C1228,'1 - Componenten'!$B$7:$K$60,8,0),"")</f>
        <v/>
      </c>
      <c r="G1228" s="26" t="str">
        <f>_xlfn.IFNA(VLOOKUP(C1228,'1 - Componenten'!$B$7:$K$60,9,0),"")</f>
        <v/>
      </c>
      <c r="H1228" s="26" t="str">
        <f>_xlfn.IFNA(VLOOKUP(C1228,'1 - Componenten'!$B$7:$K$60,10,0),"")</f>
        <v/>
      </c>
      <c r="I1228" s="13">
        <v>1</v>
      </c>
      <c r="J1228" s="52">
        <f t="shared" si="414"/>
        <v>0</v>
      </c>
      <c r="K1228" s="53">
        <f t="shared" si="415"/>
        <v>0</v>
      </c>
      <c r="L1228" s="53">
        <f t="shared" si="416"/>
        <v>0</v>
      </c>
      <c r="M1228" s="53">
        <f t="shared" si="417"/>
        <v>0</v>
      </c>
      <c r="N1228" s="42"/>
    </row>
    <row r="1229" spans="2:14" s="2" customFormat="1" x14ac:dyDescent="0.25">
      <c r="B1229" s="39"/>
      <c r="C1229" s="3"/>
      <c r="D1229" s="4" t="str">
        <f>_xlfn.IFNA(VLOOKUP(C1229,'1 - Componenten'!$B$7:$K$60,3,0),"")</f>
        <v/>
      </c>
      <c r="E1229" s="18" t="str">
        <f>_xlfn.IFNA(VLOOKUP(C1229,'1 - Componenten'!$B$7:$K$60,5,0),"")</f>
        <v/>
      </c>
      <c r="F1229" s="26" t="str">
        <f>_xlfn.IFNA(VLOOKUP(C1229,'1 - Componenten'!$B$7:$K$60,8,0),"")</f>
        <v/>
      </c>
      <c r="G1229" s="26" t="str">
        <f>_xlfn.IFNA(VLOOKUP(C1229,'1 - Componenten'!$B$7:$K$60,9,0),"")</f>
        <v/>
      </c>
      <c r="H1229" s="26" t="str">
        <f>_xlfn.IFNA(VLOOKUP(C1229,'1 - Componenten'!$B$7:$K$60,10,0),"")</f>
        <v/>
      </c>
      <c r="I1229" s="13">
        <v>1</v>
      </c>
      <c r="J1229" s="52">
        <f t="shared" si="414"/>
        <v>0</v>
      </c>
      <c r="K1229" s="53">
        <f t="shared" si="415"/>
        <v>0</v>
      </c>
      <c r="L1229" s="53">
        <f t="shared" si="416"/>
        <v>0</v>
      </c>
      <c r="M1229" s="53">
        <f t="shared" si="417"/>
        <v>0</v>
      </c>
      <c r="N1229" s="42"/>
    </row>
    <row r="1230" spans="2:14" s="2" customFormat="1" ht="14.1" customHeight="1" x14ac:dyDescent="0.25">
      <c r="B1230" s="39"/>
      <c r="C1230" s="32"/>
      <c r="D1230" s="33"/>
      <c r="E1230" s="34"/>
      <c r="F1230" s="35"/>
      <c r="G1230" s="35"/>
      <c r="H1230" s="35"/>
      <c r="I1230" s="32"/>
      <c r="J1230" s="54" t="s">
        <v>29</v>
      </c>
      <c r="K1230" s="55">
        <f>SUM(K1221:K1229)</f>
        <v>0</v>
      </c>
      <c r="L1230" s="55">
        <f>SUM(L1221:L1229)</f>
        <v>0</v>
      </c>
      <c r="M1230" s="55">
        <f>SUM(M1221:M1229)</f>
        <v>0</v>
      </c>
      <c r="N1230" s="42"/>
    </row>
    <row r="1231" spans="2:14" s="2" customFormat="1" ht="18.75" x14ac:dyDescent="0.3">
      <c r="B1231" s="39"/>
      <c r="C1231" s="48" t="s">
        <v>64</v>
      </c>
      <c r="D1231" s="79" t="s">
        <v>112</v>
      </c>
      <c r="E1231" s="107" t="s">
        <v>19</v>
      </c>
      <c r="F1231" s="107"/>
      <c r="G1231" s="107"/>
      <c r="H1231" s="107"/>
      <c r="I1231" s="108" t="s">
        <v>35</v>
      </c>
      <c r="J1231" s="108"/>
      <c r="K1231" s="108"/>
      <c r="L1231" s="108"/>
      <c r="M1231" s="108"/>
      <c r="N1231" s="42"/>
    </row>
    <row r="1232" spans="2:14" s="2" customFormat="1" ht="30" customHeight="1" x14ac:dyDescent="0.25">
      <c r="B1232" s="39"/>
      <c r="C1232" s="5" t="s">
        <v>36</v>
      </c>
      <c r="D1232" s="5" t="s">
        <v>12</v>
      </c>
      <c r="E1232" s="12" t="s">
        <v>2</v>
      </c>
      <c r="F1232" s="5" t="s">
        <v>24</v>
      </c>
      <c r="G1232" s="23" t="s">
        <v>21</v>
      </c>
      <c r="H1232" s="23" t="s">
        <v>22</v>
      </c>
      <c r="I1232" s="21" t="s">
        <v>20</v>
      </c>
      <c r="J1232" s="21" t="s">
        <v>23</v>
      </c>
      <c r="K1232" s="50" t="s">
        <v>25</v>
      </c>
      <c r="L1232" s="51" t="s">
        <v>26</v>
      </c>
      <c r="M1232" s="51" t="s">
        <v>27</v>
      </c>
      <c r="N1232" s="42"/>
    </row>
    <row r="1233" spans="2:14" s="2" customFormat="1" x14ac:dyDescent="0.25">
      <c r="B1233" s="39"/>
      <c r="C1233" s="3"/>
      <c r="D1233" s="4" t="str">
        <f>_xlfn.IFNA(VLOOKUP(C1233,'1 - Componenten'!$B$7:$K$60,3,0),"")</f>
        <v/>
      </c>
      <c r="E1233" s="18" t="str">
        <f>_xlfn.IFNA(VLOOKUP(C1233,'1 - Componenten'!$B$7:$K$60,5,0),"")</f>
        <v/>
      </c>
      <c r="F1233" s="26" t="str">
        <f>_xlfn.IFNA(VLOOKUP(C1233,'1 - Componenten'!$B$7:$K$60,8,0),"")</f>
        <v/>
      </c>
      <c r="G1233" s="26" t="str">
        <f>_xlfn.IFNA(VLOOKUP(C1233,'1 - Componenten'!$B$7:$K$60,9,0),"")</f>
        <v/>
      </c>
      <c r="H1233" s="26" t="str">
        <f>_xlfn.IFNA(VLOOKUP(C1233,'1 - Componenten'!$B$7:$K$60,10,0),"")</f>
        <v/>
      </c>
      <c r="I1233" s="13">
        <v>1</v>
      </c>
      <c r="J1233" s="52">
        <f>IFERROR($I1233*E1233,0)</f>
        <v>0</v>
      </c>
      <c r="K1233" s="53">
        <f>IFERROR($I1233*F1233,0)</f>
        <v>0</v>
      </c>
      <c r="L1233" s="53">
        <f t="shared" ref="L1233:L1235" si="418">IFERROR($I1233*G1233,0)</f>
        <v>0</v>
      </c>
      <c r="M1233" s="53">
        <f t="shared" ref="M1233:M1235" si="419">IFERROR($I1233*H1233,0)</f>
        <v>0</v>
      </c>
      <c r="N1233" s="42"/>
    </row>
    <row r="1234" spans="2:14" s="2" customFormat="1" x14ac:dyDescent="0.25">
      <c r="B1234" s="39"/>
      <c r="C1234" s="3"/>
      <c r="D1234" s="4" t="str">
        <f>_xlfn.IFNA(VLOOKUP(C1234,'1 - Componenten'!$B$7:$K$60,3,0),"")</f>
        <v/>
      </c>
      <c r="E1234" s="18" t="str">
        <f>_xlfn.IFNA(VLOOKUP(C1234,'1 - Componenten'!$B$7:$K$60,5,0),"")</f>
        <v/>
      </c>
      <c r="F1234" s="26" t="str">
        <f>_xlfn.IFNA(VLOOKUP(C1234,'1 - Componenten'!$B$7:$K$60,8,0),"")</f>
        <v/>
      </c>
      <c r="G1234" s="26" t="str">
        <f>_xlfn.IFNA(VLOOKUP(C1234,'1 - Componenten'!$B$7:$K$60,9,0),"")</f>
        <v/>
      </c>
      <c r="H1234" s="26" t="str">
        <f>_xlfn.IFNA(VLOOKUP(C1234,'1 - Componenten'!$B$7:$K$60,10,0),"")</f>
        <v/>
      </c>
      <c r="I1234" s="13">
        <v>1</v>
      </c>
      <c r="J1234" s="52">
        <f t="shared" ref="J1234" si="420">IFERROR($I1234*E1234,0)</f>
        <v>0</v>
      </c>
      <c r="K1234" s="53">
        <f t="shared" ref="K1234:K1235" si="421">IFERROR($I1234*F1234,0)</f>
        <v>0</v>
      </c>
      <c r="L1234" s="53">
        <f t="shared" si="418"/>
        <v>0</v>
      </c>
      <c r="M1234" s="53">
        <f t="shared" si="419"/>
        <v>0</v>
      </c>
      <c r="N1234" s="42"/>
    </row>
    <row r="1235" spans="2:14" s="2" customFormat="1" x14ac:dyDescent="0.25">
      <c r="B1235" s="39"/>
      <c r="C1235" s="3"/>
      <c r="D1235" s="4" t="str">
        <f>_xlfn.IFNA(VLOOKUP(C1235,'1 - Componenten'!$B$7:$K$60,3,0),"")</f>
        <v/>
      </c>
      <c r="E1235" s="18" t="str">
        <f>_xlfn.IFNA(VLOOKUP(C1235,'1 - Componenten'!$B$7:$K$60,5,0),"")</f>
        <v/>
      </c>
      <c r="F1235" s="26" t="str">
        <f>_xlfn.IFNA(VLOOKUP(C1235,'1 - Componenten'!$B$7:$K$60,8,0),"")</f>
        <v/>
      </c>
      <c r="G1235" s="26" t="str">
        <f>_xlfn.IFNA(VLOOKUP(C1235,'1 - Componenten'!$B$7:$K$60,9,0),"")</f>
        <v/>
      </c>
      <c r="H1235" s="26" t="str">
        <f>_xlfn.IFNA(VLOOKUP(C1235,'1 - Componenten'!$B$7:$K$60,10,0),"")</f>
        <v/>
      </c>
      <c r="I1235" s="13">
        <v>1</v>
      </c>
      <c r="J1235" s="52">
        <f>IFERROR($I1235*E1235,0)</f>
        <v>0</v>
      </c>
      <c r="K1235" s="53">
        <f t="shared" si="421"/>
        <v>0</v>
      </c>
      <c r="L1235" s="53">
        <f t="shared" si="418"/>
        <v>0</v>
      </c>
      <c r="M1235" s="53">
        <f t="shared" si="419"/>
        <v>0</v>
      </c>
      <c r="N1235" s="42"/>
    </row>
    <row r="1236" spans="2:14" s="2" customFormat="1" x14ac:dyDescent="0.25">
      <c r="B1236" s="39"/>
      <c r="C1236" s="3"/>
      <c r="D1236" s="4" t="str">
        <f>_xlfn.IFNA(VLOOKUP(C1236,'1 - Componenten'!$B$7:$K$60,3,0),"")</f>
        <v/>
      </c>
      <c r="E1236" s="18" t="str">
        <f>_xlfn.IFNA(VLOOKUP(C1236,'1 - Componenten'!$B$7:$K$60,5,0),"")</f>
        <v/>
      </c>
      <c r="F1236" s="26" t="str">
        <f>_xlfn.IFNA(VLOOKUP(C1236,'1 - Componenten'!$B$7:$K$60,8,0),"")</f>
        <v/>
      </c>
      <c r="G1236" s="26" t="str">
        <f>_xlfn.IFNA(VLOOKUP(C1236,'1 - Componenten'!$B$7:$K$60,9,0),"")</f>
        <v/>
      </c>
      <c r="H1236" s="26" t="str">
        <f>_xlfn.IFNA(VLOOKUP(C1236,'1 - Componenten'!$B$7:$K$60,10,0),"")</f>
        <v/>
      </c>
      <c r="I1236" s="13">
        <v>1</v>
      </c>
      <c r="J1236" s="52">
        <f t="shared" ref="J1236:J1241" si="422">IFERROR($I1236*E1236,0)</f>
        <v>0</v>
      </c>
      <c r="K1236" s="53">
        <f>IFERROR($I1236*F1236,0)</f>
        <v>0</v>
      </c>
      <c r="L1236" s="53">
        <f>IFERROR($I1236*G1236,0)</f>
        <v>0</v>
      </c>
      <c r="M1236" s="53">
        <f>IFERROR($I1236*H1236,0)</f>
        <v>0</v>
      </c>
      <c r="N1236" s="42"/>
    </row>
    <row r="1237" spans="2:14" s="2" customFormat="1" x14ac:dyDescent="0.25">
      <c r="B1237" s="39"/>
      <c r="C1237" s="3"/>
      <c r="D1237" s="4" t="str">
        <f>_xlfn.IFNA(VLOOKUP(C1237,'1 - Componenten'!$B$7:$K$60,3,0),"")</f>
        <v/>
      </c>
      <c r="E1237" s="18" t="str">
        <f>_xlfn.IFNA(VLOOKUP(C1237,'1 - Componenten'!$B$7:$K$60,5,0),"")</f>
        <v/>
      </c>
      <c r="F1237" s="26" t="str">
        <f>_xlfn.IFNA(VLOOKUP(C1237,'1 - Componenten'!$B$7:$K$60,8,0),"")</f>
        <v/>
      </c>
      <c r="G1237" s="26" t="str">
        <f>_xlfn.IFNA(VLOOKUP(C1237,'1 - Componenten'!$B$7:$K$60,9,0),"")</f>
        <v/>
      </c>
      <c r="H1237" s="26" t="str">
        <f>_xlfn.IFNA(VLOOKUP(C1237,'1 - Componenten'!$B$7:$K$60,10,0),"")</f>
        <v/>
      </c>
      <c r="I1237" s="13">
        <v>1</v>
      </c>
      <c r="J1237" s="52">
        <f t="shared" si="422"/>
        <v>0</v>
      </c>
      <c r="K1237" s="53">
        <f t="shared" ref="K1237:K1241" si="423">IFERROR($I1237*F1237,0)</f>
        <v>0</v>
      </c>
      <c r="L1237" s="53">
        <f t="shared" ref="L1237:L1241" si="424">IFERROR($I1237*G1237,0)</f>
        <v>0</v>
      </c>
      <c r="M1237" s="53">
        <f t="shared" ref="M1237:M1241" si="425">IFERROR($I1237*H1237,0)</f>
        <v>0</v>
      </c>
      <c r="N1237" s="42"/>
    </row>
    <row r="1238" spans="2:14" s="2" customFormat="1" x14ac:dyDescent="0.25">
      <c r="B1238" s="39"/>
      <c r="C1238" s="3"/>
      <c r="D1238" s="4" t="str">
        <f>_xlfn.IFNA(VLOOKUP(C1238,'1 - Componenten'!$B$7:$K$60,3,0),"")</f>
        <v/>
      </c>
      <c r="E1238" s="18" t="str">
        <f>_xlfn.IFNA(VLOOKUP(C1238,'1 - Componenten'!$B$7:$K$60,5,0),"")</f>
        <v/>
      </c>
      <c r="F1238" s="26" t="str">
        <f>_xlfn.IFNA(VLOOKUP(C1238,'1 - Componenten'!$B$7:$K$60,8,0),"")</f>
        <v/>
      </c>
      <c r="G1238" s="26" t="str">
        <f>_xlfn.IFNA(VLOOKUP(C1238,'1 - Componenten'!$B$7:$K$60,9,0),"")</f>
        <v/>
      </c>
      <c r="H1238" s="26" t="str">
        <f>_xlfn.IFNA(VLOOKUP(C1238,'1 - Componenten'!$B$7:$K$60,10,0),"")</f>
        <v/>
      </c>
      <c r="I1238" s="13">
        <v>1</v>
      </c>
      <c r="J1238" s="52">
        <f t="shared" si="422"/>
        <v>0</v>
      </c>
      <c r="K1238" s="53">
        <f t="shared" si="423"/>
        <v>0</v>
      </c>
      <c r="L1238" s="53">
        <f t="shared" si="424"/>
        <v>0</v>
      </c>
      <c r="M1238" s="53">
        <f t="shared" si="425"/>
        <v>0</v>
      </c>
      <c r="N1238" s="42"/>
    </row>
    <row r="1239" spans="2:14" s="2" customFormat="1" x14ac:dyDescent="0.25">
      <c r="B1239" s="39"/>
      <c r="C1239" s="3"/>
      <c r="D1239" s="4" t="str">
        <f>_xlfn.IFNA(VLOOKUP(C1239,'1 - Componenten'!$B$7:$K$60,3,0),"")</f>
        <v/>
      </c>
      <c r="E1239" s="18" t="str">
        <f>_xlfn.IFNA(VLOOKUP(C1239,'1 - Componenten'!$B$7:$K$60,5,0),"")</f>
        <v/>
      </c>
      <c r="F1239" s="26" t="str">
        <f>_xlfn.IFNA(VLOOKUP(C1239,'1 - Componenten'!$B$7:$K$60,8,0),"")</f>
        <v/>
      </c>
      <c r="G1239" s="26" t="str">
        <f>_xlfn.IFNA(VLOOKUP(C1239,'1 - Componenten'!$B$7:$K$60,9,0),"")</f>
        <v/>
      </c>
      <c r="H1239" s="26" t="str">
        <f>_xlfn.IFNA(VLOOKUP(C1239,'1 - Componenten'!$B$7:$K$60,10,0),"")</f>
        <v/>
      </c>
      <c r="I1239" s="13">
        <v>1</v>
      </c>
      <c r="J1239" s="52">
        <f t="shared" si="422"/>
        <v>0</v>
      </c>
      <c r="K1239" s="53">
        <f t="shared" si="423"/>
        <v>0</v>
      </c>
      <c r="L1239" s="53">
        <f t="shared" si="424"/>
        <v>0</v>
      </c>
      <c r="M1239" s="53">
        <f t="shared" si="425"/>
        <v>0</v>
      </c>
      <c r="N1239" s="42"/>
    </row>
    <row r="1240" spans="2:14" s="2" customFormat="1" x14ac:dyDescent="0.25">
      <c r="B1240" s="39"/>
      <c r="C1240" s="3"/>
      <c r="D1240" s="4" t="str">
        <f>_xlfn.IFNA(VLOOKUP(C1240,'1 - Componenten'!$B$7:$K$60,3,0),"")</f>
        <v/>
      </c>
      <c r="E1240" s="18" t="str">
        <f>_xlfn.IFNA(VLOOKUP(C1240,'1 - Componenten'!$B$7:$K$60,5,0),"")</f>
        <v/>
      </c>
      <c r="F1240" s="26" t="str">
        <f>_xlfn.IFNA(VLOOKUP(C1240,'1 - Componenten'!$B$7:$K$60,8,0),"")</f>
        <v/>
      </c>
      <c r="G1240" s="26" t="str">
        <f>_xlfn.IFNA(VLOOKUP(C1240,'1 - Componenten'!$B$7:$K$60,9,0),"")</f>
        <v/>
      </c>
      <c r="H1240" s="26" t="str">
        <f>_xlfn.IFNA(VLOOKUP(C1240,'1 - Componenten'!$B$7:$K$60,10,0),"")</f>
        <v/>
      </c>
      <c r="I1240" s="13">
        <v>1</v>
      </c>
      <c r="J1240" s="52">
        <f t="shared" si="422"/>
        <v>0</v>
      </c>
      <c r="K1240" s="53">
        <f t="shared" si="423"/>
        <v>0</v>
      </c>
      <c r="L1240" s="53">
        <f t="shared" si="424"/>
        <v>0</v>
      </c>
      <c r="M1240" s="53">
        <f t="shared" si="425"/>
        <v>0</v>
      </c>
      <c r="N1240" s="42"/>
    </row>
    <row r="1241" spans="2:14" s="2" customFormat="1" x14ac:dyDescent="0.25">
      <c r="B1241" s="39"/>
      <c r="C1241" s="3"/>
      <c r="D1241" s="4" t="str">
        <f>_xlfn.IFNA(VLOOKUP(C1241,'1 - Componenten'!$B$7:$K$60,3,0),"")</f>
        <v/>
      </c>
      <c r="E1241" s="18" t="str">
        <f>_xlfn.IFNA(VLOOKUP(C1241,'1 - Componenten'!$B$7:$K$60,5,0),"")</f>
        <v/>
      </c>
      <c r="F1241" s="26" t="str">
        <f>_xlfn.IFNA(VLOOKUP(C1241,'1 - Componenten'!$B$7:$K$60,8,0),"")</f>
        <v/>
      </c>
      <c r="G1241" s="26" t="str">
        <f>_xlfn.IFNA(VLOOKUP(C1241,'1 - Componenten'!$B$7:$K$60,9,0),"")</f>
        <v/>
      </c>
      <c r="H1241" s="26" t="str">
        <f>_xlfn.IFNA(VLOOKUP(C1241,'1 - Componenten'!$B$7:$K$60,10,0),"")</f>
        <v/>
      </c>
      <c r="I1241" s="13">
        <v>1</v>
      </c>
      <c r="J1241" s="52">
        <f t="shared" si="422"/>
        <v>0</v>
      </c>
      <c r="K1241" s="53">
        <f t="shared" si="423"/>
        <v>0</v>
      </c>
      <c r="L1241" s="53">
        <f t="shared" si="424"/>
        <v>0</v>
      </c>
      <c r="M1241" s="53">
        <f t="shared" si="425"/>
        <v>0</v>
      </c>
      <c r="N1241" s="42"/>
    </row>
    <row r="1242" spans="2:14" s="2" customFormat="1" ht="14.1" customHeight="1" x14ac:dyDescent="0.25">
      <c r="B1242" s="39"/>
      <c r="C1242" s="32"/>
      <c r="D1242" s="33"/>
      <c r="E1242" s="34"/>
      <c r="F1242" s="35"/>
      <c r="G1242" s="35"/>
      <c r="H1242" s="35"/>
      <c r="I1242" s="32"/>
      <c r="J1242" s="54" t="s">
        <v>29</v>
      </c>
      <c r="K1242" s="55">
        <f>SUM(K1233:K1241)</f>
        <v>0</v>
      </c>
      <c r="L1242" s="55">
        <f>SUM(L1233:L1241)</f>
        <v>0</v>
      </c>
      <c r="M1242" s="55">
        <f>SUM(M1233:M1241)</f>
        <v>0</v>
      </c>
      <c r="N1242" s="42"/>
    </row>
    <row r="1243" spans="2:14" s="2" customFormat="1" ht="18.75" x14ac:dyDescent="0.3">
      <c r="B1243" s="39"/>
      <c r="C1243" s="48" t="s">
        <v>64</v>
      </c>
      <c r="D1243" s="79" t="s">
        <v>112</v>
      </c>
      <c r="E1243" s="107" t="s">
        <v>19</v>
      </c>
      <c r="F1243" s="107"/>
      <c r="G1243" s="107"/>
      <c r="H1243" s="107"/>
      <c r="I1243" s="108" t="s">
        <v>35</v>
      </c>
      <c r="J1243" s="108"/>
      <c r="K1243" s="108"/>
      <c r="L1243" s="108"/>
      <c r="M1243" s="108"/>
      <c r="N1243" s="42"/>
    </row>
    <row r="1244" spans="2:14" s="2" customFormat="1" ht="30" customHeight="1" x14ac:dyDescent="0.25">
      <c r="B1244" s="39"/>
      <c r="C1244" s="5" t="s">
        <v>36</v>
      </c>
      <c r="D1244" s="5" t="s">
        <v>12</v>
      </c>
      <c r="E1244" s="12" t="s">
        <v>2</v>
      </c>
      <c r="F1244" s="5" t="s">
        <v>24</v>
      </c>
      <c r="G1244" s="23" t="s">
        <v>21</v>
      </c>
      <c r="H1244" s="23" t="s">
        <v>22</v>
      </c>
      <c r="I1244" s="21" t="s">
        <v>20</v>
      </c>
      <c r="J1244" s="21" t="s">
        <v>23</v>
      </c>
      <c r="K1244" s="50" t="s">
        <v>25</v>
      </c>
      <c r="L1244" s="51" t="s">
        <v>26</v>
      </c>
      <c r="M1244" s="51" t="s">
        <v>27</v>
      </c>
      <c r="N1244" s="42"/>
    </row>
    <row r="1245" spans="2:14" s="2" customFormat="1" x14ac:dyDescent="0.25">
      <c r="B1245" s="39"/>
      <c r="C1245" s="3"/>
      <c r="D1245" s="4" t="str">
        <f>_xlfn.IFNA(VLOOKUP(C1245,'1 - Componenten'!$B$7:$K$60,3,0),"")</f>
        <v/>
      </c>
      <c r="E1245" s="18" t="str">
        <f>_xlfn.IFNA(VLOOKUP(C1245,'1 - Componenten'!$B$7:$K$60,5,0),"")</f>
        <v/>
      </c>
      <c r="F1245" s="26" t="str">
        <f>_xlfn.IFNA(VLOOKUP(C1245,'1 - Componenten'!$B$7:$K$60,8,0),"")</f>
        <v/>
      </c>
      <c r="G1245" s="26" t="str">
        <f>_xlfn.IFNA(VLOOKUP(C1245,'1 - Componenten'!$B$7:$K$60,9,0),"")</f>
        <v/>
      </c>
      <c r="H1245" s="26" t="str">
        <f>_xlfn.IFNA(VLOOKUP(C1245,'1 - Componenten'!$B$7:$K$60,10,0),"")</f>
        <v/>
      </c>
      <c r="I1245" s="13">
        <v>1</v>
      </c>
      <c r="J1245" s="52">
        <f>IFERROR($I1245*E1245,0)</f>
        <v>0</v>
      </c>
      <c r="K1245" s="53">
        <f>IFERROR($I1245*F1245,0)</f>
        <v>0</v>
      </c>
      <c r="L1245" s="53">
        <f t="shared" ref="L1245:L1247" si="426">IFERROR($I1245*G1245,0)</f>
        <v>0</v>
      </c>
      <c r="M1245" s="53">
        <f t="shared" ref="M1245:M1247" si="427">IFERROR($I1245*H1245,0)</f>
        <v>0</v>
      </c>
      <c r="N1245" s="42"/>
    </row>
    <row r="1246" spans="2:14" s="2" customFormat="1" x14ac:dyDescent="0.25">
      <c r="B1246" s="39"/>
      <c r="C1246" s="3"/>
      <c r="D1246" s="4" t="str">
        <f>_xlfn.IFNA(VLOOKUP(C1246,'1 - Componenten'!$B$7:$K$60,3,0),"")</f>
        <v/>
      </c>
      <c r="E1246" s="18" t="str">
        <f>_xlfn.IFNA(VLOOKUP(C1246,'1 - Componenten'!$B$7:$K$60,5,0),"")</f>
        <v/>
      </c>
      <c r="F1246" s="26" t="str">
        <f>_xlfn.IFNA(VLOOKUP(C1246,'1 - Componenten'!$B$7:$K$60,8,0),"")</f>
        <v/>
      </c>
      <c r="G1246" s="26" t="str">
        <f>_xlfn.IFNA(VLOOKUP(C1246,'1 - Componenten'!$B$7:$K$60,9,0),"")</f>
        <v/>
      </c>
      <c r="H1246" s="26" t="str">
        <f>_xlfn.IFNA(VLOOKUP(C1246,'1 - Componenten'!$B$7:$K$60,10,0),"")</f>
        <v/>
      </c>
      <c r="I1246" s="13">
        <v>1</v>
      </c>
      <c r="J1246" s="52">
        <f t="shared" ref="J1246" si="428">IFERROR($I1246*E1246,0)</f>
        <v>0</v>
      </c>
      <c r="K1246" s="53">
        <f t="shared" ref="K1246:K1247" si="429">IFERROR($I1246*F1246,0)</f>
        <v>0</v>
      </c>
      <c r="L1246" s="53">
        <f t="shared" si="426"/>
        <v>0</v>
      </c>
      <c r="M1246" s="53">
        <f t="shared" si="427"/>
        <v>0</v>
      </c>
      <c r="N1246" s="42"/>
    </row>
    <row r="1247" spans="2:14" s="2" customFormat="1" x14ac:dyDescent="0.25">
      <c r="B1247" s="39"/>
      <c r="C1247" s="3"/>
      <c r="D1247" s="4" t="str">
        <f>_xlfn.IFNA(VLOOKUP(C1247,'1 - Componenten'!$B$7:$K$60,3,0),"")</f>
        <v/>
      </c>
      <c r="E1247" s="18" t="str">
        <f>_xlfn.IFNA(VLOOKUP(C1247,'1 - Componenten'!$B$7:$K$60,5,0),"")</f>
        <v/>
      </c>
      <c r="F1247" s="26" t="str">
        <f>_xlfn.IFNA(VLOOKUP(C1247,'1 - Componenten'!$B$7:$K$60,8,0),"")</f>
        <v/>
      </c>
      <c r="G1247" s="26" t="str">
        <f>_xlfn.IFNA(VLOOKUP(C1247,'1 - Componenten'!$B$7:$K$60,9,0),"")</f>
        <v/>
      </c>
      <c r="H1247" s="26" t="str">
        <f>_xlfn.IFNA(VLOOKUP(C1247,'1 - Componenten'!$B$7:$K$60,10,0),"")</f>
        <v/>
      </c>
      <c r="I1247" s="13">
        <v>1</v>
      </c>
      <c r="J1247" s="52">
        <f>IFERROR($I1247*E1247,0)</f>
        <v>0</v>
      </c>
      <c r="K1247" s="53">
        <f t="shared" si="429"/>
        <v>0</v>
      </c>
      <c r="L1247" s="53">
        <f t="shared" si="426"/>
        <v>0</v>
      </c>
      <c r="M1247" s="53">
        <f t="shared" si="427"/>
        <v>0</v>
      </c>
      <c r="N1247" s="42"/>
    </row>
    <row r="1248" spans="2:14" s="2" customFormat="1" x14ac:dyDescent="0.25">
      <c r="B1248" s="39"/>
      <c r="C1248" s="3"/>
      <c r="D1248" s="4" t="str">
        <f>_xlfn.IFNA(VLOOKUP(C1248,'1 - Componenten'!$B$7:$K$60,3,0),"")</f>
        <v/>
      </c>
      <c r="E1248" s="18" t="str">
        <f>_xlfn.IFNA(VLOOKUP(C1248,'1 - Componenten'!$B$7:$K$60,5,0),"")</f>
        <v/>
      </c>
      <c r="F1248" s="26" t="str">
        <f>_xlfn.IFNA(VLOOKUP(C1248,'1 - Componenten'!$B$7:$K$60,8,0),"")</f>
        <v/>
      </c>
      <c r="G1248" s="26" t="str">
        <f>_xlfn.IFNA(VLOOKUP(C1248,'1 - Componenten'!$B$7:$K$60,9,0),"")</f>
        <v/>
      </c>
      <c r="H1248" s="26" t="str">
        <f>_xlfn.IFNA(VLOOKUP(C1248,'1 - Componenten'!$B$7:$K$60,10,0),"")</f>
        <v/>
      </c>
      <c r="I1248" s="13">
        <v>1</v>
      </c>
      <c r="J1248" s="52">
        <f t="shared" ref="J1248:J1253" si="430">IFERROR($I1248*E1248,0)</f>
        <v>0</v>
      </c>
      <c r="K1248" s="53">
        <f>IFERROR($I1248*F1248,0)</f>
        <v>0</v>
      </c>
      <c r="L1248" s="53">
        <f>IFERROR($I1248*G1248,0)</f>
        <v>0</v>
      </c>
      <c r="M1248" s="53">
        <f>IFERROR($I1248*H1248,0)</f>
        <v>0</v>
      </c>
      <c r="N1248" s="42"/>
    </row>
    <row r="1249" spans="2:14" s="2" customFormat="1" x14ac:dyDescent="0.25">
      <c r="B1249" s="39"/>
      <c r="C1249" s="3"/>
      <c r="D1249" s="4" t="str">
        <f>_xlfn.IFNA(VLOOKUP(C1249,'1 - Componenten'!$B$7:$K$60,3,0),"")</f>
        <v/>
      </c>
      <c r="E1249" s="18" t="str">
        <f>_xlfn.IFNA(VLOOKUP(C1249,'1 - Componenten'!$B$7:$K$60,5,0),"")</f>
        <v/>
      </c>
      <c r="F1249" s="26" t="str">
        <f>_xlfn.IFNA(VLOOKUP(C1249,'1 - Componenten'!$B$7:$K$60,8,0),"")</f>
        <v/>
      </c>
      <c r="G1249" s="26" t="str">
        <f>_xlfn.IFNA(VLOOKUP(C1249,'1 - Componenten'!$B$7:$K$60,9,0),"")</f>
        <v/>
      </c>
      <c r="H1249" s="26" t="str">
        <f>_xlfn.IFNA(VLOOKUP(C1249,'1 - Componenten'!$B$7:$K$60,10,0),"")</f>
        <v/>
      </c>
      <c r="I1249" s="13">
        <v>1</v>
      </c>
      <c r="J1249" s="52">
        <f t="shared" si="430"/>
        <v>0</v>
      </c>
      <c r="K1249" s="53">
        <f t="shared" ref="K1249:K1253" si="431">IFERROR($I1249*F1249,0)</f>
        <v>0</v>
      </c>
      <c r="L1249" s="53">
        <f t="shared" ref="L1249:L1253" si="432">IFERROR($I1249*G1249,0)</f>
        <v>0</v>
      </c>
      <c r="M1249" s="53">
        <f t="shared" ref="M1249:M1253" si="433">IFERROR($I1249*H1249,0)</f>
        <v>0</v>
      </c>
      <c r="N1249" s="42"/>
    </row>
    <row r="1250" spans="2:14" s="2" customFormat="1" x14ac:dyDescent="0.25">
      <c r="B1250" s="39"/>
      <c r="C1250" s="3"/>
      <c r="D1250" s="4" t="str">
        <f>_xlfn.IFNA(VLOOKUP(C1250,'1 - Componenten'!$B$7:$K$60,3,0),"")</f>
        <v/>
      </c>
      <c r="E1250" s="18" t="str">
        <f>_xlfn.IFNA(VLOOKUP(C1250,'1 - Componenten'!$B$7:$K$60,5,0),"")</f>
        <v/>
      </c>
      <c r="F1250" s="26" t="str">
        <f>_xlfn.IFNA(VLOOKUP(C1250,'1 - Componenten'!$B$7:$K$60,8,0),"")</f>
        <v/>
      </c>
      <c r="G1250" s="26" t="str">
        <f>_xlfn.IFNA(VLOOKUP(C1250,'1 - Componenten'!$B$7:$K$60,9,0),"")</f>
        <v/>
      </c>
      <c r="H1250" s="26" t="str">
        <f>_xlfn.IFNA(VLOOKUP(C1250,'1 - Componenten'!$B$7:$K$60,10,0),"")</f>
        <v/>
      </c>
      <c r="I1250" s="13">
        <v>1</v>
      </c>
      <c r="J1250" s="52">
        <f t="shared" si="430"/>
        <v>0</v>
      </c>
      <c r="K1250" s="53">
        <f t="shared" si="431"/>
        <v>0</v>
      </c>
      <c r="L1250" s="53">
        <f t="shared" si="432"/>
        <v>0</v>
      </c>
      <c r="M1250" s="53">
        <f t="shared" si="433"/>
        <v>0</v>
      </c>
      <c r="N1250" s="42"/>
    </row>
    <row r="1251" spans="2:14" s="2" customFormat="1" x14ac:dyDescent="0.25">
      <c r="B1251" s="39"/>
      <c r="C1251" s="3"/>
      <c r="D1251" s="4" t="str">
        <f>_xlfn.IFNA(VLOOKUP(C1251,'1 - Componenten'!$B$7:$K$60,3,0),"")</f>
        <v/>
      </c>
      <c r="E1251" s="18" t="str">
        <f>_xlfn.IFNA(VLOOKUP(C1251,'1 - Componenten'!$B$7:$K$60,5,0),"")</f>
        <v/>
      </c>
      <c r="F1251" s="26" t="str">
        <f>_xlfn.IFNA(VLOOKUP(C1251,'1 - Componenten'!$B$7:$K$60,8,0),"")</f>
        <v/>
      </c>
      <c r="G1251" s="26" t="str">
        <f>_xlfn.IFNA(VLOOKUP(C1251,'1 - Componenten'!$B$7:$K$60,9,0),"")</f>
        <v/>
      </c>
      <c r="H1251" s="26" t="str">
        <f>_xlfn.IFNA(VLOOKUP(C1251,'1 - Componenten'!$B$7:$K$60,10,0),"")</f>
        <v/>
      </c>
      <c r="I1251" s="13">
        <v>1</v>
      </c>
      <c r="J1251" s="52">
        <f t="shared" si="430"/>
        <v>0</v>
      </c>
      <c r="K1251" s="53">
        <f t="shared" si="431"/>
        <v>0</v>
      </c>
      <c r="L1251" s="53">
        <f t="shared" si="432"/>
        <v>0</v>
      </c>
      <c r="M1251" s="53">
        <f t="shared" si="433"/>
        <v>0</v>
      </c>
      <c r="N1251" s="42"/>
    </row>
    <row r="1252" spans="2:14" s="2" customFormat="1" x14ac:dyDescent="0.25">
      <c r="B1252" s="39"/>
      <c r="C1252" s="3"/>
      <c r="D1252" s="4" t="str">
        <f>_xlfn.IFNA(VLOOKUP(C1252,'1 - Componenten'!$B$7:$K$60,3,0),"")</f>
        <v/>
      </c>
      <c r="E1252" s="18" t="str">
        <f>_xlfn.IFNA(VLOOKUP(C1252,'1 - Componenten'!$B$7:$K$60,5,0),"")</f>
        <v/>
      </c>
      <c r="F1252" s="26" t="str">
        <f>_xlfn.IFNA(VLOOKUP(C1252,'1 - Componenten'!$B$7:$K$60,8,0),"")</f>
        <v/>
      </c>
      <c r="G1252" s="26" t="str">
        <f>_xlfn.IFNA(VLOOKUP(C1252,'1 - Componenten'!$B$7:$K$60,9,0),"")</f>
        <v/>
      </c>
      <c r="H1252" s="26" t="str">
        <f>_xlfn.IFNA(VLOOKUP(C1252,'1 - Componenten'!$B$7:$K$60,10,0),"")</f>
        <v/>
      </c>
      <c r="I1252" s="13">
        <v>1</v>
      </c>
      <c r="J1252" s="52">
        <f t="shared" si="430"/>
        <v>0</v>
      </c>
      <c r="K1252" s="53">
        <f t="shared" si="431"/>
        <v>0</v>
      </c>
      <c r="L1252" s="53">
        <f t="shared" si="432"/>
        <v>0</v>
      </c>
      <c r="M1252" s="53">
        <f t="shared" si="433"/>
        <v>0</v>
      </c>
      <c r="N1252" s="42"/>
    </row>
    <row r="1253" spans="2:14" s="2" customFormat="1" x14ac:dyDescent="0.25">
      <c r="B1253" s="39"/>
      <c r="C1253" s="3"/>
      <c r="D1253" s="4" t="str">
        <f>_xlfn.IFNA(VLOOKUP(C1253,'1 - Componenten'!$B$7:$K$60,3,0),"")</f>
        <v/>
      </c>
      <c r="E1253" s="18" t="str">
        <f>_xlfn.IFNA(VLOOKUP(C1253,'1 - Componenten'!$B$7:$K$60,5,0),"")</f>
        <v/>
      </c>
      <c r="F1253" s="26" t="str">
        <f>_xlfn.IFNA(VLOOKUP(C1253,'1 - Componenten'!$B$7:$K$60,8,0),"")</f>
        <v/>
      </c>
      <c r="G1253" s="26" t="str">
        <f>_xlfn.IFNA(VLOOKUP(C1253,'1 - Componenten'!$B$7:$K$60,9,0),"")</f>
        <v/>
      </c>
      <c r="H1253" s="26" t="str">
        <f>_xlfn.IFNA(VLOOKUP(C1253,'1 - Componenten'!$B$7:$K$60,10,0),"")</f>
        <v/>
      </c>
      <c r="I1253" s="13">
        <v>1</v>
      </c>
      <c r="J1253" s="52">
        <f t="shared" si="430"/>
        <v>0</v>
      </c>
      <c r="K1253" s="53">
        <f t="shared" si="431"/>
        <v>0</v>
      </c>
      <c r="L1253" s="53">
        <f t="shared" si="432"/>
        <v>0</v>
      </c>
      <c r="M1253" s="53">
        <f t="shared" si="433"/>
        <v>0</v>
      </c>
      <c r="N1253" s="42"/>
    </row>
    <row r="1254" spans="2:14" s="2" customFormat="1" ht="14.1" customHeight="1" x14ac:dyDescent="0.25">
      <c r="B1254" s="39"/>
      <c r="C1254" s="32"/>
      <c r="D1254" s="33"/>
      <c r="E1254" s="34"/>
      <c r="F1254" s="35"/>
      <c r="G1254" s="35"/>
      <c r="H1254" s="35"/>
      <c r="I1254" s="32"/>
      <c r="J1254" s="54" t="s">
        <v>29</v>
      </c>
      <c r="K1254" s="55">
        <f>SUM(K1245:K1253)</f>
        <v>0</v>
      </c>
      <c r="L1254" s="55">
        <f>SUM(L1245:L1253)</f>
        <v>0</v>
      </c>
      <c r="M1254" s="55">
        <f>SUM(M1245:M1253)</f>
        <v>0</v>
      </c>
      <c r="N1254" s="42"/>
    </row>
    <row r="1255" spans="2:14" s="2" customFormat="1" ht="18.75" x14ac:dyDescent="0.3">
      <c r="B1255" s="39"/>
      <c r="C1255" s="48" t="s">
        <v>64</v>
      </c>
      <c r="D1255" s="79" t="s">
        <v>111</v>
      </c>
      <c r="E1255" s="107" t="s">
        <v>19</v>
      </c>
      <c r="F1255" s="107"/>
      <c r="G1255" s="107"/>
      <c r="H1255" s="107"/>
      <c r="I1255" s="108" t="s">
        <v>35</v>
      </c>
      <c r="J1255" s="108"/>
      <c r="K1255" s="108"/>
      <c r="L1255" s="108"/>
      <c r="M1255" s="108"/>
      <c r="N1255" s="42"/>
    </row>
    <row r="1256" spans="2:14" s="2" customFormat="1" ht="30" customHeight="1" x14ac:dyDescent="0.25">
      <c r="B1256" s="39"/>
      <c r="C1256" s="5" t="s">
        <v>36</v>
      </c>
      <c r="D1256" s="5" t="s">
        <v>12</v>
      </c>
      <c r="E1256" s="12" t="s">
        <v>2</v>
      </c>
      <c r="F1256" s="5" t="s">
        <v>24</v>
      </c>
      <c r="G1256" s="23" t="s">
        <v>21</v>
      </c>
      <c r="H1256" s="23" t="s">
        <v>22</v>
      </c>
      <c r="I1256" s="21" t="s">
        <v>20</v>
      </c>
      <c r="J1256" s="21" t="s">
        <v>23</v>
      </c>
      <c r="K1256" s="50" t="s">
        <v>25</v>
      </c>
      <c r="L1256" s="51" t="s">
        <v>26</v>
      </c>
      <c r="M1256" s="51" t="s">
        <v>27</v>
      </c>
      <c r="N1256" s="42"/>
    </row>
    <row r="1257" spans="2:14" s="2" customFormat="1" x14ac:dyDescent="0.25">
      <c r="B1257" s="39"/>
      <c r="C1257" s="3"/>
      <c r="D1257" s="4" t="str">
        <f>_xlfn.IFNA(VLOOKUP(C1257,'1 - Componenten'!$B$7:$K$60,3,0),"")</f>
        <v/>
      </c>
      <c r="E1257" s="18" t="str">
        <f>_xlfn.IFNA(VLOOKUP(C1257,'1 - Componenten'!$B$7:$K$60,5,0),"")</f>
        <v/>
      </c>
      <c r="F1257" s="26" t="str">
        <f>_xlfn.IFNA(VLOOKUP(C1257,'1 - Componenten'!$B$7:$K$60,8,0),"")</f>
        <v/>
      </c>
      <c r="G1257" s="26" t="str">
        <f>_xlfn.IFNA(VLOOKUP(C1257,'1 - Componenten'!$B$7:$K$60,9,0),"")</f>
        <v/>
      </c>
      <c r="H1257" s="26" t="str">
        <f>_xlfn.IFNA(VLOOKUP(C1257,'1 - Componenten'!$B$7:$K$60,10,0),"")</f>
        <v/>
      </c>
      <c r="I1257" s="13">
        <v>1</v>
      </c>
      <c r="J1257" s="52">
        <f>IFERROR($I1257*E1257,0)</f>
        <v>0</v>
      </c>
      <c r="K1257" s="53">
        <f>IFERROR($I1257*F1257,0)</f>
        <v>0</v>
      </c>
      <c r="L1257" s="53">
        <f t="shared" ref="L1257:L1259" si="434">IFERROR($I1257*G1257,0)</f>
        <v>0</v>
      </c>
      <c r="M1257" s="53">
        <f t="shared" ref="M1257:M1259" si="435">IFERROR($I1257*H1257,0)</f>
        <v>0</v>
      </c>
      <c r="N1257" s="42"/>
    </row>
    <row r="1258" spans="2:14" s="2" customFormat="1" x14ac:dyDescent="0.25">
      <c r="B1258" s="39"/>
      <c r="C1258" s="3"/>
      <c r="D1258" s="4" t="str">
        <f>_xlfn.IFNA(VLOOKUP(C1258,'1 - Componenten'!$B$7:$K$60,3,0),"")</f>
        <v/>
      </c>
      <c r="E1258" s="18" t="str">
        <f>_xlfn.IFNA(VLOOKUP(C1258,'1 - Componenten'!$B$7:$K$60,5,0),"")</f>
        <v/>
      </c>
      <c r="F1258" s="26" t="str">
        <f>_xlfn.IFNA(VLOOKUP(C1258,'1 - Componenten'!$B$7:$K$60,8,0),"")</f>
        <v/>
      </c>
      <c r="G1258" s="26" t="str">
        <f>_xlfn.IFNA(VLOOKUP(C1258,'1 - Componenten'!$B$7:$K$60,9,0),"")</f>
        <v/>
      </c>
      <c r="H1258" s="26" t="str">
        <f>_xlfn.IFNA(VLOOKUP(C1258,'1 - Componenten'!$B$7:$K$60,10,0),"")</f>
        <v/>
      </c>
      <c r="I1258" s="13">
        <v>1</v>
      </c>
      <c r="J1258" s="52">
        <f t="shared" ref="J1258" si="436">IFERROR($I1258*E1258,0)</f>
        <v>0</v>
      </c>
      <c r="K1258" s="53">
        <f t="shared" ref="K1258:K1259" si="437">IFERROR($I1258*F1258,0)</f>
        <v>0</v>
      </c>
      <c r="L1258" s="53">
        <f t="shared" si="434"/>
        <v>0</v>
      </c>
      <c r="M1258" s="53">
        <f t="shared" si="435"/>
        <v>0</v>
      </c>
      <c r="N1258" s="42"/>
    </row>
    <row r="1259" spans="2:14" s="2" customFormat="1" x14ac:dyDescent="0.25">
      <c r="B1259" s="39"/>
      <c r="C1259" s="3"/>
      <c r="D1259" s="4" t="str">
        <f>_xlfn.IFNA(VLOOKUP(C1259,'1 - Componenten'!$B$7:$K$60,3,0),"")</f>
        <v/>
      </c>
      <c r="E1259" s="18" t="str">
        <f>_xlfn.IFNA(VLOOKUP(C1259,'1 - Componenten'!$B$7:$K$60,5,0),"")</f>
        <v/>
      </c>
      <c r="F1259" s="26" t="str">
        <f>_xlfn.IFNA(VLOOKUP(C1259,'1 - Componenten'!$B$7:$K$60,8,0),"")</f>
        <v/>
      </c>
      <c r="G1259" s="26" t="str">
        <f>_xlfn.IFNA(VLOOKUP(C1259,'1 - Componenten'!$B$7:$K$60,9,0),"")</f>
        <v/>
      </c>
      <c r="H1259" s="26" t="str">
        <f>_xlfn.IFNA(VLOOKUP(C1259,'1 - Componenten'!$B$7:$K$60,10,0),"")</f>
        <v/>
      </c>
      <c r="I1259" s="13">
        <v>1</v>
      </c>
      <c r="J1259" s="52">
        <f>IFERROR($I1259*E1259,0)</f>
        <v>0</v>
      </c>
      <c r="K1259" s="53">
        <f t="shared" si="437"/>
        <v>0</v>
      </c>
      <c r="L1259" s="53">
        <f t="shared" si="434"/>
        <v>0</v>
      </c>
      <c r="M1259" s="53">
        <f t="shared" si="435"/>
        <v>0</v>
      </c>
      <c r="N1259" s="42"/>
    </row>
    <row r="1260" spans="2:14" s="2" customFormat="1" x14ac:dyDescent="0.25">
      <c r="B1260" s="39"/>
      <c r="C1260" s="3"/>
      <c r="D1260" s="4" t="str">
        <f>_xlfn.IFNA(VLOOKUP(C1260,'1 - Componenten'!$B$7:$K$60,3,0),"")</f>
        <v/>
      </c>
      <c r="E1260" s="18" t="str">
        <f>_xlfn.IFNA(VLOOKUP(C1260,'1 - Componenten'!$B$7:$K$60,5,0),"")</f>
        <v/>
      </c>
      <c r="F1260" s="26" t="str">
        <f>_xlfn.IFNA(VLOOKUP(C1260,'1 - Componenten'!$B$7:$K$60,8,0),"")</f>
        <v/>
      </c>
      <c r="G1260" s="26" t="str">
        <f>_xlfn.IFNA(VLOOKUP(C1260,'1 - Componenten'!$B$7:$K$60,9,0),"")</f>
        <v/>
      </c>
      <c r="H1260" s="26" t="str">
        <f>_xlfn.IFNA(VLOOKUP(C1260,'1 - Componenten'!$B$7:$K$60,10,0),"")</f>
        <v/>
      </c>
      <c r="I1260" s="13">
        <v>1</v>
      </c>
      <c r="J1260" s="52">
        <f t="shared" ref="J1260:J1265" si="438">IFERROR($I1260*E1260,0)</f>
        <v>0</v>
      </c>
      <c r="K1260" s="53">
        <f>IFERROR($I1260*F1260,0)</f>
        <v>0</v>
      </c>
      <c r="L1260" s="53">
        <f>IFERROR($I1260*G1260,0)</f>
        <v>0</v>
      </c>
      <c r="M1260" s="53">
        <f>IFERROR($I1260*H1260,0)</f>
        <v>0</v>
      </c>
      <c r="N1260" s="42"/>
    </row>
    <row r="1261" spans="2:14" s="2" customFormat="1" x14ac:dyDescent="0.25">
      <c r="B1261" s="39"/>
      <c r="C1261" s="3"/>
      <c r="D1261" s="4" t="str">
        <f>_xlfn.IFNA(VLOOKUP(C1261,'1 - Componenten'!$B$7:$K$60,3,0),"")</f>
        <v/>
      </c>
      <c r="E1261" s="18" t="str">
        <f>_xlfn.IFNA(VLOOKUP(C1261,'1 - Componenten'!$B$7:$K$60,5,0),"")</f>
        <v/>
      </c>
      <c r="F1261" s="26" t="str">
        <f>_xlfn.IFNA(VLOOKUP(C1261,'1 - Componenten'!$B$7:$K$60,8,0),"")</f>
        <v/>
      </c>
      <c r="G1261" s="26" t="str">
        <f>_xlfn.IFNA(VLOOKUP(C1261,'1 - Componenten'!$B$7:$K$60,9,0),"")</f>
        <v/>
      </c>
      <c r="H1261" s="26" t="str">
        <f>_xlfn.IFNA(VLOOKUP(C1261,'1 - Componenten'!$B$7:$K$60,10,0),"")</f>
        <v/>
      </c>
      <c r="I1261" s="13">
        <v>1</v>
      </c>
      <c r="J1261" s="52">
        <f t="shared" si="438"/>
        <v>0</v>
      </c>
      <c r="K1261" s="53">
        <f t="shared" ref="K1261:K1265" si="439">IFERROR($I1261*F1261,0)</f>
        <v>0</v>
      </c>
      <c r="L1261" s="53">
        <f t="shared" ref="L1261:L1265" si="440">IFERROR($I1261*G1261,0)</f>
        <v>0</v>
      </c>
      <c r="M1261" s="53">
        <f t="shared" ref="M1261:M1265" si="441">IFERROR($I1261*H1261,0)</f>
        <v>0</v>
      </c>
      <c r="N1261" s="42"/>
    </row>
    <row r="1262" spans="2:14" s="2" customFormat="1" x14ac:dyDescent="0.25">
      <c r="B1262" s="39"/>
      <c r="C1262" s="3"/>
      <c r="D1262" s="4" t="str">
        <f>_xlfn.IFNA(VLOOKUP(C1262,'1 - Componenten'!$B$7:$K$60,3,0),"")</f>
        <v/>
      </c>
      <c r="E1262" s="18" t="str">
        <f>_xlfn.IFNA(VLOOKUP(C1262,'1 - Componenten'!$B$7:$K$60,5,0),"")</f>
        <v/>
      </c>
      <c r="F1262" s="26" t="str">
        <f>_xlfn.IFNA(VLOOKUP(C1262,'1 - Componenten'!$B$7:$K$60,8,0),"")</f>
        <v/>
      </c>
      <c r="G1262" s="26" t="str">
        <f>_xlfn.IFNA(VLOOKUP(C1262,'1 - Componenten'!$B$7:$K$60,9,0),"")</f>
        <v/>
      </c>
      <c r="H1262" s="26" t="str">
        <f>_xlfn.IFNA(VLOOKUP(C1262,'1 - Componenten'!$B$7:$K$60,10,0),"")</f>
        <v/>
      </c>
      <c r="I1262" s="13">
        <v>1</v>
      </c>
      <c r="J1262" s="52">
        <f t="shared" si="438"/>
        <v>0</v>
      </c>
      <c r="K1262" s="53">
        <f t="shared" si="439"/>
        <v>0</v>
      </c>
      <c r="L1262" s="53">
        <f t="shared" si="440"/>
        <v>0</v>
      </c>
      <c r="M1262" s="53">
        <f t="shared" si="441"/>
        <v>0</v>
      </c>
      <c r="N1262" s="42"/>
    </row>
    <row r="1263" spans="2:14" s="2" customFormat="1" x14ac:dyDescent="0.25">
      <c r="B1263" s="39"/>
      <c r="C1263" s="3"/>
      <c r="D1263" s="4" t="str">
        <f>_xlfn.IFNA(VLOOKUP(C1263,'1 - Componenten'!$B$7:$K$60,3,0),"")</f>
        <v/>
      </c>
      <c r="E1263" s="18" t="str">
        <f>_xlfn.IFNA(VLOOKUP(C1263,'1 - Componenten'!$B$7:$K$60,5,0),"")</f>
        <v/>
      </c>
      <c r="F1263" s="26" t="str">
        <f>_xlfn.IFNA(VLOOKUP(C1263,'1 - Componenten'!$B$7:$K$60,8,0),"")</f>
        <v/>
      </c>
      <c r="G1263" s="26" t="str">
        <f>_xlfn.IFNA(VLOOKUP(C1263,'1 - Componenten'!$B$7:$K$60,9,0),"")</f>
        <v/>
      </c>
      <c r="H1263" s="26" t="str">
        <f>_xlfn.IFNA(VLOOKUP(C1263,'1 - Componenten'!$B$7:$K$60,10,0),"")</f>
        <v/>
      </c>
      <c r="I1263" s="13">
        <v>1</v>
      </c>
      <c r="J1263" s="52">
        <f t="shared" si="438"/>
        <v>0</v>
      </c>
      <c r="K1263" s="53">
        <f t="shared" si="439"/>
        <v>0</v>
      </c>
      <c r="L1263" s="53">
        <f t="shared" si="440"/>
        <v>0</v>
      </c>
      <c r="M1263" s="53">
        <f t="shared" si="441"/>
        <v>0</v>
      </c>
      <c r="N1263" s="42"/>
    </row>
    <row r="1264" spans="2:14" s="2" customFormat="1" x14ac:dyDescent="0.25">
      <c r="B1264" s="39"/>
      <c r="C1264" s="3"/>
      <c r="D1264" s="4" t="str">
        <f>_xlfn.IFNA(VLOOKUP(C1264,'1 - Componenten'!$B$7:$K$60,3,0),"")</f>
        <v/>
      </c>
      <c r="E1264" s="18" t="str">
        <f>_xlfn.IFNA(VLOOKUP(C1264,'1 - Componenten'!$B$7:$K$60,5,0),"")</f>
        <v/>
      </c>
      <c r="F1264" s="26" t="str">
        <f>_xlfn.IFNA(VLOOKUP(C1264,'1 - Componenten'!$B$7:$K$60,8,0),"")</f>
        <v/>
      </c>
      <c r="G1264" s="26" t="str">
        <f>_xlfn.IFNA(VLOOKUP(C1264,'1 - Componenten'!$B$7:$K$60,9,0),"")</f>
        <v/>
      </c>
      <c r="H1264" s="26" t="str">
        <f>_xlfn.IFNA(VLOOKUP(C1264,'1 - Componenten'!$B$7:$K$60,10,0),"")</f>
        <v/>
      </c>
      <c r="I1264" s="13">
        <v>1</v>
      </c>
      <c r="J1264" s="52">
        <f t="shared" si="438"/>
        <v>0</v>
      </c>
      <c r="K1264" s="53">
        <f t="shared" si="439"/>
        <v>0</v>
      </c>
      <c r="L1264" s="53">
        <f t="shared" si="440"/>
        <v>0</v>
      </c>
      <c r="M1264" s="53">
        <f t="shared" si="441"/>
        <v>0</v>
      </c>
      <c r="N1264" s="42"/>
    </row>
    <row r="1265" spans="2:14" s="2" customFormat="1" x14ac:dyDescent="0.25">
      <c r="B1265" s="39"/>
      <c r="C1265" s="3"/>
      <c r="D1265" s="4" t="str">
        <f>_xlfn.IFNA(VLOOKUP(C1265,'1 - Componenten'!$B$7:$K$60,3,0),"")</f>
        <v/>
      </c>
      <c r="E1265" s="18" t="str">
        <f>_xlfn.IFNA(VLOOKUP(C1265,'1 - Componenten'!$B$7:$K$60,5,0),"")</f>
        <v/>
      </c>
      <c r="F1265" s="26" t="str">
        <f>_xlfn.IFNA(VLOOKUP(C1265,'1 - Componenten'!$B$7:$K$60,8,0),"")</f>
        <v/>
      </c>
      <c r="G1265" s="26" t="str">
        <f>_xlfn.IFNA(VLOOKUP(C1265,'1 - Componenten'!$B$7:$K$60,9,0),"")</f>
        <v/>
      </c>
      <c r="H1265" s="26" t="str">
        <f>_xlfn.IFNA(VLOOKUP(C1265,'1 - Componenten'!$B$7:$K$60,10,0),"")</f>
        <v/>
      </c>
      <c r="I1265" s="13">
        <v>1</v>
      </c>
      <c r="J1265" s="52">
        <f t="shared" si="438"/>
        <v>0</v>
      </c>
      <c r="K1265" s="53">
        <f t="shared" si="439"/>
        <v>0</v>
      </c>
      <c r="L1265" s="53">
        <f t="shared" si="440"/>
        <v>0</v>
      </c>
      <c r="M1265" s="53">
        <f t="shared" si="441"/>
        <v>0</v>
      </c>
      <c r="N1265" s="42"/>
    </row>
    <row r="1266" spans="2:14" s="2" customFormat="1" ht="14.1" customHeight="1" x14ac:dyDescent="0.25">
      <c r="B1266" s="39"/>
      <c r="C1266" s="32"/>
      <c r="D1266" s="33"/>
      <c r="E1266" s="34"/>
      <c r="F1266" s="35"/>
      <c r="G1266" s="35"/>
      <c r="H1266" s="35"/>
      <c r="I1266" s="32"/>
      <c r="J1266" s="54" t="s">
        <v>29</v>
      </c>
      <c r="K1266" s="55">
        <f>SUM(K1257:K1265)</f>
        <v>0</v>
      </c>
      <c r="L1266" s="55">
        <f>SUM(L1257:L1265)</f>
        <v>0</v>
      </c>
      <c r="M1266" s="55">
        <f>SUM(M1257:M1265)</f>
        <v>0</v>
      </c>
      <c r="N1266" s="42"/>
    </row>
    <row r="1267" spans="2:14" s="2" customFormat="1" ht="18.75" x14ac:dyDescent="0.3">
      <c r="B1267" s="39"/>
      <c r="C1267" s="48" t="s">
        <v>64</v>
      </c>
      <c r="D1267" s="79" t="s">
        <v>111</v>
      </c>
      <c r="E1267" s="107" t="s">
        <v>19</v>
      </c>
      <c r="F1267" s="107"/>
      <c r="G1267" s="107"/>
      <c r="H1267" s="107"/>
      <c r="I1267" s="108" t="s">
        <v>35</v>
      </c>
      <c r="J1267" s="108"/>
      <c r="K1267" s="108"/>
      <c r="L1267" s="108"/>
      <c r="M1267" s="108"/>
      <c r="N1267" s="42"/>
    </row>
    <row r="1268" spans="2:14" s="2" customFormat="1" ht="30" customHeight="1" x14ac:dyDescent="0.25">
      <c r="B1268" s="39"/>
      <c r="C1268" s="5" t="s">
        <v>36</v>
      </c>
      <c r="D1268" s="5" t="s">
        <v>12</v>
      </c>
      <c r="E1268" s="12" t="s">
        <v>2</v>
      </c>
      <c r="F1268" s="5" t="s">
        <v>24</v>
      </c>
      <c r="G1268" s="23" t="s">
        <v>21</v>
      </c>
      <c r="H1268" s="23" t="s">
        <v>22</v>
      </c>
      <c r="I1268" s="21" t="s">
        <v>20</v>
      </c>
      <c r="J1268" s="21" t="s">
        <v>23</v>
      </c>
      <c r="K1268" s="50" t="s">
        <v>25</v>
      </c>
      <c r="L1268" s="51" t="s">
        <v>26</v>
      </c>
      <c r="M1268" s="51" t="s">
        <v>27</v>
      </c>
      <c r="N1268" s="42"/>
    </row>
    <row r="1269" spans="2:14" s="2" customFormat="1" x14ac:dyDescent="0.25">
      <c r="B1269" s="39"/>
      <c r="C1269" s="3"/>
      <c r="D1269" s="4" t="str">
        <f>_xlfn.IFNA(VLOOKUP(C1269,'1 - Componenten'!$B$7:$K$60,3,0),"")</f>
        <v/>
      </c>
      <c r="E1269" s="18" t="str">
        <f>_xlfn.IFNA(VLOOKUP(C1269,'1 - Componenten'!$B$7:$K$60,5,0),"")</f>
        <v/>
      </c>
      <c r="F1269" s="26" t="str">
        <f>_xlfn.IFNA(VLOOKUP(C1269,'1 - Componenten'!$B$7:$K$60,8,0),"")</f>
        <v/>
      </c>
      <c r="G1269" s="26" t="str">
        <f>_xlfn.IFNA(VLOOKUP(C1269,'1 - Componenten'!$B$7:$K$60,9,0),"")</f>
        <v/>
      </c>
      <c r="H1269" s="26" t="str">
        <f>_xlfn.IFNA(VLOOKUP(C1269,'1 - Componenten'!$B$7:$K$60,10,0),"")</f>
        <v/>
      </c>
      <c r="I1269" s="13">
        <v>1</v>
      </c>
      <c r="J1269" s="52">
        <f>IFERROR($I1269*E1269,0)</f>
        <v>0</v>
      </c>
      <c r="K1269" s="53">
        <f>IFERROR($I1269*F1269,0)</f>
        <v>0</v>
      </c>
      <c r="L1269" s="53">
        <f t="shared" ref="L1269:L1271" si="442">IFERROR($I1269*G1269,0)</f>
        <v>0</v>
      </c>
      <c r="M1269" s="53">
        <f t="shared" ref="M1269:M1271" si="443">IFERROR($I1269*H1269,0)</f>
        <v>0</v>
      </c>
      <c r="N1269" s="42"/>
    </row>
    <row r="1270" spans="2:14" s="2" customFormat="1" x14ac:dyDescent="0.25">
      <c r="B1270" s="39"/>
      <c r="C1270" s="3"/>
      <c r="D1270" s="4" t="str">
        <f>_xlfn.IFNA(VLOOKUP(C1270,'1 - Componenten'!$B$7:$K$60,3,0),"")</f>
        <v/>
      </c>
      <c r="E1270" s="18" t="str">
        <f>_xlfn.IFNA(VLOOKUP(C1270,'1 - Componenten'!$B$7:$K$60,5,0),"")</f>
        <v/>
      </c>
      <c r="F1270" s="26" t="str">
        <f>_xlfn.IFNA(VLOOKUP(C1270,'1 - Componenten'!$B$7:$K$60,8,0),"")</f>
        <v/>
      </c>
      <c r="G1270" s="26" t="str">
        <f>_xlfn.IFNA(VLOOKUP(C1270,'1 - Componenten'!$B$7:$K$60,9,0),"")</f>
        <v/>
      </c>
      <c r="H1270" s="26" t="str">
        <f>_xlfn.IFNA(VLOOKUP(C1270,'1 - Componenten'!$B$7:$K$60,10,0),"")</f>
        <v/>
      </c>
      <c r="I1270" s="13">
        <v>1</v>
      </c>
      <c r="J1270" s="52">
        <f t="shared" ref="J1270" si="444">IFERROR($I1270*E1270,0)</f>
        <v>0</v>
      </c>
      <c r="K1270" s="53">
        <f t="shared" ref="K1270:K1271" si="445">IFERROR($I1270*F1270,0)</f>
        <v>0</v>
      </c>
      <c r="L1270" s="53">
        <f t="shared" si="442"/>
        <v>0</v>
      </c>
      <c r="M1270" s="53">
        <f t="shared" si="443"/>
        <v>0</v>
      </c>
      <c r="N1270" s="42"/>
    </row>
    <row r="1271" spans="2:14" s="2" customFormat="1" x14ac:dyDescent="0.25">
      <c r="B1271" s="39"/>
      <c r="C1271" s="3"/>
      <c r="D1271" s="4" t="str">
        <f>_xlfn.IFNA(VLOOKUP(C1271,'1 - Componenten'!$B$7:$K$60,3,0),"")</f>
        <v/>
      </c>
      <c r="E1271" s="18" t="str">
        <f>_xlfn.IFNA(VLOOKUP(C1271,'1 - Componenten'!$B$7:$K$60,5,0),"")</f>
        <v/>
      </c>
      <c r="F1271" s="26" t="str">
        <f>_xlfn.IFNA(VLOOKUP(C1271,'1 - Componenten'!$B$7:$K$60,8,0),"")</f>
        <v/>
      </c>
      <c r="G1271" s="26" t="str">
        <f>_xlfn.IFNA(VLOOKUP(C1271,'1 - Componenten'!$B$7:$K$60,9,0),"")</f>
        <v/>
      </c>
      <c r="H1271" s="26" t="str">
        <f>_xlfn.IFNA(VLOOKUP(C1271,'1 - Componenten'!$B$7:$K$60,10,0),"")</f>
        <v/>
      </c>
      <c r="I1271" s="13">
        <v>1</v>
      </c>
      <c r="J1271" s="52">
        <f>IFERROR($I1271*E1271,0)</f>
        <v>0</v>
      </c>
      <c r="K1271" s="53">
        <f t="shared" si="445"/>
        <v>0</v>
      </c>
      <c r="L1271" s="53">
        <f t="shared" si="442"/>
        <v>0</v>
      </c>
      <c r="M1271" s="53">
        <f t="shared" si="443"/>
        <v>0</v>
      </c>
      <c r="N1271" s="42"/>
    </row>
    <row r="1272" spans="2:14" s="2" customFormat="1" x14ac:dyDescent="0.25">
      <c r="B1272" s="39"/>
      <c r="C1272" s="3"/>
      <c r="D1272" s="4" t="str">
        <f>_xlfn.IFNA(VLOOKUP(C1272,'1 - Componenten'!$B$7:$K$60,3,0),"")</f>
        <v/>
      </c>
      <c r="E1272" s="18" t="str">
        <f>_xlfn.IFNA(VLOOKUP(C1272,'1 - Componenten'!$B$7:$K$60,5,0),"")</f>
        <v/>
      </c>
      <c r="F1272" s="26" t="str">
        <f>_xlfn.IFNA(VLOOKUP(C1272,'1 - Componenten'!$B$7:$K$60,8,0),"")</f>
        <v/>
      </c>
      <c r="G1272" s="26" t="str">
        <f>_xlfn.IFNA(VLOOKUP(C1272,'1 - Componenten'!$B$7:$K$60,9,0),"")</f>
        <v/>
      </c>
      <c r="H1272" s="26" t="str">
        <f>_xlfn.IFNA(VLOOKUP(C1272,'1 - Componenten'!$B$7:$K$60,10,0),"")</f>
        <v/>
      </c>
      <c r="I1272" s="13">
        <v>1</v>
      </c>
      <c r="J1272" s="52">
        <f t="shared" ref="J1272:J1277" si="446">IFERROR($I1272*E1272,0)</f>
        <v>0</v>
      </c>
      <c r="K1272" s="53">
        <f>IFERROR($I1272*F1272,0)</f>
        <v>0</v>
      </c>
      <c r="L1272" s="53">
        <f>IFERROR($I1272*G1272,0)</f>
        <v>0</v>
      </c>
      <c r="M1272" s="53">
        <f>IFERROR($I1272*H1272,0)</f>
        <v>0</v>
      </c>
      <c r="N1272" s="42"/>
    </row>
    <row r="1273" spans="2:14" s="2" customFormat="1" x14ac:dyDescent="0.25">
      <c r="B1273" s="39"/>
      <c r="C1273" s="3"/>
      <c r="D1273" s="4" t="str">
        <f>_xlfn.IFNA(VLOOKUP(C1273,'1 - Componenten'!$B$7:$K$60,3,0),"")</f>
        <v/>
      </c>
      <c r="E1273" s="18" t="str">
        <f>_xlfn.IFNA(VLOOKUP(C1273,'1 - Componenten'!$B$7:$K$60,5,0),"")</f>
        <v/>
      </c>
      <c r="F1273" s="26" t="str">
        <f>_xlfn.IFNA(VLOOKUP(C1273,'1 - Componenten'!$B$7:$K$60,8,0),"")</f>
        <v/>
      </c>
      <c r="G1273" s="26" t="str">
        <f>_xlfn.IFNA(VLOOKUP(C1273,'1 - Componenten'!$B$7:$K$60,9,0),"")</f>
        <v/>
      </c>
      <c r="H1273" s="26" t="str">
        <f>_xlfn.IFNA(VLOOKUP(C1273,'1 - Componenten'!$B$7:$K$60,10,0),"")</f>
        <v/>
      </c>
      <c r="I1273" s="13">
        <v>1</v>
      </c>
      <c r="J1273" s="52">
        <f t="shared" si="446"/>
        <v>0</v>
      </c>
      <c r="K1273" s="53">
        <f t="shared" ref="K1273:K1277" si="447">IFERROR($I1273*F1273,0)</f>
        <v>0</v>
      </c>
      <c r="L1273" s="53">
        <f t="shared" ref="L1273:L1277" si="448">IFERROR($I1273*G1273,0)</f>
        <v>0</v>
      </c>
      <c r="M1273" s="53">
        <f t="shared" ref="M1273:M1277" si="449">IFERROR($I1273*H1273,0)</f>
        <v>0</v>
      </c>
      <c r="N1273" s="42"/>
    </row>
    <row r="1274" spans="2:14" s="2" customFormat="1" x14ac:dyDescent="0.25">
      <c r="B1274" s="39"/>
      <c r="C1274" s="3"/>
      <c r="D1274" s="4" t="str">
        <f>_xlfn.IFNA(VLOOKUP(C1274,'1 - Componenten'!$B$7:$K$60,3,0),"")</f>
        <v/>
      </c>
      <c r="E1274" s="18" t="str">
        <f>_xlfn.IFNA(VLOOKUP(C1274,'1 - Componenten'!$B$7:$K$60,5,0),"")</f>
        <v/>
      </c>
      <c r="F1274" s="26" t="str">
        <f>_xlfn.IFNA(VLOOKUP(C1274,'1 - Componenten'!$B$7:$K$60,8,0),"")</f>
        <v/>
      </c>
      <c r="G1274" s="26" t="str">
        <f>_xlfn.IFNA(VLOOKUP(C1274,'1 - Componenten'!$B$7:$K$60,9,0),"")</f>
        <v/>
      </c>
      <c r="H1274" s="26" t="str">
        <f>_xlfn.IFNA(VLOOKUP(C1274,'1 - Componenten'!$B$7:$K$60,10,0),"")</f>
        <v/>
      </c>
      <c r="I1274" s="13">
        <v>1</v>
      </c>
      <c r="J1274" s="52">
        <f t="shared" si="446"/>
        <v>0</v>
      </c>
      <c r="K1274" s="53">
        <f t="shared" si="447"/>
        <v>0</v>
      </c>
      <c r="L1274" s="53">
        <f t="shared" si="448"/>
        <v>0</v>
      </c>
      <c r="M1274" s="53">
        <f t="shared" si="449"/>
        <v>0</v>
      </c>
      <c r="N1274" s="42"/>
    </row>
    <row r="1275" spans="2:14" s="2" customFormat="1" x14ac:dyDescent="0.25">
      <c r="B1275" s="39"/>
      <c r="C1275" s="3"/>
      <c r="D1275" s="4" t="str">
        <f>_xlfn.IFNA(VLOOKUP(C1275,'1 - Componenten'!$B$7:$K$60,3,0),"")</f>
        <v/>
      </c>
      <c r="E1275" s="18" t="str">
        <f>_xlfn.IFNA(VLOOKUP(C1275,'1 - Componenten'!$B$7:$K$60,5,0),"")</f>
        <v/>
      </c>
      <c r="F1275" s="26" t="str">
        <f>_xlfn.IFNA(VLOOKUP(C1275,'1 - Componenten'!$B$7:$K$60,8,0),"")</f>
        <v/>
      </c>
      <c r="G1275" s="26" t="str">
        <f>_xlfn.IFNA(VLOOKUP(C1275,'1 - Componenten'!$B$7:$K$60,9,0),"")</f>
        <v/>
      </c>
      <c r="H1275" s="26" t="str">
        <f>_xlfn.IFNA(VLOOKUP(C1275,'1 - Componenten'!$B$7:$K$60,10,0),"")</f>
        <v/>
      </c>
      <c r="I1275" s="13">
        <v>1</v>
      </c>
      <c r="J1275" s="52">
        <f t="shared" si="446"/>
        <v>0</v>
      </c>
      <c r="K1275" s="53">
        <f t="shared" si="447"/>
        <v>0</v>
      </c>
      <c r="L1275" s="53">
        <f t="shared" si="448"/>
        <v>0</v>
      </c>
      <c r="M1275" s="53">
        <f t="shared" si="449"/>
        <v>0</v>
      </c>
      <c r="N1275" s="42"/>
    </row>
    <row r="1276" spans="2:14" s="2" customFormat="1" x14ac:dyDescent="0.25">
      <c r="B1276" s="39"/>
      <c r="C1276" s="3"/>
      <c r="D1276" s="4" t="str">
        <f>_xlfn.IFNA(VLOOKUP(C1276,'1 - Componenten'!$B$7:$K$60,3,0),"")</f>
        <v/>
      </c>
      <c r="E1276" s="18" t="str">
        <f>_xlfn.IFNA(VLOOKUP(C1276,'1 - Componenten'!$B$7:$K$60,5,0),"")</f>
        <v/>
      </c>
      <c r="F1276" s="26" t="str">
        <f>_xlfn.IFNA(VLOOKUP(C1276,'1 - Componenten'!$B$7:$K$60,8,0),"")</f>
        <v/>
      </c>
      <c r="G1276" s="26" t="str">
        <f>_xlfn.IFNA(VLOOKUP(C1276,'1 - Componenten'!$B$7:$K$60,9,0),"")</f>
        <v/>
      </c>
      <c r="H1276" s="26" t="str">
        <f>_xlfn.IFNA(VLOOKUP(C1276,'1 - Componenten'!$B$7:$K$60,10,0),"")</f>
        <v/>
      </c>
      <c r="I1276" s="13">
        <v>1</v>
      </c>
      <c r="J1276" s="52">
        <f t="shared" si="446"/>
        <v>0</v>
      </c>
      <c r="K1276" s="53">
        <f t="shared" si="447"/>
        <v>0</v>
      </c>
      <c r="L1276" s="53">
        <f t="shared" si="448"/>
        <v>0</v>
      </c>
      <c r="M1276" s="53">
        <f t="shared" si="449"/>
        <v>0</v>
      </c>
      <c r="N1276" s="42"/>
    </row>
    <row r="1277" spans="2:14" s="2" customFormat="1" x14ac:dyDescent="0.25">
      <c r="B1277" s="39"/>
      <c r="C1277" s="3"/>
      <c r="D1277" s="4" t="str">
        <f>_xlfn.IFNA(VLOOKUP(C1277,'1 - Componenten'!$B$7:$K$60,3,0),"")</f>
        <v/>
      </c>
      <c r="E1277" s="18" t="str">
        <f>_xlfn.IFNA(VLOOKUP(C1277,'1 - Componenten'!$B$7:$K$60,5,0),"")</f>
        <v/>
      </c>
      <c r="F1277" s="26" t="str">
        <f>_xlfn.IFNA(VLOOKUP(C1277,'1 - Componenten'!$B$7:$K$60,8,0),"")</f>
        <v/>
      </c>
      <c r="G1277" s="26" t="str">
        <f>_xlfn.IFNA(VLOOKUP(C1277,'1 - Componenten'!$B$7:$K$60,9,0),"")</f>
        <v/>
      </c>
      <c r="H1277" s="26" t="str">
        <f>_xlfn.IFNA(VLOOKUP(C1277,'1 - Componenten'!$B$7:$K$60,10,0),"")</f>
        <v/>
      </c>
      <c r="I1277" s="13">
        <v>1</v>
      </c>
      <c r="J1277" s="52">
        <f t="shared" si="446"/>
        <v>0</v>
      </c>
      <c r="K1277" s="53">
        <f t="shared" si="447"/>
        <v>0</v>
      </c>
      <c r="L1277" s="53">
        <f t="shared" si="448"/>
        <v>0</v>
      </c>
      <c r="M1277" s="53">
        <f t="shared" si="449"/>
        <v>0</v>
      </c>
      <c r="N1277" s="42"/>
    </row>
    <row r="1278" spans="2:14" s="2" customFormat="1" ht="14.1" customHeight="1" x14ac:dyDescent="0.25">
      <c r="B1278" s="39"/>
      <c r="C1278" s="32"/>
      <c r="D1278" s="33"/>
      <c r="E1278" s="34"/>
      <c r="F1278" s="35"/>
      <c r="G1278" s="35"/>
      <c r="H1278" s="35"/>
      <c r="I1278" s="32"/>
      <c r="J1278" s="54" t="s">
        <v>29</v>
      </c>
      <c r="K1278" s="55">
        <f>SUM(K1269:K1277)</f>
        <v>0</v>
      </c>
      <c r="L1278" s="55">
        <f>SUM(L1269:L1277)</f>
        <v>0</v>
      </c>
      <c r="M1278" s="55">
        <f>SUM(M1269:M1277)</f>
        <v>0</v>
      </c>
      <c r="N1278" s="42"/>
    </row>
    <row r="1279" spans="2:14" s="2" customFormat="1" ht="18.75" x14ac:dyDescent="0.3">
      <c r="B1279" s="39"/>
      <c r="C1279" s="48" t="s">
        <v>66</v>
      </c>
      <c r="D1279" s="79" t="s">
        <v>111</v>
      </c>
      <c r="E1279" s="107" t="s">
        <v>19</v>
      </c>
      <c r="F1279" s="107"/>
      <c r="G1279" s="107"/>
      <c r="H1279" s="107"/>
      <c r="I1279" s="108" t="s">
        <v>35</v>
      </c>
      <c r="J1279" s="108"/>
      <c r="K1279" s="108"/>
      <c r="L1279" s="108"/>
      <c r="M1279" s="108"/>
      <c r="N1279" s="42"/>
    </row>
    <row r="1280" spans="2:14" s="2" customFormat="1" ht="30" customHeight="1" x14ac:dyDescent="0.25">
      <c r="B1280" s="39"/>
      <c r="C1280" s="5" t="s">
        <v>36</v>
      </c>
      <c r="D1280" s="5" t="s">
        <v>12</v>
      </c>
      <c r="E1280" s="12" t="s">
        <v>2</v>
      </c>
      <c r="F1280" s="5" t="s">
        <v>24</v>
      </c>
      <c r="G1280" s="23" t="s">
        <v>21</v>
      </c>
      <c r="H1280" s="23" t="s">
        <v>22</v>
      </c>
      <c r="I1280" s="21" t="s">
        <v>20</v>
      </c>
      <c r="J1280" s="21" t="s">
        <v>23</v>
      </c>
      <c r="K1280" s="50" t="s">
        <v>25</v>
      </c>
      <c r="L1280" s="51" t="s">
        <v>26</v>
      </c>
      <c r="M1280" s="51" t="s">
        <v>27</v>
      </c>
      <c r="N1280" s="42"/>
    </row>
    <row r="1281" spans="2:14" s="2" customFormat="1" x14ac:dyDescent="0.25">
      <c r="B1281" s="39"/>
      <c r="C1281" s="3"/>
      <c r="D1281" s="4" t="str">
        <f>_xlfn.IFNA(VLOOKUP(C1281,'1 - Componenten'!$B$7:$K$60,3,0),"")</f>
        <v/>
      </c>
      <c r="E1281" s="18" t="str">
        <f>_xlfn.IFNA(VLOOKUP(C1281,'1 - Componenten'!$B$7:$K$60,5,0),"")</f>
        <v/>
      </c>
      <c r="F1281" s="26" t="str">
        <f>_xlfn.IFNA(VLOOKUP(C1281,'1 - Componenten'!$B$7:$K$60,8,0),"")</f>
        <v/>
      </c>
      <c r="G1281" s="26" t="str">
        <f>_xlfn.IFNA(VLOOKUP(C1281,'1 - Componenten'!$B$7:$K$60,9,0),"")</f>
        <v/>
      </c>
      <c r="H1281" s="26" t="str">
        <f>_xlfn.IFNA(VLOOKUP(C1281,'1 - Componenten'!$B$7:$K$60,10,0),"")</f>
        <v/>
      </c>
      <c r="I1281" s="13">
        <v>1</v>
      </c>
      <c r="J1281" s="52">
        <f>IFERROR($I1281*E1281,0)</f>
        <v>0</v>
      </c>
      <c r="K1281" s="53">
        <f>IFERROR($I1281*F1281,0)</f>
        <v>0</v>
      </c>
      <c r="L1281" s="53">
        <f t="shared" ref="L1281:L1289" si="450">IFERROR($I1281*G1281,0)</f>
        <v>0</v>
      </c>
      <c r="M1281" s="53">
        <f t="shared" ref="M1281:M1289" si="451">IFERROR($I1281*H1281,0)</f>
        <v>0</v>
      </c>
      <c r="N1281" s="42"/>
    </row>
    <row r="1282" spans="2:14" s="2" customFormat="1" x14ac:dyDescent="0.25">
      <c r="B1282" s="39"/>
      <c r="C1282" s="3"/>
      <c r="D1282" s="4" t="str">
        <f>_xlfn.IFNA(VLOOKUP(C1282,'1 - Componenten'!$B$7:$K$60,3,0),"")</f>
        <v/>
      </c>
      <c r="E1282" s="18" t="str">
        <f>_xlfn.IFNA(VLOOKUP(C1282,'1 - Componenten'!$B$7:$K$60,5,0),"")</f>
        <v/>
      </c>
      <c r="F1282" s="26" t="str">
        <f>_xlfn.IFNA(VLOOKUP(C1282,'1 - Componenten'!$B$7:$K$60,8,0),"")</f>
        <v/>
      </c>
      <c r="G1282" s="26" t="str">
        <f>_xlfn.IFNA(VLOOKUP(C1282,'1 - Componenten'!$B$7:$K$60,9,0),"")</f>
        <v/>
      </c>
      <c r="H1282" s="26" t="str">
        <f>_xlfn.IFNA(VLOOKUP(C1282,'1 - Componenten'!$B$7:$K$60,10,0),"")</f>
        <v/>
      </c>
      <c r="I1282" s="13">
        <v>1</v>
      </c>
      <c r="J1282" s="52">
        <f t="shared" ref="J1282:J1289" si="452">IFERROR($I1282*E1282,0)</f>
        <v>0</v>
      </c>
      <c r="K1282" s="53">
        <f t="shared" ref="K1282:K1289" si="453">IFERROR($I1282*F1282,0)</f>
        <v>0</v>
      </c>
      <c r="L1282" s="53">
        <f t="shared" si="450"/>
        <v>0</v>
      </c>
      <c r="M1282" s="53">
        <f t="shared" si="451"/>
        <v>0</v>
      </c>
      <c r="N1282" s="42"/>
    </row>
    <row r="1283" spans="2:14" s="2" customFormat="1" x14ac:dyDescent="0.25">
      <c r="B1283" s="39"/>
      <c r="C1283" s="3"/>
      <c r="D1283" s="4" t="str">
        <f>_xlfn.IFNA(VLOOKUP(C1283,'1 - Componenten'!$B$7:$K$60,3,0),"")</f>
        <v/>
      </c>
      <c r="E1283" s="18" t="str">
        <f>_xlfn.IFNA(VLOOKUP(C1283,'1 - Componenten'!$B$7:$K$60,5,0),"")</f>
        <v/>
      </c>
      <c r="F1283" s="26" t="str">
        <f>_xlfn.IFNA(VLOOKUP(C1283,'1 - Componenten'!$B$7:$K$60,8,0),"")</f>
        <v/>
      </c>
      <c r="G1283" s="26" t="str">
        <f>_xlfn.IFNA(VLOOKUP(C1283,'1 - Componenten'!$B$7:$K$60,9,0),"")</f>
        <v/>
      </c>
      <c r="H1283" s="26" t="str">
        <f>_xlfn.IFNA(VLOOKUP(C1283,'1 - Componenten'!$B$7:$K$60,10,0),"")</f>
        <v/>
      </c>
      <c r="I1283" s="13">
        <v>1</v>
      </c>
      <c r="J1283" s="52">
        <f t="shared" si="452"/>
        <v>0</v>
      </c>
      <c r="K1283" s="53">
        <f t="shared" si="453"/>
        <v>0</v>
      </c>
      <c r="L1283" s="53">
        <f t="shared" si="450"/>
        <v>0</v>
      </c>
      <c r="M1283" s="53">
        <f t="shared" si="451"/>
        <v>0</v>
      </c>
      <c r="N1283" s="42"/>
    </row>
    <row r="1284" spans="2:14" s="2" customFormat="1" x14ac:dyDescent="0.25">
      <c r="B1284" s="39"/>
      <c r="C1284" s="3"/>
      <c r="D1284" s="4" t="str">
        <f>_xlfn.IFNA(VLOOKUP(C1284,'1 - Componenten'!$B$7:$K$60,3,0),"")</f>
        <v/>
      </c>
      <c r="E1284" s="18" t="str">
        <f>_xlfn.IFNA(VLOOKUP(C1284,'1 - Componenten'!$B$7:$K$60,5,0),"")</f>
        <v/>
      </c>
      <c r="F1284" s="26" t="str">
        <f>_xlfn.IFNA(VLOOKUP(C1284,'1 - Componenten'!$B$7:$K$60,8,0),"")</f>
        <v/>
      </c>
      <c r="G1284" s="26" t="str">
        <f>_xlfn.IFNA(VLOOKUP(C1284,'1 - Componenten'!$B$7:$K$60,9,0),"")</f>
        <v/>
      </c>
      <c r="H1284" s="26" t="str">
        <f>_xlfn.IFNA(VLOOKUP(C1284,'1 - Componenten'!$B$7:$K$60,10,0),"")</f>
        <v/>
      </c>
      <c r="I1284" s="13">
        <v>1</v>
      </c>
      <c r="J1284" s="52">
        <f t="shared" si="452"/>
        <v>0</v>
      </c>
      <c r="K1284" s="53">
        <f t="shared" si="453"/>
        <v>0</v>
      </c>
      <c r="L1284" s="53">
        <f t="shared" si="450"/>
        <v>0</v>
      </c>
      <c r="M1284" s="53">
        <f t="shared" si="451"/>
        <v>0</v>
      </c>
      <c r="N1284" s="42"/>
    </row>
    <row r="1285" spans="2:14" s="2" customFormat="1" x14ac:dyDescent="0.25">
      <c r="B1285" s="39"/>
      <c r="C1285" s="3"/>
      <c r="D1285" s="4" t="str">
        <f>_xlfn.IFNA(VLOOKUP(C1285,'1 - Componenten'!$B$7:$K$60,3,0),"")</f>
        <v/>
      </c>
      <c r="E1285" s="18" t="str">
        <f>_xlfn.IFNA(VLOOKUP(C1285,'1 - Componenten'!$B$7:$K$60,5,0),"")</f>
        <v/>
      </c>
      <c r="F1285" s="26" t="str">
        <f>_xlfn.IFNA(VLOOKUP(C1285,'1 - Componenten'!$B$7:$K$60,8,0),"")</f>
        <v/>
      </c>
      <c r="G1285" s="26" t="str">
        <f>_xlfn.IFNA(VLOOKUP(C1285,'1 - Componenten'!$B$7:$K$60,9,0),"")</f>
        <v/>
      </c>
      <c r="H1285" s="26" t="str">
        <f>_xlfn.IFNA(VLOOKUP(C1285,'1 - Componenten'!$B$7:$K$60,10,0),"")</f>
        <v/>
      </c>
      <c r="I1285" s="13">
        <v>1</v>
      </c>
      <c r="J1285" s="52">
        <f t="shared" si="452"/>
        <v>0</v>
      </c>
      <c r="K1285" s="53">
        <f t="shared" si="453"/>
        <v>0</v>
      </c>
      <c r="L1285" s="53">
        <f t="shared" si="450"/>
        <v>0</v>
      </c>
      <c r="M1285" s="53">
        <f t="shared" si="451"/>
        <v>0</v>
      </c>
      <c r="N1285" s="42"/>
    </row>
    <row r="1286" spans="2:14" s="2" customFormat="1" x14ac:dyDescent="0.25">
      <c r="B1286" s="39"/>
      <c r="C1286" s="3"/>
      <c r="D1286" s="4" t="str">
        <f>_xlfn.IFNA(VLOOKUP(C1286,'1 - Componenten'!$B$7:$K$60,3,0),"")</f>
        <v/>
      </c>
      <c r="E1286" s="18" t="str">
        <f>_xlfn.IFNA(VLOOKUP(C1286,'1 - Componenten'!$B$7:$K$60,5,0),"")</f>
        <v/>
      </c>
      <c r="F1286" s="26" t="str">
        <f>_xlfn.IFNA(VLOOKUP(C1286,'1 - Componenten'!$B$7:$K$60,8,0),"")</f>
        <v/>
      </c>
      <c r="G1286" s="26" t="str">
        <f>_xlfn.IFNA(VLOOKUP(C1286,'1 - Componenten'!$B$7:$K$60,9,0),"")</f>
        <v/>
      </c>
      <c r="H1286" s="26" t="str">
        <f>_xlfn.IFNA(VLOOKUP(C1286,'1 - Componenten'!$B$7:$K$60,10,0),"")</f>
        <v/>
      </c>
      <c r="I1286" s="13">
        <v>1</v>
      </c>
      <c r="J1286" s="52">
        <f t="shared" si="452"/>
        <v>0</v>
      </c>
      <c r="K1286" s="53">
        <f t="shared" si="453"/>
        <v>0</v>
      </c>
      <c r="L1286" s="53">
        <f t="shared" si="450"/>
        <v>0</v>
      </c>
      <c r="M1286" s="53">
        <f t="shared" si="451"/>
        <v>0</v>
      </c>
      <c r="N1286" s="42"/>
    </row>
    <row r="1287" spans="2:14" s="2" customFormat="1" x14ac:dyDescent="0.25">
      <c r="B1287" s="39"/>
      <c r="C1287" s="3"/>
      <c r="D1287" s="4" t="str">
        <f>_xlfn.IFNA(VLOOKUP(C1287,'1 - Componenten'!$B$7:$K$60,3,0),"")</f>
        <v/>
      </c>
      <c r="E1287" s="18" t="str">
        <f>_xlfn.IFNA(VLOOKUP(C1287,'1 - Componenten'!$B$7:$K$60,5,0),"")</f>
        <v/>
      </c>
      <c r="F1287" s="26" t="str">
        <f>_xlfn.IFNA(VLOOKUP(C1287,'1 - Componenten'!$B$7:$K$60,8,0),"")</f>
        <v/>
      </c>
      <c r="G1287" s="26" t="str">
        <f>_xlfn.IFNA(VLOOKUP(C1287,'1 - Componenten'!$B$7:$K$60,9,0),"")</f>
        <v/>
      </c>
      <c r="H1287" s="26" t="str">
        <f>_xlfn.IFNA(VLOOKUP(C1287,'1 - Componenten'!$B$7:$K$60,10,0),"")</f>
        <v/>
      </c>
      <c r="I1287" s="13">
        <v>1</v>
      </c>
      <c r="J1287" s="52">
        <f t="shared" si="452"/>
        <v>0</v>
      </c>
      <c r="K1287" s="53">
        <f t="shared" si="453"/>
        <v>0</v>
      </c>
      <c r="L1287" s="53">
        <f t="shared" si="450"/>
        <v>0</v>
      </c>
      <c r="M1287" s="53">
        <f t="shared" si="451"/>
        <v>0</v>
      </c>
      <c r="N1287" s="42"/>
    </row>
    <row r="1288" spans="2:14" s="2" customFormat="1" x14ac:dyDescent="0.25">
      <c r="B1288" s="39"/>
      <c r="C1288" s="3"/>
      <c r="D1288" s="4" t="str">
        <f>_xlfn.IFNA(VLOOKUP(C1288,'1 - Componenten'!$B$7:$K$60,3,0),"")</f>
        <v/>
      </c>
      <c r="E1288" s="18" t="str">
        <f>_xlfn.IFNA(VLOOKUP(C1288,'1 - Componenten'!$B$7:$K$60,5,0),"")</f>
        <v/>
      </c>
      <c r="F1288" s="26" t="str">
        <f>_xlfn.IFNA(VLOOKUP(C1288,'1 - Componenten'!$B$7:$K$60,8,0),"")</f>
        <v/>
      </c>
      <c r="G1288" s="26" t="str">
        <f>_xlfn.IFNA(VLOOKUP(C1288,'1 - Componenten'!$B$7:$K$60,9,0),"")</f>
        <v/>
      </c>
      <c r="H1288" s="26" t="str">
        <f>_xlfn.IFNA(VLOOKUP(C1288,'1 - Componenten'!$B$7:$K$60,10,0),"")</f>
        <v/>
      </c>
      <c r="I1288" s="13">
        <v>1</v>
      </c>
      <c r="J1288" s="52">
        <f t="shared" si="452"/>
        <v>0</v>
      </c>
      <c r="K1288" s="53">
        <f t="shared" si="453"/>
        <v>0</v>
      </c>
      <c r="L1288" s="53">
        <f t="shared" si="450"/>
        <v>0</v>
      </c>
      <c r="M1288" s="53">
        <f t="shared" si="451"/>
        <v>0</v>
      </c>
      <c r="N1288" s="42"/>
    </row>
    <row r="1289" spans="2:14" s="2" customFormat="1" x14ac:dyDescent="0.25">
      <c r="B1289" s="39"/>
      <c r="C1289" s="3"/>
      <c r="D1289" s="4" t="str">
        <f>_xlfn.IFNA(VLOOKUP(C1289,'1 - Componenten'!$B$7:$K$60,3,0),"")</f>
        <v/>
      </c>
      <c r="E1289" s="18" t="str">
        <f>_xlfn.IFNA(VLOOKUP(C1289,'1 - Componenten'!$B$7:$K$60,5,0),"")</f>
        <v/>
      </c>
      <c r="F1289" s="26" t="str">
        <f>_xlfn.IFNA(VLOOKUP(C1289,'1 - Componenten'!$B$7:$K$60,8,0),"")</f>
        <v/>
      </c>
      <c r="G1289" s="26" t="str">
        <f>_xlfn.IFNA(VLOOKUP(C1289,'1 - Componenten'!$B$7:$K$60,9,0),"")</f>
        <v/>
      </c>
      <c r="H1289" s="26" t="str">
        <f>_xlfn.IFNA(VLOOKUP(C1289,'1 - Componenten'!$B$7:$K$60,10,0),"")</f>
        <v/>
      </c>
      <c r="I1289" s="13">
        <v>1</v>
      </c>
      <c r="J1289" s="52">
        <f t="shared" si="452"/>
        <v>0</v>
      </c>
      <c r="K1289" s="53">
        <f t="shared" si="453"/>
        <v>0</v>
      </c>
      <c r="L1289" s="53">
        <f t="shared" si="450"/>
        <v>0</v>
      </c>
      <c r="M1289" s="53">
        <f t="shared" si="451"/>
        <v>0</v>
      </c>
      <c r="N1289" s="42"/>
    </row>
    <row r="1290" spans="2:14" s="2" customFormat="1" ht="14.1" customHeight="1" x14ac:dyDescent="0.25">
      <c r="B1290" s="39"/>
      <c r="C1290" s="32"/>
      <c r="D1290" s="33"/>
      <c r="E1290" s="34"/>
      <c r="F1290" s="35"/>
      <c r="G1290" s="35"/>
      <c r="H1290" s="35"/>
      <c r="I1290" s="32"/>
      <c r="J1290" s="54" t="s">
        <v>29</v>
      </c>
      <c r="K1290" s="55">
        <f>SUM(K1281:K1289)</f>
        <v>0</v>
      </c>
      <c r="L1290" s="55">
        <f>SUM(L1281:L1289)</f>
        <v>0</v>
      </c>
      <c r="M1290" s="55">
        <f>SUM(M1281:M1289)</f>
        <v>0</v>
      </c>
      <c r="N1290" s="42"/>
    </row>
    <row r="1291" spans="2:14" s="2" customFormat="1" ht="18.75" x14ac:dyDescent="0.3">
      <c r="B1291" s="39"/>
      <c r="C1291" s="48" t="s">
        <v>66</v>
      </c>
      <c r="D1291" s="79" t="s">
        <v>112</v>
      </c>
      <c r="E1291" s="107" t="s">
        <v>19</v>
      </c>
      <c r="F1291" s="107"/>
      <c r="G1291" s="107"/>
      <c r="H1291" s="107"/>
      <c r="I1291" s="108" t="s">
        <v>35</v>
      </c>
      <c r="J1291" s="108"/>
      <c r="K1291" s="108"/>
      <c r="L1291" s="108"/>
      <c r="M1291" s="108"/>
      <c r="N1291" s="42"/>
    </row>
    <row r="1292" spans="2:14" s="2" customFormat="1" ht="30" customHeight="1" x14ac:dyDescent="0.25">
      <c r="B1292" s="39"/>
      <c r="C1292" s="5" t="s">
        <v>36</v>
      </c>
      <c r="D1292" s="5" t="s">
        <v>12</v>
      </c>
      <c r="E1292" s="12" t="s">
        <v>2</v>
      </c>
      <c r="F1292" s="5" t="s">
        <v>24</v>
      </c>
      <c r="G1292" s="23" t="s">
        <v>21</v>
      </c>
      <c r="H1292" s="23" t="s">
        <v>22</v>
      </c>
      <c r="I1292" s="21" t="s">
        <v>20</v>
      </c>
      <c r="J1292" s="21" t="s">
        <v>23</v>
      </c>
      <c r="K1292" s="50" t="s">
        <v>25</v>
      </c>
      <c r="L1292" s="51" t="s">
        <v>26</v>
      </c>
      <c r="M1292" s="51" t="s">
        <v>27</v>
      </c>
      <c r="N1292" s="42"/>
    </row>
    <row r="1293" spans="2:14" s="2" customFormat="1" x14ac:dyDescent="0.25">
      <c r="B1293" s="39"/>
      <c r="C1293" s="3"/>
      <c r="D1293" s="4" t="str">
        <f>_xlfn.IFNA(VLOOKUP(C1293,'1 - Componenten'!$B$7:$K$60,3,0),"")</f>
        <v/>
      </c>
      <c r="E1293" s="18" t="str">
        <f>_xlfn.IFNA(VLOOKUP(C1293,'1 - Componenten'!$B$7:$K$60,5,0),"")</f>
        <v/>
      </c>
      <c r="F1293" s="26" t="str">
        <f>_xlfn.IFNA(VLOOKUP(C1293,'1 - Componenten'!$B$7:$K$60,8,0),"")</f>
        <v/>
      </c>
      <c r="G1293" s="26" t="str">
        <f>_xlfn.IFNA(VLOOKUP(C1293,'1 - Componenten'!$B$7:$K$60,9,0),"")</f>
        <v/>
      </c>
      <c r="H1293" s="26" t="str">
        <f>_xlfn.IFNA(VLOOKUP(C1293,'1 - Componenten'!$B$7:$K$60,10,0),"")</f>
        <v/>
      </c>
      <c r="I1293" s="13">
        <v>1</v>
      </c>
      <c r="J1293" s="52">
        <f>IFERROR($I1293*E1293,0)</f>
        <v>0</v>
      </c>
      <c r="K1293" s="53">
        <f>IFERROR($I1293*F1293,0)</f>
        <v>0</v>
      </c>
      <c r="L1293" s="53">
        <f t="shared" ref="L1293:L1301" si="454">IFERROR($I1293*G1293,0)</f>
        <v>0</v>
      </c>
      <c r="M1293" s="53">
        <f t="shared" ref="M1293:M1301" si="455">IFERROR($I1293*H1293,0)</f>
        <v>0</v>
      </c>
      <c r="N1293" s="42"/>
    </row>
    <row r="1294" spans="2:14" s="2" customFormat="1" x14ac:dyDescent="0.25">
      <c r="B1294" s="39"/>
      <c r="C1294" s="3"/>
      <c r="D1294" s="4" t="str">
        <f>_xlfn.IFNA(VLOOKUP(C1294,'1 - Componenten'!$B$7:$K$60,3,0),"")</f>
        <v/>
      </c>
      <c r="E1294" s="18" t="str">
        <f>_xlfn.IFNA(VLOOKUP(C1294,'1 - Componenten'!$B$7:$K$60,5,0),"")</f>
        <v/>
      </c>
      <c r="F1294" s="26" t="str">
        <f>_xlfn.IFNA(VLOOKUP(C1294,'1 - Componenten'!$B$7:$K$60,8,0),"")</f>
        <v/>
      </c>
      <c r="G1294" s="26" t="str">
        <f>_xlfn.IFNA(VLOOKUP(C1294,'1 - Componenten'!$B$7:$K$60,9,0),"")</f>
        <v/>
      </c>
      <c r="H1294" s="26" t="str">
        <f>_xlfn.IFNA(VLOOKUP(C1294,'1 - Componenten'!$B$7:$K$60,10,0),"")</f>
        <v/>
      </c>
      <c r="I1294" s="13">
        <v>1</v>
      </c>
      <c r="J1294" s="52">
        <f t="shared" ref="J1294:J1301" si="456">IFERROR($I1294*E1294,0)</f>
        <v>0</v>
      </c>
      <c r="K1294" s="53">
        <f t="shared" ref="K1294:K1301" si="457">IFERROR($I1294*F1294,0)</f>
        <v>0</v>
      </c>
      <c r="L1294" s="53">
        <f t="shared" si="454"/>
        <v>0</v>
      </c>
      <c r="M1294" s="53">
        <f t="shared" si="455"/>
        <v>0</v>
      </c>
      <c r="N1294" s="42"/>
    </row>
    <row r="1295" spans="2:14" s="2" customFormat="1" x14ac:dyDescent="0.25">
      <c r="B1295" s="39"/>
      <c r="C1295" s="3"/>
      <c r="D1295" s="4" t="str">
        <f>_xlfn.IFNA(VLOOKUP(C1295,'1 - Componenten'!$B$7:$K$60,3,0),"")</f>
        <v/>
      </c>
      <c r="E1295" s="18" t="str">
        <f>_xlfn.IFNA(VLOOKUP(C1295,'1 - Componenten'!$B$7:$K$60,5,0),"")</f>
        <v/>
      </c>
      <c r="F1295" s="26" t="str">
        <f>_xlfn.IFNA(VLOOKUP(C1295,'1 - Componenten'!$B$7:$K$60,8,0),"")</f>
        <v/>
      </c>
      <c r="G1295" s="26" t="str">
        <f>_xlfn.IFNA(VLOOKUP(C1295,'1 - Componenten'!$B$7:$K$60,9,0),"")</f>
        <v/>
      </c>
      <c r="H1295" s="26" t="str">
        <f>_xlfn.IFNA(VLOOKUP(C1295,'1 - Componenten'!$B$7:$K$60,10,0),"")</f>
        <v/>
      </c>
      <c r="I1295" s="13">
        <v>1</v>
      </c>
      <c r="J1295" s="52">
        <f t="shared" si="456"/>
        <v>0</v>
      </c>
      <c r="K1295" s="53">
        <f t="shared" si="457"/>
        <v>0</v>
      </c>
      <c r="L1295" s="53">
        <f t="shared" si="454"/>
        <v>0</v>
      </c>
      <c r="M1295" s="53">
        <f t="shared" si="455"/>
        <v>0</v>
      </c>
      <c r="N1295" s="42"/>
    </row>
    <row r="1296" spans="2:14" s="2" customFormat="1" x14ac:dyDescent="0.25">
      <c r="B1296" s="39"/>
      <c r="C1296" s="3"/>
      <c r="D1296" s="4" t="str">
        <f>_xlfn.IFNA(VLOOKUP(C1296,'1 - Componenten'!$B$7:$K$60,3,0),"")</f>
        <v/>
      </c>
      <c r="E1296" s="18" t="str">
        <f>_xlfn.IFNA(VLOOKUP(C1296,'1 - Componenten'!$B$7:$K$60,5,0),"")</f>
        <v/>
      </c>
      <c r="F1296" s="26" t="str">
        <f>_xlfn.IFNA(VLOOKUP(C1296,'1 - Componenten'!$B$7:$K$60,8,0),"")</f>
        <v/>
      </c>
      <c r="G1296" s="26" t="str">
        <f>_xlfn.IFNA(VLOOKUP(C1296,'1 - Componenten'!$B$7:$K$60,9,0),"")</f>
        <v/>
      </c>
      <c r="H1296" s="26" t="str">
        <f>_xlfn.IFNA(VLOOKUP(C1296,'1 - Componenten'!$B$7:$K$60,10,0),"")</f>
        <v/>
      </c>
      <c r="I1296" s="13">
        <v>1</v>
      </c>
      <c r="J1296" s="52">
        <f t="shared" si="456"/>
        <v>0</v>
      </c>
      <c r="K1296" s="53">
        <f t="shared" si="457"/>
        <v>0</v>
      </c>
      <c r="L1296" s="53">
        <f t="shared" si="454"/>
        <v>0</v>
      </c>
      <c r="M1296" s="53">
        <f t="shared" si="455"/>
        <v>0</v>
      </c>
      <c r="N1296" s="42"/>
    </row>
    <row r="1297" spans="2:14" s="2" customFormat="1" x14ac:dyDescent="0.25">
      <c r="B1297" s="39"/>
      <c r="C1297" s="3"/>
      <c r="D1297" s="4" t="str">
        <f>_xlfn.IFNA(VLOOKUP(C1297,'1 - Componenten'!$B$7:$K$60,3,0),"")</f>
        <v/>
      </c>
      <c r="E1297" s="18" t="str">
        <f>_xlfn.IFNA(VLOOKUP(C1297,'1 - Componenten'!$B$7:$K$60,5,0),"")</f>
        <v/>
      </c>
      <c r="F1297" s="26" t="str">
        <f>_xlfn.IFNA(VLOOKUP(C1297,'1 - Componenten'!$B$7:$K$60,8,0),"")</f>
        <v/>
      </c>
      <c r="G1297" s="26" t="str">
        <f>_xlfn.IFNA(VLOOKUP(C1297,'1 - Componenten'!$B$7:$K$60,9,0),"")</f>
        <v/>
      </c>
      <c r="H1297" s="26" t="str">
        <f>_xlfn.IFNA(VLOOKUP(C1297,'1 - Componenten'!$B$7:$K$60,10,0),"")</f>
        <v/>
      </c>
      <c r="I1297" s="13">
        <v>1</v>
      </c>
      <c r="J1297" s="52">
        <f t="shared" si="456"/>
        <v>0</v>
      </c>
      <c r="K1297" s="53">
        <f t="shared" si="457"/>
        <v>0</v>
      </c>
      <c r="L1297" s="53">
        <f t="shared" si="454"/>
        <v>0</v>
      </c>
      <c r="M1297" s="53">
        <f t="shared" si="455"/>
        <v>0</v>
      </c>
      <c r="N1297" s="42"/>
    </row>
    <row r="1298" spans="2:14" s="2" customFormat="1" x14ac:dyDescent="0.25">
      <c r="B1298" s="39"/>
      <c r="C1298" s="3"/>
      <c r="D1298" s="4" t="str">
        <f>_xlfn.IFNA(VLOOKUP(C1298,'1 - Componenten'!$B$7:$K$60,3,0),"")</f>
        <v/>
      </c>
      <c r="E1298" s="18" t="str">
        <f>_xlfn.IFNA(VLOOKUP(C1298,'1 - Componenten'!$B$7:$K$60,5,0),"")</f>
        <v/>
      </c>
      <c r="F1298" s="26" t="str">
        <f>_xlfn.IFNA(VLOOKUP(C1298,'1 - Componenten'!$B$7:$K$60,8,0),"")</f>
        <v/>
      </c>
      <c r="G1298" s="26" t="str">
        <f>_xlfn.IFNA(VLOOKUP(C1298,'1 - Componenten'!$B$7:$K$60,9,0),"")</f>
        <v/>
      </c>
      <c r="H1298" s="26" t="str">
        <f>_xlfn.IFNA(VLOOKUP(C1298,'1 - Componenten'!$B$7:$K$60,10,0),"")</f>
        <v/>
      </c>
      <c r="I1298" s="13">
        <v>1</v>
      </c>
      <c r="J1298" s="52">
        <f t="shared" si="456"/>
        <v>0</v>
      </c>
      <c r="K1298" s="53">
        <f t="shared" si="457"/>
        <v>0</v>
      </c>
      <c r="L1298" s="53">
        <f t="shared" si="454"/>
        <v>0</v>
      </c>
      <c r="M1298" s="53">
        <f t="shared" si="455"/>
        <v>0</v>
      </c>
      <c r="N1298" s="42"/>
    </row>
    <row r="1299" spans="2:14" s="2" customFormat="1" x14ac:dyDescent="0.25">
      <c r="B1299" s="39"/>
      <c r="C1299" s="3"/>
      <c r="D1299" s="4" t="str">
        <f>_xlfn.IFNA(VLOOKUP(C1299,'1 - Componenten'!$B$7:$K$60,3,0),"")</f>
        <v/>
      </c>
      <c r="E1299" s="18" t="str">
        <f>_xlfn.IFNA(VLOOKUP(C1299,'1 - Componenten'!$B$7:$K$60,5,0),"")</f>
        <v/>
      </c>
      <c r="F1299" s="26" t="str">
        <f>_xlfn.IFNA(VLOOKUP(C1299,'1 - Componenten'!$B$7:$K$60,8,0),"")</f>
        <v/>
      </c>
      <c r="G1299" s="26" t="str">
        <f>_xlfn.IFNA(VLOOKUP(C1299,'1 - Componenten'!$B$7:$K$60,9,0),"")</f>
        <v/>
      </c>
      <c r="H1299" s="26" t="str">
        <f>_xlfn.IFNA(VLOOKUP(C1299,'1 - Componenten'!$B$7:$K$60,10,0),"")</f>
        <v/>
      </c>
      <c r="I1299" s="13">
        <v>1</v>
      </c>
      <c r="J1299" s="52">
        <f t="shared" si="456"/>
        <v>0</v>
      </c>
      <c r="K1299" s="53">
        <f t="shared" si="457"/>
        <v>0</v>
      </c>
      <c r="L1299" s="53">
        <f t="shared" si="454"/>
        <v>0</v>
      </c>
      <c r="M1299" s="53">
        <f t="shared" si="455"/>
        <v>0</v>
      </c>
      <c r="N1299" s="42"/>
    </row>
    <row r="1300" spans="2:14" s="2" customFormat="1" x14ac:dyDescent="0.25">
      <c r="B1300" s="39"/>
      <c r="C1300" s="3"/>
      <c r="D1300" s="4" t="str">
        <f>_xlfn.IFNA(VLOOKUP(C1300,'1 - Componenten'!$B$7:$K$60,3,0),"")</f>
        <v/>
      </c>
      <c r="E1300" s="18" t="str">
        <f>_xlfn.IFNA(VLOOKUP(C1300,'1 - Componenten'!$B$7:$K$60,5,0),"")</f>
        <v/>
      </c>
      <c r="F1300" s="26" t="str">
        <f>_xlfn.IFNA(VLOOKUP(C1300,'1 - Componenten'!$B$7:$K$60,8,0),"")</f>
        <v/>
      </c>
      <c r="G1300" s="26" t="str">
        <f>_xlfn.IFNA(VLOOKUP(C1300,'1 - Componenten'!$B$7:$K$60,9,0),"")</f>
        <v/>
      </c>
      <c r="H1300" s="26" t="str">
        <f>_xlfn.IFNA(VLOOKUP(C1300,'1 - Componenten'!$B$7:$K$60,10,0),"")</f>
        <v/>
      </c>
      <c r="I1300" s="13">
        <v>1</v>
      </c>
      <c r="J1300" s="52">
        <f t="shared" si="456"/>
        <v>0</v>
      </c>
      <c r="K1300" s="53">
        <f t="shared" si="457"/>
        <v>0</v>
      </c>
      <c r="L1300" s="53">
        <f t="shared" si="454"/>
        <v>0</v>
      </c>
      <c r="M1300" s="53">
        <f t="shared" si="455"/>
        <v>0</v>
      </c>
      <c r="N1300" s="42"/>
    </row>
    <row r="1301" spans="2:14" s="2" customFormat="1" x14ac:dyDescent="0.25">
      <c r="B1301" s="39"/>
      <c r="C1301" s="3"/>
      <c r="D1301" s="4" t="str">
        <f>_xlfn.IFNA(VLOOKUP(C1301,'1 - Componenten'!$B$7:$K$60,3,0),"")</f>
        <v/>
      </c>
      <c r="E1301" s="18" t="str">
        <f>_xlfn.IFNA(VLOOKUP(C1301,'1 - Componenten'!$B$7:$K$60,5,0),"")</f>
        <v/>
      </c>
      <c r="F1301" s="26" t="str">
        <f>_xlfn.IFNA(VLOOKUP(C1301,'1 - Componenten'!$B$7:$K$60,8,0),"")</f>
        <v/>
      </c>
      <c r="G1301" s="26" t="str">
        <f>_xlfn.IFNA(VLOOKUP(C1301,'1 - Componenten'!$B$7:$K$60,9,0),"")</f>
        <v/>
      </c>
      <c r="H1301" s="26" t="str">
        <f>_xlfn.IFNA(VLOOKUP(C1301,'1 - Componenten'!$B$7:$K$60,10,0),"")</f>
        <v/>
      </c>
      <c r="I1301" s="13">
        <v>1</v>
      </c>
      <c r="J1301" s="52">
        <f t="shared" si="456"/>
        <v>0</v>
      </c>
      <c r="K1301" s="53">
        <f t="shared" si="457"/>
        <v>0</v>
      </c>
      <c r="L1301" s="53">
        <f t="shared" si="454"/>
        <v>0</v>
      </c>
      <c r="M1301" s="53">
        <f t="shared" si="455"/>
        <v>0</v>
      </c>
      <c r="N1301" s="42"/>
    </row>
    <row r="1302" spans="2:14" s="2" customFormat="1" ht="14.1" customHeight="1" x14ac:dyDescent="0.25">
      <c r="B1302" s="39"/>
      <c r="C1302" s="32"/>
      <c r="D1302" s="33"/>
      <c r="E1302" s="34"/>
      <c r="F1302" s="35"/>
      <c r="G1302" s="35"/>
      <c r="H1302" s="35"/>
      <c r="I1302" s="32"/>
      <c r="J1302" s="54" t="s">
        <v>29</v>
      </c>
      <c r="K1302" s="55">
        <f>SUM(K1293:K1301)</f>
        <v>0</v>
      </c>
      <c r="L1302" s="55">
        <f>SUM(L1293:L1301)</f>
        <v>0</v>
      </c>
      <c r="M1302" s="55">
        <f>SUM(M1293:M1301)</f>
        <v>0</v>
      </c>
      <c r="N1302" s="42"/>
    </row>
    <row r="1303" spans="2:14" s="2" customFormat="1" ht="18.75" x14ac:dyDescent="0.3">
      <c r="B1303" s="39"/>
      <c r="C1303" s="48" t="s">
        <v>66</v>
      </c>
      <c r="D1303" s="79" t="s">
        <v>112</v>
      </c>
      <c r="E1303" s="107" t="s">
        <v>19</v>
      </c>
      <c r="F1303" s="107"/>
      <c r="G1303" s="107"/>
      <c r="H1303" s="107"/>
      <c r="I1303" s="108" t="s">
        <v>35</v>
      </c>
      <c r="J1303" s="108"/>
      <c r="K1303" s="108"/>
      <c r="L1303" s="108"/>
      <c r="M1303" s="108"/>
      <c r="N1303" s="42"/>
    </row>
    <row r="1304" spans="2:14" s="2" customFormat="1" ht="30" customHeight="1" x14ac:dyDescent="0.25">
      <c r="B1304" s="39"/>
      <c r="C1304" s="5" t="s">
        <v>36</v>
      </c>
      <c r="D1304" s="5" t="s">
        <v>12</v>
      </c>
      <c r="E1304" s="12" t="s">
        <v>2</v>
      </c>
      <c r="F1304" s="5" t="s">
        <v>24</v>
      </c>
      <c r="G1304" s="23" t="s">
        <v>21</v>
      </c>
      <c r="H1304" s="23" t="s">
        <v>22</v>
      </c>
      <c r="I1304" s="21" t="s">
        <v>20</v>
      </c>
      <c r="J1304" s="21" t="s">
        <v>23</v>
      </c>
      <c r="K1304" s="50" t="s">
        <v>25</v>
      </c>
      <c r="L1304" s="51" t="s">
        <v>26</v>
      </c>
      <c r="M1304" s="51" t="s">
        <v>27</v>
      </c>
      <c r="N1304" s="42"/>
    </row>
    <row r="1305" spans="2:14" s="2" customFormat="1" x14ac:dyDescent="0.25">
      <c r="B1305" s="39"/>
      <c r="C1305" s="3"/>
      <c r="D1305" s="4" t="str">
        <f>_xlfn.IFNA(VLOOKUP(C1305,'1 - Componenten'!$B$7:$K$60,3,0),"")</f>
        <v/>
      </c>
      <c r="E1305" s="18" t="str">
        <f>_xlfn.IFNA(VLOOKUP(C1305,'1 - Componenten'!$B$7:$K$60,5,0),"")</f>
        <v/>
      </c>
      <c r="F1305" s="26" t="str">
        <f>_xlfn.IFNA(VLOOKUP(C1305,'1 - Componenten'!$B$7:$K$60,8,0),"")</f>
        <v/>
      </c>
      <c r="G1305" s="26" t="str">
        <f>_xlfn.IFNA(VLOOKUP(C1305,'1 - Componenten'!$B$7:$K$60,9,0),"")</f>
        <v/>
      </c>
      <c r="H1305" s="26" t="str">
        <f>_xlfn.IFNA(VLOOKUP(C1305,'1 - Componenten'!$B$7:$K$60,10,0),"")</f>
        <v/>
      </c>
      <c r="I1305" s="13">
        <v>1</v>
      </c>
      <c r="J1305" s="52">
        <f>IFERROR($I1305*E1305,0)</f>
        <v>0</v>
      </c>
      <c r="K1305" s="53">
        <f>IFERROR($I1305*F1305,0)</f>
        <v>0</v>
      </c>
      <c r="L1305" s="53">
        <f t="shared" ref="L1305:L1313" si="458">IFERROR($I1305*G1305,0)</f>
        <v>0</v>
      </c>
      <c r="M1305" s="53">
        <f t="shared" ref="M1305:M1313" si="459">IFERROR($I1305*H1305,0)</f>
        <v>0</v>
      </c>
      <c r="N1305" s="42"/>
    </row>
    <row r="1306" spans="2:14" s="2" customFormat="1" x14ac:dyDescent="0.25">
      <c r="B1306" s="39"/>
      <c r="C1306" s="3"/>
      <c r="D1306" s="4" t="str">
        <f>_xlfn.IFNA(VLOOKUP(C1306,'1 - Componenten'!$B$7:$K$60,3,0),"")</f>
        <v/>
      </c>
      <c r="E1306" s="18" t="str">
        <f>_xlfn.IFNA(VLOOKUP(C1306,'1 - Componenten'!$B$7:$K$60,5,0),"")</f>
        <v/>
      </c>
      <c r="F1306" s="26" t="str">
        <f>_xlfn.IFNA(VLOOKUP(C1306,'1 - Componenten'!$B$7:$K$60,8,0),"")</f>
        <v/>
      </c>
      <c r="G1306" s="26" t="str">
        <f>_xlfn.IFNA(VLOOKUP(C1306,'1 - Componenten'!$B$7:$K$60,9,0),"")</f>
        <v/>
      </c>
      <c r="H1306" s="26" t="str">
        <f>_xlfn.IFNA(VLOOKUP(C1306,'1 - Componenten'!$B$7:$K$60,10,0),"")</f>
        <v/>
      </c>
      <c r="I1306" s="13">
        <v>1</v>
      </c>
      <c r="J1306" s="52">
        <f t="shared" ref="J1306:J1313" si="460">IFERROR($I1306*E1306,0)</f>
        <v>0</v>
      </c>
      <c r="K1306" s="53">
        <f t="shared" ref="K1306:K1313" si="461">IFERROR($I1306*F1306,0)</f>
        <v>0</v>
      </c>
      <c r="L1306" s="53">
        <f t="shared" si="458"/>
        <v>0</v>
      </c>
      <c r="M1306" s="53">
        <f t="shared" si="459"/>
        <v>0</v>
      </c>
      <c r="N1306" s="42"/>
    </row>
    <row r="1307" spans="2:14" s="2" customFormat="1" x14ac:dyDescent="0.25">
      <c r="B1307" s="39"/>
      <c r="C1307" s="3"/>
      <c r="D1307" s="4" t="str">
        <f>_xlfn.IFNA(VLOOKUP(C1307,'1 - Componenten'!$B$7:$K$60,3,0),"")</f>
        <v/>
      </c>
      <c r="E1307" s="18" t="str">
        <f>_xlfn.IFNA(VLOOKUP(C1307,'1 - Componenten'!$B$7:$K$60,5,0),"")</f>
        <v/>
      </c>
      <c r="F1307" s="26" t="str">
        <f>_xlfn.IFNA(VLOOKUP(C1307,'1 - Componenten'!$B$7:$K$60,8,0),"")</f>
        <v/>
      </c>
      <c r="G1307" s="26" t="str">
        <f>_xlfn.IFNA(VLOOKUP(C1307,'1 - Componenten'!$B$7:$K$60,9,0),"")</f>
        <v/>
      </c>
      <c r="H1307" s="26" t="str">
        <f>_xlfn.IFNA(VLOOKUP(C1307,'1 - Componenten'!$B$7:$K$60,10,0),"")</f>
        <v/>
      </c>
      <c r="I1307" s="13">
        <v>1</v>
      </c>
      <c r="J1307" s="52">
        <f t="shared" si="460"/>
        <v>0</v>
      </c>
      <c r="K1307" s="53">
        <f t="shared" si="461"/>
        <v>0</v>
      </c>
      <c r="L1307" s="53">
        <f t="shared" si="458"/>
        <v>0</v>
      </c>
      <c r="M1307" s="53">
        <f t="shared" si="459"/>
        <v>0</v>
      </c>
      <c r="N1307" s="42"/>
    </row>
    <row r="1308" spans="2:14" s="2" customFormat="1" x14ac:dyDescent="0.25">
      <c r="B1308" s="39"/>
      <c r="C1308" s="3"/>
      <c r="D1308" s="4" t="str">
        <f>_xlfn.IFNA(VLOOKUP(C1308,'1 - Componenten'!$B$7:$K$60,3,0),"")</f>
        <v/>
      </c>
      <c r="E1308" s="18" t="str">
        <f>_xlfn.IFNA(VLOOKUP(C1308,'1 - Componenten'!$B$7:$K$60,5,0),"")</f>
        <v/>
      </c>
      <c r="F1308" s="26" t="str">
        <f>_xlfn.IFNA(VLOOKUP(C1308,'1 - Componenten'!$B$7:$K$60,8,0),"")</f>
        <v/>
      </c>
      <c r="G1308" s="26" t="str">
        <f>_xlfn.IFNA(VLOOKUP(C1308,'1 - Componenten'!$B$7:$K$60,9,0),"")</f>
        <v/>
      </c>
      <c r="H1308" s="26" t="str">
        <f>_xlfn.IFNA(VLOOKUP(C1308,'1 - Componenten'!$B$7:$K$60,10,0),"")</f>
        <v/>
      </c>
      <c r="I1308" s="13">
        <v>1</v>
      </c>
      <c r="J1308" s="52">
        <f t="shared" si="460"/>
        <v>0</v>
      </c>
      <c r="K1308" s="53">
        <f t="shared" si="461"/>
        <v>0</v>
      </c>
      <c r="L1308" s="53">
        <f t="shared" si="458"/>
        <v>0</v>
      </c>
      <c r="M1308" s="53">
        <f t="shared" si="459"/>
        <v>0</v>
      </c>
      <c r="N1308" s="42"/>
    </row>
    <row r="1309" spans="2:14" s="2" customFormat="1" x14ac:dyDescent="0.25">
      <c r="B1309" s="39"/>
      <c r="C1309" s="3"/>
      <c r="D1309" s="4" t="str">
        <f>_xlfn.IFNA(VLOOKUP(C1309,'1 - Componenten'!$B$7:$K$60,3,0),"")</f>
        <v/>
      </c>
      <c r="E1309" s="18" t="str">
        <f>_xlfn.IFNA(VLOOKUP(C1309,'1 - Componenten'!$B$7:$K$60,5,0),"")</f>
        <v/>
      </c>
      <c r="F1309" s="26" t="str">
        <f>_xlfn.IFNA(VLOOKUP(C1309,'1 - Componenten'!$B$7:$K$60,8,0),"")</f>
        <v/>
      </c>
      <c r="G1309" s="26" t="str">
        <f>_xlfn.IFNA(VLOOKUP(C1309,'1 - Componenten'!$B$7:$K$60,9,0),"")</f>
        <v/>
      </c>
      <c r="H1309" s="26" t="str">
        <f>_xlfn.IFNA(VLOOKUP(C1309,'1 - Componenten'!$B$7:$K$60,10,0),"")</f>
        <v/>
      </c>
      <c r="I1309" s="13">
        <v>1</v>
      </c>
      <c r="J1309" s="52">
        <f t="shared" si="460"/>
        <v>0</v>
      </c>
      <c r="K1309" s="53">
        <f t="shared" si="461"/>
        <v>0</v>
      </c>
      <c r="L1309" s="53">
        <f t="shared" si="458"/>
        <v>0</v>
      </c>
      <c r="M1309" s="53">
        <f t="shared" si="459"/>
        <v>0</v>
      </c>
      <c r="N1309" s="42"/>
    </row>
    <row r="1310" spans="2:14" s="2" customFormat="1" x14ac:dyDescent="0.25">
      <c r="B1310" s="39"/>
      <c r="C1310" s="3"/>
      <c r="D1310" s="4" t="str">
        <f>_xlfn.IFNA(VLOOKUP(C1310,'1 - Componenten'!$B$7:$K$60,3,0),"")</f>
        <v/>
      </c>
      <c r="E1310" s="18" t="str">
        <f>_xlfn.IFNA(VLOOKUP(C1310,'1 - Componenten'!$B$7:$K$60,5,0),"")</f>
        <v/>
      </c>
      <c r="F1310" s="26" t="str">
        <f>_xlfn.IFNA(VLOOKUP(C1310,'1 - Componenten'!$B$7:$K$60,8,0),"")</f>
        <v/>
      </c>
      <c r="G1310" s="26" t="str">
        <f>_xlfn.IFNA(VLOOKUP(C1310,'1 - Componenten'!$B$7:$K$60,9,0),"")</f>
        <v/>
      </c>
      <c r="H1310" s="26" t="str">
        <f>_xlfn.IFNA(VLOOKUP(C1310,'1 - Componenten'!$B$7:$K$60,10,0),"")</f>
        <v/>
      </c>
      <c r="I1310" s="13">
        <v>1</v>
      </c>
      <c r="J1310" s="52">
        <f t="shared" si="460"/>
        <v>0</v>
      </c>
      <c r="K1310" s="53">
        <f t="shared" si="461"/>
        <v>0</v>
      </c>
      <c r="L1310" s="53">
        <f t="shared" si="458"/>
        <v>0</v>
      </c>
      <c r="M1310" s="53">
        <f t="shared" si="459"/>
        <v>0</v>
      </c>
      <c r="N1310" s="42"/>
    </row>
    <row r="1311" spans="2:14" s="2" customFormat="1" x14ac:dyDescent="0.25">
      <c r="B1311" s="39"/>
      <c r="C1311" s="3"/>
      <c r="D1311" s="4" t="str">
        <f>_xlfn.IFNA(VLOOKUP(C1311,'1 - Componenten'!$B$7:$K$60,3,0),"")</f>
        <v/>
      </c>
      <c r="E1311" s="18" t="str">
        <f>_xlfn.IFNA(VLOOKUP(C1311,'1 - Componenten'!$B$7:$K$60,5,0),"")</f>
        <v/>
      </c>
      <c r="F1311" s="26" t="str">
        <f>_xlfn.IFNA(VLOOKUP(C1311,'1 - Componenten'!$B$7:$K$60,8,0),"")</f>
        <v/>
      </c>
      <c r="G1311" s="26" t="str">
        <f>_xlfn.IFNA(VLOOKUP(C1311,'1 - Componenten'!$B$7:$K$60,9,0),"")</f>
        <v/>
      </c>
      <c r="H1311" s="26" t="str">
        <f>_xlfn.IFNA(VLOOKUP(C1311,'1 - Componenten'!$B$7:$K$60,10,0),"")</f>
        <v/>
      </c>
      <c r="I1311" s="13">
        <v>1</v>
      </c>
      <c r="J1311" s="52">
        <f t="shared" si="460"/>
        <v>0</v>
      </c>
      <c r="K1311" s="53">
        <f t="shared" si="461"/>
        <v>0</v>
      </c>
      <c r="L1311" s="53">
        <f t="shared" si="458"/>
        <v>0</v>
      </c>
      <c r="M1311" s="53">
        <f t="shared" si="459"/>
        <v>0</v>
      </c>
      <c r="N1311" s="42"/>
    </row>
    <row r="1312" spans="2:14" s="2" customFormat="1" x14ac:dyDescent="0.25">
      <c r="B1312" s="39"/>
      <c r="C1312" s="3"/>
      <c r="D1312" s="4" t="str">
        <f>_xlfn.IFNA(VLOOKUP(C1312,'1 - Componenten'!$B$7:$K$60,3,0),"")</f>
        <v/>
      </c>
      <c r="E1312" s="18" t="str">
        <f>_xlfn.IFNA(VLOOKUP(C1312,'1 - Componenten'!$B$7:$K$60,5,0),"")</f>
        <v/>
      </c>
      <c r="F1312" s="26" t="str">
        <f>_xlfn.IFNA(VLOOKUP(C1312,'1 - Componenten'!$B$7:$K$60,8,0),"")</f>
        <v/>
      </c>
      <c r="G1312" s="26" t="str">
        <f>_xlfn.IFNA(VLOOKUP(C1312,'1 - Componenten'!$B$7:$K$60,9,0),"")</f>
        <v/>
      </c>
      <c r="H1312" s="26" t="str">
        <f>_xlfn.IFNA(VLOOKUP(C1312,'1 - Componenten'!$B$7:$K$60,10,0),"")</f>
        <v/>
      </c>
      <c r="I1312" s="13">
        <v>1</v>
      </c>
      <c r="J1312" s="52">
        <f t="shared" si="460"/>
        <v>0</v>
      </c>
      <c r="K1312" s="53">
        <f t="shared" si="461"/>
        <v>0</v>
      </c>
      <c r="L1312" s="53">
        <f t="shared" si="458"/>
        <v>0</v>
      </c>
      <c r="M1312" s="53">
        <f t="shared" si="459"/>
        <v>0</v>
      </c>
      <c r="N1312" s="42"/>
    </row>
    <row r="1313" spans="2:14" s="2" customFormat="1" x14ac:dyDescent="0.25">
      <c r="B1313" s="39"/>
      <c r="C1313" s="3"/>
      <c r="D1313" s="4" t="str">
        <f>_xlfn.IFNA(VLOOKUP(C1313,'1 - Componenten'!$B$7:$K$60,3,0),"")</f>
        <v/>
      </c>
      <c r="E1313" s="18" t="str">
        <f>_xlfn.IFNA(VLOOKUP(C1313,'1 - Componenten'!$B$7:$K$60,5,0),"")</f>
        <v/>
      </c>
      <c r="F1313" s="26" t="str">
        <f>_xlfn.IFNA(VLOOKUP(C1313,'1 - Componenten'!$B$7:$K$60,8,0),"")</f>
        <v/>
      </c>
      <c r="G1313" s="26" t="str">
        <f>_xlfn.IFNA(VLOOKUP(C1313,'1 - Componenten'!$B$7:$K$60,9,0),"")</f>
        <v/>
      </c>
      <c r="H1313" s="26" t="str">
        <f>_xlfn.IFNA(VLOOKUP(C1313,'1 - Componenten'!$B$7:$K$60,10,0),"")</f>
        <v/>
      </c>
      <c r="I1313" s="13">
        <v>1</v>
      </c>
      <c r="J1313" s="52">
        <f t="shared" si="460"/>
        <v>0</v>
      </c>
      <c r="K1313" s="53">
        <f t="shared" si="461"/>
        <v>0</v>
      </c>
      <c r="L1313" s="53">
        <f t="shared" si="458"/>
        <v>0</v>
      </c>
      <c r="M1313" s="53">
        <f t="shared" si="459"/>
        <v>0</v>
      </c>
      <c r="N1313" s="42"/>
    </row>
    <row r="1314" spans="2:14" s="2" customFormat="1" ht="14.1" customHeight="1" x14ac:dyDescent="0.25">
      <c r="B1314" s="39"/>
      <c r="C1314" s="32"/>
      <c r="D1314" s="33"/>
      <c r="E1314" s="34"/>
      <c r="F1314" s="35"/>
      <c r="G1314" s="35"/>
      <c r="H1314" s="35"/>
      <c r="I1314" s="32"/>
      <c r="J1314" s="54" t="s">
        <v>29</v>
      </c>
      <c r="K1314" s="55">
        <f>SUM(K1305:K1313)</f>
        <v>0</v>
      </c>
      <c r="L1314" s="55">
        <f>SUM(L1305:L1313)</f>
        <v>0</v>
      </c>
      <c r="M1314" s="55">
        <f>SUM(M1305:M1313)</f>
        <v>0</v>
      </c>
      <c r="N1314" s="42"/>
    </row>
    <row r="1315" spans="2:14" s="2" customFormat="1" ht="18.75" x14ac:dyDescent="0.3">
      <c r="B1315" s="39"/>
      <c r="C1315" s="48" t="s">
        <v>86</v>
      </c>
      <c r="D1315" s="79" t="s">
        <v>111</v>
      </c>
      <c r="E1315" s="107" t="s">
        <v>19</v>
      </c>
      <c r="F1315" s="107"/>
      <c r="G1315" s="107"/>
      <c r="H1315" s="107"/>
      <c r="I1315" s="108" t="s">
        <v>35</v>
      </c>
      <c r="J1315" s="108"/>
      <c r="K1315" s="108"/>
      <c r="L1315" s="108"/>
      <c r="M1315" s="108"/>
      <c r="N1315" s="42"/>
    </row>
    <row r="1316" spans="2:14" s="2" customFormat="1" ht="30" customHeight="1" x14ac:dyDescent="0.25">
      <c r="B1316" s="39"/>
      <c r="C1316" s="5" t="s">
        <v>36</v>
      </c>
      <c r="D1316" s="5" t="s">
        <v>12</v>
      </c>
      <c r="E1316" s="12" t="s">
        <v>2</v>
      </c>
      <c r="F1316" s="5" t="s">
        <v>24</v>
      </c>
      <c r="G1316" s="23" t="s">
        <v>21</v>
      </c>
      <c r="H1316" s="23" t="s">
        <v>22</v>
      </c>
      <c r="I1316" s="21" t="s">
        <v>20</v>
      </c>
      <c r="J1316" s="21" t="s">
        <v>23</v>
      </c>
      <c r="K1316" s="50" t="s">
        <v>25</v>
      </c>
      <c r="L1316" s="51" t="s">
        <v>26</v>
      </c>
      <c r="M1316" s="51" t="s">
        <v>27</v>
      </c>
      <c r="N1316" s="42"/>
    </row>
    <row r="1317" spans="2:14" s="2" customFormat="1" x14ac:dyDescent="0.25">
      <c r="B1317" s="39"/>
      <c r="C1317" s="3"/>
      <c r="D1317" s="4" t="str">
        <f>_xlfn.IFNA(VLOOKUP(C1317,'1 - Componenten'!$B$7:$K$60,3,0),"")</f>
        <v/>
      </c>
      <c r="E1317" s="18" t="str">
        <f>_xlfn.IFNA(VLOOKUP(C1317,'1 - Componenten'!$B$7:$K$60,5,0),"")</f>
        <v/>
      </c>
      <c r="F1317" s="26" t="str">
        <f>_xlfn.IFNA(VLOOKUP(C1317,'1 - Componenten'!$B$7:$K$60,8,0),"")</f>
        <v/>
      </c>
      <c r="G1317" s="26" t="str">
        <f>_xlfn.IFNA(VLOOKUP(C1317,'1 - Componenten'!$B$7:$K$60,9,0),"")</f>
        <v/>
      </c>
      <c r="H1317" s="26" t="str">
        <f>_xlfn.IFNA(VLOOKUP(C1317,'1 - Componenten'!$B$7:$K$60,10,0),"")</f>
        <v/>
      </c>
      <c r="I1317" s="13">
        <v>1</v>
      </c>
      <c r="J1317" s="52">
        <f>IFERROR($I1317*E1317,0)</f>
        <v>0</v>
      </c>
      <c r="K1317" s="53">
        <f>IFERROR($I1317*F1317,0)</f>
        <v>0</v>
      </c>
      <c r="L1317" s="53">
        <f t="shared" ref="L1317:L1325" si="462">IFERROR($I1317*G1317,0)</f>
        <v>0</v>
      </c>
      <c r="M1317" s="53">
        <f t="shared" ref="M1317:M1325" si="463">IFERROR($I1317*H1317,0)</f>
        <v>0</v>
      </c>
      <c r="N1317" s="42"/>
    </row>
    <row r="1318" spans="2:14" s="2" customFormat="1" x14ac:dyDescent="0.25">
      <c r="B1318" s="39"/>
      <c r="C1318" s="3"/>
      <c r="D1318" s="4" t="str">
        <f>_xlfn.IFNA(VLOOKUP(C1318,'1 - Componenten'!$B$7:$K$60,3,0),"")</f>
        <v/>
      </c>
      <c r="E1318" s="18" t="str">
        <f>_xlfn.IFNA(VLOOKUP(C1318,'1 - Componenten'!$B$7:$K$60,5,0),"")</f>
        <v/>
      </c>
      <c r="F1318" s="26" t="str">
        <f>_xlfn.IFNA(VLOOKUP(C1318,'1 - Componenten'!$B$7:$K$60,8,0),"")</f>
        <v/>
      </c>
      <c r="G1318" s="26" t="str">
        <f>_xlfn.IFNA(VLOOKUP(C1318,'1 - Componenten'!$B$7:$K$60,9,0),"")</f>
        <v/>
      </c>
      <c r="H1318" s="26" t="str">
        <f>_xlfn.IFNA(VLOOKUP(C1318,'1 - Componenten'!$B$7:$K$60,10,0),"")</f>
        <v/>
      </c>
      <c r="I1318" s="13">
        <v>1</v>
      </c>
      <c r="J1318" s="52">
        <f t="shared" ref="J1318:J1325" si="464">IFERROR($I1318*E1318,0)</f>
        <v>0</v>
      </c>
      <c r="K1318" s="53">
        <f t="shared" ref="K1318:K1325" si="465">IFERROR($I1318*F1318,0)</f>
        <v>0</v>
      </c>
      <c r="L1318" s="53">
        <f t="shared" si="462"/>
        <v>0</v>
      </c>
      <c r="M1318" s="53">
        <f t="shared" si="463"/>
        <v>0</v>
      </c>
      <c r="N1318" s="42"/>
    </row>
    <row r="1319" spans="2:14" s="2" customFormat="1" x14ac:dyDescent="0.25">
      <c r="B1319" s="39"/>
      <c r="C1319" s="3"/>
      <c r="D1319" s="4" t="str">
        <f>_xlfn.IFNA(VLOOKUP(C1319,'1 - Componenten'!$B$7:$K$60,3,0),"")</f>
        <v/>
      </c>
      <c r="E1319" s="18" t="str">
        <f>_xlfn.IFNA(VLOOKUP(C1319,'1 - Componenten'!$B$7:$K$60,5,0),"")</f>
        <v/>
      </c>
      <c r="F1319" s="26" t="str">
        <f>_xlfn.IFNA(VLOOKUP(C1319,'1 - Componenten'!$B$7:$K$60,8,0),"")</f>
        <v/>
      </c>
      <c r="G1319" s="26" t="str">
        <f>_xlfn.IFNA(VLOOKUP(C1319,'1 - Componenten'!$B$7:$K$60,9,0),"")</f>
        <v/>
      </c>
      <c r="H1319" s="26" t="str">
        <f>_xlfn.IFNA(VLOOKUP(C1319,'1 - Componenten'!$B$7:$K$60,10,0),"")</f>
        <v/>
      </c>
      <c r="I1319" s="13">
        <v>1</v>
      </c>
      <c r="J1319" s="52">
        <f t="shared" si="464"/>
        <v>0</v>
      </c>
      <c r="K1319" s="53">
        <f t="shared" si="465"/>
        <v>0</v>
      </c>
      <c r="L1319" s="53">
        <f t="shared" si="462"/>
        <v>0</v>
      </c>
      <c r="M1319" s="53">
        <f t="shared" si="463"/>
        <v>0</v>
      </c>
      <c r="N1319" s="42"/>
    </row>
    <row r="1320" spans="2:14" s="2" customFormat="1" x14ac:dyDescent="0.25">
      <c r="B1320" s="39"/>
      <c r="C1320" s="3"/>
      <c r="D1320" s="4" t="str">
        <f>_xlfn.IFNA(VLOOKUP(C1320,'1 - Componenten'!$B$7:$K$60,3,0),"")</f>
        <v/>
      </c>
      <c r="E1320" s="18" t="str">
        <f>_xlfn.IFNA(VLOOKUP(C1320,'1 - Componenten'!$B$7:$K$60,5,0),"")</f>
        <v/>
      </c>
      <c r="F1320" s="26" t="str">
        <f>_xlfn.IFNA(VLOOKUP(C1320,'1 - Componenten'!$B$7:$K$60,8,0),"")</f>
        <v/>
      </c>
      <c r="G1320" s="26" t="str">
        <f>_xlfn.IFNA(VLOOKUP(C1320,'1 - Componenten'!$B$7:$K$60,9,0),"")</f>
        <v/>
      </c>
      <c r="H1320" s="26" t="str">
        <f>_xlfn.IFNA(VLOOKUP(C1320,'1 - Componenten'!$B$7:$K$60,10,0),"")</f>
        <v/>
      </c>
      <c r="I1320" s="13">
        <v>1</v>
      </c>
      <c r="J1320" s="52">
        <f t="shared" si="464"/>
        <v>0</v>
      </c>
      <c r="K1320" s="53">
        <f t="shared" si="465"/>
        <v>0</v>
      </c>
      <c r="L1320" s="53">
        <f t="shared" si="462"/>
        <v>0</v>
      </c>
      <c r="M1320" s="53">
        <f t="shared" si="463"/>
        <v>0</v>
      </c>
      <c r="N1320" s="42"/>
    </row>
    <row r="1321" spans="2:14" s="2" customFormat="1" x14ac:dyDescent="0.25">
      <c r="B1321" s="39"/>
      <c r="C1321" s="3"/>
      <c r="D1321" s="4" t="str">
        <f>_xlfn.IFNA(VLOOKUP(C1321,'1 - Componenten'!$B$7:$K$60,3,0),"")</f>
        <v/>
      </c>
      <c r="E1321" s="18" t="str">
        <f>_xlfn.IFNA(VLOOKUP(C1321,'1 - Componenten'!$B$7:$K$60,5,0),"")</f>
        <v/>
      </c>
      <c r="F1321" s="26" t="str">
        <f>_xlfn.IFNA(VLOOKUP(C1321,'1 - Componenten'!$B$7:$K$60,8,0),"")</f>
        <v/>
      </c>
      <c r="G1321" s="26" t="str">
        <f>_xlfn.IFNA(VLOOKUP(C1321,'1 - Componenten'!$B$7:$K$60,9,0),"")</f>
        <v/>
      </c>
      <c r="H1321" s="26" t="str">
        <f>_xlfn.IFNA(VLOOKUP(C1321,'1 - Componenten'!$B$7:$K$60,10,0),"")</f>
        <v/>
      </c>
      <c r="I1321" s="13">
        <v>1</v>
      </c>
      <c r="J1321" s="52">
        <f t="shared" si="464"/>
        <v>0</v>
      </c>
      <c r="K1321" s="53">
        <f t="shared" si="465"/>
        <v>0</v>
      </c>
      <c r="L1321" s="53">
        <f t="shared" si="462"/>
        <v>0</v>
      </c>
      <c r="M1321" s="53">
        <f t="shared" si="463"/>
        <v>0</v>
      </c>
      <c r="N1321" s="42"/>
    </row>
    <row r="1322" spans="2:14" s="2" customFormat="1" x14ac:dyDescent="0.25">
      <c r="B1322" s="39"/>
      <c r="C1322" s="3"/>
      <c r="D1322" s="4" t="str">
        <f>_xlfn.IFNA(VLOOKUP(C1322,'1 - Componenten'!$B$7:$K$60,3,0),"")</f>
        <v/>
      </c>
      <c r="E1322" s="18" t="str">
        <f>_xlfn.IFNA(VLOOKUP(C1322,'1 - Componenten'!$B$7:$K$60,5,0),"")</f>
        <v/>
      </c>
      <c r="F1322" s="26" t="str">
        <f>_xlfn.IFNA(VLOOKUP(C1322,'1 - Componenten'!$B$7:$K$60,8,0),"")</f>
        <v/>
      </c>
      <c r="G1322" s="26" t="str">
        <f>_xlfn.IFNA(VLOOKUP(C1322,'1 - Componenten'!$B$7:$K$60,9,0),"")</f>
        <v/>
      </c>
      <c r="H1322" s="26" t="str">
        <f>_xlfn.IFNA(VLOOKUP(C1322,'1 - Componenten'!$B$7:$K$60,10,0),"")</f>
        <v/>
      </c>
      <c r="I1322" s="13">
        <v>1</v>
      </c>
      <c r="J1322" s="52">
        <f t="shared" si="464"/>
        <v>0</v>
      </c>
      <c r="K1322" s="53">
        <f t="shared" si="465"/>
        <v>0</v>
      </c>
      <c r="L1322" s="53">
        <f t="shared" si="462"/>
        <v>0</v>
      </c>
      <c r="M1322" s="53">
        <f t="shared" si="463"/>
        <v>0</v>
      </c>
      <c r="N1322" s="42"/>
    </row>
    <row r="1323" spans="2:14" s="2" customFormat="1" x14ac:dyDescent="0.25">
      <c r="B1323" s="39"/>
      <c r="C1323" s="3"/>
      <c r="D1323" s="4" t="str">
        <f>_xlfn.IFNA(VLOOKUP(C1323,'1 - Componenten'!$B$7:$K$60,3,0),"")</f>
        <v/>
      </c>
      <c r="E1323" s="18" t="str">
        <f>_xlfn.IFNA(VLOOKUP(C1323,'1 - Componenten'!$B$7:$K$60,5,0),"")</f>
        <v/>
      </c>
      <c r="F1323" s="26" t="str">
        <f>_xlfn.IFNA(VLOOKUP(C1323,'1 - Componenten'!$B$7:$K$60,8,0),"")</f>
        <v/>
      </c>
      <c r="G1323" s="26" t="str">
        <f>_xlfn.IFNA(VLOOKUP(C1323,'1 - Componenten'!$B$7:$K$60,9,0),"")</f>
        <v/>
      </c>
      <c r="H1323" s="26" t="str">
        <f>_xlfn.IFNA(VLOOKUP(C1323,'1 - Componenten'!$B$7:$K$60,10,0),"")</f>
        <v/>
      </c>
      <c r="I1323" s="13">
        <v>1</v>
      </c>
      <c r="J1323" s="52">
        <f t="shared" si="464"/>
        <v>0</v>
      </c>
      <c r="K1323" s="53">
        <f t="shared" si="465"/>
        <v>0</v>
      </c>
      <c r="L1323" s="53">
        <f t="shared" si="462"/>
        <v>0</v>
      </c>
      <c r="M1323" s="53">
        <f t="shared" si="463"/>
        <v>0</v>
      </c>
      <c r="N1323" s="42"/>
    </row>
    <row r="1324" spans="2:14" s="2" customFormat="1" x14ac:dyDescent="0.25">
      <c r="B1324" s="39"/>
      <c r="C1324" s="3"/>
      <c r="D1324" s="4" t="str">
        <f>_xlfn.IFNA(VLOOKUP(C1324,'1 - Componenten'!$B$7:$K$60,3,0),"")</f>
        <v/>
      </c>
      <c r="E1324" s="18" t="str">
        <f>_xlfn.IFNA(VLOOKUP(C1324,'1 - Componenten'!$B$7:$K$60,5,0),"")</f>
        <v/>
      </c>
      <c r="F1324" s="26" t="str">
        <f>_xlfn.IFNA(VLOOKUP(C1324,'1 - Componenten'!$B$7:$K$60,8,0),"")</f>
        <v/>
      </c>
      <c r="G1324" s="26" t="str">
        <f>_xlfn.IFNA(VLOOKUP(C1324,'1 - Componenten'!$B$7:$K$60,9,0),"")</f>
        <v/>
      </c>
      <c r="H1324" s="26" t="str">
        <f>_xlfn.IFNA(VLOOKUP(C1324,'1 - Componenten'!$B$7:$K$60,10,0),"")</f>
        <v/>
      </c>
      <c r="I1324" s="13">
        <v>1</v>
      </c>
      <c r="J1324" s="52">
        <f t="shared" si="464"/>
        <v>0</v>
      </c>
      <c r="K1324" s="53">
        <f t="shared" si="465"/>
        <v>0</v>
      </c>
      <c r="L1324" s="53">
        <f t="shared" si="462"/>
        <v>0</v>
      </c>
      <c r="M1324" s="53">
        <f t="shared" si="463"/>
        <v>0</v>
      </c>
      <c r="N1324" s="42"/>
    </row>
    <row r="1325" spans="2:14" s="2" customFormat="1" x14ac:dyDescent="0.25">
      <c r="B1325" s="39"/>
      <c r="C1325" s="3"/>
      <c r="D1325" s="4" t="str">
        <f>_xlfn.IFNA(VLOOKUP(C1325,'1 - Componenten'!$B$7:$K$60,3,0),"")</f>
        <v/>
      </c>
      <c r="E1325" s="18" t="str">
        <f>_xlfn.IFNA(VLOOKUP(C1325,'1 - Componenten'!$B$7:$K$60,5,0),"")</f>
        <v/>
      </c>
      <c r="F1325" s="26" t="str">
        <f>_xlfn.IFNA(VLOOKUP(C1325,'1 - Componenten'!$B$7:$K$60,8,0),"")</f>
        <v/>
      </c>
      <c r="G1325" s="26" t="str">
        <f>_xlfn.IFNA(VLOOKUP(C1325,'1 - Componenten'!$B$7:$K$60,9,0),"")</f>
        <v/>
      </c>
      <c r="H1325" s="26" t="str">
        <f>_xlfn.IFNA(VLOOKUP(C1325,'1 - Componenten'!$B$7:$K$60,10,0),"")</f>
        <v/>
      </c>
      <c r="I1325" s="13">
        <v>1</v>
      </c>
      <c r="J1325" s="52">
        <f t="shared" si="464"/>
        <v>0</v>
      </c>
      <c r="K1325" s="53">
        <f t="shared" si="465"/>
        <v>0</v>
      </c>
      <c r="L1325" s="53">
        <f t="shared" si="462"/>
        <v>0</v>
      </c>
      <c r="M1325" s="53">
        <f t="shared" si="463"/>
        <v>0</v>
      </c>
      <c r="N1325" s="42"/>
    </row>
    <row r="1326" spans="2:14" s="2" customFormat="1" ht="14.1" customHeight="1" x14ac:dyDescent="0.25">
      <c r="B1326" s="39"/>
      <c r="C1326" s="32"/>
      <c r="D1326" s="33"/>
      <c r="E1326" s="34"/>
      <c r="F1326" s="35"/>
      <c r="G1326" s="35"/>
      <c r="H1326" s="35"/>
      <c r="I1326" s="32"/>
      <c r="J1326" s="54" t="s">
        <v>29</v>
      </c>
      <c r="K1326" s="55">
        <f>SUM(K1317:K1325)</f>
        <v>0</v>
      </c>
      <c r="L1326" s="55">
        <f>SUM(L1317:L1325)</f>
        <v>0</v>
      </c>
      <c r="M1326" s="55">
        <f>SUM(M1317:M1325)</f>
        <v>0</v>
      </c>
      <c r="N1326" s="42"/>
    </row>
    <row r="1327" spans="2:14" s="2" customFormat="1" ht="18.75" x14ac:dyDescent="0.3">
      <c r="B1327" s="39"/>
      <c r="C1327" s="48" t="s">
        <v>86</v>
      </c>
      <c r="D1327" s="79" t="s">
        <v>111</v>
      </c>
      <c r="E1327" s="107" t="s">
        <v>19</v>
      </c>
      <c r="F1327" s="107"/>
      <c r="G1327" s="107"/>
      <c r="H1327" s="107"/>
      <c r="I1327" s="108" t="s">
        <v>35</v>
      </c>
      <c r="J1327" s="108"/>
      <c r="K1327" s="108"/>
      <c r="L1327" s="108"/>
      <c r="M1327" s="108"/>
      <c r="N1327" s="42"/>
    </row>
    <row r="1328" spans="2:14" s="2" customFormat="1" ht="30" customHeight="1" x14ac:dyDescent="0.25">
      <c r="B1328" s="39"/>
      <c r="C1328" s="5" t="s">
        <v>36</v>
      </c>
      <c r="D1328" s="5" t="s">
        <v>12</v>
      </c>
      <c r="E1328" s="12" t="s">
        <v>2</v>
      </c>
      <c r="F1328" s="5" t="s">
        <v>24</v>
      </c>
      <c r="G1328" s="23" t="s">
        <v>21</v>
      </c>
      <c r="H1328" s="23" t="s">
        <v>22</v>
      </c>
      <c r="I1328" s="21" t="s">
        <v>20</v>
      </c>
      <c r="J1328" s="21" t="s">
        <v>23</v>
      </c>
      <c r="K1328" s="50" t="s">
        <v>25</v>
      </c>
      <c r="L1328" s="51" t="s">
        <v>26</v>
      </c>
      <c r="M1328" s="51" t="s">
        <v>27</v>
      </c>
      <c r="N1328" s="42"/>
    </row>
    <row r="1329" spans="2:14" s="2" customFormat="1" x14ac:dyDescent="0.25">
      <c r="B1329" s="39"/>
      <c r="C1329" s="3"/>
      <c r="D1329" s="4" t="str">
        <f>_xlfn.IFNA(VLOOKUP(C1329,'1 - Componenten'!$B$7:$K$60,3,0),"")</f>
        <v/>
      </c>
      <c r="E1329" s="18" t="str">
        <f>_xlfn.IFNA(VLOOKUP(C1329,'1 - Componenten'!$B$7:$K$60,5,0),"")</f>
        <v/>
      </c>
      <c r="F1329" s="26" t="str">
        <f>_xlfn.IFNA(VLOOKUP(C1329,'1 - Componenten'!$B$7:$K$60,8,0),"")</f>
        <v/>
      </c>
      <c r="G1329" s="26" t="str">
        <f>_xlfn.IFNA(VLOOKUP(C1329,'1 - Componenten'!$B$7:$K$60,9,0),"")</f>
        <v/>
      </c>
      <c r="H1329" s="26" t="str">
        <f>_xlfn.IFNA(VLOOKUP(C1329,'1 - Componenten'!$B$7:$K$60,10,0),"")</f>
        <v/>
      </c>
      <c r="I1329" s="13">
        <v>1</v>
      </c>
      <c r="J1329" s="52">
        <f>IFERROR($I1329*E1329,0)</f>
        <v>0</v>
      </c>
      <c r="K1329" s="53">
        <f>IFERROR($I1329*F1329,0)</f>
        <v>0</v>
      </c>
      <c r="L1329" s="53">
        <f t="shared" ref="L1329:L1337" si="466">IFERROR($I1329*G1329,0)</f>
        <v>0</v>
      </c>
      <c r="M1329" s="53">
        <f t="shared" ref="M1329:M1337" si="467">IFERROR($I1329*H1329,0)</f>
        <v>0</v>
      </c>
      <c r="N1329" s="42"/>
    </row>
    <row r="1330" spans="2:14" s="2" customFormat="1" x14ac:dyDescent="0.25">
      <c r="B1330" s="39"/>
      <c r="C1330" s="3"/>
      <c r="D1330" s="4" t="str">
        <f>_xlfn.IFNA(VLOOKUP(C1330,'1 - Componenten'!$B$7:$K$60,3,0),"")</f>
        <v/>
      </c>
      <c r="E1330" s="18" t="str">
        <f>_xlfn.IFNA(VLOOKUP(C1330,'1 - Componenten'!$B$7:$K$60,5,0),"")</f>
        <v/>
      </c>
      <c r="F1330" s="26" t="str">
        <f>_xlfn.IFNA(VLOOKUP(C1330,'1 - Componenten'!$B$7:$K$60,8,0),"")</f>
        <v/>
      </c>
      <c r="G1330" s="26" t="str">
        <f>_xlfn.IFNA(VLOOKUP(C1330,'1 - Componenten'!$B$7:$K$60,9,0),"")</f>
        <v/>
      </c>
      <c r="H1330" s="26" t="str">
        <f>_xlfn.IFNA(VLOOKUP(C1330,'1 - Componenten'!$B$7:$K$60,10,0),"")</f>
        <v/>
      </c>
      <c r="I1330" s="13">
        <v>1</v>
      </c>
      <c r="J1330" s="52">
        <f t="shared" ref="J1330:J1337" si="468">IFERROR($I1330*E1330,0)</f>
        <v>0</v>
      </c>
      <c r="K1330" s="53">
        <f t="shared" ref="K1330:K1337" si="469">IFERROR($I1330*F1330,0)</f>
        <v>0</v>
      </c>
      <c r="L1330" s="53">
        <f t="shared" si="466"/>
        <v>0</v>
      </c>
      <c r="M1330" s="53">
        <f t="shared" si="467"/>
        <v>0</v>
      </c>
      <c r="N1330" s="42"/>
    </row>
    <row r="1331" spans="2:14" s="2" customFormat="1" x14ac:dyDescent="0.25">
      <c r="B1331" s="39"/>
      <c r="C1331" s="3"/>
      <c r="D1331" s="4" t="str">
        <f>_xlfn.IFNA(VLOOKUP(C1331,'1 - Componenten'!$B$7:$K$60,3,0),"")</f>
        <v/>
      </c>
      <c r="E1331" s="18" t="str">
        <f>_xlfn.IFNA(VLOOKUP(C1331,'1 - Componenten'!$B$7:$K$60,5,0),"")</f>
        <v/>
      </c>
      <c r="F1331" s="26" t="str">
        <f>_xlfn.IFNA(VLOOKUP(C1331,'1 - Componenten'!$B$7:$K$60,8,0),"")</f>
        <v/>
      </c>
      <c r="G1331" s="26" t="str">
        <f>_xlfn.IFNA(VLOOKUP(C1331,'1 - Componenten'!$B$7:$K$60,9,0),"")</f>
        <v/>
      </c>
      <c r="H1331" s="26" t="str">
        <f>_xlfn.IFNA(VLOOKUP(C1331,'1 - Componenten'!$B$7:$K$60,10,0),"")</f>
        <v/>
      </c>
      <c r="I1331" s="13">
        <v>1</v>
      </c>
      <c r="J1331" s="52">
        <f t="shared" si="468"/>
        <v>0</v>
      </c>
      <c r="K1331" s="53">
        <f t="shared" si="469"/>
        <v>0</v>
      </c>
      <c r="L1331" s="53">
        <f t="shared" si="466"/>
        <v>0</v>
      </c>
      <c r="M1331" s="53">
        <f t="shared" si="467"/>
        <v>0</v>
      </c>
      <c r="N1331" s="42"/>
    </row>
    <row r="1332" spans="2:14" s="2" customFormat="1" x14ac:dyDescent="0.25">
      <c r="B1332" s="39"/>
      <c r="C1332" s="3"/>
      <c r="D1332" s="4" t="str">
        <f>_xlfn.IFNA(VLOOKUP(C1332,'1 - Componenten'!$B$7:$K$60,3,0),"")</f>
        <v/>
      </c>
      <c r="E1332" s="18" t="str">
        <f>_xlfn.IFNA(VLOOKUP(C1332,'1 - Componenten'!$B$7:$K$60,5,0),"")</f>
        <v/>
      </c>
      <c r="F1332" s="26" t="str">
        <f>_xlfn.IFNA(VLOOKUP(C1332,'1 - Componenten'!$B$7:$K$60,8,0),"")</f>
        <v/>
      </c>
      <c r="G1332" s="26" t="str">
        <f>_xlfn.IFNA(VLOOKUP(C1332,'1 - Componenten'!$B$7:$K$60,9,0),"")</f>
        <v/>
      </c>
      <c r="H1332" s="26" t="str">
        <f>_xlfn.IFNA(VLOOKUP(C1332,'1 - Componenten'!$B$7:$K$60,10,0),"")</f>
        <v/>
      </c>
      <c r="I1332" s="13">
        <v>1</v>
      </c>
      <c r="J1332" s="52">
        <f t="shared" si="468"/>
        <v>0</v>
      </c>
      <c r="K1332" s="53">
        <f t="shared" si="469"/>
        <v>0</v>
      </c>
      <c r="L1332" s="53">
        <f t="shared" si="466"/>
        <v>0</v>
      </c>
      <c r="M1332" s="53">
        <f t="shared" si="467"/>
        <v>0</v>
      </c>
      <c r="N1332" s="42"/>
    </row>
    <row r="1333" spans="2:14" s="2" customFormat="1" x14ac:dyDescent="0.25">
      <c r="B1333" s="39"/>
      <c r="C1333" s="3"/>
      <c r="D1333" s="4" t="str">
        <f>_xlfn.IFNA(VLOOKUP(C1333,'1 - Componenten'!$B$7:$K$60,3,0),"")</f>
        <v/>
      </c>
      <c r="E1333" s="18" t="str">
        <f>_xlfn.IFNA(VLOOKUP(C1333,'1 - Componenten'!$B$7:$K$60,5,0),"")</f>
        <v/>
      </c>
      <c r="F1333" s="26" t="str">
        <f>_xlfn.IFNA(VLOOKUP(C1333,'1 - Componenten'!$B$7:$K$60,8,0),"")</f>
        <v/>
      </c>
      <c r="G1333" s="26" t="str">
        <f>_xlfn.IFNA(VLOOKUP(C1333,'1 - Componenten'!$B$7:$K$60,9,0),"")</f>
        <v/>
      </c>
      <c r="H1333" s="26" t="str">
        <f>_xlfn.IFNA(VLOOKUP(C1333,'1 - Componenten'!$B$7:$K$60,10,0),"")</f>
        <v/>
      </c>
      <c r="I1333" s="13">
        <v>1</v>
      </c>
      <c r="J1333" s="52">
        <f t="shared" si="468"/>
        <v>0</v>
      </c>
      <c r="K1333" s="53">
        <f t="shared" si="469"/>
        <v>0</v>
      </c>
      <c r="L1333" s="53">
        <f t="shared" si="466"/>
        <v>0</v>
      </c>
      <c r="M1333" s="53">
        <f t="shared" si="467"/>
        <v>0</v>
      </c>
      <c r="N1333" s="42"/>
    </row>
    <row r="1334" spans="2:14" s="2" customFormat="1" x14ac:dyDescent="0.25">
      <c r="B1334" s="39"/>
      <c r="C1334" s="3"/>
      <c r="D1334" s="4" t="str">
        <f>_xlfn.IFNA(VLOOKUP(C1334,'1 - Componenten'!$B$7:$K$60,3,0),"")</f>
        <v/>
      </c>
      <c r="E1334" s="18" t="str">
        <f>_xlfn.IFNA(VLOOKUP(C1334,'1 - Componenten'!$B$7:$K$60,5,0),"")</f>
        <v/>
      </c>
      <c r="F1334" s="26" t="str">
        <f>_xlfn.IFNA(VLOOKUP(C1334,'1 - Componenten'!$B$7:$K$60,8,0),"")</f>
        <v/>
      </c>
      <c r="G1334" s="26" t="str">
        <f>_xlfn.IFNA(VLOOKUP(C1334,'1 - Componenten'!$B$7:$K$60,9,0),"")</f>
        <v/>
      </c>
      <c r="H1334" s="26" t="str">
        <f>_xlfn.IFNA(VLOOKUP(C1334,'1 - Componenten'!$B$7:$K$60,10,0),"")</f>
        <v/>
      </c>
      <c r="I1334" s="13">
        <v>1</v>
      </c>
      <c r="J1334" s="52">
        <f t="shared" si="468"/>
        <v>0</v>
      </c>
      <c r="K1334" s="53">
        <f t="shared" si="469"/>
        <v>0</v>
      </c>
      <c r="L1334" s="53">
        <f t="shared" si="466"/>
        <v>0</v>
      </c>
      <c r="M1334" s="53">
        <f t="shared" si="467"/>
        <v>0</v>
      </c>
      <c r="N1334" s="42"/>
    </row>
    <row r="1335" spans="2:14" s="2" customFormat="1" x14ac:dyDescent="0.25">
      <c r="B1335" s="39"/>
      <c r="C1335" s="3"/>
      <c r="D1335" s="4" t="str">
        <f>_xlfn.IFNA(VLOOKUP(C1335,'1 - Componenten'!$B$7:$K$60,3,0),"")</f>
        <v/>
      </c>
      <c r="E1335" s="18" t="str">
        <f>_xlfn.IFNA(VLOOKUP(C1335,'1 - Componenten'!$B$7:$K$60,5,0),"")</f>
        <v/>
      </c>
      <c r="F1335" s="26" t="str">
        <f>_xlfn.IFNA(VLOOKUP(C1335,'1 - Componenten'!$B$7:$K$60,8,0),"")</f>
        <v/>
      </c>
      <c r="G1335" s="26" t="str">
        <f>_xlfn.IFNA(VLOOKUP(C1335,'1 - Componenten'!$B$7:$K$60,9,0),"")</f>
        <v/>
      </c>
      <c r="H1335" s="26" t="str">
        <f>_xlfn.IFNA(VLOOKUP(C1335,'1 - Componenten'!$B$7:$K$60,10,0),"")</f>
        <v/>
      </c>
      <c r="I1335" s="13">
        <v>1</v>
      </c>
      <c r="J1335" s="52">
        <f t="shared" si="468"/>
        <v>0</v>
      </c>
      <c r="K1335" s="53">
        <f t="shared" si="469"/>
        <v>0</v>
      </c>
      <c r="L1335" s="53">
        <f t="shared" si="466"/>
        <v>0</v>
      </c>
      <c r="M1335" s="53">
        <f t="shared" si="467"/>
        <v>0</v>
      </c>
      <c r="N1335" s="42"/>
    </row>
    <row r="1336" spans="2:14" s="2" customFormat="1" x14ac:dyDescent="0.25">
      <c r="B1336" s="39"/>
      <c r="C1336" s="3"/>
      <c r="D1336" s="4" t="str">
        <f>_xlfn.IFNA(VLOOKUP(C1336,'1 - Componenten'!$B$7:$K$60,3,0),"")</f>
        <v/>
      </c>
      <c r="E1336" s="18" t="str">
        <f>_xlfn.IFNA(VLOOKUP(C1336,'1 - Componenten'!$B$7:$K$60,5,0),"")</f>
        <v/>
      </c>
      <c r="F1336" s="26" t="str">
        <f>_xlfn.IFNA(VLOOKUP(C1336,'1 - Componenten'!$B$7:$K$60,8,0),"")</f>
        <v/>
      </c>
      <c r="G1336" s="26" t="str">
        <f>_xlfn.IFNA(VLOOKUP(C1336,'1 - Componenten'!$B$7:$K$60,9,0),"")</f>
        <v/>
      </c>
      <c r="H1336" s="26" t="str">
        <f>_xlfn.IFNA(VLOOKUP(C1336,'1 - Componenten'!$B$7:$K$60,10,0),"")</f>
        <v/>
      </c>
      <c r="I1336" s="13">
        <v>1</v>
      </c>
      <c r="J1336" s="52">
        <f t="shared" si="468"/>
        <v>0</v>
      </c>
      <c r="K1336" s="53">
        <f t="shared" si="469"/>
        <v>0</v>
      </c>
      <c r="L1336" s="53">
        <f t="shared" si="466"/>
        <v>0</v>
      </c>
      <c r="M1336" s="53">
        <f t="shared" si="467"/>
        <v>0</v>
      </c>
      <c r="N1336" s="42"/>
    </row>
    <row r="1337" spans="2:14" s="2" customFormat="1" x14ac:dyDescent="0.25">
      <c r="B1337" s="39"/>
      <c r="C1337" s="3"/>
      <c r="D1337" s="4" t="str">
        <f>_xlfn.IFNA(VLOOKUP(C1337,'1 - Componenten'!$B$7:$K$60,3,0),"")</f>
        <v/>
      </c>
      <c r="E1337" s="18" t="str">
        <f>_xlfn.IFNA(VLOOKUP(C1337,'1 - Componenten'!$B$7:$K$60,5,0),"")</f>
        <v/>
      </c>
      <c r="F1337" s="26" t="str">
        <f>_xlfn.IFNA(VLOOKUP(C1337,'1 - Componenten'!$B$7:$K$60,8,0),"")</f>
        <v/>
      </c>
      <c r="G1337" s="26" t="str">
        <f>_xlfn.IFNA(VLOOKUP(C1337,'1 - Componenten'!$B$7:$K$60,9,0),"")</f>
        <v/>
      </c>
      <c r="H1337" s="26" t="str">
        <f>_xlfn.IFNA(VLOOKUP(C1337,'1 - Componenten'!$B$7:$K$60,10,0),"")</f>
        <v/>
      </c>
      <c r="I1337" s="13">
        <v>1</v>
      </c>
      <c r="J1337" s="52">
        <f t="shared" si="468"/>
        <v>0</v>
      </c>
      <c r="K1337" s="53">
        <f t="shared" si="469"/>
        <v>0</v>
      </c>
      <c r="L1337" s="53">
        <f t="shared" si="466"/>
        <v>0</v>
      </c>
      <c r="M1337" s="53">
        <f t="shared" si="467"/>
        <v>0</v>
      </c>
      <c r="N1337" s="42"/>
    </row>
    <row r="1338" spans="2:14" s="2" customFormat="1" ht="14.1" customHeight="1" x14ac:dyDescent="0.25">
      <c r="B1338" s="39"/>
      <c r="C1338" s="32"/>
      <c r="D1338" s="33"/>
      <c r="E1338" s="34"/>
      <c r="F1338" s="35"/>
      <c r="G1338" s="35"/>
      <c r="H1338" s="35"/>
      <c r="I1338" s="32"/>
      <c r="J1338" s="54" t="s">
        <v>29</v>
      </c>
      <c r="K1338" s="55">
        <f>SUM(K1329:K1337)</f>
        <v>0</v>
      </c>
      <c r="L1338" s="55">
        <f>SUM(L1329:L1337)</f>
        <v>0</v>
      </c>
      <c r="M1338" s="55">
        <f>SUM(M1329:M1337)</f>
        <v>0</v>
      </c>
      <c r="N1338" s="42"/>
    </row>
    <row r="1339" spans="2:14" s="2" customFormat="1" ht="18.75" x14ac:dyDescent="0.3">
      <c r="B1339" s="39"/>
      <c r="C1339" s="48" t="s">
        <v>86</v>
      </c>
      <c r="D1339" s="79" t="s">
        <v>112</v>
      </c>
      <c r="E1339" s="107" t="s">
        <v>19</v>
      </c>
      <c r="F1339" s="107"/>
      <c r="G1339" s="107"/>
      <c r="H1339" s="107"/>
      <c r="I1339" s="108" t="s">
        <v>35</v>
      </c>
      <c r="J1339" s="108"/>
      <c r="K1339" s="108"/>
      <c r="L1339" s="108"/>
      <c r="M1339" s="108"/>
      <c r="N1339" s="42"/>
    </row>
    <row r="1340" spans="2:14" s="2" customFormat="1" ht="30" customHeight="1" x14ac:dyDescent="0.25">
      <c r="B1340" s="39"/>
      <c r="C1340" s="5" t="s">
        <v>36</v>
      </c>
      <c r="D1340" s="5" t="s">
        <v>12</v>
      </c>
      <c r="E1340" s="12" t="s">
        <v>2</v>
      </c>
      <c r="F1340" s="5" t="s">
        <v>24</v>
      </c>
      <c r="G1340" s="23" t="s">
        <v>21</v>
      </c>
      <c r="H1340" s="23" t="s">
        <v>22</v>
      </c>
      <c r="I1340" s="21" t="s">
        <v>20</v>
      </c>
      <c r="J1340" s="21" t="s">
        <v>23</v>
      </c>
      <c r="K1340" s="50" t="s">
        <v>25</v>
      </c>
      <c r="L1340" s="51" t="s">
        <v>26</v>
      </c>
      <c r="M1340" s="51" t="s">
        <v>27</v>
      </c>
      <c r="N1340" s="42"/>
    </row>
    <row r="1341" spans="2:14" s="2" customFormat="1" x14ac:dyDescent="0.25">
      <c r="B1341" s="39"/>
      <c r="C1341" s="3"/>
      <c r="D1341" s="4" t="str">
        <f>_xlfn.IFNA(VLOOKUP(C1341,'1 - Componenten'!$B$7:$K$60,3,0),"")</f>
        <v/>
      </c>
      <c r="E1341" s="18" t="str">
        <f>_xlfn.IFNA(VLOOKUP(C1341,'1 - Componenten'!$B$7:$K$60,5,0),"")</f>
        <v/>
      </c>
      <c r="F1341" s="26" t="str">
        <f>_xlfn.IFNA(VLOOKUP(C1341,'1 - Componenten'!$B$7:$K$60,8,0),"")</f>
        <v/>
      </c>
      <c r="G1341" s="26" t="str">
        <f>_xlfn.IFNA(VLOOKUP(C1341,'1 - Componenten'!$B$7:$K$60,9,0),"")</f>
        <v/>
      </c>
      <c r="H1341" s="26" t="str">
        <f>_xlfn.IFNA(VLOOKUP(C1341,'1 - Componenten'!$B$7:$K$60,10,0),"")</f>
        <v/>
      </c>
      <c r="I1341" s="13">
        <v>1</v>
      </c>
      <c r="J1341" s="52">
        <f>IFERROR($I1341*E1341,0)</f>
        <v>0</v>
      </c>
      <c r="K1341" s="53">
        <f>IFERROR($I1341*F1341,0)</f>
        <v>0</v>
      </c>
      <c r="L1341" s="53">
        <f t="shared" ref="L1341:L1349" si="470">IFERROR($I1341*G1341,0)</f>
        <v>0</v>
      </c>
      <c r="M1341" s="53">
        <f t="shared" ref="M1341:M1349" si="471">IFERROR($I1341*H1341,0)</f>
        <v>0</v>
      </c>
      <c r="N1341" s="42"/>
    </row>
    <row r="1342" spans="2:14" s="2" customFormat="1" x14ac:dyDescent="0.25">
      <c r="B1342" s="39"/>
      <c r="C1342" s="3"/>
      <c r="D1342" s="4" t="str">
        <f>_xlfn.IFNA(VLOOKUP(C1342,'1 - Componenten'!$B$7:$K$60,3,0),"")</f>
        <v/>
      </c>
      <c r="E1342" s="18" t="str">
        <f>_xlfn.IFNA(VLOOKUP(C1342,'1 - Componenten'!$B$7:$K$60,5,0),"")</f>
        <v/>
      </c>
      <c r="F1342" s="26" t="str">
        <f>_xlfn.IFNA(VLOOKUP(C1342,'1 - Componenten'!$B$7:$K$60,8,0),"")</f>
        <v/>
      </c>
      <c r="G1342" s="26" t="str">
        <f>_xlfn.IFNA(VLOOKUP(C1342,'1 - Componenten'!$B$7:$K$60,9,0),"")</f>
        <v/>
      </c>
      <c r="H1342" s="26" t="str">
        <f>_xlfn.IFNA(VLOOKUP(C1342,'1 - Componenten'!$B$7:$K$60,10,0),"")</f>
        <v/>
      </c>
      <c r="I1342" s="13">
        <v>1</v>
      </c>
      <c r="J1342" s="52">
        <f t="shared" ref="J1342:J1349" si="472">IFERROR($I1342*E1342,0)</f>
        <v>0</v>
      </c>
      <c r="K1342" s="53">
        <f t="shared" ref="K1342:K1349" si="473">IFERROR($I1342*F1342,0)</f>
        <v>0</v>
      </c>
      <c r="L1342" s="53">
        <f t="shared" si="470"/>
        <v>0</v>
      </c>
      <c r="M1342" s="53">
        <f t="shared" si="471"/>
        <v>0</v>
      </c>
      <c r="N1342" s="42"/>
    </row>
    <row r="1343" spans="2:14" s="2" customFormat="1" x14ac:dyDescent="0.25">
      <c r="B1343" s="39"/>
      <c r="C1343" s="3"/>
      <c r="D1343" s="4" t="str">
        <f>_xlfn.IFNA(VLOOKUP(C1343,'1 - Componenten'!$B$7:$K$60,3,0),"")</f>
        <v/>
      </c>
      <c r="E1343" s="18" t="str">
        <f>_xlfn.IFNA(VLOOKUP(C1343,'1 - Componenten'!$B$7:$K$60,5,0),"")</f>
        <v/>
      </c>
      <c r="F1343" s="26" t="str">
        <f>_xlfn.IFNA(VLOOKUP(C1343,'1 - Componenten'!$B$7:$K$60,8,0),"")</f>
        <v/>
      </c>
      <c r="G1343" s="26" t="str">
        <f>_xlfn.IFNA(VLOOKUP(C1343,'1 - Componenten'!$B$7:$K$60,9,0),"")</f>
        <v/>
      </c>
      <c r="H1343" s="26" t="str">
        <f>_xlfn.IFNA(VLOOKUP(C1343,'1 - Componenten'!$B$7:$K$60,10,0),"")</f>
        <v/>
      </c>
      <c r="I1343" s="13">
        <v>1</v>
      </c>
      <c r="J1343" s="52">
        <f t="shared" si="472"/>
        <v>0</v>
      </c>
      <c r="K1343" s="53">
        <f t="shared" si="473"/>
        <v>0</v>
      </c>
      <c r="L1343" s="53">
        <f t="shared" si="470"/>
        <v>0</v>
      </c>
      <c r="M1343" s="53">
        <f t="shared" si="471"/>
        <v>0</v>
      </c>
      <c r="N1343" s="42"/>
    </row>
    <row r="1344" spans="2:14" s="2" customFormat="1" x14ac:dyDescent="0.25">
      <c r="B1344" s="39"/>
      <c r="C1344" s="3"/>
      <c r="D1344" s="4" t="str">
        <f>_xlfn.IFNA(VLOOKUP(C1344,'1 - Componenten'!$B$7:$K$60,3,0),"")</f>
        <v/>
      </c>
      <c r="E1344" s="18" t="str">
        <f>_xlfn.IFNA(VLOOKUP(C1344,'1 - Componenten'!$B$7:$K$60,5,0),"")</f>
        <v/>
      </c>
      <c r="F1344" s="26" t="str">
        <f>_xlfn.IFNA(VLOOKUP(C1344,'1 - Componenten'!$B$7:$K$60,8,0),"")</f>
        <v/>
      </c>
      <c r="G1344" s="26" t="str">
        <f>_xlfn.IFNA(VLOOKUP(C1344,'1 - Componenten'!$B$7:$K$60,9,0),"")</f>
        <v/>
      </c>
      <c r="H1344" s="26" t="str">
        <f>_xlfn.IFNA(VLOOKUP(C1344,'1 - Componenten'!$B$7:$K$60,10,0),"")</f>
        <v/>
      </c>
      <c r="I1344" s="13">
        <v>1</v>
      </c>
      <c r="J1344" s="52">
        <f t="shared" si="472"/>
        <v>0</v>
      </c>
      <c r="K1344" s="53">
        <f t="shared" si="473"/>
        <v>0</v>
      </c>
      <c r="L1344" s="53">
        <f t="shared" si="470"/>
        <v>0</v>
      </c>
      <c r="M1344" s="53">
        <f t="shared" si="471"/>
        <v>0</v>
      </c>
      <c r="N1344" s="42"/>
    </row>
    <row r="1345" spans="2:14" s="2" customFormat="1" x14ac:dyDescent="0.25">
      <c r="B1345" s="39"/>
      <c r="C1345" s="3"/>
      <c r="D1345" s="4" t="str">
        <f>_xlfn.IFNA(VLOOKUP(C1345,'1 - Componenten'!$B$7:$K$60,3,0),"")</f>
        <v/>
      </c>
      <c r="E1345" s="18" t="str">
        <f>_xlfn.IFNA(VLOOKUP(C1345,'1 - Componenten'!$B$7:$K$60,5,0),"")</f>
        <v/>
      </c>
      <c r="F1345" s="26" t="str">
        <f>_xlfn.IFNA(VLOOKUP(C1345,'1 - Componenten'!$B$7:$K$60,8,0),"")</f>
        <v/>
      </c>
      <c r="G1345" s="26" t="str">
        <f>_xlfn.IFNA(VLOOKUP(C1345,'1 - Componenten'!$B$7:$K$60,9,0),"")</f>
        <v/>
      </c>
      <c r="H1345" s="26" t="str">
        <f>_xlfn.IFNA(VLOOKUP(C1345,'1 - Componenten'!$B$7:$K$60,10,0),"")</f>
        <v/>
      </c>
      <c r="I1345" s="13">
        <v>1</v>
      </c>
      <c r="J1345" s="52">
        <f t="shared" si="472"/>
        <v>0</v>
      </c>
      <c r="K1345" s="53">
        <f t="shared" si="473"/>
        <v>0</v>
      </c>
      <c r="L1345" s="53">
        <f t="shared" si="470"/>
        <v>0</v>
      </c>
      <c r="M1345" s="53">
        <f t="shared" si="471"/>
        <v>0</v>
      </c>
      <c r="N1345" s="42"/>
    </row>
    <row r="1346" spans="2:14" s="2" customFormat="1" x14ac:dyDescent="0.25">
      <c r="B1346" s="39"/>
      <c r="C1346" s="3"/>
      <c r="D1346" s="4" t="str">
        <f>_xlfn.IFNA(VLOOKUP(C1346,'1 - Componenten'!$B$7:$K$60,3,0),"")</f>
        <v/>
      </c>
      <c r="E1346" s="18" t="str">
        <f>_xlfn.IFNA(VLOOKUP(C1346,'1 - Componenten'!$B$7:$K$60,5,0),"")</f>
        <v/>
      </c>
      <c r="F1346" s="26" t="str">
        <f>_xlfn.IFNA(VLOOKUP(C1346,'1 - Componenten'!$B$7:$K$60,8,0),"")</f>
        <v/>
      </c>
      <c r="G1346" s="26" t="str">
        <f>_xlfn.IFNA(VLOOKUP(C1346,'1 - Componenten'!$B$7:$K$60,9,0),"")</f>
        <v/>
      </c>
      <c r="H1346" s="26" t="str">
        <f>_xlfn.IFNA(VLOOKUP(C1346,'1 - Componenten'!$B$7:$K$60,10,0),"")</f>
        <v/>
      </c>
      <c r="I1346" s="13">
        <v>1</v>
      </c>
      <c r="J1346" s="52">
        <f t="shared" si="472"/>
        <v>0</v>
      </c>
      <c r="K1346" s="53">
        <f t="shared" si="473"/>
        <v>0</v>
      </c>
      <c r="L1346" s="53">
        <f t="shared" si="470"/>
        <v>0</v>
      </c>
      <c r="M1346" s="53">
        <f t="shared" si="471"/>
        <v>0</v>
      </c>
      <c r="N1346" s="42"/>
    </row>
    <row r="1347" spans="2:14" s="2" customFormat="1" x14ac:dyDescent="0.25">
      <c r="B1347" s="39"/>
      <c r="C1347" s="3"/>
      <c r="D1347" s="4" t="str">
        <f>_xlfn.IFNA(VLOOKUP(C1347,'1 - Componenten'!$B$7:$K$60,3,0),"")</f>
        <v/>
      </c>
      <c r="E1347" s="18" t="str">
        <f>_xlfn.IFNA(VLOOKUP(C1347,'1 - Componenten'!$B$7:$K$60,5,0),"")</f>
        <v/>
      </c>
      <c r="F1347" s="26" t="str">
        <f>_xlfn.IFNA(VLOOKUP(C1347,'1 - Componenten'!$B$7:$K$60,8,0),"")</f>
        <v/>
      </c>
      <c r="G1347" s="26" t="str">
        <f>_xlfn.IFNA(VLOOKUP(C1347,'1 - Componenten'!$B$7:$K$60,9,0),"")</f>
        <v/>
      </c>
      <c r="H1347" s="26" t="str">
        <f>_xlfn.IFNA(VLOOKUP(C1347,'1 - Componenten'!$B$7:$K$60,10,0),"")</f>
        <v/>
      </c>
      <c r="I1347" s="13">
        <v>1</v>
      </c>
      <c r="J1347" s="52">
        <f t="shared" si="472"/>
        <v>0</v>
      </c>
      <c r="K1347" s="53">
        <f t="shared" si="473"/>
        <v>0</v>
      </c>
      <c r="L1347" s="53">
        <f t="shared" si="470"/>
        <v>0</v>
      </c>
      <c r="M1347" s="53">
        <f t="shared" si="471"/>
        <v>0</v>
      </c>
      <c r="N1347" s="42"/>
    </row>
    <row r="1348" spans="2:14" s="2" customFormat="1" x14ac:dyDescent="0.25">
      <c r="B1348" s="39"/>
      <c r="C1348" s="3"/>
      <c r="D1348" s="4" t="str">
        <f>_xlfn.IFNA(VLOOKUP(C1348,'1 - Componenten'!$B$7:$K$60,3,0),"")</f>
        <v/>
      </c>
      <c r="E1348" s="18" t="str">
        <f>_xlfn.IFNA(VLOOKUP(C1348,'1 - Componenten'!$B$7:$K$60,5,0),"")</f>
        <v/>
      </c>
      <c r="F1348" s="26" t="str">
        <f>_xlfn.IFNA(VLOOKUP(C1348,'1 - Componenten'!$B$7:$K$60,8,0),"")</f>
        <v/>
      </c>
      <c r="G1348" s="26" t="str">
        <f>_xlfn.IFNA(VLOOKUP(C1348,'1 - Componenten'!$B$7:$K$60,9,0),"")</f>
        <v/>
      </c>
      <c r="H1348" s="26" t="str">
        <f>_xlfn.IFNA(VLOOKUP(C1348,'1 - Componenten'!$B$7:$K$60,10,0),"")</f>
        <v/>
      </c>
      <c r="I1348" s="13">
        <v>1</v>
      </c>
      <c r="J1348" s="52">
        <f t="shared" si="472"/>
        <v>0</v>
      </c>
      <c r="K1348" s="53">
        <f t="shared" si="473"/>
        <v>0</v>
      </c>
      <c r="L1348" s="53">
        <f t="shared" si="470"/>
        <v>0</v>
      </c>
      <c r="M1348" s="53">
        <f t="shared" si="471"/>
        <v>0</v>
      </c>
      <c r="N1348" s="42"/>
    </row>
    <row r="1349" spans="2:14" s="2" customFormat="1" x14ac:dyDescent="0.25">
      <c r="B1349" s="39"/>
      <c r="C1349" s="3"/>
      <c r="D1349" s="4" t="str">
        <f>_xlfn.IFNA(VLOOKUP(C1349,'1 - Componenten'!$B$7:$K$60,3,0),"")</f>
        <v/>
      </c>
      <c r="E1349" s="18" t="str">
        <f>_xlfn.IFNA(VLOOKUP(C1349,'1 - Componenten'!$B$7:$K$60,5,0),"")</f>
        <v/>
      </c>
      <c r="F1349" s="26" t="str">
        <f>_xlfn.IFNA(VLOOKUP(C1349,'1 - Componenten'!$B$7:$K$60,8,0),"")</f>
        <v/>
      </c>
      <c r="G1349" s="26" t="str">
        <f>_xlfn.IFNA(VLOOKUP(C1349,'1 - Componenten'!$B$7:$K$60,9,0),"")</f>
        <v/>
      </c>
      <c r="H1349" s="26" t="str">
        <f>_xlfn.IFNA(VLOOKUP(C1349,'1 - Componenten'!$B$7:$K$60,10,0),"")</f>
        <v/>
      </c>
      <c r="I1349" s="13">
        <v>1</v>
      </c>
      <c r="J1349" s="52">
        <f t="shared" si="472"/>
        <v>0</v>
      </c>
      <c r="K1349" s="53">
        <f t="shared" si="473"/>
        <v>0</v>
      </c>
      <c r="L1349" s="53">
        <f t="shared" si="470"/>
        <v>0</v>
      </c>
      <c r="M1349" s="53">
        <f t="shared" si="471"/>
        <v>0</v>
      </c>
      <c r="N1349" s="42"/>
    </row>
    <row r="1350" spans="2:14" s="2" customFormat="1" ht="14.1" customHeight="1" x14ac:dyDescent="0.25">
      <c r="B1350" s="39"/>
      <c r="C1350" s="32"/>
      <c r="D1350" s="33"/>
      <c r="E1350" s="34"/>
      <c r="F1350" s="35"/>
      <c r="G1350" s="35"/>
      <c r="H1350" s="35"/>
      <c r="I1350" s="32"/>
      <c r="J1350" s="54" t="s">
        <v>29</v>
      </c>
      <c r="K1350" s="55">
        <f>SUM(K1341:K1349)</f>
        <v>0</v>
      </c>
      <c r="L1350" s="55">
        <f>SUM(L1341:L1349)</f>
        <v>0</v>
      </c>
      <c r="M1350" s="55">
        <f>SUM(M1341:M1349)</f>
        <v>0</v>
      </c>
      <c r="N1350" s="42"/>
    </row>
    <row r="1351" spans="2:14" s="2" customFormat="1" ht="18.75" x14ac:dyDescent="0.3">
      <c r="B1351" s="39"/>
      <c r="C1351" s="48" t="s">
        <v>86</v>
      </c>
      <c r="D1351" s="79" t="s">
        <v>112</v>
      </c>
      <c r="E1351" s="107" t="s">
        <v>19</v>
      </c>
      <c r="F1351" s="107"/>
      <c r="G1351" s="107"/>
      <c r="H1351" s="107"/>
      <c r="I1351" s="108" t="s">
        <v>35</v>
      </c>
      <c r="J1351" s="108"/>
      <c r="K1351" s="108"/>
      <c r="L1351" s="108"/>
      <c r="M1351" s="108"/>
      <c r="N1351" s="42"/>
    </row>
    <row r="1352" spans="2:14" s="2" customFormat="1" ht="30" customHeight="1" x14ac:dyDescent="0.25">
      <c r="B1352" s="39"/>
      <c r="C1352" s="5" t="s">
        <v>36</v>
      </c>
      <c r="D1352" s="5" t="s">
        <v>12</v>
      </c>
      <c r="E1352" s="12" t="s">
        <v>2</v>
      </c>
      <c r="F1352" s="5" t="s">
        <v>24</v>
      </c>
      <c r="G1352" s="23" t="s">
        <v>21</v>
      </c>
      <c r="H1352" s="23" t="s">
        <v>22</v>
      </c>
      <c r="I1352" s="21" t="s">
        <v>20</v>
      </c>
      <c r="J1352" s="21" t="s">
        <v>23</v>
      </c>
      <c r="K1352" s="50" t="s">
        <v>25</v>
      </c>
      <c r="L1352" s="51" t="s">
        <v>26</v>
      </c>
      <c r="M1352" s="51" t="s">
        <v>27</v>
      </c>
      <c r="N1352" s="42"/>
    </row>
    <row r="1353" spans="2:14" s="2" customFormat="1" x14ac:dyDescent="0.25">
      <c r="B1353" s="39"/>
      <c r="C1353" s="3"/>
      <c r="D1353" s="4" t="str">
        <f>_xlfn.IFNA(VLOOKUP(C1353,'1 - Componenten'!$B$7:$K$60,3,0),"")</f>
        <v/>
      </c>
      <c r="E1353" s="18" t="str">
        <f>_xlfn.IFNA(VLOOKUP(C1353,'1 - Componenten'!$B$7:$K$60,5,0),"")</f>
        <v/>
      </c>
      <c r="F1353" s="26" t="str">
        <f>_xlfn.IFNA(VLOOKUP(C1353,'1 - Componenten'!$B$7:$K$60,8,0),"")</f>
        <v/>
      </c>
      <c r="G1353" s="26" t="str">
        <f>_xlfn.IFNA(VLOOKUP(C1353,'1 - Componenten'!$B$7:$K$60,9,0),"")</f>
        <v/>
      </c>
      <c r="H1353" s="26" t="str">
        <f>_xlfn.IFNA(VLOOKUP(C1353,'1 - Componenten'!$B$7:$K$60,10,0),"")</f>
        <v/>
      </c>
      <c r="I1353" s="13">
        <v>1</v>
      </c>
      <c r="J1353" s="52">
        <f>IFERROR($I1353*E1353,0)</f>
        <v>0</v>
      </c>
      <c r="K1353" s="53">
        <f>IFERROR($I1353*F1353,0)</f>
        <v>0</v>
      </c>
      <c r="L1353" s="53">
        <f t="shared" ref="L1353:L1361" si="474">IFERROR($I1353*G1353,0)</f>
        <v>0</v>
      </c>
      <c r="M1353" s="53">
        <f t="shared" ref="M1353:M1361" si="475">IFERROR($I1353*H1353,0)</f>
        <v>0</v>
      </c>
      <c r="N1353" s="42"/>
    </row>
    <row r="1354" spans="2:14" s="2" customFormat="1" x14ac:dyDescent="0.25">
      <c r="B1354" s="39"/>
      <c r="C1354" s="3"/>
      <c r="D1354" s="4" t="str">
        <f>_xlfn.IFNA(VLOOKUP(C1354,'1 - Componenten'!$B$7:$K$60,3,0),"")</f>
        <v/>
      </c>
      <c r="E1354" s="18" t="str">
        <f>_xlfn.IFNA(VLOOKUP(C1354,'1 - Componenten'!$B$7:$K$60,5,0),"")</f>
        <v/>
      </c>
      <c r="F1354" s="26" t="str">
        <f>_xlfn.IFNA(VLOOKUP(C1354,'1 - Componenten'!$B$7:$K$60,8,0),"")</f>
        <v/>
      </c>
      <c r="G1354" s="26" t="str">
        <f>_xlfn.IFNA(VLOOKUP(C1354,'1 - Componenten'!$B$7:$K$60,9,0),"")</f>
        <v/>
      </c>
      <c r="H1354" s="26" t="str">
        <f>_xlfn.IFNA(VLOOKUP(C1354,'1 - Componenten'!$B$7:$K$60,10,0),"")</f>
        <v/>
      </c>
      <c r="I1354" s="13">
        <v>1</v>
      </c>
      <c r="J1354" s="52">
        <f t="shared" ref="J1354:J1361" si="476">IFERROR($I1354*E1354,0)</f>
        <v>0</v>
      </c>
      <c r="K1354" s="53">
        <f t="shared" ref="K1354:K1361" si="477">IFERROR($I1354*F1354,0)</f>
        <v>0</v>
      </c>
      <c r="L1354" s="53">
        <f t="shared" si="474"/>
        <v>0</v>
      </c>
      <c r="M1354" s="53">
        <f t="shared" si="475"/>
        <v>0</v>
      </c>
      <c r="N1354" s="42"/>
    </row>
    <row r="1355" spans="2:14" s="2" customFormat="1" x14ac:dyDescent="0.25">
      <c r="B1355" s="39"/>
      <c r="C1355" s="3"/>
      <c r="D1355" s="4" t="str">
        <f>_xlfn.IFNA(VLOOKUP(C1355,'1 - Componenten'!$B$7:$K$60,3,0),"")</f>
        <v/>
      </c>
      <c r="E1355" s="18" t="str">
        <f>_xlfn.IFNA(VLOOKUP(C1355,'1 - Componenten'!$B$7:$K$60,5,0),"")</f>
        <v/>
      </c>
      <c r="F1355" s="26" t="str">
        <f>_xlfn.IFNA(VLOOKUP(C1355,'1 - Componenten'!$B$7:$K$60,8,0),"")</f>
        <v/>
      </c>
      <c r="G1355" s="26" t="str">
        <f>_xlfn.IFNA(VLOOKUP(C1355,'1 - Componenten'!$B$7:$K$60,9,0),"")</f>
        <v/>
      </c>
      <c r="H1355" s="26" t="str">
        <f>_xlfn.IFNA(VLOOKUP(C1355,'1 - Componenten'!$B$7:$K$60,10,0),"")</f>
        <v/>
      </c>
      <c r="I1355" s="13">
        <v>1</v>
      </c>
      <c r="J1355" s="52">
        <f t="shared" si="476"/>
        <v>0</v>
      </c>
      <c r="K1355" s="53">
        <f t="shared" si="477"/>
        <v>0</v>
      </c>
      <c r="L1355" s="53">
        <f t="shared" si="474"/>
        <v>0</v>
      </c>
      <c r="M1355" s="53">
        <f t="shared" si="475"/>
        <v>0</v>
      </c>
      <c r="N1355" s="42"/>
    </row>
    <row r="1356" spans="2:14" s="2" customFormat="1" x14ac:dyDescent="0.25">
      <c r="B1356" s="39"/>
      <c r="C1356" s="3"/>
      <c r="D1356" s="4" t="str">
        <f>_xlfn.IFNA(VLOOKUP(C1356,'1 - Componenten'!$B$7:$K$60,3,0),"")</f>
        <v/>
      </c>
      <c r="E1356" s="18" t="str">
        <f>_xlfn.IFNA(VLOOKUP(C1356,'1 - Componenten'!$B$7:$K$60,5,0),"")</f>
        <v/>
      </c>
      <c r="F1356" s="26" t="str">
        <f>_xlfn.IFNA(VLOOKUP(C1356,'1 - Componenten'!$B$7:$K$60,8,0),"")</f>
        <v/>
      </c>
      <c r="G1356" s="26" t="str">
        <f>_xlfn.IFNA(VLOOKUP(C1356,'1 - Componenten'!$B$7:$K$60,9,0),"")</f>
        <v/>
      </c>
      <c r="H1356" s="26" t="str">
        <f>_xlfn.IFNA(VLOOKUP(C1356,'1 - Componenten'!$B$7:$K$60,10,0),"")</f>
        <v/>
      </c>
      <c r="I1356" s="13">
        <v>1</v>
      </c>
      <c r="J1356" s="52">
        <f t="shared" si="476"/>
        <v>0</v>
      </c>
      <c r="K1356" s="53">
        <f t="shared" si="477"/>
        <v>0</v>
      </c>
      <c r="L1356" s="53">
        <f t="shared" si="474"/>
        <v>0</v>
      </c>
      <c r="M1356" s="53">
        <f t="shared" si="475"/>
        <v>0</v>
      </c>
      <c r="N1356" s="42"/>
    </row>
    <row r="1357" spans="2:14" s="2" customFormat="1" x14ac:dyDescent="0.25">
      <c r="B1357" s="39"/>
      <c r="C1357" s="3"/>
      <c r="D1357" s="4" t="str">
        <f>_xlfn.IFNA(VLOOKUP(C1357,'1 - Componenten'!$B$7:$K$60,3,0),"")</f>
        <v/>
      </c>
      <c r="E1357" s="18" t="str">
        <f>_xlfn.IFNA(VLOOKUP(C1357,'1 - Componenten'!$B$7:$K$60,5,0),"")</f>
        <v/>
      </c>
      <c r="F1357" s="26" t="str">
        <f>_xlfn.IFNA(VLOOKUP(C1357,'1 - Componenten'!$B$7:$K$60,8,0),"")</f>
        <v/>
      </c>
      <c r="G1357" s="26" t="str">
        <f>_xlfn.IFNA(VLOOKUP(C1357,'1 - Componenten'!$B$7:$K$60,9,0),"")</f>
        <v/>
      </c>
      <c r="H1357" s="26" t="str">
        <f>_xlfn.IFNA(VLOOKUP(C1357,'1 - Componenten'!$B$7:$K$60,10,0),"")</f>
        <v/>
      </c>
      <c r="I1357" s="13">
        <v>1</v>
      </c>
      <c r="J1357" s="52">
        <f t="shared" si="476"/>
        <v>0</v>
      </c>
      <c r="K1357" s="53">
        <f t="shared" si="477"/>
        <v>0</v>
      </c>
      <c r="L1357" s="53">
        <f t="shared" si="474"/>
        <v>0</v>
      </c>
      <c r="M1357" s="53">
        <f t="shared" si="475"/>
        <v>0</v>
      </c>
      <c r="N1357" s="42"/>
    </row>
    <row r="1358" spans="2:14" s="2" customFormat="1" x14ac:dyDescent="0.25">
      <c r="B1358" s="39"/>
      <c r="C1358" s="3"/>
      <c r="D1358" s="4" t="str">
        <f>_xlfn.IFNA(VLOOKUP(C1358,'1 - Componenten'!$B$7:$K$60,3,0),"")</f>
        <v/>
      </c>
      <c r="E1358" s="18" t="str">
        <f>_xlfn.IFNA(VLOOKUP(C1358,'1 - Componenten'!$B$7:$K$60,5,0),"")</f>
        <v/>
      </c>
      <c r="F1358" s="26" t="str">
        <f>_xlfn.IFNA(VLOOKUP(C1358,'1 - Componenten'!$B$7:$K$60,8,0),"")</f>
        <v/>
      </c>
      <c r="G1358" s="26" t="str">
        <f>_xlfn.IFNA(VLOOKUP(C1358,'1 - Componenten'!$B$7:$K$60,9,0),"")</f>
        <v/>
      </c>
      <c r="H1358" s="26" t="str">
        <f>_xlfn.IFNA(VLOOKUP(C1358,'1 - Componenten'!$B$7:$K$60,10,0),"")</f>
        <v/>
      </c>
      <c r="I1358" s="13">
        <v>1</v>
      </c>
      <c r="J1358" s="52">
        <f t="shared" si="476"/>
        <v>0</v>
      </c>
      <c r="K1358" s="53">
        <f t="shared" si="477"/>
        <v>0</v>
      </c>
      <c r="L1358" s="53">
        <f t="shared" si="474"/>
        <v>0</v>
      </c>
      <c r="M1358" s="53">
        <f t="shared" si="475"/>
        <v>0</v>
      </c>
      <c r="N1358" s="42"/>
    </row>
    <row r="1359" spans="2:14" s="2" customFormat="1" x14ac:dyDescent="0.25">
      <c r="B1359" s="39"/>
      <c r="C1359" s="3"/>
      <c r="D1359" s="4" t="str">
        <f>_xlfn.IFNA(VLOOKUP(C1359,'1 - Componenten'!$B$7:$K$60,3,0),"")</f>
        <v/>
      </c>
      <c r="E1359" s="18" t="str">
        <f>_xlfn.IFNA(VLOOKUP(C1359,'1 - Componenten'!$B$7:$K$60,5,0),"")</f>
        <v/>
      </c>
      <c r="F1359" s="26" t="str">
        <f>_xlfn.IFNA(VLOOKUP(C1359,'1 - Componenten'!$B$7:$K$60,8,0),"")</f>
        <v/>
      </c>
      <c r="G1359" s="26" t="str">
        <f>_xlfn.IFNA(VLOOKUP(C1359,'1 - Componenten'!$B$7:$K$60,9,0),"")</f>
        <v/>
      </c>
      <c r="H1359" s="26" t="str">
        <f>_xlfn.IFNA(VLOOKUP(C1359,'1 - Componenten'!$B$7:$K$60,10,0),"")</f>
        <v/>
      </c>
      <c r="I1359" s="13">
        <v>1</v>
      </c>
      <c r="J1359" s="52">
        <f t="shared" si="476"/>
        <v>0</v>
      </c>
      <c r="K1359" s="53">
        <f t="shared" si="477"/>
        <v>0</v>
      </c>
      <c r="L1359" s="53">
        <f t="shared" si="474"/>
        <v>0</v>
      </c>
      <c r="M1359" s="53">
        <f t="shared" si="475"/>
        <v>0</v>
      </c>
      <c r="N1359" s="42"/>
    </row>
    <row r="1360" spans="2:14" s="2" customFormat="1" x14ac:dyDescent="0.25">
      <c r="B1360" s="39"/>
      <c r="C1360" s="3"/>
      <c r="D1360" s="4" t="str">
        <f>_xlfn.IFNA(VLOOKUP(C1360,'1 - Componenten'!$B$7:$K$60,3,0),"")</f>
        <v/>
      </c>
      <c r="E1360" s="18" t="str">
        <f>_xlfn.IFNA(VLOOKUP(C1360,'1 - Componenten'!$B$7:$K$60,5,0),"")</f>
        <v/>
      </c>
      <c r="F1360" s="26" t="str">
        <f>_xlfn.IFNA(VLOOKUP(C1360,'1 - Componenten'!$B$7:$K$60,8,0),"")</f>
        <v/>
      </c>
      <c r="G1360" s="26" t="str">
        <f>_xlfn.IFNA(VLOOKUP(C1360,'1 - Componenten'!$B$7:$K$60,9,0),"")</f>
        <v/>
      </c>
      <c r="H1360" s="26" t="str">
        <f>_xlfn.IFNA(VLOOKUP(C1360,'1 - Componenten'!$B$7:$K$60,10,0),"")</f>
        <v/>
      </c>
      <c r="I1360" s="13">
        <v>1</v>
      </c>
      <c r="J1360" s="52">
        <f t="shared" si="476"/>
        <v>0</v>
      </c>
      <c r="K1360" s="53">
        <f t="shared" si="477"/>
        <v>0</v>
      </c>
      <c r="L1360" s="53">
        <f t="shared" si="474"/>
        <v>0</v>
      </c>
      <c r="M1360" s="53">
        <f t="shared" si="475"/>
        <v>0</v>
      </c>
      <c r="N1360" s="42"/>
    </row>
    <row r="1361" spans="2:14" s="2" customFormat="1" x14ac:dyDescent="0.25">
      <c r="B1361" s="39"/>
      <c r="C1361" s="3"/>
      <c r="D1361" s="4" t="str">
        <f>_xlfn.IFNA(VLOOKUP(C1361,'1 - Componenten'!$B$7:$K$60,3,0),"")</f>
        <v/>
      </c>
      <c r="E1361" s="18" t="str">
        <f>_xlfn.IFNA(VLOOKUP(C1361,'1 - Componenten'!$B$7:$K$60,5,0),"")</f>
        <v/>
      </c>
      <c r="F1361" s="26" t="str">
        <f>_xlfn.IFNA(VLOOKUP(C1361,'1 - Componenten'!$B$7:$K$60,8,0),"")</f>
        <v/>
      </c>
      <c r="G1361" s="26" t="str">
        <f>_xlfn.IFNA(VLOOKUP(C1361,'1 - Componenten'!$B$7:$K$60,9,0),"")</f>
        <v/>
      </c>
      <c r="H1361" s="26" t="str">
        <f>_xlfn.IFNA(VLOOKUP(C1361,'1 - Componenten'!$B$7:$K$60,10,0),"")</f>
        <v/>
      </c>
      <c r="I1361" s="13">
        <v>1</v>
      </c>
      <c r="J1361" s="52">
        <f t="shared" si="476"/>
        <v>0</v>
      </c>
      <c r="K1361" s="53">
        <f t="shared" si="477"/>
        <v>0</v>
      </c>
      <c r="L1361" s="53">
        <f t="shared" si="474"/>
        <v>0</v>
      </c>
      <c r="M1361" s="53">
        <f t="shared" si="475"/>
        <v>0</v>
      </c>
      <c r="N1361" s="42"/>
    </row>
    <row r="1362" spans="2:14" s="2" customFormat="1" ht="14.1" customHeight="1" x14ac:dyDescent="0.25">
      <c r="B1362" s="39"/>
      <c r="C1362" s="32"/>
      <c r="D1362" s="33"/>
      <c r="E1362" s="34"/>
      <c r="F1362" s="35"/>
      <c r="G1362" s="35"/>
      <c r="H1362" s="35"/>
      <c r="I1362" s="32"/>
      <c r="J1362" s="54" t="s">
        <v>29</v>
      </c>
      <c r="K1362" s="55">
        <f>SUM(K1353:K1361)</f>
        <v>0</v>
      </c>
      <c r="L1362" s="55">
        <f>SUM(L1353:L1361)</f>
        <v>0</v>
      </c>
      <c r="M1362" s="55">
        <f>SUM(M1353:M1361)</f>
        <v>0</v>
      </c>
      <c r="N1362" s="42"/>
    </row>
    <row r="1363" spans="2:14" s="2" customFormat="1" ht="18.75" x14ac:dyDescent="0.3">
      <c r="B1363" s="39"/>
      <c r="C1363" s="48" t="s">
        <v>64</v>
      </c>
      <c r="D1363" s="79" t="s">
        <v>109</v>
      </c>
      <c r="E1363" s="107" t="s">
        <v>19</v>
      </c>
      <c r="F1363" s="107"/>
      <c r="G1363" s="107"/>
      <c r="H1363" s="107"/>
      <c r="I1363" s="108" t="s">
        <v>35</v>
      </c>
      <c r="J1363" s="108"/>
      <c r="K1363" s="108"/>
      <c r="L1363" s="108"/>
      <c r="M1363" s="108"/>
      <c r="N1363" s="42"/>
    </row>
    <row r="1364" spans="2:14" s="2" customFormat="1" ht="30" customHeight="1" x14ac:dyDescent="0.25">
      <c r="B1364" s="39"/>
      <c r="C1364" s="5" t="s">
        <v>36</v>
      </c>
      <c r="D1364" s="5" t="s">
        <v>12</v>
      </c>
      <c r="E1364" s="12" t="s">
        <v>2</v>
      </c>
      <c r="F1364" s="5" t="s">
        <v>24</v>
      </c>
      <c r="G1364" s="23" t="s">
        <v>21</v>
      </c>
      <c r="H1364" s="23" t="s">
        <v>22</v>
      </c>
      <c r="I1364" s="21" t="s">
        <v>20</v>
      </c>
      <c r="J1364" s="21" t="s">
        <v>23</v>
      </c>
      <c r="K1364" s="50" t="s">
        <v>25</v>
      </c>
      <c r="L1364" s="51" t="s">
        <v>26</v>
      </c>
      <c r="M1364" s="51" t="s">
        <v>27</v>
      </c>
      <c r="N1364" s="42"/>
    </row>
    <row r="1365" spans="2:14" s="2" customFormat="1" x14ac:dyDescent="0.25">
      <c r="B1365" s="39"/>
      <c r="C1365" s="3"/>
      <c r="D1365" s="4" t="str">
        <f>_xlfn.IFNA(VLOOKUP(C1365,'1 - Componenten'!$B$7:$K$60,3,0),"")</f>
        <v/>
      </c>
      <c r="E1365" s="18" t="str">
        <f>_xlfn.IFNA(VLOOKUP(C1365,'1 - Componenten'!$B$7:$K$60,5,0),"")</f>
        <v/>
      </c>
      <c r="F1365" s="26" t="str">
        <f>_xlfn.IFNA(VLOOKUP(C1365,'1 - Componenten'!$B$7:$K$60,8,0),"")</f>
        <v/>
      </c>
      <c r="G1365" s="26" t="str">
        <f>_xlfn.IFNA(VLOOKUP(C1365,'1 - Componenten'!$B$7:$K$60,9,0),"")</f>
        <v/>
      </c>
      <c r="H1365" s="26" t="str">
        <f>_xlfn.IFNA(VLOOKUP(C1365,'1 - Componenten'!$B$7:$K$60,10,0),"")</f>
        <v/>
      </c>
      <c r="I1365" s="13">
        <v>1</v>
      </c>
      <c r="J1365" s="52">
        <f>IFERROR($I1365*E1365,0)</f>
        <v>0</v>
      </c>
      <c r="K1365" s="53">
        <f>IFERROR($I1365*F1365,0)</f>
        <v>0</v>
      </c>
      <c r="L1365" s="53">
        <f t="shared" ref="L1365:L1373" si="478">IFERROR($I1365*G1365,0)</f>
        <v>0</v>
      </c>
      <c r="M1365" s="53">
        <f t="shared" ref="M1365:M1373" si="479">IFERROR($I1365*H1365,0)</f>
        <v>0</v>
      </c>
      <c r="N1365" s="42"/>
    </row>
    <row r="1366" spans="2:14" s="2" customFormat="1" x14ac:dyDescent="0.25">
      <c r="B1366" s="39"/>
      <c r="C1366" s="3"/>
      <c r="D1366" s="4" t="str">
        <f>_xlfn.IFNA(VLOOKUP(C1366,'1 - Componenten'!$B$7:$K$60,3,0),"")</f>
        <v/>
      </c>
      <c r="E1366" s="18" t="str">
        <f>_xlfn.IFNA(VLOOKUP(C1366,'1 - Componenten'!$B$7:$K$60,5,0),"")</f>
        <v/>
      </c>
      <c r="F1366" s="26" t="str">
        <f>_xlfn.IFNA(VLOOKUP(C1366,'1 - Componenten'!$B$7:$K$60,8,0),"")</f>
        <v/>
      </c>
      <c r="G1366" s="26" t="str">
        <f>_xlfn.IFNA(VLOOKUP(C1366,'1 - Componenten'!$B$7:$K$60,9,0),"")</f>
        <v/>
      </c>
      <c r="H1366" s="26" t="str">
        <f>_xlfn.IFNA(VLOOKUP(C1366,'1 - Componenten'!$B$7:$K$60,10,0),"")</f>
        <v/>
      </c>
      <c r="I1366" s="13">
        <v>1</v>
      </c>
      <c r="J1366" s="52">
        <f t="shared" ref="J1366:J1373" si="480">IFERROR($I1366*E1366,0)</f>
        <v>0</v>
      </c>
      <c r="K1366" s="53">
        <f t="shared" ref="K1366:K1373" si="481">IFERROR($I1366*F1366,0)</f>
        <v>0</v>
      </c>
      <c r="L1366" s="53">
        <f t="shared" si="478"/>
        <v>0</v>
      </c>
      <c r="M1366" s="53">
        <f t="shared" si="479"/>
        <v>0</v>
      </c>
      <c r="N1366" s="42"/>
    </row>
    <row r="1367" spans="2:14" s="2" customFormat="1" x14ac:dyDescent="0.25">
      <c r="B1367" s="39"/>
      <c r="C1367" s="3"/>
      <c r="D1367" s="4" t="str">
        <f>_xlfn.IFNA(VLOOKUP(C1367,'1 - Componenten'!$B$7:$K$60,3,0),"")</f>
        <v/>
      </c>
      <c r="E1367" s="18" t="str">
        <f>_xlfn.IFNA(VLOOKUP(C1367,'1 - Componenten'!$B$7:$K$60,5,0),"")</f>
        <v/>
      </c>
      <c r="F1367" s="26" t="str">
        <f>_xlfn.IFNA(VLOOKUP(C1367,'1 - Componenten'!$B$7:$K$60,8,0),"")</f>
        <v/>
      </c>
      <c r="G1367" s="26" t="str">
        <f>_xlfn.IFNA(VLOOKUP(C1367,'1 - Componenten'!$B$7:$K$60,9,0),"")</f>
        <v/>
      </c>
      <c r="H1367" s="26" t="str">
        <f>_xlfn.IFNA(VLOOKUP(C1367,'1 - Componenten'!$B$7:$K$60,10,0),"")</f>
        <v/>
      </c>
      <c r="I1367" s="13">
        <v>1</v>
      </c>
      <c r="J1367" s="52">
        <f t="shared" si="480"/>
        <v>0</v>
      </c>
      <c r="K1367" s="53">
        <f t="shared" si="481"/>
        <v>0</v>
      </c>
      <c r="L1367" s="53">
        <f t="shared" si="478"/>
        <v>0</v>
      </c>
      <c r="M1367" s="53">
        <f t="shared" si="479"/>
        <v>0</v>
      </c>
      <c r="N1367" s="42"/>
    </row>
    <row r="1368" spans="2:14" s="2" customFormat="1" x14ac:dyDescent="0.25">
      <c r="B1368" s="39"/>
      <c r="C1368" s="3"/>
      <c r="D1368" s="4" t="str">
        <f>_xlfn.IFNA(VLOOKUP(C1368,'1 - Componenten'!$B$7:$K$60,3,0),"")</f>
        <v/>
      </c>
      <c r="E1368" s="18" t="str">
        <f>_xlfn.IFNA(VLOOKUP(C1368,'1 - Componenten'!$B$7:$K$60,5,0),"")</f>
        <v/>
      </c>
      <c r="F1368" s="26" t="str">
        <f>_xlfn.IFNA(VLOOKUP(C1368,'1 - Componenten'!$B$7:$K$60,8,0),"")</f>
        <v/>
      </c>
      <c r="G1368" s="26" t="str">
        <f>_xlfn.IFNA(VLOOKUP(C1368,'1 - Componenten'!$B$7:$K$60,9,0),"")</f>
        <v/>
      </c>
      <c r="H1368" s="26" t="str">
        <f>_xlfn.IFNA(VLOOKUP(C1368,'1 - Componenten'!$B$7:$K$60,10,0),"")</f>
        <v/>
      </c>
      <c r="I1368" s="13">
        <v>1</v>
      </c>
      <c r="J1368" s="52">
        <f t="shared" si="480"/>
        <v>0</v>
      </c>
      <c r="K1368" s="53">
        <f t="shared" si="481"/>
        <v>0</v>
      </c>
      <c r="L1368" s="53">
        <f t="shared" si="478"/>
        <v>0</v>
      </c>
      <c r="M1368" s="53">
        <f t="shared" si="479"/>
        <v>0</v>
      </c>
      <c r="N1368" s="42"/>
    </row>
    <row r="1369" spans="2:14" s="2" customFormat="1" x14ac:dyDescent="0.25">
      <c r="B1369" s="39"/>
      <c r="C1369" s="3"/>
      <c r="D1369" s="4" t="str">
        <f>_xlfn.IFNA(VLOOKUP(C1369,'1 - Componenten'!$B$7:$K$60,3,0),"")</f>
        <v/>
      </c>
      <c r="E1369" s="18" t="str">
        <f>_xlfn.IFNA(VLOOKUP(C1369,'1 - Componenten'!$B$7:$K$60,5,0),"")</f>
        <v/>
      </c>
      <c r="F1369" s="26" t="str">
        <f>_xlfn.IFNA(VLOOKUP(C1369,'1 - Componenten'!$B$7:$K$60,8,0),"")</f>
        <v/>
      </c>
      <c r="G1369" s="26" t="str">
        <f>_xlfn.IFNA(VLOOKUP(C1369,'1 - Componenten'!$B$7:$K$60,9,0),"")</f>
        <v/>
      </c>
      <c r="H1369" s="26" t="str">
        <f>_xlfn.IFNA(VLOOKUP(C1369,'1 - Componenten'!$B$7:$K$60,10,0),"")</f>
        <v/>
      </c>
      <c r="I1369" s="13">
        <v>1</v>
      </c>
      <c r="J1369" s="52">
        <f t="shared" si="480"/>
        <v>0</v>
      </c>
      <c r="K1369" s="53">
        <f t="shared" si="481"/>
        <v>0</v>
      </c>
      <c r="L1369" s="53">
        <f t="shared" si="478"/>
        <v>0</v>
      </c>
      <c r="M1369" s="53">
        <f t="shared" si="479"/>
        <v>0</v>
      </c>
      <c r="N1369" s="42"/>
    </row>
    <row r="1370" spans="2:14" s="2" customFormat="1" x14ac:dyDescent="0.25">
      <c r="B1370" s="39"/>
      <c r="C1370" s="3"/>
      <c r="D1370" s="4" t="str">
        <f>_xlfn.IFNA(VLOOKUP(C1370,'1 - Componenten'!$B$7:$K$60,3,0),"")</f>
        <v/>
      </c>
      <c r="E1370" s="18" t="str">
        <f>_xlfn.IFNA(VLOOKUP(C1370,'1 - Componenten'!$B$7:$K$60,5,0),"")</f>
        <v/>
      </c>
      <c r="F1370" s="26" t="str">
        <f>_xlfn.IFNA(VLOOKUP(C1370,'1 - Componenten'!$B$7:$K$60,8,0),"")</f>
        <v/>
      </c>
      <c r="G1370" s="26" t="str">
        <f>_xlfn.IFNA(VLOOKUP(C1370,'1 - Componenten'!$B$7:$K$60,9,0),"")</f>
        <v/>
      </c>
      <c r="H1370" s="26" t="str">
        <f>_xlfn.IFNA(VLOOKUP(C1370,'1 - Componenten'!$B$7:$K$60,10,0),"")</f>
        <v/>
      </c>
      <c r="I1370" s="13">
        <v>1</v>
      </c>
      <c r="J1370" s="52">
        <f t="shared" si="480"/>
        <v>0</v>
      </c>
      <c r="K1370" s="53">
        <f t="shared" si="481"/>
        <v>0</v>
      </c>
      <c r="L1370" s="53">
        <f t="shared" si="478"/>
        <v>0</v>
      </c>
      <c r="M1370" s="53">
        <f t="shared" si="479"/>
        <v>0</v>
      </c>
      <c r="N1370" s="42"/>
    </row>
    <row r="1371" spans="2:14" s="2" customFormat="1" x14ac:dyDescent="0.25">
      <c r="B1371" s="39"/>
      <c r="C1371" s="3"/>
      <c r="D1371" s="4" t="str">
        <f>_xlfn.IFNA(VLOOKUP(C1371,'1 - Componenten'!$B$7:$K$60,3,0),"")</f>
        <v/>
      </c>
      <c r="E1371" s="18" t="str">
        <f>_xlfn.IFNA(VLOOKUP(C1371,'1 - Componenten'!$B$7:$K$60,5,0),"")</f>
        <v/>
      </c>
      <c r="F1371" s="26" t="str">
        <f>_xlfn.IFNA(VLOOKUP(C1371,'1 - Componenten'!$B$7:$K$60,8,0),"")</f>
        <v/>
      </c>
      <c r="G1371" s="26" t="str">
        <f>_xlfn.IFNA(VLOOKUP(C1371,'1 - Componenten'!$B$7:$K$60,9,0),"")</f>
        <v/>
      </c>
      <c r="H1371" s="26" t="str">
        <f>_xlfn.IFNA(VLOOKUP(C1371,'1 - Componenten'!$B$7:$K$60,10,0),"")</f>
        <v/>
      </c>
      <c r="I1371" s="13">
        <v>1</v>
      </c>
      <c r="J1371" s="52">
        <f t="shared" si="480"/>
        <v>0</v>
      </c>
      <c r="K1371" s="53">
        <f t="shared" si="481"/>
        <v>0</v>
      </c>
      <c r="L1371" s="53">
        <f t="shared" si="478"/>
        <v>0</v>
      </c>
      <c r="M1371" s="53">
        <f t="shared" si="479"/>
        <v>0</v>
      </c>
      <c r="N1371" s="42"/>
    </row>
    <row r="1372" spans="2:14" s="2" customFormat="1" x14ac:dyDescent="0.25">
      <c r="B1372" s="39"/>
      <c r="C1372" s="3"/>
      <c r="D1372" s="4" t="str">
        <f>_xlfn.IFNA(VLOOKUP(C1372,'1 - Componenten'!$B$7:$K$60,3,0),"")</f>
        <v/>
      </c>
      <c r="E1372" s="18" t="str">
        <f>_xlfn.IFNA(VLOOKUP(C1372,'1 - Componenten'!$B$7:$K$60,5,0),"")</f>
        <v/>
      </c>
      <c r="F1372" s="26" t="str">
        <f>_xlfn.IFNA(VLOOKUP(C1372,'1 - Componenten'!$B$7:$K$60,8,0),"")</f>
        <v/>
      </c>
      <c r="G1372" s="26" t="str">
        <f>_xlfn.IFNA(VLOOKUP(C1372,'1 - Componenten'!$B$7:$K$60,9,0),"")</f>
        <v/>
      </c>
      <c r="H1372" s="26" t="str">
        <f>_xlfn.IFNA(VLOOKUP(C1372,'1 - Componenten'!$B$7:$K$60,10,0),"")</f>
        <v/>
      </c>
      <c r="I1372" s="13">
        <v>1</v>
      </c>
      <c r="J1372" s="52">
        <f t="shared" si="480"/>
        <v>0</v>
      </c>
      <c r="K1372" s="53">
        <f t="shared" si="481"/>
        <v>0</v>
      </c>
      <c r="L1372" s="53">
        <f t="shared" si="478"/>
        <v>0</v>
      </c>
      <c r="M1372" s="53">
        <f t="shared" si="479"/>
        <v>0</v>
      </c>
      <c r="N1372" s="42"/>
    </row>
    <row r="1373" spans="2:14" s="2" customFormat="1" x14ac:dyDescent="0.25">
      <c r="B1373" s="39"/>
      <c r="C1373" s="3"/>
      <c r="D1373" s="4" t="str">
        <f>_xlfn.IFNA(VLOOKUP(C1373,'1 - Componenten'!$B$7:$K$60,3,0),"")</f>
        <v/>
      </c>
      <c r="E1373" s="18" t="str">
        <f>_xlfn.IFNA(VLOOKUP(C1373,'1 - Componenten'!$B$7:$K$60,5,0),"")</f>
        <v/>
      </c>
      <c r="F1373" s="26" t="str">
        <f>_xlfn.IFNA(VLOOKUP(C1373,'1 - Componenten'!$B$7:$K$60,8,0),"")</f>
        <v/>
      </c>
      <c r="G1373" s="26" t="str">
        <f>_xlfn.IFNA(VLOOKUP(C1373,'1 - Componenten'!$B$7:$K$60,9,0),"")</f>
        <v/>
      </c>
      <c r="H1373" s="26" t="str">
        <f>_xlfn.IFNA(VLOOKUP(C1373,'1 - Componenten'!$B$7:$K$60,10,0),"")</f>
        <v/>
      </c>
      <c r="I1373" s="13">
        <v>1</v>
      </c>
      <c r="J1373" s="52">
        <f t="shared" si="480"/>
        <v>0</v>
      </c>
      <c r="K1373" s="53">
        <f t="shared" si="481"/>
        <v>0</v>
      </c>
      <c r="L1373" s="53">
        <f t="shared" si="478"/>
        <v>0</v>
      </c>
      <c r="M1373" s="53">
        <f t="shared" si="479"/>
        <v>0</v>
      </c>
      <c r="N1373" s="42"/>
    </row>
    <row r="1374" spans="2:14" s="2" customFormat="1" ht="14.1" customHeight="1" x14ac:dyDescent="0.25">
      <c r="B1374" s="39"/>
      <c r="C1374" s="32"/>
      <c r="D1374" s="33"/>
      <c r="E1374" s="34"/>
      <c r="F1374" s="35"/>
      <c r="G1374" s="35"/>
      <c r="H1374" s="35"/>
      <c r="I1374" s="32"/>
      <c r="J1374" s="54" t="s">
        <v>29</v>
      </c>
      <c r="K1374" s="55">
        <f>SUM(K1365:K1373)</f>
        <v>0</v>
      </c>
      <c r="L1374" s="55">
        <f>SUM(L1365:L1373)</f>
        <v>0</v>
      </c>
      <c r="M1374" s="55">
        <f>SUM(M1365:M1373)</f>
        <v>0</v>
      </c>
      <c r="N1374" s="42"/>
    </row>
    <row r="1375" spans="2:14" s="2" customFormat="1" ht="18.75" x14ac:dyDescent="0.3">
      <c r="B1375" s="39"/>
      <c r="C1375" s="48" t="s">
        <v>64</v>
      </c>
      <c r="D1375" s="79" t="s">
        <v>112</v>
      </c>
      <c r="E1375" s="107" t="s">
        <v>19</v>
      </c>
      <c r="F1375" s="107"/>
      <c r="G1375" s="107"/>
      <c r="H1375" s="107"/>
      <c r="I1375" s="108" t="s">
        <v>35</v>
      </c>
      <c r="J1375" s="108"/>
      <c r="K1375" s="108"/>
      <c r="L1375" s="108"/>
      <c r="M1375" s="108"/>
      <c r="N1375" s="42"/>
    </row>
    <row r="1376" spans="2:14" s="2" customFormat="1" ht="30" customHeight="1" x14ac:dyDescent="0.25">
      <c r="B1376" s="39"/>
      <c r="C1376" s="5" t="s">
        <v>36</v>
      </c>
      <c r="D1376" s="5" t="s">
        <v>12</v>
      </c>
      <c r="E1376" s="12" t="s">
        <v>2</v>
      </c>
      <c r="F1376" s="5" t="s">
        <v>24</v>
      </c>
      <c r="G1376" s="23" t="s">
        <v>21</v>
      </c>
      <c r="H1376" s="23" t="s">
        <v>22</v>
      </c>
      <c r="I1376" s="21" t="s">
        <v>20</v>
      </c>
      <c r="J1376" s="21" t="s">
        <v>23</v>
      </c>
      <c r="K1376" s="50" t="s">
        <v>25</v>
      </c>
      <c r="L1376" s="51" t="s">
        <v>26</v>
      </c>
      <c r="M1376" s="51" t="s">
        <v>27</v>
      </c>
      <c r="N1376" s="42"/>
    </row>
    <row r="1377" spans="2:14" s="2" customFormat="1" x14ac:dyDescent="0.25">
      <c r="B1377" s="39"/>
      <c r="C1377" s="3"/>
      <c r="D1377" s="4" t="str">
        <f>_xlfn.IFNA(VLOOKUP(C1377,'1 - Componenten'!$B$7:$K$60,3,0),"")</f>
        <v/>
      </c>
      <c r="E1377" s="18" t="str">
        <f>_xlfn.IFNA(VLOOKUP(C1377,'1 - Componenten'!$B$7:$K$60,5,0),"")</f>
        <v/>
      </c>
      <c r="F1377" s="26" t="str">
        <f>_xlfn.IFNA(VLOOKUP(C1377,'1 - Componenten'!$B$7:$K$60,8,0),"")</f>
        <v/>
      </c>
      <c r="G1377" s="26" t="str">
        <f>_xlfn.IFNA(VLOOKUP(C1377,'1 - Componenten'!$B$7:$K$60,9,0),"")</f>
        <v/>
      </c>
      <c r="H1377" s="26" t="str">
        <f>_xlfn.IFNA(VLOOKUP(C1377,'1 - Componenten'!$B$7:$K$60,10,0),"")</f>
        <v/>
      </c>
      <c r="I1377" s="13">
        <v>1</v>
      </c>
      <c r="J1377" s="52">
        <f>IFERROR($I1377*E1377,0)</f>
        <v>0</v>
      </c>
      <c r="K1377" s="53">
        <f>IFERROR($I1377*F1377,0)</f>
        <v>0</v>
      </c>
      <c r="L1377" s="53">
        <f t="shared" ref="L1377:L1385" si="482">IFERROR($I1377*G1377,0)</f>
        <v>0</v>
      </c>
      <c r="M1377" s="53">
        <f t="shared" ref="M1377:M1385" si="483">IFERROR($I1377*H1377,0)</f>
        <v>0</v>
      </c>
      <c r="N1377" s="42"/>
    </row>
    <row r="1378" spans="2:14" s="2" customFormat="1" x14ac:dyDescent="0.25">
      <c r="B1378" s="39"/>
      <c r="C1378" s="3"/>
      <c r="D1378" s="4" t="str">
        <f>_xlfn.IFNA(VLOOKUP(C1378,'1 - Componenten'!$B$7:$K$60,3,0),"")</f>
        <v/>
      </c>
      <c r="E1378" s="18" t="str">
        <f>_xlfn.IFNA(VLOOKUP(C1378,'1 - Componenten'!$B$7:$K$60,5,0),"")</f>
        <v/>
      </c>
      <c r="F1378" s="26" t="str">
        <f>_xlfn.IFNA(VLOOKUP(C1378,'1 - Componenten'!$B$7:$K$60,8,0),"")</f>
        <v/>
      </c>
      <c r="G1378" s="26" t="str">
        <f>_xlfn.IFNA(VLOOKUP(C1378,'1 - Componenten'!$B$7:$K$60,9,0),"")</f>
        <v/>
      </c>
      <c r="H1378" s="26" t="str">
        <f>_xlfn.IFNA(VLOOKUP(C1378,'1 - Componenten'!$B$7:$K$60,10,0),"")</f>
        <v/>
      </c>
      <c r="I1378" s="13">
        <v>1</v>
      </c>
      <c r="J1378" s="52">
        <f t="shared" ref="J1378:J1385" si="484">IFERROR($I1378*E1378,0)</f>
        <v>0</v>
      </c>
      <c r="K1378" s="53">
        <f t="shared" ref="K1378:K1385" si="485">IFERROR($I1378*F1378,0)</f>
        <v>0</v>
      </c>
      <c r="L1378" s="53">
        <f t="shared" si="482"/>
        <v>0</v>
      </c>
      <c r="M1378" s="53">
        <f t="shared" si="483"/>
        <v>0</v>
      </c>
      <c r="N1378" s="42"/>
    </row>
    <row r="1379" spans="2:14" s="2" customFormat="1" x14ac:dyDescent="0.25">
      <c r="B1379" s="39"/>
      <c r="C1379" s="3"/>
      <c r="D1379" s="4" t="str">
        <f>_xlfn.IFNA(VLOOKUP(C1379,'1 - Componenten'!$B$7:$K$60,3,0),"")</f>
        <v/>
      </c>
      <c r="E1379" s="18" t="str">
        <f>_xlfn.IFNA(VLOOKUP(C1379,'1 - Componenten'!$B$7:$K$60,5,0),"")</f>
        <v/>
      </c>
      <c r="F1379" s="26" t="str">
        <f>_xlfn.IFNA(VLOOKUP(C1379,'1 - Componenten'!$B$7:$K$60,8,0),"")</f>
        <v/>
      </c>
      <c r="G1379" s="26" t="str">
        <f>_xlfn.IFNA(VLOOKUP(C1379,'1 - Componenten'!$B$7:$K$60,9,0),"")</f>
        <v/>
      </c>
      <c r="H1379" s="26" t="str">
        <f>_xlfn.IFNA(VLOOKUP(C1379,'1 - Componenten'!$B$7:$K$60,10,0),"")</f>
        <v/>
      </c>
      <c r="I1379" s="13">
        <v>1</v>
      </c>
      <c r="J1379" s="52">
        <f t="shared" si="484"/>
        <v>0</v>
      </c>
      <c r="K1379" s="53">
        <f t="shared" si="485"/>
        <v>0</v>
      </c>
      <c r="L1379" s="53">
        <f t="shared" si="482"/>
        <v>0</v>
      </c>
      <c r="M1379" s="53">
        <f t="shared" si="483"/>
        <v>0</v>
      </c>
      <c r="N1379" s="42"/>
    </row>
    <row r="1380" spans="2:14" s="2" customFormat="1" x14ac:dyDescent="0.25">
      <c r="B1380" s="39"/>
      <c r="C1380" s="3"/>
      <c r="D1380" s="4" t="str">
        <f>_xlfn.IFNA(VLOOKUP(C1380,'1 - Componenten'!$B$7:$K$60,3,0),"")</f>
        <v/>
      </c>
      <c r="E1380" s="18" t="str">
        <f>_xlfn.IFNA(VLOOKUP(C1380,'1 - Componenten'!$B$7:$K$60,5,0),"")</f>
        <v/>
      </c>
      <c r="F1380" s="26" t="str">
        <f>_xlfn.IFNA(VLOOKUP(C1380,'1 - Componenten'!$B$7:$K$60,8,0),"")</f>
        <v/>
      </c>
      <c r="G1380" s="26" t="str">
        <f>_xlfn.IFNA(VLOOKUP(C1380,'1 - Componenten'!$B$7:$K$60,9,0),"")</f>
        <v/>
      </c>
      <c r="H1380" s="26" t="str">
        <f>_xlfn.IFNA(VLOOKUP(C1380,'1 - Componenten'!$B$7:$K$60,10,0),"")</f>
        <v/>
      </c>
      <c r="I1380" s="13">
        <v>1</v>
      </c>
      <c r="J1380" s="52">
        <f t="shared" si="484"/>
        <v>0</v>
      </c>
      <c r="K1380" s="53">
        <f t="shared" si="485"/>
        <v>0</v>
      </c>
      <c r="L1380" s="53">
        <f t="shared" si="482"/>
        <v>0</v>
      </c>
      <c r="M1380" s="53">
        <f t="shared" si="483"/>
        <v>0</v>
      </c>
      <c r="N1380" s="42"/>
    </row>
    <row r="1381" spans="2:14" s="2" customFormat="1" x14ac:dyDescent="0.25">
      <c r="B1381" s="39"/>
      <c r="C1381" s="3"/>
      <c r="D1381" s="4" t="str">
        <f>_xlfn.IFNA(VLOOKUP(C1381,'1 - Componenten'!$B$7:$K$60,3,0),"")</f>
        <v/>
      </c>
      <c r="E1381" s="18" t="str">
        <f>_xlfn.IFNA(VLOOKUP(C1381,'1 - Componenten'!$B$7:$K$60,5,0),"")</f>
        <v/>
      </c>
      <c r="F1381" s="26" t="str">
        <f>_xlfn.IFNA(VLOOKUP(C1381,'1 - Componenten'!$B$7:$K$60,8,0),"")</f>
        <v/>
      </c>
      <c r="G1381" s="26" t="str">
        <f>_xlfn.IFNA(VLOOKUP(C1381,'1 - Componenten'!$B$7:$K$60,9,0),"")</f>
        <v/>
      </c>
      <c r="H1381" s="26" t="str">
        <f>_xlfn.IFNA(VLOOKUP(C1381,'1 - Componenten'!$B$7:$K$60,10,0),"")</f>
        <v/>
      </c>
      <c r="I1381" s="13">
        <v>1</v>
      </c>
      <c r="J1381" s="52">
        <f t="shared" si="484"/>
        <v>0</v>
      </c>
      <c r="K1381" s="53">
        <f t="shared" si="485"/>
        <v>0</v>
      </c>
      <c r="L1381" s="53">
        <f t="shared" si="482"/>
        <v>0</v>
      </c>
      <c r="M1381" s="53">
        <f t="shared" si="483"/>
        <v>0</v>
      </c>
      <c r="N1381" s="42"/>
    </row>
    <row r="1382" spans="2:14" s="2" customFormat="1" x14ac:dyDescent="0.25">
      <c r="B1382" s="39"/>
      <c r="C1382" s="3"/>
      <c r="D1382" s="4" t="str">
        <f>_xlfn.IFNA(VLOOKUP(C1382,'1 - Componenten'!$B$7:$K$60,3,0),"")</f>
        <v/>
      </c>
      <c r="E1382" s="18" t="str">
        <f>_xlfn.IFNA(VLOOKUP(C1382,'1 - Componenten'!$B$7:$K$60,5,0),"")</f>
        <v/>
      </c>
      <c r="F1382" s="26" t="str">
        <f>_xlfn.IFNA(VLOOKUP(C1382,'1 - Componenten'!$B$7:$K$60,8,0),"")</f>
        <v/>
      </c>
      <c r="G1382" s="26" t="str">
        <f>_xlfn.IFNA(VLOOKUP(C1382,'1 - Componenten'!$B$7:$K$60,9,0),"")</f>
        <v/>
      </c>
      <c r="H1382" s="26" t="str">
        <f>_xlfn.IFNA(VLOOKUP(C1382,'1 - Componenten'!$B$7:$K$60,10,0),"")</f>
        <v/>
      </c>
      <c r="I1382" s="13">
        <v>1</v>
      </c>
      <c r="J1382" s="52">
        <f t="shared" si="484"/>
        <v>0</v>
      </c>
      <c r="K1382" s="53">
        <f t="shared" si="485"/>
        <v>0</v>
      </c>
      <c r="L1382" s="53">
        <f t="shared" si="482"/>
        <v>0</v>
      </c>
      <c r="M1382" s="53">
        <f t="shared" si="483"/>
        <v>0</v>
      </c>
      <c r="N1382" s="42"/>
    </row>
    <row r="1383" spans="2:14" s="2" customFormat="1" x14ac:dyDescent="0.25">
      <c r="B1383" s="39"/>
      <c r="C1383" s="3"/>
      <c r="D1383" s="4" t="str">
        <f>_xlfn.IFNA(VLOOKUP(C1383,'1 - Componenten'!$B$7:$K$60,3,0),"")</f>
        <v/>
      </c>
      <c r="E1383" s="18" t="str">
        <f>_xlfn.IFNA(VLOOKUP(C1383,'1 - Componenten'!$B$7:$K$60,5,0),"")</f>
        <v/>
      </c>
      <c r="F1383" s="26" t="str">
        <f>_xlfn.IFNA(VLOOKUP(C1383,'1 - Componenten'!$B$7:$K$60,8,0),"")</f>
        <v/>
      </c>
      <c r="G1383" s="26" t="str">
        <f>_xlfn.IFNA(VLOOKUP(C1383,'1 - Componenten'!$B$7:$K$60,9,0),"")</f>
        <v/>
      </c>
      <c r="H1383" s="26" t="str">
        <f>_xlfn.IFNA(VLOOKUP(C1383,'1 - Componenten'!$B$7:$K$60,10,0),"")</f>
        <v/>
      </c>
      <c r="I1383" s="13">
        <v>1</v>
      </c>
      <c r="J1383" s="52">
        <f t="shared" si="484"/>
        <v>0</v>
      </c>
      <c r="K1383" s="53">
        <f t="shared" si="485"/>
        <v>0</v>
      </c>
      <c r="L1383" s="53">
        <f t="shared" si="482"/>
        <v>0</v>
      </c>
      <c r="M1383" s="53">
        <f t="shared" si="483"/>
        <v>0</v>
      </c>
      <c r="N1383" s="42"/>
    </row>
    <row r="1384" spans="2:14" s="2" customFormat="1" x14ac:dyDescent="0.25">
      <c r="B1384" s="39"/>
      <c r="C1384" s="3"/>
      <c r="D1384" s="4" t="str">
        <f>_xlfn.IFNA(VLOOKUP(C1384,'1 - Componenten'!$B$7:$K$60,3,0),"")</f>
        <v/>
      </c>
      <c r="E1384" s="18" t="str">
        <f>_xlfn.IFNA(VLOOKUP(C1384,'1 - Componenten'!$B$7:$K$60,5,0),"")</f>
        <v/>
      </c>
      <c r="F1384" s="26" t="str">
        <f>_xlfn.IFNA(VLOOKUP(C1384,'1 - Componenten'!$B$7:$K$60,8,0),"")</f>
        <v/>
      </c>
      <c r="G1384" s="26" t="str">
        <f>_xlfn.IFNA(VLOOKUP(C1384,'1 - Componenten'!$B$7:$K$60,9,0),"")</f>
        <v/>
      </c>
      <c r="H1384" s="26" t="str">
        <f>_xlfn.IFNA(VLOOKUP(C1384,'1 - Componenten'!$B$7:$K$60,10,0),"")</f>
        <v/>
      </c>
      <c r="I1384" s="13">
        <v>1</v>
      </c>
      <c r="J1384" s="52">
        <f t="shared" si="484"/>
        <v>0</v>
      </c>
      <c r="K1384" s="53">
        <f t="shared" si="485"/>
        <v>0</v>
      </c>
      <c r="L1384" s="53">
        <f t="shared" si="482"/>
        <v>0</v>
      </c>
      <c r="M1384" s="53">
        <f t="shared" si="483"/>
        <v>0</v>
      </c>
      <c r="N1384" s="42"/>
    </row>
    <row r="1385" spans="2:14" s="2" customFormat="1" x14ac:dyDescent="0.25">
      <c r="B1385" s="39"/>
      <c r="C1385" s="3"/>
      <c r="D1385" s="4" t="str">
        <f>_xlfn.IFNA(VLOOKUP(C1385,'1 - Componenten'!$B$7:$K$60,3,0),"")</f>
        <v/>
      </c>
      <c r="E1385" s="18" t="str">
        <f>_xlfn.IFNA(VLOOKUP(C1385,'1 - Componenten'!$B$7:$K$60,5,0),"")</f>
        <v/>
      </c>
      <c r="F1385" s="26" t="str">
        <f>_xlfn.IFNA(VLOOKUP(C1385,'1 - Componenten'!$B$7:$K$60,8,0),"")</f>
        <v/>
      </c>
      <c r="G1385" s="26" t="str">
        <f>_xlfn.IFNA(VLOOKUP(C1385,'1 - Componenten'!$B$7:$K$60,9,0),"")</f>
        <v/>
      </c>
      <c r="H1385" s="26" t="str">
        <f>_xlfn.IFNA(VLOOKUP(C1385,'1 - Componenten'!$B$7:$K$60,10,0),"")</f>
        <v/>
      </c>
      <c r="I1385" s="13">
        <v>1</v>
      </c>
      <c r="J1385" s="52">
        <f t="shared" si="484"/>
        <v>0</v>
      </c>
      <c r="K1385" s="53">
        <f t="shared" si="485"/>
        <v>0</v>
      </c>
      <c r="L1385" s="53">
        <f t="shared" si="482"/>
        <v>0</v>
      </c>
      <c r="M1385" s="53">
        <f t="shared" si="483"/>
        <v>0</v>
      </c>
      <c r="N1385" s="42"/>
    </row>
    <row r="1386" spans="2:14" s="2" customFormat="1" ht="14.1" customHeight="1" x14ac:dyDescent="0.25">
      <c r="B1386" s="39"/>
      <c r="C1386" s="32"/>
      <c r="D1386" s="33"/>
      <c r="E1386" s="34"/>
      <c r="F1386" s="35"/>
      <c r="G1386" s="35"/>
      <c r="H1386" s="35"/>
      <c r="I1386" s="32"/>
      <c r="J1386" s="54" t="s">
        <v>29</v>
      </c>
      <c r="K1386" s="55">
        <f>SUM(K1377:K1385)</f>
        <v>0</v>
      </c>
      <c r="L1386" s="55">
        <f>SUM(L1377:L1385)</f>
        <v>0</v>
      </c>
      <c r="M1386" s="55">
        <f>SUM(M1377:M1385)</f>
        <v>0</v>
      </c>
      <c r="N1386" s="42"/>
    </row>
    <row r="1387" spans="2:14" s="2" customFormat="1" ht="18.75" x14ac:dyDescent="0.3">
      <c r="B1387" s="39"/>
      <c r="C1387" s="48" t="s">
        <v>65</v>
      </c>
      <c r="D1387" s="79" t="s">
        <v>111</v>
      </c>
      <c r="E1387" s="107" t="s">
        <v>19</v>
      </c>
      <c r="F1387" s="107"/>
      <c r="G1387" s="107"/>
      <c r="H1387" s="107"/>
      <c r="I1387" s="108" t="s">
        <v>35</v>
      </c>
      <c r="J1387" s="108"/>
      <c r="K1387" s="108"/>
      <c r="L1387" s="108"/>
      <c r="M1387" s="108"/>
      <c r="N1387" s="42"/>
    </row>
    <row r="1388" spans="2:14" s="2" customFormat="1" ht="30" customHeight="1" x14ac:dyDescent="0.25">
      <c r="B1388" s="39"/>
      <c r="C1388" s="5" t="s">
        <v>36</v>
      </c>
      <c r="D1388" s="5" t="s">
        <v>12</v>
      </c>
      <c r="E1388" s="12" t="s">
        <v>2</v>
      </c>
      <c r="F1388" s="5" t="s">
        <v>24</v>
      </c>
      <c r="G1388" s="23" t="s">
        <v>21</v>
      </c>
      <c r="H1388" s="23" t="s">
        <v>22</v>
      </c>
      <c r="I1388" s="21" t="s">
        <v>20</v>
      </c>
      <c r="J1388" s="21" t="s">
        <v>23</v>
      </c>
      <c r="K1388" s="50" t="s">
        <v>25</v>
      </c>
      <c r="L1388" s="51" t="s">
        <v>26</v>
      </c>
      <c r="M1388" s="51" t="s">
        <v>27</v>
      </c>
      <c r="N1388" s="42"/>
    </row>
    <row r="1389" spans="2:14" s="2" customFormat="1" x14ac:dyDescent="0.25">
      <c r="B1389" s="39"/>
      <c r="C1389" s="3"/>
      <c r="D1389" s="4" t="str">
        <f>_xlfn.IFNA(VLOOKUP(C1389,'1 - Componenten'!$B$7:$K$60,3,0),"")</f>
        <v/>
      </c>
      <c r="E1389" s="18" t="str">
        <f>_xlfn.IFNA(VLOOKUP(C1389,'1 - Componenten'!$B$7:$K$60,5,0),"")</f>
        <v/>
      </c>
      <c r="F1389" s="26" t="str">
        <f>_xlfn.IFNA(VLOOKUP(C1389,'1 - Componenten'!$B$7:$K$60,8,0),"")</f>
        <v/>
      </c>
      <c r="G1389" s="26" t="str">
        <f>_xlfn.IFNA(VLOOKUP(C1389,'1 - Componenten'!$B$7:$K$60,9,0),"")</f>
        <v/>
      </c>
      <c r="H1389" s="26" t="str">
        <f>_xlfn.IFNA(VLOOKUP(C1389,'1 - Componenten'!$B$7:$K$60,10,0),"")</f>
        <v/>
      </c>
      <c r="I1389" s="13">
        <v>1</v>
      </c>
      <c r="J1389" s="52">
        <f>IFERROR($I1389*E1389,0)</f>
        <v>0</v>
      </c>
      <c r="K1389" s="53">
        <f>IFERROR($I1389*F1389,0)</f>
        <v>0</v>
      </c>
      <c r="L1389" s="53">
        <f t="shared" ref="L1389:L1397" si="486">IFERROR($I1389*G1389,0)</f>
        <v>0</v>
      </c>
      <c r="M1389" s="53">
        <f t="shared" ref="M1389:M1397" si="487">IFERROR($I1389*H1389,0)</f>
        <v>0</v>
      </c>
      <c r="N1389" s="42"/>
    </row>
    <row r="1390" spans="2:14" s="2" customFormat="1" x14ac:dyDescent="0.25">
      <c r="B1390" s="39"/>
      <c r="C1390" s="3"/>
      <c r="D1390" s="4" t="str">
        <f>_xlfn.IFNA(VLOOKUP(C1390,'1 - Componenten'!$B$7:$K$60,3,0),"")</f>
        <v/>
      </c>
      <c r="E1390" s="18" t="str">
        <f>_xlfn.IFNA(VLOOKUP(C1390,'1 - Componenten'!$B$7:$K$60,5,0),"")</f>
        <v/>
      </c>
      <c r="F1390" s="26" t="str">
        <f>_xlfn.IFNA(VLOOKUP(C1390,'1 - Componenten'!$B$7:$K$60,8,0),"")</f>
        <v/>
      </c>
      <c r="G1390" s="26" t="str">
        <f>_xlfn.IFNA(VLOOKUP(C1390,'1 - Componenten'!$B$7:$K$60,9,0),"")</f>
        <v/>
      </c>
      <c r="H1390" s="26" t="str">
        <f>_xlfn.IFNA(VLOOKUP(C1390,'1 - Componenten'!$B$7:$K$60,10,0),"")</f>
        <v/>
      </c>
      <c r="I1390" s="13">
        <v>1</v>
      </c>
      <c r="J1390" s="52">
        <f t="shared" ref="J1390:J1397" si="488">IFERROR($I1390*E1390,0)</f>
        <v>0</v>
      </c>
      <c r="K1390" s="53">
        <f t="shared" ref="K1390:K1397" si="489">IFERROR($I1390*F1390,0)</f>
        <v>0</v>
      </c>
      <c r="L1390" s="53">
        <f t="shared" si="486"/>
        <v>0</v>
      </c>
      <c r="M1390" s="53">
        <f t="shared" si="487"/>
        <v>0</v>
      </c>
      <c r="N1390" s="42"/>
    </row>
    <row r="1391" spans="2:14" s="2" customFormat="1" x14ac:dyDescent="0.25">
      <c r="B1391" s="39"/>
      <c r="C1391" s="3"/>
      <c r="D1391" s="4" t="str">
        <f>_xlfn.IFNA(VLOOKUP(C1391,'1 - Componenten'!$B$7:$K$60,3,0),"")</f>
        <v/>
      </c>
      <c r="E1391" s="18" t="str">
        <f>_xlfn.IFNA(VLOOKUP(C1391,'1 - Componenten'!$B$7:$K$60,5,0),"")</f>
        <v/>
      </c>
      <c r="F1391" s="26" t="str">
        <f>_xlfn.IFNA(VLOOKUP(C1391,'1 - Componenten'!$B$7:$K$60,8,0),"")</f>
        <v/>
      </c>
      <c r="G1391" s="26" t="str">
        <f>_xlfn.IFNA(VLOOKUP(C1391,'1 - Componenten'!$B$7:$K$60,9,0),"")</f>
        <v/>
      </c>
      <c r="H1391" s="26" t="str">
        <f>_xlfn.IFNA(VLOOKUP(C1391,'1 - Componenten'!$B$7:$K$60,10,0),"")</f>
        <v/>
      </c>
      <c r="I1391" s="13">
        <v>1</v>
      </c>
      <c r="J1391" s="52">
        <f t="shared" si="488"/>
        <v>0</v>
      </c>
      <c r="K1391" s="53">
        <f t="shared" si="489"/>
        <v>0</v>
      </c>
      <c r="L1391" s="53">
        <f t="shared" si="486"/>
        <v>0</v>
      </c>
      <c r="M1391" s="53">
        <f t="shared" si="487"/>
        <v>0</v>
      </c>
      <c r="N1391" s="42"/>
    </row>
    <row r="1392" spans="2:14" s="2" customFormat="1" x14ac:dyDescent="0.25">
      <c r="B1392" s="39"/>
      <c r="C1392" s="3"/>
      <c r="D1392" s="4" t="str">
        <f>_xlfn.IFNA(VLOOKUP(C1392,'1 - Componenten'!$B$7:$K$60,3,0),"")</f>
        <v/>
      </c>
      <c r="E1392" s="18" t="str">
        <f>_xlfn.IFNA(VLOOKUP(C1392,'1 - Componenten'!$B$7:$K$60,5,0),"")</f>
        <v/>
      </c>
      <c r="F1392" s="26" t="str">
        <f>_xlfn.IFNA(VLOOKUP(C1392,'1 - Componenten'!$B$7:$K$60,8,0),"")</f>
        <v/>
      </c>
      <c r="G1392" s="26" t="str">
        <f>_xlfn.IFNA(VLOOKUP(C1392,'1 - Componenten'!$B$7:$K$60,9,0),"")</f>
        <v/>
      </c>
      <c r="H1392" s="26" t="str">
        <f>_xlfn.IFNA(VLOOKUP(C1392,'1 - Componenten'!$B$7:$K$60,10,0),"")</f>
        <v/>
      </c>
      <c r="I1392" s="13">
        <v>1</v>
      </c>
      <c r="J1392" s="52">
        <f t="shared" si="488"/>
        <v>0</v>
      </c>
      <c r="K1392" s="53">
        <f t="shared" si="489"/>
        <v>0</v>
      </c>
      <c r="L1392" s="53">
        <f t="shared" si="486"/>
        <v>0</v>
      </c>
      <c r="M1392" s="53">
        <f t="shared" si="487"/>
        <v>0</v>
      </c>
      <c r="N1392" s="42"/>
    </row>
    <row r="1393" spans="2:14" s="2" customFormat="1" x14ac:dyDescent="0.25">
      <c r="B1393" s="39"/>
      <c r="C1393" s="3"/>
      <c r="D1393" s="4" t="str">
        <f>_xlfn.IFNA(VLOOKUP(C1393,'1 - Componenten'!$B$7:$K$60,3,0),"")</f>
        <v/>
      </c>
      <c r="E1393" s="18" t="str">
        <f>_xlfn.IFNA(VLOOKUP(C1393,'1 - Componenten'!$B$7:$K$60,5,0),"")</f>
        <v/>
      </c>
      <c r="F1393" s="26" t="str">
        <f>_xlfn.IFNA(VLOOKUP(C1393,'1 - Componenten'!$B$7:$K$60,8,0),"")</f>
        <v/>
      </c>
      <c r="G1393" s="26" t="str">
        <f>_xlfn.IFNA(VLOOKUP(C1393,'1 - Componenten'!$B$7:$K$60,9,0),"")</f>
        <v/>
      </c>
      <c r="H1393" s="26" t="str">
        <f>_xlfn.IFNA(VLOOKUP(C1393,'1 - Componenten'!$B$7:$K$60,10,0),"")</f>
        <v/>
      </c>
      <c r="I1393" s="13">
        <v>1</v>
      </c>
      <c r="J1393" s="52">
        <f t="shared" si="488"/>
        <v>0</v>
      </c>
      <c r="K1393" s="53">
        <f t="shared" si="489"/>
        <v>0</v>
      </c>
      <c r="L1393" s="53">
        <f t="shared" si="486"/>
        <v>0</v>
      </c>
      <c r="M1393" s="53">
        <f t="shared" si="487"/>
        <v>0</v>
      </c>
      <c r="N1393" s="42"/>
    </row>
    <row r="1394" spans="2:14" s="2" customFormat="1" x14ac:dyDescent="0.25">
      <c r="B1394" s="39"/>
      <c r="C1394" s="3"/>
      <c r="D1394" s="4" t="str">
        <f>_xlfn.IFNA(VLOOKUP(C1394,'1 - Componenten'!$B$7:$K$60,3,0),"")</f>
        <v/>
      </c>
      <c r="E1394" s="18" t="str">
        <f>_xlfn.IFNA(VLOOKUP(C1394,'1 - Componenten'!$B$7:$K$60,5,0),"")</f>
        <v/>
      </c>
      <c r="F1394" s="26" t="str">
        <f>_xlfn.IFNA(VLOOKUP(C1394,'1 - Componenten'!$B$7:$K$60,8,0),"")</f>
        <v/>
      </c>
      <c r="G1394" s="26" t="str">
        <f>_xlfn.IFNA(VLOOKUP(C1394,'1 - Componenten'!$B$7:$K$60,9,0),"")</f>
        <v/>
      </c>
      <c r="H1394" s="26" t="str">
        <f>_xlfn.IFNA(VLOOKUP(C1394,'1 - Componenten'!$B$7:$K$60,10,0),"")</f>
        <v/>
      </c>
      <c r="I1394" s="13">
        <v>1</v>
      </c>
      <c r="J1394" s="52">
        <f t="shared" si="488"/>
        <v>0</v>
      </c>
      <c r="K1394" s="53">
        <f t="shared" si="489"/>
        <v>0</v>
      </c>
      <c r="L1394" s="53">
        <f t="shared" si="486"/>
        <v>0</v>
      </c>
      <c r="M1394" s="53">
        <f t="shared" si="487"/>
        <v>0</v>
      </c>
      <c r="N1394" s="42"/>
    </row>
    <row r="1395" spans="2:14" s="2" customFormat="1" x14ac:dyDescent="0.25">
      <c r="B1395" s="39"/>
      <c r="C1395" s="3"/>
      <c r="D1395" s="4" t="str">
        <f>_xlfn.IFNA(VLOOKUP(C1395,'1 - Componenten'!$B$7:$K$60,3,0),"")</f>
        <v/>
      </c>
      <c r="E1395" s="18" t="str">
        <f>_xlfn.IFNA(VLOOKUP(C1395,'1 - Componenten'!$B$7:$K$60,5,0),"")</f>
        <v/>
      </c>
      <c r="F1395" s="26" t="str">
        <f>_xlfn.IFNA(VLOOKUP(C1395,'1 - Componenten'!$B$7:$K$60,8,0),"")</f>
        <v/>
      </c>
      <c r="G1395" s="26" t="str">
        <f>_xlfn.IFNA(VLOOKUP(C1395,'1 - Componenten'!$B$7:$K$60,9,0),"")</f>
        <v/>
      </c>
      <c r="H1395" s="26" t="str">
        <f>_xlfn.IFNA(VLOOKUP(C1395,'1 - Componenten'!$B$7:$K$60,10,0),"")</f>
        <v/>
      </c>
      <c r="I1395" s="13">
        <v>1</v>
      </c>
      <c r="J1395" s="52">
        <f t="shared" si="488"/>
        <v>0</v>
      </c>
      <c r="K1395" s="53">
        <f t="shared" si="489"/>
        <v>0</v>
      </c>
      <c r="L1395" s="53">
        <f t="shared" si="486"/>
        <v>0</v>
      </c>
      <c r="M1395" s="53">
        <f t="shared" si="487"/>
        <v>0</v>
      </c>
      <c r="N1395" s="42"/>
    </row>
    <row r="1396" spans="2:14" s="2" customFormat="1" x14ac:dyDescent="0.25">
      <c r="B1396" s="39"/>
      <c r="C1396" s="3"/>
      <c r="D1396" s="4" t="str">
        <f>_xlfn.IFNA(VLOOKUP(C1396,'1 - Componenten'!$B$7:$K$60,3,0),"")</f>
        <v/>
      </c>
      <c r="E1396" s="18" t="str">
        <f>_xlfn.IFNA(VLOOKUP(C1396,'1 - Componenten'!$B$7:$K$60,5,0),"")</f>
        <v/>
      </c>
      <c r="F1396" s="26" t="str">
        <f>_xlfn.IFNA(VLOOKUP(C1396,'1 - Componenten'!$B$7:$K$60,8,0),"")</f>
        <v/>
      </c>
      <c r="G1396" s="26" t="str">
        <f>_xlfn.IFNA(VLOOKUP(C1396,'1 - Componenten'!$B$7:$K$60,9,0),"")</f>
        <v/>
      </c>
      <c r="H1396" s="26" t="str">
        <f>_xlfn.IFNA(VLOOKUP(C1396,'1 - Componenten'!$B$7:$K$60,10,0),"")</f>
        <v/>
      </c>
      <c r="I1396" s="13">
        <v>1</v>
      </c>
      <c r="J1396" s="52">
        <f t="shared" si="488"/>
        <v>0</v>
      </c>
      <c r="K1396" s="53">
        <f t="shared" si="489"/>
        <v>0</v>
      </c>
      <c r="L1396" s="53">
        <f t="shared" si="486"/>
        <v>0</v>
      </c>
      <c r="M1396" s="53">
        <f t="shared" si="487"/>
        <v>0</v>
      </c>
      <c r="N1396" s="42"/>
    </row>
    <row r="1397" spans="2:14" s="2" customFormat="1" x14ac:dyDescent="0.25">
      <c r="B1397" s="39"/>
      <c r="C1397" s="3"/>
      <c r="D1397" s="4" t="str">
        <f>_xlfn.IFNA(VLOOKUP(C1397,'1 - Componenten'!$B$7:$K$60,3,0),"")</f>
        <v/>
      </c>
      <c r="E1397" s="18" t="str">
        <f>_xlfn.IFNA(VLOOKUP(C1397,'1 - Componenten'!$B$7:$K$60,5,0),"")</f>
        <v/>
      </c>
      <c r="F1397" s="26" t="str">
        <f>_xlfn.IFNA(VLOOKUP(C1397,'1 - Componenten'!$B$7:$K$60,8,0),"")</f>
        <v/>
      </c>
      <c r="G1397" s="26" t="str">
        <f>_xlfn.IFNA(VLOOKUP(C1397,'1 - Componenten'!$B$7:$K$60,9,0),"")</f>
        <v/>
      </c>
      <c r="H1397" s="26" t="str">
        <f>_xlfn.IFNA(VLOOKUP(C1397,'1 - Componenten'!$B$7:$K$60,10,0),"")</f>
        <v/>
      </c>
      <c r="I1397" s="13">
        <v>1</v>
      </c>
      <c r="J1397" s="52">
        <f t="shared" si="488"/>
        <v>0</v>
      </c>
      <c r="K1397" s="53">
        <f t="shared" si="489"/>
        <v>0</v>
      </c>
      <c r="L1397" s="53">
        <f t="shared" si="486"/>
        <v>0</v>
      </c>
      <c r="M1397" s="53">
        <f t="shared" si="487"/>
        <v>0</v>
      </c>
      <c r="N1397" s="42"/>
    </row>
    <row r="1398" spans="2:14" s="2" customFormat="1" ht="14.1" customHeight="1" x14ac:dyDescent="0.25">
      <c r="B1398" s="39"/>
      <c r="C1398" s="32"/>
      <c r="D1398" s="33"/>
      <c r="E1398" s="34"/>
      <c r="F1398" s="35"/>
      <c r="G1398" s="35"/>
      <c r="H1398" s="35"/>
      <c r="I1398" s="32"/>
      <c r="J1398" s="54" t="s">
        <v>29</v>
      </c>
      <c r="K1398" s="55">
        <f>SUM(K1389:K1397)</f>
        <v>0</v>
      </c>
      <c r="L1398" s="55">
        <f>SUM(L1389:L1397)</f>
        <v>0</v>
      </c>
      <c r="M1398" s="55">
        <f>SUM(M1389:M1397)</f>
        <v>0</v>
      </c>
      <c r="N1398" s="42"/>
    </row>
    <row r="1399" spans="2:14" s="2" customFormat="1" ht="18.75" x14ac:dyDescent="0.3">
      <c r="B1399" s="39"/>
      <c r="C1399" s="48" t="s">
        <v>65</v>
      </c>
      <c r="D1399" s="79" t="s">
        <v>111</v>
      </c>
      <c r="E1399" s="107" t="s">
        <v>19</v>
      </c>
      <c r="F1399" s="107"/>
      <c r="G1399" s="107"/>
      <c r="H1399" s="107"/>
      <c r="I1399" s="108" t="s">
        <v>35</v>
      </c>
      <c r="J1399" s="108"/>
      <c r="K1399" s="108"/>
      <c r="L1399" s="108"/>
      <c r="M1399" s="108"/>
      <c r="N1399" s="42"/>
    </row>
    <row r="1400" spans="2:14" s="2" customFormat="1" ht="30" customHeight="1" x14ac:dyDescent="0.25">
      <c r="B1400" s="39"/>
      <c r="C1400" s="5" t="s">
        <v>36</v>
      </c>
      <c r="D1400" s="5" t="s">
        <v>12</v>
      </c>
      <c r="E1400" s="12" t="s">
        <v>2</v>
      </c>
      <c r="F1400" s="5" t="s">
        <v>24</v>
      </c>
      <c r="G1400" s="23" t="s">
        <v>21</v>
      </c>
      <c r="H1400" s="23" t="s">
        <v>22</v>
      </c>
      <c r="I1400" s="21" t="s">
        <v>20</v>
      </c>
      <c r="J1400" s="21" t="s">
        <v>23</v>
      </c>
      <c r="K1400" s="50" t="s">
        <v>25</v>
      </c>
      <c r="L1400" s="51" t="s">
        <v>26</v>
      </c>
      <c r="M1400" s="51" t="s">
        <v>27</v>
      </c>
      <c r="N1400" s="42"/>
    </row>
    <row r="1401" spans="2:14" s="2" customFormat="1" x14ac:dyDescent="0.25">
      <c r="B1401" s="39"/>
      <c r="C1401" s="3"/>
      <c r="D1401" s="4" t="str">
        <f>_xlfn.IFNA(VLOOKUP(C1401,'1 - Componenten'!$B$7:$K$60,3,0),"")</f>
        <v/>
      </c>
      <c r="E1401" s="18" t="str">
        <f>_xlfn.IFNA(VLOOKUP(C1401,'1 - Componenten'!$B$7:$K$60,5,0),"")</f>
        <v/>
      </c>
      <c r="F1401" s="26" t="str">
        <f>_xlfn.IFNA(VLOOKUP(C1401,'1 - Componenten'!$B$7:$K$60,8,0),"")</f>
        <v/>
      </c>
      <c r="G1401" s="26" t="str">
        <f>_xlfn.IFNA(VLOOKUP(C1401,'1 - Componenten'!$B$7:$K$60,9,0),"")</f>
        <v/>
      </c>
      <c r="H1401" s="26" t="str">
        <f>_xlfn.IFNA(VLOOKUP(C1401,'1 - Componenten'!$B$7:$K$60,10,0),"")</f>
        <v/>
      </c>
      <c r="I1401" s="13">
        <v>1</v>
      </c>
      <c r="J1401" s="52">
        <f>IFERROR($I1401*E1401,0)</f>
        <v>0</v>
      </c>
      <c r="K1401" s="53">
        <f>IFERROR($I1401*F1401,0)</f>
        <v>0</v>
      </c>
      <c r="L1401" s="53">
        <f t="shared" ref="L1401:L1409" si="490">IFERROR($I1401*G1401,0)</f>
        <v>0</v>
      </c>
      <c r="M1401" s="53">
        <f t="shared" ref="M1401:M1409" si="491">IFERROR($I1401*H1401,0)</f>
        <v>0</v>
      </c>
      <c r="N1401" s="42"/>
    </row>
    <row r="1402" spans="2:14" s="2" customFormat="1" x14ac:dyDescent="0.25">
      <c r="B1402" s="39"/>
      <c r="C1402" s="3"/>
      <c r="D1402" s="4" t="str">
        <f>_xlfn.IFNA(VLOOKUP(C1402,'1 - Componenten'!$B$7:$K$60,3,0),"")</f>
        <v/>
      </c>
      <c r="E1402" s="18" t="str">
        <f>_xlfn.IFNA(VLOOKUP(C1402,'1 - Componenten'!$B$7:$K$60,5,0),"")</f>
        <v/>
      </c>
      <c r="F1402" s="26" t="str">
        <f>_xlfn.IFNA(VLOOKUP(C1402,'1 - Componenten'!$B$7:$K$60,8,0),"")</f>
        <v/>
      </c>
      <c r="G1402" s="26" t="str">
        <f>_xlfn.IFNA(VLOOKUP(C1402,'1 - Componenten'!$B$7:$K$60,9,0),"")</f>
        <v/>
      </c>
      <c r="H1402" s="26" t="str">
        <f>_xlfn.IFNA(VLOOKUP(C1402,'1 - Componenten'!$B$7:$K$60,10,0),"")</f>
        <v/>
      </c>
      <c r="I1402" s="13">
        <v>1</v>
      </c>
      <c r="J1402" s="52">
        <f t="shared" ref="J1402:J1409" si="492">IFERROR($I1402*E1402,0)</f>
        <v>0</v>
      </c>
      <c r="K1402" s="53">
        <f t="shared" ref="K1402:K1409" si="493">IFERROR($I1402*F1402,0)</f>
        <v>0</v>
      </c>
      <c r="L1402" s="53">
        <f t="shared" si="490"/>
        <v>0</v>
      </c>
      <c r="M1402" s="53">
        <f t="shared" si="491"/>
        <v>0</v>
      </c>
      <c r="N1402" s="42"/>
    </row>
    <row r="1403" spans="2:14" s="2" customFormat="1" x14ac:dyDescent="0.25">
      <c r="B1403" s="39"/>
      <c r="C1403" s="3"/>
      <c r="D1403" s="4" t="str">
        <f>_xlfn.IFNA(VLOOKUP(C1403,'1 - Componenten'!$B$7:$K$60,3,0),"")</f>
        <v/>
      </c>
      <c r="E1403" s="18" t="str">
        <f>_xlfn.IFNA(VLOOKUP(C1403,'1 - Componenten'!$B$7:$K$60,5,0),"")</f>
        <v/>
      </c>
      <c r="F1403" s="26" t="str">
        <f>_xlfn.IFNA(VLOOKUP(C1403,'1 - Componenten'!$B$7:$K$60,8,0),"")</f>
        <v/>
      </c>
      <c r="G1403" s="26" t="str">
        <f>_xlfn.IFNA(VLOOKUP(C1403,'1 - Componenten'!$B$7:$K$60,9,0),"")</f>
        <v/>
      </c>
      <c r="H1403" s="26" t="str">
        <f>_xlfn.IFNA(VLOOKUP(C1403,'1 - Componenten'!$B$7:$K$60,10,0),"")</f>
        <v/>
      </c>
      <c r="I1403" s="13">
        <v>1</v>
      </c>
      <c r="J1403" s="52">
        <f t="shared" si="492"/>
        <v>0</v>
      </c>
      <c r="K1403" s="53">
        <f t="shared" si="493"/>
        <v>0</v>
      </c>
      <c r="L1403" s="53">
        <f t="shared" si="490"/>
        <v>0</v>
      </c>
      <c r="M1403" s="53">
        <f t="shared" si="491"/>
        <v>0</v>
      </c>
      <c r="N1403" s="42"/>
    </row>
    <row r="1404" spans="2:14" s="2" customFormat="1" x14ac:dyDescent="0.25">
      <c r="B1404" s="39"/>
      <c r="C1404" s="3"/>
      <c r="D1404" s="4" t="str">
        <f>_xlfn.IFNA(VLOOKUP(C1404,'1 - Componenten'!$B$7:$K$60,3,0),"")</f>
        <v/>
      </c>
      <c r="E1404" s="18" t="str">
        <f>_xlfn.IFNA(VLOOKUP(C1404,'1 - Componenten'!$B$7:$K$60,5,0),"")</f>
        <v/>
      </c>
      <c r="F1404" s="26" t="str">
        <f>_xlfn.IFNA(VLOOKUP(C1404,'1 - Componenten'!$B$7:$K$60,8,0),"")</f>
        <v/>
      </c>
      <c r="G1404" s="26" t="str">
        <f>_xlfn.IFNA(VLOOKUP(C1404,'1 - Componenten'!$B$7:$K$60,9,0),"")</f>
        <v/>
      </c>
      <c r="H1404" s="26" t="str">
        <f>_xlfn.IFNA(VLOOKUP(C1404,'1 - Componenten'!$B$7:$K$60,10,0),"")</f>
        <v/>
      </c>
      <c r="I1404" s="13">
        <v>1</v>
      </c>
      <c r="J1404" s="52">
        <f t="shared" si="492"/>
        <v>0</v>
      </c>
      <c r="K1404" s="53">
        <f t="shared" si="493"/>
        <v>0</v>
      </c>
      <c r="L1404" s="53">
        <f t="shared" si="490"/>
        <v>0</v>
      </c>
      <c r="M1404" s="53">
        <f t="shared" si="491"/>
        <v>0</v>
      </c>
      <c r="N1404" s="42"/>
    </row>
    <row r="1405" spans="2:14" s="2" customFormat="1" x14ac:dyDescent="0.25">
      <c r="B1405" s="39"/>
      <c r="C1405" s="3"/>
      <c r="D1405" s="4" t="str">
        <f>_xlfn.IFNA(VLOOKUP(C1405,'1 - Componenten'!$B$7:$K$60,3,0),"")</f>
        <v/>
      </c>
      <c r="E1405" s="18" t="str">
        <f>_xlfn.IFNA(VLOOKUP(C1405,'1 - Componenten'!$B$7:$K$60,5,0),"")</f>
        <v/>
      </c>
      <c r="F1405" s="26" t="str">
        <f>_xlfn.IFNA(VLOOKUP(C1405,'1 - Componenten'!$B$7:$K$60,8,0),"")</f>
        <v/>
      </c>
      <c r="G1405" s="26" t="str">
        <f>_xlfn.IFNA(VLOOKUP(C1405,'1 - Componenten'!$B$7:$K$60,9,0),"")</f>
        <v/>
      </c>
      <c r="H1405" s="26" t="str">
        <f>_xlfn.IFNA(VLOOKUP(C1405,'1 - Componenten'!$B$7:$K$60,10,0),"")</f>
        <v/>
      </c>
      <c r="I1405" s="13">
        <v>1</v>
      </c>
      <c r="J1405" s="52">
        <f t="shared" si="492"/>
        <v>0</v>
      </c>
      <c r="K1405" s="53">
        <f t="shared" si="493"/>
        <v>0</v>
      </c>
      <c r="L1405" s="53">
        <f t="shared" si="490"/>
        <v>0</v>
      </c>
      <c r="M1405" s="53">
        <f t="shared" si="491"/>
        <v>0</v>
      </c>
      <c r="N1405" s="42"/>
    </row>
    <row r="1406" spans="2:14" s="2" customFormat="1" x14ac:dyDescent="0.25">
      <c r="B1406" s="39"/>
      <c r="C1406" s="3"/>
      <c r="D1406" s="4" t="str">
        <f>_xlfn.IFNA(VLOOKUP(C1406,'1 - Componenten'!$B$7:$K$60,3,0),"")</f>
        <v/>
      </c>
      <c r="E1406" s="18" t="str">
        <f>_xlfn.IFNA(VLOOKUP(C1406,'1 - Componenten'!$B$7:$K$60,5,0),"")</f>
        <v/>
      </c>
      <c r="F1406" s="26" t="str">
        <f>_xlfn.IFNA(VLOOKUP(C1406,'1 - Componenten'!$B$7:$K$60,8,0),"")</f>
        <v/>
      </c>
      <c r="G1406" s="26" t="str">
        <f>_xlfn.IFNA(VLOOKUP(C1406,'1 - Componenten'!$B$7:$K$60,9,0),"")</f>
        <v/>
      </c>
      <c r="H1406" s="26" t="str">
        <f>_xlfn.IFNA(VLOOKUP(C1406,'1 - Componenten'!$B$7:$K$60,10,0),"")</f>
        <v/>
      </c>
      <c r="I1406" s="13">
        <v>1</v>
      </c>
      <c r="J1406" s="52">
        <f t="shared" si="492"/>
        <v>0</v>
      </c>
      <c r="K1406" s="53">
        <f t="shared" si="493"/>
        <v>0</v>
      </c>
      <c r="L1406" s="53">
        <f t="shared" si="490"/>
        <v>0</v>
      </c>
      <c r="M1406" s="53">
        <f t="shared" si="491"/>
        <v>0</v>
      </c>
      <c r="N1406" s="42"/>
    </row>
    <row r="1407" spans="2:14" s="2" customFormat="1" x14ac:dyDescent="0.25">
      <c r="B1407" s="39"/>
      <c r="C1407" s="3"/>
      <c r="D1407" s="4" t="str">
        <f>_xlfn.IFNA(VLOOKUP(C1407,'1 - Componenten'!$B$7:$K$60,3,0),"")</f>
        <v/>
      </c>
      <c r="E1407" s="18" t="str">
        <f>_xlfn.IFNA(VLOOKUP(C1407,'1 - Componenten'!$B$7:$K$60,5,0),"")</f>
        <v/>
      </c>
      <c r="F1407" s="26" t="str">
        <f>_xlfn.IFNA(VLOOKUP(C1407,'1 - Componenten'!$B$7:$K$60,8,0),"")</f>
        <v/>
      </c>
      <c r="G1407" s="26" t="str">
        <f>_xlfn.IFNA(VLOOKUP(C1407,'1 - Componenten'!$B$7:$K$60,9,0),"")</f>
        <v/>
      </c>
      <c r="H1407" s="26" t="str">
        <f>_xlfn.IFNA(VLOOKUP(C1407,'1 - Componenten'!$B$7:$K$60,10,0),"")</f>
        <v/>
      </c>
      <c r="I1407" s="13">
        <v>1</v>
      </c>
      <c r="J1407" s="52">
        <f t="shared" si="492"/>
        <v>0</v>
      </c>
      <c r="K1407" s="53">
        <f t="shared" si="493"/>
        <v>0</v>
      </c>
      <c r="L1407" s="53">
        <f t="shared" si="490"/>
        <v>0</v>
      </c>
      <c r="M1407" s="53">
        <f t="shared" si="491"/>
        <v>0</v>
      </c>
      <c r="N1407" s="42"/>
    </row>
    <row r="1408" spans="2:14" s="2" customFormat="1" x14ac:dyDescent="0.25">
      <c r="B1408" s="39"/>
      <c r="C1408" s="3"/>
      <c r="D1408" s="4" t="str">
        <f>_xlfn.IFNA(VLOOKUP(C1408,'1 - Componenten'!$B$7:$K$60,3,0),"")</f>
        <v/>
      </c>
      <c r="E1408" s="18" t="str">
        <f>_xlfn.IFNA(VLOOKUP(C1408,'1 - Componenten'!$B$7:$K$60,5,0),"")</f>
        <v/>
      </c>
      <c r="F1408" s="26" t="str">
        <f>_xlfn.IFNA(VLOOKUP(C1408,'1 - Componenten'!$B$7:$K$60,8,0),"")</f>
        <v/>
      </c>
      <c r="G1408" s="26" t="str">
        <f>_xlfn.IFNA(VLOOKUP(C1408,'1 - Componenten'!$B$7:$K$60,9,0),"")</f>
        <v/>
      </c>
      <c r="H1408" s="26" t="str">
        <f>_xlfn.IFNA(VLOOKUP(C1408,'1 - Componenten'!$B$7:$K$60,10,0),"")</f>
        <v/>
      </c>
      <c r="I1408" s="13">
        <v>1</v>
      </c>
      <c r="J1408" s="52">
        <f t="shared" si="492"/>
        <v>0</v>
      </c>
      <c r="K1408" s="53">
        <f t="shared" si="493"/>
        <v>0</v>
      </c>
      <c r="L1408" s="53">
        <f t="shared" si="490"/>
        <v>0</v>
      </c>
      <c r="M1408" s="53">
        <f t="shared" si="491"/>
        <v>0</v>
      </c>
      <c r="N1408" s="42"/>
    </row>
    <row r="1409" spans="2:14" s="2" customFormat="1" x14ac:dyDescent="0.25">
      <c r="B1409" s="39"/>
      <c r="C1409" s="3"/>
      <c r="D1409" s="4" t="str">
        <f>_xlfn.IFNA(VLOOKUP(C1409,'1 - Componenten'!$B$7:$K$60,3,0),"")</f>
        <v/>
      </c>
      <c r="E1409" s="18" t="str">
        <f>_xlfn.IFNA(VLOOKUP(C1409,'1 - Componenten'!$B$7:$K$60,5,0),"")</f>
        <v/>
      </c>
      <c r="F1409" s="26" t="str">
        <f>_xlfn.IFNA(VLOOKUP(C1409,'1 - Componenten'!$B$7:$K$60,8,0),"")</f>
        <v/>
      </c>
      <c r="G1409" s="26" t="str">
        <f>_xlfn.IFNA(VLOOKUP(C1409,'1 - Componenten'!$B$7:$K$60,9,0),"")</f>
        <v/>
      </c>
      <c r="H1409" s="26" t="str">
        <f>_xlfn.IFNA(VLOOKUP(C1409,'1 - Componenten'!$B$7:$K$60,10,0),"")</f>
        <v/>
      </c>
      <c r="I1409" s="13">
        <v>1</v>
      </c>
      <c r="J1409" s="52">
        <f t="shared" si="492"/>
        <v>0</v>
      </c>
      <c r="K1409" s="53">
        <f t="shared" si="493"/>
        <v>0</v>
      </c>
      <c r="L1409" s="53">
        <f t="shared" si="490"/>
        <v>0</v>
      </c>
      <c r="M1409" s="53">
        <f t="shared" si="491"/>
        <v>0</v>
      </c>
      <c r="N1409" s="42"/>
    </row>
    <row r="1410" spans="2:14" s="2" customFormat="1" ht="14.1" customHeight="1" x14ac:dyDescent="0.25">
      <c r="B1410" s="39"/>
      <c r="C1410" s="32"/>
      <c r="D1410" s="33"/>
      <c r="E1410" s="34"/>
      <c r="F1410" s="35"/>
      <c r="G1410" s="35"/>
      <c r="H1410" s="35"/>
      <c r="I1410" s="32"/>
      <c r="J1410" s="54" t="s">
        <v>29</v>
      </c>
      <c r="K1410" s="55">
        <f>SUM(K1401:K1409)</f>
        <v>0</v>
      </c>
      <c r="L1410" s="55">
        <f>SUM(L1401:L1409)</f>
        <v>0</v>
      </c>
      <c r="M1410" s="55">
        <f t="shared" ref="M1410" si="494">SUM(M1401:M1409)</f>
        <v>0</v>
      </c>
      <c r="N1410" s="42"/>
    </row>
    <row r="1411" spans="2:14" s="2" customFormat="1" ht="18.75" x14ac:dyDescent="0.3">
      <c r="B1411" s="39"/>
      <c r="C1411" s="48" t="s">
        <v>65</v>
      </c>
      <c r="D1411" s="79" t="s">
        <v>111</v>
      </c>
      <c r="E1411" s="107" t="s">
        <v>19</v>
      </c>
      <c r="F1411" s="107"/>
      <c r="G1411" s="107"/>
      <c r="H1411" s="107"/>
      <c r="I1411" s="108" t="s">
        <v>35</v>
      </c>
      <c r="J1411" s="108"/>
      <c r="K1411" s="108"/>
      <c r="L1411" s="108"/>
      <c r="M1411" s="108"/>
      <c r="N1411" s="42"/>
    </row>
    <row r="1412" spans="2:14" s="2" customFormat="1" ht="30" customHeight="1" x14ac:dyDescent="0.25">
      <c r="B1412" s="39"/>
      <c r="C1412" s="5" t="s">
        <v>36</v>
      </c>
      <c r="D1412" s="5" t="s">
        <v>12</v>
      </c>
      <c r="E1412" s="12" t="s">
        <v>2</v>
      </c>
      <c r="F1412" s="5" t="s">
        <v>24</v>
      </c>
      <c r="G1412" s="23" t="s">
        <v>21</v>
      </c>
      <c r="H1412" s="23" t="s">
        <v>22</v>
      </c>
      <c r="I1412" s="21" t="s">
        <v>20</v>
      </c>
      <c r="J1412" s="21" t="s">
        <v>23</v>
      </c>
      <c r="K1412" s="50" t="s">
        <v>25</v>
      </c>
      <c r="L1412" s="51" t="s">
        <v>26</v>
      </c>
      <c r="M1412" s="51" t="s">
        <v>27</v>
      </c>
      <c r="N1412" s="42"/>
    </row>
    <row r="1413" spans="2:14" s="2" customFormat="1" x14ac:dyDescent="0.25">
      <c r="B1413" s="39"/>
      <c r="C1413" s="3"/>
      <c r="D1413" s="4" t="str">
        <f>_xlfn.IFNA(VLOOKUP(C1413,'1 - Componenten'!$B$7:$K$60,3,0),"")</f>
        <v/>
      </c>
      <c r="E1413" s="18" t="str">
        <f>_xlfn.IFNA(VLOOKUP(C1413,'1 - Componenten'!$B$7:$K$60,5,0),"")</f>
        <v/>
      </c>
      <c r="F1413" s="26" t="str">
        <f>_xlfn.IFNA(VLOOKUP(C1413,'1 - Componenten'!$B$7:$K$60,8,0),"")</f>
        <v/>
      </c>
      <c r="G1413" s="26" t="str">
        <f>_xlfn.IFNA(VLOOKUP(C1413,'1 - Componenten'!$B$7:$K$60,9,0),"")</f>
        <v/>
      </c>
      <c r="H1413" s="26" t="str">
        <f>_xlfn.IFNA(VLOOKUP(C1413,'1 - Componenten'!$B$7:$K$60,10,0),"")</f>
        <v/>
      </c>
      <c r="I1413" s="13">
        <v>1</v>
      </c>
      <c r="J1413" s="52">
        <f>IFERROR($I1413*E1413,0)</f>
        <v>0</v>
      </c>
      <c r="K1413" s="53">
        <f>IFERROR($I1413*F1413,0)</f>
        <v>0</v>
      </c>
      <c r="L1413" s="53">
        <f t="shared" ref="L1413:L1421" si="495">IFERROR($I1413*G1413,0)</f>
        <v>0</v>
      </c>
      <c r="M1413" s="53">
        <f t="shared" ref="M1413:M1421" si="496">IFERROR($I1413*H1413,0)</f>
        <v>0</v>
      </c>
      <c r="N1413" s="42"/>
    </row>
    <row r="1414" spans="2:14" s="2" customFormat="1" x14ac:dyDescent="0.25">
      <c r="B1414" s="39"/>
      <c r="C1414" s="3"/>
      <c r="D1414" s="4" t="str">
        <f>_xlfn.IFNA(VLOOKUP(C1414,'1 - Componenten'!$B$7:$K$60,3,0),"")</f>
        <v/>
      </c>
      <c r="E1414" s="18" t="str">
        <f>_xlfn.IFNA(VLOOKUP(C1414,'1 - Componenten'!$B$7:$K$60,5,0),"")</f>
        <v/>
      </c>
      <c r="F1414" s="26" t="str">
        <f>_xlfn.IFNA(VLOOKUP(C1414,'1 - Componenten'!$B$7:$K$60,8,0),"")</f>
        <v/>
      </c>
      <c r="G1414" s="26" t="str">
        <f>_xlfn.IFNA(VLOOKUP(C1414,'1 - Componenten'!$B$7:$K$60,9,0),"")</f>
        <v/>
      </c>
      <c r="H1414" s="26" t="str">
        <f>_xlfn.IFNA(VLOOKUP(C1414,'1 - Componenten'!$B$7:$K$60,10,0),"")</f>
        <v/>
      </c>
      <c r="I1414" s="13">
        <v>1</v>
      </c>
      <c r="J1414" s="52">
        <f t="shared" ref="J1414:J1421" si="497">IFERROR($I1414*E1414,0)</f>
        <v>0</v>
      </c>
      <c r="K1414" s="53">
        <f t="shared" ref="K1414:K1421" si="498">IFERROR($I1414*F1414,0)</f>
        <v>0</v>
      </c>
      <c r="L1414" s="53">
        <f t="shared" si="495"/>
        <v>0</v>
      </c>
      <c r="M1414" s="53">
        <f t="shared" si="496"/>
        <v>0</v>
      </c>
      <c r="N1414" s="42"/>
    </row>
    <row r="1415" spans="2:14" s="2" customFormat="1" x14ac:dyDescent="0.25">
      <c r="B1415" s="39"/>
      <c r="C1415" s="3"/>
      <c r="D1415" s="4" t="str">
        <f>_xlfn.IFNA(VLOOKUP(C1415,'1 - Componenten'!$B$7:$K$60,3,0),"")</f>
        <v/>
      </c>
      <c r="E1415" s="18" t="str">
        <f>_xlfn.IFNA(VLOOKUP(C1415,'1 - Componenten'!$B$7:$K$60,5,0),"")</f>
        <v/>
      </c>
      <c r="F1415" s="26" t="str">
        <f>_xlfn.IFNA(VLOOKUP(C1415,'1 - Componenten'!$B$7:$K$60,8,0),"")</f>
        <v/>
      </c>
      <c r="G1415" s="26" t="str">
        <f>_xlfn.IFNA(VLOOKUP(C1415,'1 - Componenten'!$B$7:$K$60,9,0),"")</f>
        <v/>
      </c>
      <c r="H1415" s="26" t="str">
        <f>_xlfn.IFNA(VLOOKUP(C1415,'1 - Componenten'!$B$7:$K$60,10,0),"")</f>
        <v/>
      </c>
      <c r="I1415" s="13">
        <v>1</v>
      </c>
      <c r="J1415" s="52">
        <f t="shared" si="497"/>
        <v>0</v>
      </c>
      <c r="K1415" s="53">
        <f t="shared" si="498"/>
        <v>0</v>
      </c>
      <c r="L1415" s="53">
        <f t="shared" si="495"/>
        <v>0</v>
      </c>
      <c r="M1415" s="53">
        <f t="shared" si="496"/>
        <v>0</v>
      </c>
      <c r="N1415" s="42"/>
    </row>
    <row r="1416" spans="2:14" s="2" customFormat="1" x14ac:dyDescent="0.25">
      <c r="B1416" s="39"/>
      <c r="C1416" s="3"/>
      <c r="D1416" s="4" t="str">
        <f>_xlfn.IFNA(VLOOKUP(C1416,'1 - Componenten'!$B$7:$K$60,3,0),"")</f>
        <v/>
      </c>
      <c r="E1416" s="18" t="str">
        <f>_xlfn.IFNA(VLOOKUP(C1416,'1 - Componenten'!$B$7:$K$60,5,0),"")</f>
        <v/>
      </c>
      <c r="F1416" s="26" t="str">
        <f>_xlfn.IFNA(VLOOKUP(C1416,'1 - Componenten'!$B$7:$K$60,8,0),"")</f>
        <v/>
      </c>
      <c r="G1416" s="26" t="str">
        <f>_xlfn.IFNA(VLOOKUP(C1416,'1 - Componenten'!$B$7:$K$60,9,0),"")</f>
        <v/>
      </c>
      <c r="H1416" s="26" t="str">
        <f>_xlfn.IFNA(VLOOKUP(C1416,'1 - Componenten'!$B$7:$K$60,10,0),"")</f>
        <v/>
      </c>
      <c r="I1416" s="13">
        <v>1</v>
      </c>
      <c r="J1416" s="52">
        <f t="shared" si="497"/>
        <v>0</v>
      </c>
      <c r="K1416" s="53">
        <f t="shared" si="498"/>
        <v>0</v>
      </c>
      <c r="L1416" s="53">
        <f t="shared" si="495"/>
        <v>0</v>
      </c>
      <c r="M1416" s="53">
        <f t="shared" si="496"/>
        <v>0</v>
      </c>
      <c r="N1416" s="42"/>
    </row>
    <row r="1417" spans="2:14" s="2" customFormat="1" x14ac:dyDescent="0.25">
      <c r="B1417" s="39"/>
      <c r="C1417" s="3"/>
      <c r="D1417" s="4" t="str">
        <f>_xlfn.IFNA(VLOOKUP(C1417,'1 - Componenten'!$B$7:$K$60,3,0),"")</f>
        <v/>
      </c>
      <c r="E1417" s="18" t="str">
        <f>_xlfn.IFNA(VLOOKUP(C1417,'1 - Componenten'!$B$7:$K$60,5,0),"")</f>
        <v/>
      </c>
      <c r="F1417" s="26" t="str">
        <f>_xlfn.IFNA(VLOOKUP(C1417,'1 - Componenten'!$B$7:$K$60,8,0),"")</f>
        <v/>
      </c>
      <c r="G1417" s="26" t="str">
        <f>_xlfn.IFNA(VLOOKUP(C1417,'1 - Componenten'!$B$7:$K$60,9,0),"")</f>
        <v/>
      </c>
      <c r="H1417" s="26" t="str">
        <f>_xlfn.IFNA(VLOOKUP(C1417,'1 - Componenten'!$B$7:$K$60,10,0),"")</f>
        <v/>
      </c>
      <c r="I1417" s="13">
        <v>1</v>
      </c>
      <c r="J1417" s="52">
        <f t="shared" si="497"/>
        <v>0</v>
      </c>
      <c r="K1417" s="53">
        <f t="shared" si="498"/>
        <v>0</v>
      </c>
      <c r="L1417" s="53">
        <f t="shared" si="495"/>
        <v>0</v>
      </c>
      <c r="M1417" s="53">
        <f t="shared" si="496"/>
        <v>0</v>
      </c>
      <c r="N1417" s="42"/>
    </row>
    <row r="1418" spans="2:14" s="2" customFormat="1" x14ac:dyDescent="0.25">
      <c r="B1418" s="39"/>
      <c r="C1418" s="3"/>
      <c r="D1418" s="4" t="str">
        <f>_xlfn.IFNA(VLOOKUP(C1418,'1 - Componenten'!$B$7:$K$60,3,0),"")</f>
        <v/>
      </c>
      <c r="E1418" s="18" t="str">
        <f>_xlfn.IFNA(VLOOKUP(C1418,'1 - Componenten'!$B$7:$K$60,5,0),"")</f>
        <v/>
      </c>
      <c r="F1418" s="26" t="str">
        <f>_xlfn.IFNA(VLOOKUP(C1418,'1 - Componenten'!$B$7:$K$60,8,0),"")</f>
        <v/>
      </c>
      <c r="G1418" s="26" t="str">
        <f>_xlfn.IFNA(VLOOKUP(C1418,'1 - Componenten'!$B$7:$K$60,9,0),"")</f>
        <v/>
      </c>
      <c r="H1418" s="26" t="str">
        <f>_xlfn.IFNA(VLOOKUP(C1418,'1 - Componenten'!$B$7:$K$60,10,0),"")</f>
        <v/>
      </c>
      <c r="I1418" s="13">
        <v>1</v>
      </c>
      <c r="J1418" s="52">
        <f t="shared" si="497"/>
        <v>0</v>
      </c>
      <c r="K1418" s="53">
        <f t="shared" si="498"/>
        <v>0</v>
      </c>
      <c r="L1418" s="53">
        <f t="shared" si="495"/>
        <v>0</v>
      </c>
      <c r="M1418" s="53">
        <f t="shared" si="496"/>
        <v>0</v>
      </c>
      <c r="N1418" s="42"/>
    </row>
    <row r="1419" spans="2:14" s="2" customFormat="1" x14ac:dyDescent="0.25">
      <c r="B1419" s="39"/>
      <c r="C1419" s="3"/>
      <c r="D1419" s="4" t="str">
        <f>_xlfn.IFNA(VLOOKUP(C1419,'1 - Componenten'!$B$7:$K$60,3,0),"")</f>
        <v/>
      </c>
      <c r="E1419" s="18" t="str">
        <f>_xlfn.IFNA(VLOOKUP(C1419,'1 - Componenten'!$B$7:$K$60,5,0),"")</f>
        <v/>
      </c>
      <c r="F1419" s="26" t="str">
        <f>_xlfn.IFNA(VLOOKUP(C1419,'1 - Componenten'!$B$7:$K$60,8,0),"")</f>
        <v/>
      </c>
      <c r="G1419" s="26" t="str">
        <f>_xlfn.IFNA(VLOOKUP(C1419,'1 - Componenten'!$B$7:$K$60,9,0),"")</f>
        <v/>
      </c>
      <c r="H1419" s="26" t="str">
        <f>_xlfn.IFNA(VLOOKUP(C1419,'1 - Componenten'!$B$7:$K$60,10,0),"")</f>
        <v/>
      </c>
      <c r="I1419" s="13">
        <v>1</v>
      </c>
      <c r="J1419" s="52">
        <f t="shared" si="497"/>
        <v>0</v>
      </c>
      <c r="K1419" s="53">
        <f t="shared" si="498"/>
        <v>0</v>
      </c>
      <c r="L1419" s="53">
        <f t="shared" si="495"/>
        <v>0</v>
      </c>
      <c r="M1419" s="53">
        <f t="shared" si="496"/>
        <v>0</v>
      </c>
      <c r="N1419" s="42"/>
    </row>
    <row r="1420" spans="2:14" s="2" customFormat="1" x14ac:dyDescent="0.25">
      <c r="B1420" s="39"/>
      <c r="C1420" s="3"/>
      <c r="D1420" s="4" t="str">
        <f>_xlfn.IFNA(VLOOKUP(C1420,'1 - Componenten'!$B$7:$K$60,3,0),"")</f>
        <v/>
      </c>
      <c r="E1420" s="18" t="str">
        <f>_xlfn.IFNA(VLOOKUP(C1420,'1 - Componenten'!$B$7:$K$60,5,0),"")</f>
        <v/>
      </c>
      <c r="F1420" s="26" t="str">
        <f>_xlfn.IFNA(VLOOKUP(C1420,'1 - Componenten'!$B$7:$K$60,8,0),"")</f>
        <v/>
      </c>
      <c r="G1420" s="26" t="str">
        <f>_xlfn.IFNA(VLOOKUP(C1420,'1 - Componenten'!$B$7:$K$60,9,0),"")</f>
        <v/>
      </c>
      <c r="H1420" s="26" t="str">
        <f>_xlfn.IFNA(VLOOKUP(C1420,'1 - Componenten'!$B$7:$K$60,10,0),"")</f>
        <v/>
      </c>
      <c r="I1420" s="13">
        <v>1</v>
      </c>
      <c r="J1420" s="52">
        <f t="shared" si="497"/>
        <v>0</v>
      </c>
      <c r="K1420" s="53">
        <f t="shared" si="498"/>
        <v>0</v>
      </c>
      <c r="L1420" s="53">
        <f t="shared" si="495"/>
        <v>0</v>
      </c>
      <c r="M1420" s="53">
        <f t="shared" si="496"/>
        <v>0</v>
      </c>
      <c r="N1420" s="42"/>
    </row>
    <row r="1421" spans="2:14" s="2" customFormat="1" x14ac:dyDescent="0.25">
      <c r="B1421" s="39"/>
      <c r="C1421" s="3"/>
      <c r="D1421" s="4" t="str">
        <f>_xlfn.IFNA(VLOOKUP(C1421,'1 - Componenten'!$B$7:$K$60,3,0),"")</f>
        <v/>
      </c>
      <c r="E1421" s="18" t="str">
        <f>_xlfn.IFNA(VLOOKUP(C1421,'1 - Componenten'!$B$7:$K$60,5,0),"")</f>
        <v/>
      </c>
      <c r="F1421" s="26" t="str">
        <f>_xlfn.IFNA(VLOOKUP(C1421,'1 - Componenten'!$B$7:$K$60,8,0),"")</f>
        <v/>
      </c>
      <c r="G1421" s="26" t="str">
        <f>_xlfn.IFNA(VLOOKUP(C1421,'1 - Componenten'!$B$7:$K$60,9,0),"")</f>
        <v/>
      </c>
      <c r="H1421" s="26" t="str">
        <f>_xlfn.IFNA(VLOOKUP(C1421,'1 - Componenten'!$B$7:$K$60,10,0),"")</f>
        <v/>
      </c>
      <c r="I1421" s="13">
        <v>1</v>
      </c>
      <c r="J1421" s="52">
        <f t="shared" si="497"/>
        <v>0</v>
      </c>
      <c r="K1421" s="53">
        <f t="shared" si="498"/>
        <v>0</v>
      </c>
      <c r="L1421" s="53">
        <f t="shared" si="495"/>
        <v>0</v>
      </c>
      <c r="M1421" s="53">
        <f t="shared" si="496"/>
        <v>0</v>
      </c>
      <c r="N1421" s="42"/>
    </row>
    <row r="1422" spans="2:14" s="2" customFormat="1" ht="14.1" customHeight="1" x14ac:dyDescent="0.25">
      <c r="B1422" s="39"/>
      <c r="C1422" s="32"/>
      <c r="D1422" s="33"/>
      <c r="E1422" s="34"/>
      <c r="F1422" s="35"/>
      <c r="G1422" s="35"/>
      <c r="H1422" s="35"/>
      <c r="I1422" s="32"/>
      <c r="J1422" s="54" t="s">
        <v>29</v>
      </c>
      <c r="K1422" s="55">
        <f>SUM(K1413:K1421)</f>
        <v>0</v>
      </c>
      <c r="L1422" s="55">
        <f>SUM(L1413:L1421)</f>
        <v>0</v>
      </c>
      <c r="M1422" s="55">
        <f>SUM(M1413:M1421)</f>
        <v>0</v>
      </c>
      <c r="N1422" s="42"/>
    </row>
    <row r="1423" spans="2:14" s="2" customFormat="1" ht="18.75" x14ac:dyDescent="0.3">
      <c r="B1423" s="39"/>
      <c r="C1423" s="48" t="s">
        <v>65</v>
      </c>
      <c r="D1423" s="79" t="s">
        <v>111</v>
      </c>
      <c r="E1423" s="107" t="s">
        <v>19</v>
      </c>
      <c r="F1423" s="107"/>
      <c r="G1423" s="107"/>
      <c r="H1423" s="107"/>
      <c r="I1423" s="108" t="s">
        <v>35</v>
      </c>
      <c r="J1423" s="108"/>
      <c r="K1423" s="108"/>
      <c r="L1423" s="108"/>
      <c r="M1423" s="108"/>
      <c r="N1423" s="42"/>
    </row>
    <row r="1424" spans="2:14" s="2" customFormat="1" ht="30" customHeight="1" x14ac:dyDescent="0.25">
      <c r="B1424" s="39"/>
      <c r="C1424" s="5" t="s">
        <v>36</v>
      </c>
      <c r="D1424" s="5" t="s">
        <v>12</v>
      </c>
      <c r="E1424" s="12" t="s">
        <v>2</v>
      </c>
      <c r="F1424" s="5" t="s">
        <v>24</v>
      </c>
      <c r="G1424" s="23" t="s">
        <v>21</v>
      </c>
      <c r="H1424" s="23" t="s">
        <v>22</v>
      </c>
      <c r="I1424" s="21" t="s">
        <v>20</v>
      </c>
      <c r="J1424" s="21" t="s">
        <v>23</v>
      </c>
      <c r="K1424" s="50" t="s">
        <v>25</v>
      </c>
      <c r="L1424" s="51" t="s">
        <v>26</v>
      </c>
      <c r="M1424" s="51" t="s">
        <v>27</v>
      </c>
      <c r="N1424" s="42"/>
    </row>
    <row r="1425" spans="2:14" s="2" customFormat="1" x14ac:dyDescent="0.25">
      <c r="B1425" s="39"/>
      <c r="C1425" s="3"/>
      <c r="D1425" s="4" t="str">
        <f>_xlfn.IFNA(VLOOKUP(C1425,'1 - Componenten'!$B$7:$K$60,3,0),"")</f>
        <v/>
      </c>
      <c r="E1425" s="18" t="str">
        <f>_xlfn.IFNA(VLOOKUP(C1425,'1 - Componenten'!$B$7:$K$60,5,0),"")</f>
        <v/>
      </c>
      <c r="F1425" s="26" t="str">
        <f>_xlfn.IFNA(VLOOKUP(C1425,'1 - Componenten'!$B$7:$K$60,8,0),"")</f>
        <v/>
      </c>
      <c r="G1425" s="26" t="str">
        <f>_xlfn.IFNA(VLOOKUP(C1425,'1 - Componenten'!$B$7:$K$60,9,0),"")</f>
        <v/>
      </c>
      <c r="H1425" s="26" t="str">
        <f>_xlfn.IFNA(VLOOKUP(C1425,'1 - Componenten'!$B$7:$K$60,10,0),"")</f>
        <v/>
      </c>
      <c r="I1425" s="13">
        <v>1</v>
      </c>
      <c r="J1425" s="52">
        <f>IFERROR($I1425*E1425,0)</f>
        <v>0</v>
      </c>
      <c r="K1425" s="53">
        <f>IFERROR($I1425*F1425,0)</f>
        <v>0</v>
      </c>
      <c r="L1425" s="53">
        <f t="shared" ref="L1425:L1433" si="499">IFERROR($I1425*G1425,0)</f>
        <v>0</v>
      </c>
      <c r="M1425" s="53">
        <f t="shared" ref="M1425:M1433" si="500">IFERROR($I1425*H1425,0)</f>
        <v>0</v>
      </c>
      <c r="N1425" s="42"/>
    </row>
    <row r="1426" spans="2:14" s="2" customFormat="1" x14ac:dyDescent="0.25">
      <c r="B1426" s="39"/>
      <c r="C1426" s="3"/>
      <c r="D1426" s="4" t="str">
        <f>_xlfn.IFNA(VLOOKUP(C1426,'1 - Componenten'!$B$7:$K$60,3,0),"")</f>
        <v/>
      </c>
      <c r="E1426" s="18" t="str">
        <f>_xlfn.IFNA(VLOOKUP(C1426,'1 - Componenten'!$B$7:$K$60,5,0),"")</f>
        <v/>
      </c>
      <c r="F1426" s="26" t="str">
        <f>_xlfn.IFNA(VLOOKUP(C1426,'1 - Componenten'!$B$7:$K$60,8,0),"")</f>
        <v/>
      </c>
      <c r="G1426" s="26" t="str">
        <f>_xlfn.IFNA(VLOOKUP(C1426,'1 - Componenten'!$B$7:$K$60,9,0),"")</f>
        <v/>
      </c>
      <c r="H1426" s="26" t="str">
        <f>_xlfn.IFNA(VLOOKUP(C1426,'1 - Componenten'!$B$7:$K$60,10,0),"")</f>
        <v/>
      </c>
      <c r="I1426" s="13">
        <v>1</v>
      </c>
      <c r="J1426" s="52">
        <f t="shared" ref="J1426:J1433" si="501">IFERROR($I1426*E1426,0)</f>
        <v>0</v>
      </c>
      <c r="K1426" s="53">
        <f t="shared" ref="K1426:K1433" si="502">IFERROR($I1426*F1426,0)</f>
        <v>0</v>
      </c>
      <c r="L1426" s="53">
        <f t="shared" si="499"/>
        <v>0</v>
      </c>
      <c r="M1426" s="53">
        <f t="shared" si="500"/>
        <v>0</v>
      </c>
      <c r="N1426" s="42"/>
    </row>
    <row r="1427" spans="2:14" s="2" customFormat="1" x14ac:dyDescent="0.25">
      <c r="B1427" s="39"/>
      <c r="C1427" s="3"/>
      <c r="D1427" s="4" t="str">
        <f>_xlfn.IFNA(VLOOKUP(C1427,'1 - Componenten'!$B$7:$K$60,3,0),"")</f>
        <v/>
      </c>
      <c r="E1427" s="18" t="str">
        <f>_xlfn.IFNA(VLOOKUP(C1427,'1 - Componenten'!$B$7:$K$60,5,0),"")</f>
        <v/>
      </c>
      <c r="F1427" s="26" t="str">
        <f>_xlfn.IFNA(VLOOKUP(C1427,'1 - Componenten'!$B$7:$K$60,8,0),"")</f>
        <v/>
      </c>
      <c r="G1427" s="26" t="str">
        <f>_xlfn.IFNA(VLOOKUP(C1427,'1 - Componenten'!$B$7:$K$60,9,0),"")</f>
        <v/>
      </c>
      <c r="H1427" s="26" t="str">
        <f>_xlfn.IFNA(VLOOKUP(C1427,'1 - Componenten'!$B$7:$K$60,10,0),"")</f>
        <v/>
      </c>
      <c r="I1427" s="13">
        <v>1</v>
      </c>
      <c r="J1427" s="52">
        <f t="shared" si="501"/>
        <v>0</v>
      </c>
      <c r="K1427" s="53">
        <f t="shared" si="502"/>
        <v>0</v>
      </c>
      <c r="L1427" s="53">
        <f t="shared" si="499"/>
        <v>0</v>
      </c>
      <c r="M1427" s="53">
        <f t="shared" si="500"/>
        <v>0</v>
      </c>
      <c r="N1427" s="42"/>
    </row>
    <row r="1428" spans="2:14" s="2" customFormat="1" x14ac:dyDescent="0.25">
      <c r="B1428" s="39"/>
      <c r="C1428" s="3"/>
      <c r="D1428" s="4" t="str">
        <f>_xlfn.IFNA(VLOOKUP(C1428,'1 - Componenten'!$B$7:$K$60,3,0),"")</f>
        <v/>
      </c>
      <c r="E1428" s="18" t="str">
        <f>_xlfn.IFNA(VLOOKUP(C1428,'1 - Componenten'!$B$7:$K$60,5,0),"")</f>
        <v/>
      </c>
      <c r="F1428" s="26" t="str">
        <f>_xlfn.IFNA(VLOOKUP(C1428,'1 - Componenten'!$B$7:$K$60,8,0),"")</f>
        <v/>
      </c>
      <c r="G1428" s="26" t="str">
        <f>_xlfn.IFNA(VLOOKUP(C1428,'1 - Componenten'!$B$7:$K$60,9,0),"")</f>
        <v/>
      </c>
      <c r="H1428" s="26" t="str">
        <f>_xlfn.IFNA(VLOOKUP(C1428,'1 - Componenten'!$B$7:$K$60,10,0),"")</f>
        <v/>
      </c>
      <c r="I1428" s="13">
        <v>1</v>
      </c>
      <c r="J1428" s="52">
        <f t="shared" si="501"/>
        <v>0</v>
      </c>
      <c r="K1428" s="53">
        <f t="shared" si="502"/>
        <v>0</v>
      </c>
      <c r="L1428" s="53">
        <f t="shared" si="499"/>
        <v>0</v>
      </c>
      <c r="M1428" s="53">
        <f t="shared" si="500"/>
        <v>0</v>
      </c>
      <c r="N1428" s="42"/>
    </row>
    <row r="1429" spans="2:14" s="2" customFormat="1" x14ac:dyDescent="0.25">
      <c r="B1429" s="39"/>
      <c r="C1429" s="3"/>
      <c r="D1429" s="4" t="str">
        <f>_xlfn.IFNA(VLOOKUP(C1429,'1 - Componenten'!$B$7:$K$60,3,0),"")</f>
        <v/>
      </c>
      <c r="E1429" s="18" t="str">
        <f>_xlfn.IFNA(VLOOKUP(C1429,'1 - Componenten'!$B$7:$K$60,5,0),"")</f>
        <v/>
      </c>
      <c r="F1429" s="26" t="str">
        <f>_xlfn.IFNA(VLOOKUP(C1429,'1 - Componenten'!$B$7:$K$60,8,0),"")</f>
        <v/>
      </c>
      <c r="G1429" s="26" t="str">
        <f>_xlfn.IFNA(VLOOKUP(C1429,'1 - Componenten'!$B$7:$K$60,9,0),"")</f>
        <v/>
      </c>
      <c r="H1429" s="26" t="str">
        <f>_xlfn.IFNA(VLOOKUP(C1429,'1 - Componenten'!$B$7:$K$60,10,0),"")</f>
        <v/>
      </c>
      <c r="I1429" s="13">
        <v>1</v>
      </c>
      <c r="J1429" s="52">
        <f t="shared" si="501"/>
        <v>0</v>
      </c>
      <c r="K1429" s="53">
        <f t="shared" si="502"/>
        <v>0</v>
      </c>
      <c r="L1429" s="53">
        <f t="shared" si="499"/>
        <v>0</v>
      </c>
      <c r="M1429" s="53">
        <f t="shared" si="500"/>
        <v>0</v>
      </c>
      <c r="N1429" s="42"/>
    </row>
    <row r="1430" spans="2:14" s="2" customFormat="1" x14ac:dyDescent="0.25">
      <c r="B1430" s="39"/>
      <c r="C1430" s="3"/>
      <c r="D1430" s="4" t="str">
        <f>_xlfn.IFNA(VLOOKUP(C1430,'1 - Componenten'!$B$7:$K$60,3,0),"")</f>
        <v/>
      </c>
      <c r="E1430" s="18" t="str">
        <f>_xlfn.IFNA(VLOOKUP(C1430,'1 - Componenten'!$B$7:$K$60,5,0),"")</f>
        <v/>
      </c>
      <c r="F1430" s="26" t="str">
        <f>_xlfn.IFNA(VLOOKUP(C1430,'1 - Componenten'!$B$7:$K$60,8,0),"")</f>
        <v/>
      </c>
      <c r="G1430" s="26" t="str">
        <f>_xlfn.IFNA(VLOOKUP(C1430,'1 - Componenten'!$B$7:$K$60,9,0),"")</f>
        <v/>
      </c>
      <c r="H1430" s="26" t="str">
        <f>_xlfn.IFNA(VLOOKUP(C1430,'1 - Componenten'!$B$7:$K$60,10,0),"")</f>
        <v/>
      </c>
      <c r="I1430" s="13">
        <v>1</v>
      </c>
      <c r="J1430" s="52">
        <f t="shared" si="501"/>
        <v>0</v>
      </c>
      <c r="K1430" s="53">
        <f t="shared" si="502"/>
        <v>0</v>
      </c>
      <c r="L1430" s="53">
        <f t="shared" si="499"/>
        <v>0</v>
      </c>
      <c r="M1430" s="53">
        <f t="shared" si="500"/>
        <v>0</v>
      </c>
      <c r="N1430" s="42"/>
    </row>
    <row r="1431" spans="2:14" s="2" customFormat="1" x14ac:dyDescent="0.25">
      <c r="B1431" s="39"/>
      <c r="C1431" s="3"/>
      <c r="D1431" s="4" t="str">
        <f>_xlfn.IFNA(VLOOKUP(C1431,'1 - Componenten'!$B$7:$K$60,3,0),"")</f>
        <v/>
      </c>
      <c r="E1431" s="18" t="str">
        <f>_xlfn.IFNA(VLOOKUP(C1431,'1 - Componenten'!$B$7:$K$60,5,0),"")</f>
        <v/>
      </c>
      <c r="F1431" s="26" t="str">
        <f>_xlfn.IFNA(VLOOKUP(C1431,'1 - Componenten'!$B$7:$K$60,8,0),"")</f>
        <v/>
      </c>
      <c r="G1431" s="26" t="str">
        <f>_xlfn.IFNA(VLOOKUP(C1431,'1 - Componenten'!$B$7:$K$60,9,0),"")</f>
        <v/>
      </c>
      <c r="H1431" s="26" t="str">
        <f>_xlfn.IFNA(VLOOKUP(C1431,'1 - Componenten'!$B$7:$K$60,10,0),"")</f>
        <v/>
      </c>
      <c r="I1431" s="13">
        <v>1</v>
      </c>
      <c r="J1431" s="52">
        <f t="shared" si="501"/>
        <v>0</v>
      </c>
      <c r="K1431" s="53">
        <f t="shared" si="502"/>
        <v>0</v>
      </c>
      <c r="L1431" s="53">
        <f t="shared" si="499"/>
        <v>0</v>
      </c>
      <c r="M1431" s="53">
        <f t="shared" si="500"/>
        <v>0</v>
      </c>
      <c r="N1431" s="42"/>
    </row>
    <row r="1432" spans="2:14" s="2" customFormat="1" x14ac:dyDescent="0.25">
      <c r="B1432" s="39"/>
      <c r="C1432" s="3"/>
      <c r="D1432" s="4" t="str">
        <f>_xlfn.IFNA(VLOOKUP(C1432,'1 - Componenten'!$B$7:$K$60,3,0),"")</f>
        <v/>
      </c>
      <c r="E1432" s="18" t="str">
        <f>_xlfn.IFNA(VLOOKUP(C1432,'1 - Componenten'!$B$7:$K$60,5,0),"")</f>
        <v/>
      </c>
      <c r="F1432" s="26" t="str">
        <f>_xlfn.IFNA(VLOOKUP(C1432,'1 - Componenten'!$B$7:$K$60,8,0),"")</f>
        <v/>
      </c>
      <c r="G1432" s="26" t="str">
        <f>_xlfn.IFNA(VLOOKUP(C1432,'1 - Componenten'!$B$7:$K$60,9,0),"")</f>
        <v/>
      </c>
      <c r="H1432" s="26" t="str">
        <f>_xlfn.IFNA(VLOOKUP(C1432,'1 - Componenten'!$B$7:$K$60,10,0),"")</f>
        <v/>
      </c>
      <c r="I1432" s="13">
        <v>1</v>
      </c>
      <c r="J1432" s="52">
        <f t="shared" si="501"/>
        <v>0</v>
      </c>
      <c r="K1432" s="53">
        <f t="shared" si="502"/>
        <v>0</v>
      </c>
      <c r="L1432" s="53">
        <f t="shared" si="499"/>
        <v>0</v>
      </c>
      <c r="M1432" s="53">
        <f t="shared" si="500"/>
        <v>0</v>
      </c>
      <c r="N1432" s="42"/>
    </row>
    <row r="1433" spans="2:14" s="2" customFormat="1" x14ac:dyDescent="0.25">
      <c r="B1433" s="39"/>
      <c r="C1433" s="3"/>
      <c r="D1433" s="4" t="str">
        <f>_xlfn.IFNA(VLOOKUP(C1433,'1 - Componenten'!$B$7:$K$60,3,0),"")</f>
        <v/>
      </c>
      <c r="E1433" s="18" t="str">
        <f>_xlfn.IFNA(VLOOKUP(C1433,'1 - Componenten'!$B$7:$K$60,5,0),"")</f>
        <v/>
      </c>
      <c r="F1433" s="26" t="str">
        <f>_xlfn.IFNA(VLOOKUP(C1433,'1 - Componenten'!$B$7:$K$60,8,0),"")</f>
        <v/>
      </c>
      <c r="G1433" s="26" t="str">
        <f>_xlfn.IFNA(VLOOKUP(C1433,'1 - Componenten'!$B$7:$K$60,9,0),"")</f>
        <v/>
      </c>
      <c r="H1433" s="26" t="str">
        <f>_xlfn.IFNA(VLOOKUP(C1433,'1 - Componenten'!$B$7:$K$60,10,0),"")</f>
        <v/>
      </c>
      <c r="I1433" s="13">
        <v>1</v>
      </c>
      <c r="J1433" s="52">
        <f t="shared" si="501"/>
        <v>0</v>
      </c>
      <c r="K1433" s="53">
        <f t="shared" si="502"/>
        <v>0</v>
      </c>
      <c r="L1433" s="53">
        <f t="shared" si="499"/>
        <v>0</v>
      </c>
      <c r="M1433" s="53">
        <f t="shared" si="500"/>
        <v>0</v>
      </c>
      <c r="N1433" s="42"/>
    </row>
    <row r="1434" spans="2:14" s="2" customFormat="1" ht="14.1" customHeight="1" x14ac:dyDescent="0.25">
      <c r="B1434" s="39"/>
      <c r="C1434" s="32"/>
      <c r="D1434" s="33"/>
      <c r="E1434" s="34"/>
      <c r="F1434" s="35"/>
      <c r="G1434" s="35"/>
      <c r="H1434" s="35"/>
      <c r="I1434" s="32"/>
      <c r="J1434" s="54" t="s">
        <v>29</v>
      </c>
      <c r="K1434" s="55">
        <f>SUM(K1425:K1433)</f>
        <v>0</v>
      </c>
      <c r="L1434" s="55">
        <f>SUM(L1425:L1433)</f>
        <v>0</v>
      </c>
      <c r="M1434" s="55">
        <f>SUM(M1425:M1433)</f>
        <v>0</v>
      </c>
      <c r="N1434" s="42"/>
    </row>
    <row r="1435" spans="2:14" s="2" customFormat="1" ht="18.75" x14ac:dyDescent="0.3">
      <c r="B1435" s="39"/>
      <c r="C1435" s="48" t="s">
        <v>65</v>
      </c>
      <c r="D1435" s="79" t="s">
        <v>111</v>
      </c>
      <c r="E1435" s="107" t="s">
        <v>19</v>
      </c>
      <c r="F1435" s="107"/>
      <c r="G1435" s="107"/>
      <c r="H1435" s="107"/>
      <c r="I1435" s="108" t="s">
        <v>35</v>
      </c>
      <c r="J1435" s="108"/>
      <c r="K1435" s="108"/>
      <c r="L1435" s="108"/>
      <c r="M1435" s="108"/>
      <c r="N1435" s="42"/>
    </row>
    <row r="1436" spans="2:14" s="2" customFormat="1" ht="30" customHeight="1" x14ac:dyDescent="0.25">
      <c r="B1436" s="39"/>
      <c r="C1436" s="5" t="s">
        <v>36</v>
      </c>
      <c r="D1436" s="5" t="s">
        <v>12</v>
      </c>
      <c r="E1436" s="12" t="s">
        <v>2</v>
      </c>
      <c r="F1436" s="5" t="s">
        <v>24</v>
      </c>
      <c r="G1436" s="23" t="s">
        <v>21</v>
      </c>
      <c r="H1436" s="23" t="s">
        <v>22</v>
      </c>
      <c r="I1436" s="21" t="s">
        <v>20</v>
      </c>
      <c r="J1436" s="21" t="s">
        <v>23</v>
      </c>
      <c r="K1436" s="50" t="s">
        <v>25</v>
      </c>
      <c r="L1436" s="51" t="s">
        <v>26</v>
      </c>
      <c r="M1436" s="51" t="s">
        <v>27</v>
      </c>
      <c r="N1436" s="42"/>
    </row>
    <row r="1437" spans="2:14" s="2" customFormat="1" x14ac:dyDescent="0.25">
      <c r="B1437" s="39"/>
      <c r="C1437" s="3"/>
      <c r="D1437" s="4" t="str">
        <f>_xlfn.IFNA(VLOOKUP(C1437,'1 - Componenten'!$B$7:$K$60,3,0),"")</f>
        <v/>
      </c>
      <c r="E1437" s="18" t="str">
        <f>_xlfn.IFNA(VLOOKUP(C1437,'1 - Componenten'!$B$7:$K$60,5,0),"")</f>
        <v/>
      </c>
      <c r="F1437" s="26" t="str">
        <f>_xlfn.IFNA(VLOOKUP(C1437,'1 - Componenten'!$B$7:$K$60,8,0),"")</f>
        <v/>
      </c>
      <c r="G1437" s="26" t="str">
        <f>_xlfn.IFNA(VLOOKUP(C1437,'1 - Componenten'!$B$7:$K$60,9,0),"")</f>
        <v/>
      </c>
      <c r="H1437" s="26" t="str">
        <f>_xlfn.IFNA(VLOOKUP(C1437,'1 - Componenten'!$B$7:$K$60,10,0),"")</f>
        <v/>
      </c>
      <c r="I1437" s="13">
        <v>1</v>
      </c>
      <c r="J1437" s="52">
        <f>IFERROR($I1437*E1437,0)</f>
        <v>0</v>
      </c>
      <c r="K1437" s="53">
        <f>IFERROR($I1437*F1437,0)</f>
        <v>0</v>
      </c>
      <c r="L1437" s="53">
        <f t="shared" ref="L1437:L1445" si="503">IFERROR($I1437*G1437,0)</f>
        <v>0</v>
      </c>
      <c r="M1437" s="53">
        <f t="shared" ref="M1437:M1445" si="504">IFERROR($I1437*H1437,0)</f>
        <v>0</v>
      </c>
      <c r="N1437" s="42"/>
    </row>
    <row r="1438" spans="2:14" s="2" customFormat="1" x14ac:dyDescent="0.25">
      <c r="B1438" s="39"/>
      <c r="C1438" s="3"/>
      <c r="D1438" s="4" t="str">
        <f>_xlfn.IFNA(VLOOKUP(C1438,'1 - Componenten'!$B$7:$K$60,3,0),"")</f>
        <v/>
      </c>
      <c r="E1438" s="18" t="str">
        <f>_xlfn.IFNA(VLOOKUP(C1438,'1 - Componenten'!$B$7:$K$60,5,0),"")</f>
        <v/>
      </c>
      <c r="F1438" s="26" t="str">
        <f>_xlfn.IFNA(VLOOKUP(C1438,'1 - Componenten'!$B$7:$K$60,8,0),"")</f>
        <v/>
      </c>
      <c r="G1438" s="26" t="str">
        <f>_xlfn.IFNA(VLOOKUP(C1438,'1 - Componenten'!$B$7:$K$60,9,0),"")</f>
        <v/>
      </c>
      <c r="H1438" s="26" t="str">
        <f>_xlfn.IFNA(VLOOKUP(C1438,'1 - Componenten'!$B$7:$K$60,10,0),"")</f>
        <v/>
      </c>
      <c r="I1438" s="13">
        <v>1</v>
      </c>
      <c r="J1438" s="52">
        <f t="shared" ref="J1438:J1445" si="505">IFERROR($I1438*E1438,0)</f>
        <v>0</v>
      </c>
      <c r="K1438" s="53">
        <f t="shared" ref="K1438:K1445" si="506">IFERROR($I1438*F1438,0)</f>
        <v>0</v>
      </c>
      <c r="L1438" s="53">
        <f t="shared" si="503"/>
        <v>0</v>
      </c>
      <c r="M1438" s="53">
        <f t="shared" si="504"/>
        <v>0</v>
      </c>
      <c r="N1438" s="42"/>
    </row>
    <row r="1439" spans="2:14" s="2" customFormat="1" x14ac:dyDescent="0.25">
      <c r="B1439" s="39"/>
      <c r="C1439" s="3"/>
      <c r="D1439" s="4" t="str">
        <f>_xlfn.IFNA(VLOOKUP(C1439,'1 - Componenten'!$B$7:$K$60,3,0),"")</f>
        <v/>
      </c>
      <c r="E1439" s="18" t="str">
        <f>_xlfn.IFNA(VLOOKUP(C1439,'1 - Componenten'!$B$7:$K$60,5,0),"")</f>
        <v/>
      </c>
      <c r="F1439" s="26" t="str">
        <f>_xlfn.IFNA(VLOOKUP(C1439,'1 - Componenten'!$B$7:$K$60,8,0),"")</f>
        <v/>
      </c>
      <c r="G1439" s="26" t="str">
        <f>_xlfn.IFNA(VLOOKUP(C1439,'1 - Componenten'!$B$7:$K$60,9,0),"")</f>
        <v/>
      </c>
      <c r="H1439" s="26" t="str">
        <f>_xlfn.IFNA(VLOOKUP(C1439,'1 - Componenten'!$B$7:$K$60,10,0),"")</f>
        <v/>
      </c>
      <c r="I1439" s="13">
        <v>1</v>
      </c>
      <c r="J1439" s="52">
        <f t="shared" si="505"/>
        <v>0</v>
      </c>
      <c r="K1439" s="53">
        <f t="shared" si="506"/>
        <v>0</v>
      </c>
      <c r="L1439" s="53">
        <f t="shared" si="503"/>
        <v>0</v>
      </c>
      <c r="M1439" s="53">
        <f t="shared" si="504"/>
        <v>0</v>
      </c>
      <c r="N1439" s="42"/>
    </row>
    <row r="1440" spans="2:14" s="2" customFormat="1" x14ac:dyDescent="0.25">
      <c r="B1440" s="39"/>
      <c r="C1440" s="3"/>
      <c r="D1440" s="4" t="str">
        <f>_xlfn.IFNA(VLOOKUP(C1440,'1 - Componenten'!$B$7:$K$60,3,0),"")</f>
        <v/>
      </c>
      <c r="E1440" s="18" t="str">
        <f>_xlfn.IFNA(VLOOKUP(C1440,'1 - Componenten'!$B$7:$K$60,5,0),"")</f>
        <v/>
      </c>
      <c r="F1440" s="26" t="str">
        <f>_xlfn.IFNA(VLOOKUP(C1440,'1 - Componenten'!$B$7:$K$60,8,0),"")</f>
        <v/>
      </c>
      <c r="G1440" s="26" t="str">
        <f>_xlfn.IFNA(VLOOKUP(C1440,'1 - Componenten'!$B$7:$K$60,9,0),"")</f>
        <v/>
      </c>
      <c r="H1440" s="26" t="str">
        <f>_xlfn.IFNA(VLOOKUP(C1440,'1 - Componenten'!$B$7:$K$60,10,0),"")</f>
        <v/>
      </c>
      <c r="I1440" s="13">
        <v>1</v>
      </c>
      <c r="J1440" s="52">
        <f t="shared" si="505"/>
        <v>0</v>
      </c>
      <c r="K1440" s="53">
        <f t="shared" si="506"/>
        <v>0</v>
      </c>
      <c r="L1440" s="53">
        <f t="shared" si="503"/>
        <v>0</v>
      </c>
      <c r="M1440" s="53">
        <f t="shared" si="504"/>
        <v>0</v>
      </c>
      <c r="N1440" s="42"/>
    </row>
    <row r="1441" spans="2:14" s="2" customFormat="1" x14ac:dyDescent="0.25">
      <c r="B1441" s="39"/>
      <c r="C1441" s="3"/>
      <c r="D1441" s="4" t="str">
        <f>_xlfn.IFNA(VLOOKUP(C1441,'1 - Componenten'!$B$7:$K$60,3,0),"")</f>
        <v/>
      </c>
      <c r="E1441" s="18" t="str">
        <f>_xlfn.IFNA(VLOOKUP(C1441,'1 - Componenten'!$B$7:$K$60,5,0),"")</f>
        <v/>
      </c>
      <c r="F1441" s="26" t="str">
        <f>_xlfn.IFNA(VLOOKUP(C1441,'1 - Componenten'!$B$7:$K$60,8,0),"")</f>
        <v/>
      </c>
      <c r="G1441" s="26" t="str">
        <f>_xlfn.IFNA(VLOOKUP(C1441,'1 - Componenten'!$B$7:$K$60,9,0),"")</f>
        <v/>
      </c>
      <c r="H1441" s="26" t="str">
        <f>_xlfn.IFNA(VLOOKUP(C1441,'1 - Componenten'!$B$7:$K$60,10,0),"")</f>
        <v/>
      </c>
      <c r="I1441" s="13">
        <v>1</v>
      </c>
      <c r="J1441" s="52">
        <f t="shared" si="505"/>
        <v>0</v>
      </c>
      <c r="K1441" s="53">
        <f t="shared" si="506"/>
        <v>0</v>
      </c>
      <c r="L1441" s="53">
        <f t="shared" si="503"/>
        <v>0</v>
      </c>
      <c r="M1441" s="53">
        <f t="shared" si="504"/>
        <v>0</v>
      </c>
      <c r="N1441" s="42"/>
    </row>
    <row r="1442" spans="2:14" s="2" customFormat="1" x14ac:dyDescent="0.25">
      <c r="B1442" s="39"/>
      <c r="C1442" s="3"/>
      <c r="D1442" s="4" t="str">
        <f>_xlfn.IFNA(VLOOKUP(C1442,'1 - Componenten'!$B$7:$K$60,3,0),"")</f>
        <v/>
      </c>
      <c r="E1442" s="18" t="str">
        <f>_xlfn.IFNA(VLOOKUP(C1442,'1 - Componenten'!$B$7:$K$60,5,0),"")</f>
        <v/>
      </c>
      <c r="F1442" s="26" t="str">
        <f>_xlfn.IFNA(VLOOKUP(C1442,'1 - Componenten'!$B$7:$K$60,8,0),"")</f>
        <v/>
      </c>
      <c r="G1442" s="26" t="str">
        <f>_xlfn.IFNA(VLOOKUP(C1442,'1 - Componenten'!$B$7:$K$60,9,0),"")</f>
        <v/>
      </c>
      <c r="H1442" s="26" t="str">
        <f>_xlfn.IFNA(VLOOKUP(C1442,'1 - Componenten'!$B$7:$K$60,10,0),"")</f>
        <v/>
      </c>
      <c r="I1442" s="13">
        <v>1</v>
      </c>
      <c r="J1442" s="52">
        <f t="shared" si="505"/>
        <v>0</v>
      </c>
      <c r="K1442" s="53">
        <f t="shared" si="506"/>
        <v>0</v>
      </c>
      <c r="L1442" s="53">
        <f t="shared" si="503"/>
        <v>0</v>
      </c>
      <c r="M1442" s="53">
        <f t="shared" si="504"/>
        <v>0</v>
      </c>
      <c r="N1442" s="42"/>
    </row>
    <row r="1443" spans="2:14" s="2" customFormat="1" x14ac:dyDescent="0.25">
      <c r="B1443" s="39"/>
      <c r="C1443" s="3"/>
      <c r="D1443" s="4" t="str">
        <f>_xlfn.IFNA(VLOOKUP(C1443,'1 - Componenten'!$B$7:$K$60,3,0),"")</f>
        <v/>
      </c>
      <c r="E1443" s="18" t="str">
        <f>_xlfn.IFNA(VLOOKUP(C1443,'1 - Componenten'!$B$7:$K$60,5,0),"")</f>
        <v/>
      </c>
      <c r="F1443" s="26" t="str">
        <f>_xlfn.IFNA(VLOOKUP(C1443,'1 - Componenten'!$B$7:$K$60,8,0),"")</f>
        <v/>
      </c>
      <c r="G1443" s="26" t="str">
        <f>_xlfn.IFNA(VLOOKUP(C1443,'1 - Componenten'!$B$7:$K$60,9,0),"")</f>
        <v/>
      </c>
      <c r="H1443" s="26" t="str">
        <f>_xlfn.IFNA(VLOOKUP(C1443,'1 - Componenten'!$B$7:$K$60,10,0),"")</f>
        <v/>
      </c>
      <c r="I1443" s="13">
        <v>1</v>
      </c>
      <c r="J1443" s="52">
        <f t="shared" si="505"/>
        <v>0</v>
      </c>
      <c r="K1443" s="53">
        <f t="shared" si="506"/>
        <v>0</v>
      </c>
      <c r="L1443" s="53">
        <f t="shared" si="503"/>
        <v>0</v>
      </c>
      <c r="M1443" s="53">
        <f t="shared" si="504"/>
        <v>0</v>
      </c>
      <c r="N1443" s="42"/>
    </row>
    <row r="1444" spans="2:14" s="2" customFormat="1" x14ac:dyDescent="0.25">
      <c r="B1444" s="39"/>
      <c r="C1444" s="3"/>
      <c r="D1444" s="4" t="str">
        <f>_xlfn.IFNA(VLOOKUP(C1444,'1 - Componenten'!$B$7:$K$60,3,0),"")</f>
        <v/>
      </c>
      <c r="E1444" s="18" t="str">
        <f>_xlfn.IFNA(VLOOKUP(C1444,'1 - Componenten'!$B$7:$K$60,5,0),"")</f>
        <v/>
      </c>
      <c r="F1444" s="26" t="str">
        <f>_xlfn.IFNA(VLOOKUP(C1444,'1 - Componenten'!$B$7:$K$60,8,0),"")</f>
        <v/>
      </c>
      <c r="G1444" s="26" t="str">
        <f>_xlfn.IFNA(VLOOKUP(C1444,'1 - Componenten'!$B$7:$K$60,9,0),"")</f>
        <v/>
      </c>
      <c r="H1444" s="26" t="str">
        <f>_xlfn.IFNA(VLOOKUP(C1444,'1 - Componenten'!$B$7:$K$60,10,0),"")</f>
        <v/>
      </c>
      <c r="I1444" s="13">
        <v>1</v>
      </c>
      <c r="J1444" s="52">
        <f t="shared" si="505"/>
        <v>0</v>
      </c>
      <c r="K1444" s="53">
        <f t="shared" si="506"/>
        <v>0</v>
      </c>
      <c r="L1444" s="53">
        <f t="shared" si="503"/>
        <v>0</v>
      </c>
      <c r="M1444" s="53">
        <f t="shared" si="504"/>
        <v>0</v>
      </c>
      <c r="N1444" s="42"/>
    </row>
    <row r="1445" spans="2:14" s="2" customFormat="1" x14ac:dyDescent="0.25">
      <c r="B1445" s="39"/>
      <c r="C1445" s="3"/>
      <c r="D1445" s="4" t="str">
        <f>_xlfn.IFNA(VLOOKUP(C1445,'1 - Componenten'!$B$7:$K$60,3,0),"")</f>
        <v/>
      </c>
      <c r="E1445" s="18" t="str">
        <f>_xlfn.IFNA(VLOOKUP(C1445,'1 - Componenten'!$B$7:$K$60,5,0),"")</f>
        <v/>
      </c>
      <c r="F1445" s="26" t="str">
        <f>_xlfn.IFNA(VLOOKUP(C1445,'1 - Componenten'!$B$7:$K$60,8,0),"")</f>
        <v/>
      </c>
      <c r="G1445" s="26" t="str">
        <f>_xlfn.IFNA(VLOOKUP(C1445,'1 - Componenten'!$B$7:$K$60,9,0),"")</f>
        <v/>
      </c>
      <c r="H1445" s="26" t="str">
        <f>_xlfn.IFNA(VLOOKUP(C1445,'1 - Componenten'!$B$7:$K$60,10,0),"")</f>
        <v/>
      </c>
      <c r="I1445" s="13">
        <v>1</v>
      </c>
      <c r="J1445" s="52">
        <f t="shared" si="505"/>
        <v>0</v>
      </c>
      <c r="K1445" s="53">
        <f t="shared" si="506"/>
        <v>0</v>
      </c>
      <c r="L1445" s="53">
        <f t="shared" si="503"/>
        <v>0</v>
      </c>
      <c r="M1445" s="53">
        <f t="shared" si="504"/>
        <v>0</v>
      </c>
      <c r="N1445" s="42"/>
    </row>
    <row r="1446" spans="2:14" s="2" customFormat="1" ht="14.1" customHeight="1" x14ac:dyDescent="0.25">
      <c r="B1446" s="39"/>
      <c r="C1446" s="32"/>
      <c r="D1446" s="33"/>
      <c r="E1446" s="34"/>
      <c r="F1446" s="35"/>
      <c r="G1446" s="35"/>
      <c r="H1446" s="35"/>
      <c r="I1446" s="32"/>
      <c r="J1446" s="54" t="s">
        <v>29</v>
      </c>
      <c r="K1446" s="55">
        <f>SUM(K1437:K1445)</f>
        <v>0</v>
      </c>
      <c r="L1446" s="55">
        <f>SUM(L1437:L1445)</f>
        <v>0</v>
      </c>
      <c r="M1446" s="55">
        <f>SUM(M1437:M1445)</f>
        <v>0</v>
      </c>
      <c r="N1446" s="42"/>
    </row>
    <row r="1447" spans="2:14" s="2" customFormat="1" ht="18.75" x14ac:dyDescent="0.3">
      <c r="B1447" s="39"/>
      <c r="C1447" s="48" t="s">
        <v>65</v>
      </c>
      <c r="D1447" s="79" t="s">
        <v>112</v>
      </c>
      <c r="E1447" s="107" t="s">
        <v>19</v>
      </c>
      <c r="F1447" s="107"/>
      <c r="G1447" s="107"/>
      <c r="H1447" s="107"/>
      <c r="I1447" s="108" t="s">
        <v>35</v>
      </c>
      <c r="J1447" s="108"/>
      <c r="K1447" s="108"/>
      <c r="L1447" s="108"/>
      <c r="M1447" s="108"/>
      <c r="N1447" s="42"/>
    </row>
    <row r="1448" spans="2:14" s="2" customFormat="1" ht="30" customHeight="1" x14ac:dyDescent="0.25">
      <c r="B1448" s="39"/>
      <c r="C1448" s="5" t="s">
        <v>36</v>
      </c>
      <c r="D1448" s="5" t="s">
        <v>12</v>
      </c>
      <c r="E1448" s="12" t="s">
        <v>2</v>
      </c>
      <c r="F1448" s="5" t="s">
        <v>24</v>
      </c>
      <c r="G1448" s="23" t="s">
        <v>21</v>
      </c>
      <c r="H1448" s="23" t="s">
        <v>22</v>
      </c>
      <c r="I1448" s="21" t="s">
        <v>20</v>
      </c>
      <c r="J1448" s="21" t="s">
        <v>23</v>
      </c>
      <c r="K1448" s="50" t="s">
        <v>25</v>
      </c>
      <c r="L1448" s="51" t="s">
        <v>26</v>
      </c>
      <c r="M1448" s="51" t="s">
        <v>27</v>
      </c>
      <c r="N1448" s="42"/>
    </row>
    <row r="1449" spans="2:14" s="2" customFormat="1" x14ac:dyDescent="0.25">
      <c r="B1449" s="39"/>
      <c r="C1449" s="3"/>
      <c r="D1449" s="4" t="str">
        <f>_xlfn.IFNA(VLOOKUP(C1449,'1 - Componenten'!$B$7:$K$60,3,0),"")</f>
        <v/>
      </c>
      <c r="E1449" s="18" t="str">
        <f>_xlfn.IFNA(VLOOKUP(C1449,'1 - Componenten'!$B$7:$K$60,5,0),"")</f>
        <v/>
      </c>
      <c r="F1449" s="26" t="str">
        <f>_xlfn.IFNA(VLOOKUP(C1449,'1 - Componenten'!$B$7:$K$60,8,0),"")</f>
        <v/>
      </c>
      <c r="G1449" s="26" t="str">
        <f>_xlfn.IFNA(VLOOKUP(C1449,'1 - Componenten'!$B$7:$K$60,9,0),"")</f>
        <v/>
      </c>
      <c r="H1449" s="26" t="str">
        <f>_xlfn.IFNA(VLOOKUP(C1449,'1 - Componenten'!$B$7:$K$60,10,0),"")</f>
        <v/>
      </c>
      <c r="I1449" s="13">
        <v>1</v>
      </c>
      <c r="J1449" s="52">
        <f>IFERROR($I1449*E1449,0)</f>
        <v>0</v>
      </c>
      <c r="K1449" s="53">
        <f>IFERROR($I1449*F1449,0)</f>
        <v>0</v>
      </c>
      <c r="L1449" s="53">
        <f t="shared" ref="L1449:L1457" si="507">IFERROR($I1449*G1449,0)</f>
        <v>0</v>
      </c>
      <c r="M1449" s="53">
        <f t="shared" ref="M1449:M1457" si="508">IFERROR($I1449*H1449,0)</f>
        <v>0</v>
      </c>
      <c r="N1449" s="42"/>
    </row>
    <row r="1450" spans="2:14" s="2" customFormat="1" x14ac:dyDescent="0.25">
      <c r="B1450" s="39"/>
      <c r="C1450" s="3"/>
      <c r="D1450" s="4" t="str">
        <f>_xlfn.IFNA(VLOOKUP(C1450,'1 - Componenten'!$B$7:$K$60,3,0),"")</f>
        <v/>
      </c>
      <c r="E1450" s="18" t="str">
        <f>_xlfn.IFNA(VLOOKUP(C1450,'1 - Componenten'!$B$7:$K$60,5,0),"")</f>
        <v/>
      </c>
      <c r="F1450" s="26" t="str">
        <f>_xlfn.IFNA(VLOOKUP(C1450,'1 - Componenten'!$B$7:$K$60,8,0),"")</f>
        <v/>
      </c>
      <c r="G1450" s="26" t="str">
        <f>_xlfn.IFNA(VLOOKUP(C1450,'1 - Componenten'!$B$7:$K$60,9,0),"")</f>
        <v/>
      </c>
      <c r="H1450" s="26" t="str">
        <f>_xlfn.IFNA(VLOOKUP(C1450,'1 - Componenten'!$B$7:$K$60,10,0),"")</f>
        <v/>
      </c>
      <c r="I1450" s="13">
        <v>1</v>
      </c>
      <c r="J1450" s="52">
        <f t="shared" ref="J1450:J1457" si="509">IFERROR($I1450*E1450,0)</f>
        <v>0</v>
      </c>
      <c r="K1450" s="53">
        <f t="shared" ref="K1450:K1457" si="510">IFERROR($I1450*F1450,0)</f>
        <v>0</v>
      </c>
      <c r="L1450" s="53">
        <f t="shared" si="507"/>
        <v>0</v>
      </c>
      <c r="M1450" s="53">
        <f t="shared" si="508"/>
        <v>0</v>
      </c>
      <c r="N1450" s="42"/>
    </row>
    <row r="1451" spans="2:14" s="2" customFormat="1" x14ac:dyDescent="0.25">
      <c r="B1451" s="39"/>
      <c r="C1451" s="3"/>
      <c r="D1451" s="4" t="str">
        <f>_xlfn.IFNA(VLOOKUP(C1451,'1 - Componenten'!$B$7:$K$60,3,0),"")</f>
        <v/>
      </c>
      <c r="E1451" s="18" t="str">
        <f>_xlfn.IFNA(VLOOKUP(C1451,'1 - Componenten'!$B$7:$K$60,5,0),"")</f>
        <v/>
      </c>
      <c r="F1451" s="26" t="str">
        <f>_xlfn.IFNA(VLOOKUP(C1451,'1 - Componenten'!$B$7:$K$60,8,0),"")</f>
        <v/>
      </c>
      <c r="G1451" s="26" t="str">
        <f>_xlfn.IFNA(VLOOKUP(C1451,'1 - Componenten'!$B$7:$K$60,9,0),"")</f>
        <v/>
      </c>
      <c r="H1451" s="26" t="str">
        <f>_xlfn.IFNA(VLOOKUP(C1451,'1 - Componenten'!$B$7:$K$60,10,0),"")</f>
        <v/>
      </c>
      <c r="I1451" s="13">
        <v>1</v>
      </c>
      <c r="J1451" s="52">
        <f t="shared" si="509"/>
        <v>0</v>
      </c>
      <c r="K1451" s="53">
        <f t="shared" si="510"/>
        <v>0</v>
      </c>
      <c r="L1451" s="53">
        <f t="shared" si="507"/>
        <v>0</v>
      </c>
      <c r="M1451" s="53">
        <f t="shared" si="508"/>
        <v>0</v>
      </c>
      <c r="N1451" s="42"/>
    </row>
    <row r="1452" spans="2:14" s="2" customFormat="1" x14ac:dyDescent="0.25">
      <c r="B1452" s="39"/>
      <c r="C1452" s="3"/>
      <c r="D1452" s="4" t="str">
        <f>_xlfn.IFNA(VLOOKUP(C1452,'1 - Componenten'!$B$7:$K$60,3,0),"")</f>
        <v/>
      </c>
      <c r="E1452" s="18" t="str">
        <f>_xlfn.IFNA(VLOOKUP(C1452,'1 - Componenten'!$B$7:$K$60,5,0),"")</f>
        <v/>
      </c>
      <c r="F1452" s="26" t="str">
        <f>_xlfn.IFNA(VLOOKUP(C1452,'1 - Componenten'!$B$7:$K$60,8,0),"")</f>
        <v/>
      </c>
      <c r="G1452" s="26" t="str">
        <f>_xlfn.IFNA(VLOOKUP(C1452,'1 - Componenten'!$B$7:$K$60,9,0),"")</f>
        <v/>
      </c>
      <c r="H1452" s="26" t="str">
        <f>_xlfn.IFNA(VLOOKUP(C1452,'1 - Componenten'!$B$7:$K$60,10,0),"")</f>
        <v/>
      </c>
      <c r="I1452" s="13">
        <v>1</v>
      </c>
      <c r="J1452" s="52">
        <f t="shared" si="509"/>
        <v>0</v>
      </c>
      <c r="K1452" s="53">
        <f t="shared" si="510"/>
        <v>0</v>
      </c>
      <c r="L1452" s="53">
        <f t="shared" si="507"/>
        <v>0</v>
      </c>
      <c r="M1452" s="53">
        <f t="shared" si="508"/>
        <v>0</v>
      </c>
      <c r="N1452" s="42"/>
    </row>
    <row r="1453" spans="2:14" s="2" customFormat="1" x14ac:dyDescent="0.25">
      <c r="B1453" s="39"/>
      <c r="C1453" s="3"/>
      <c r="D1453" s="4" t="str">
        <f>_xlfn.IFNA(VLOOKUP(C1453,'1 - Componenten'!$B$7:$K$60,3,0),"")</f>
        <v/>
      </c>
      <c r="E1453" s="18" t="str">
        <f>_xlfn.IFNA(VLOOKUP(C1453,'1 - Componenten'!$B$7:$K$60,5,0),"")</f>
        <v/>
      </c>
      <c r="F1453" s="26" t="str">
        <f>_xlfn.IFNA(VLOOKUP(C1453,'1 - Componenten'!$B$7:$K$60,8,0),"")</f>
        <v/>
      </c>
      <c r="G1453" s="26" t="str">
        <f>_xlfn.IFNA(VLOOKUP(C1453,'1 - Componenten'!$B$7:$K$60,9,0),"")</f>
        <v/>
      </c>
      <c r="H1453" s="26" t="str">
        <f>_xlfn.IFNA(VLOOKUP(C1453,'1 - Componenten'!$B$7:$K$60,10,0),"")</f>
        <v/>
      </c>
      <c r="I1453" s="13">
        <v>1</v>
      </c>
      <c r="J1453" s="52">
        <f t="shared" si="509"/>
        <v>0</v>
      </c>
      <c r="K1453" s="53">
        <f t="shared" si="510"/>
        <v>0</v>
      </c>
      <c r="L1453" s="53">
        <f t="shared" si="507"/>
        <v>0</v>
      </c>
      <c r="M1453" s="53">
        <f t="shared" si="508"/>
        <v>0</v>
      </c>
      <c r="N1453" s="42"/>
    </row>
    <row r="1454" spans="2:14" s="2" customFormat="1" x14ac:dyDescent="0.25">
      <c r="B1454" s="39"/>
      <c r="C1454" s="3"/>
      <c r="D1454" s="4" t="str">
        <f>_xlfn.IFNA(VLOOKUP(C1454,'1 - Componenten'!$B$7:$K$60,3,0),"")</f>
        <v/>
      </c>
      <c r="E1454" s="18" t="str">
        <f>_xlfn.IFNA(VLOOKUP(C1454,'1 - Componenten'!$B$7:$K$60,5,0),"")</f>
        <v/>
      </c>
      <c r="F1454" s="26" t="str">
        <f>_xlfn.IFNA(VLOOKUP(C1454,'1 - Componenten'!$B$7:$K$60,8,0),"")</f>
        <v/>
      </c>
      <c r="G1454" s="26" t="str">
        <f>_xlfn.IFNA(VLOOKUP(C1454,'1 - Componenten'!$B$7:$K$60,9,0),"")</f>
        <v/>
      </c>
      <c r="H1454" s="26" t="str">
        <f>_xlfn.IFNA(VLOOKUP(C1454,'1 - Componenten'!$B$7:$K$60,10,0),"")</f>
        <v/>
      </c>
      <c r="I1454" s="13">
        <v>1</v>
      </c>
      <c r="J1454" s="52">
        <f t="shared" si="509"/>
        <v>0</v>
      </c>
      <c r="K1454" s="53">
        <f t="shared" si="510"/>
        <v>0</v>
      </c>
      <c r="L1454" s="53">
        <f t="shared" si="507"/>
        <v>0</v>
      </c>
      <c r="M1454" s="53">
        <f t="shared" si="508"/>
        <v>0</v>
      </c>
      <c r="N1454" s="42"/>
    </row>
    <row r="1455" spans="2:14" s="2" customFormat="1" x14ac:dyDescent="0.25">
      <c r="B1455" s="39"/>
      <c r="C1455" s="3"/>
      <c r="D1455" s="4" t="str">
        <f>_xlfn.IFNA(VLOOKUP(C1455,'1 - Componenten'!$B$7:$K$60,3,0),"")</f>
        <v/>
      </c>
      <c r="E1455" s="18" t="str">
        <f>_xlfn.IFNA(VLOOKUP(C1455,'1 - Componenten'!$B$7:$K$60,5,0),"")</f>
        <v/>
      </c>
      <c r="F1455" s="26" t="str">
        <f>_xlfn.IFNA(VLOOKUP(C1455,'1 - Componenten'!$B$7:$K$60,8,0),"")</f>
        <v/>
      </c>
      <c r="G1455" s="26" t="str">
        <f>_xlfn.IFNA(VLOOKUP(C1455,'1 - Componenten'!$B$7:$K$60,9,0),"")</f>
        <v/>
      </c>
      <c r="H1455" s="26" t="str">
        <f>_xlfn.IFNA(VLOOKUP(C1455,'1 - Componenten'!$B$7:$K$60,10,0),"")</f>
        <v/>
      </c>
      <c r="I1455" s="13">
        <v>1</v>
      </c>
      <c r="J1455" s="52">
        <f t="shared" si="509"/>
        <v>0</v>
      </c>
      <c r="K1455" s="53">
        <f t="shared" si="510"/>
        <v>0</v>
      </c>
      <c r="L1455" s="53">
        <f t="shared" si="507"/>
        <v>0</v>
      </c>
      <c r="M1455" s="53">
        <f t="shared" si="508"/>
        <v>0</v>
      </c>
      <c r="N1455" s="42"/>
    </row>
    <row r="1456" spans="2:14" s="2" customFormat="1" x14ac:dyDescent="0.25">
      <c r="B1456" s="39"/>
      <c r="C1456" s="3"/>
      <c r="D1456" s="4" t="str">
        <f>_xlfn.IFNA(VLOOKUP(C1456,'1 - Componenten'!$B$7:$K$60,3,0),"")</f>
        <v/>
      </c>
      <c r="E1456" s="18" t="str">
        <f>_xlfn.IFNA(VLOOKUP(C1456,'1 - Componenten'!$B$7:$K$60,5,0),"")</f>
        <v/>
      </c>
      <c r="F1456" s="26" t="str">
        <f>_xlfn.IFNA(VLOOKUP(C1456,'1 - Componenten'!$B$7:$K$60,8,0),"")</f>
        <v/>
      </c>
      <c r="G1456" s="26" t="str">
        <f>_xlfn.IFNA(VLOOKUP(C1456,'1 - Componenten'!$B$7:$K$60,9,0),"")</f>
        <v/>
      </c>
      <c r="H1456" s="26" t="str">
        <f>_xlfn.IFNA(VLOOKUP(C1456,'1 - Componenten'!$B$7:$K$60,10,0),"")</f>
        <v/>
      </c>
      <c r="I1456" s="13">
        <v>1</v>
      </c>
      <c r="J1456" s="52">
        <f t="shared" si="509"/>
        <v>0</v>
      </c>
      <c r="K1456" s="53">
        <f t="shared" si="510"/>
        <v>0</v>
      </c>
      <c r="L1456" s="53">
        <f t="shared" si="507"/>
        <v>0</v>
      </c>
      <c r="M1456" s="53">
        <f t="shared" si="508"/>
        <v>0</v>
      </c>
      <c r="N1456" s="42"/>
    </row>
    <row r="1457" spans="2:14" s="2" customFormat="1" x14ac:dyDescent="0.25">
      <c r="B1457" s="39"/>
      <c r="C1457" s="3"/>
      <c r="D1457" s="4" t="str">
        <f>_xlfn.IFNA(VLOOKUP(C1457,'1 - Componenten'!$B$7:$K$60,3,0),"")</f>
        <v/>
      </c>
      <c r="E1457" s="18" t="str">
        <f>_xlfn.IFNA(VLOOKUP(C1457,'1 - Componenten'!$B$7:$K$60,5,0),"")</f>
        <v/>
      </c>
      <c r="F1457" s="26" t="str">
        <f>_xlfn.IFNA(VLOOKUP(C1457,'1 - Componenten'!$B$7:$K$60,8,0),"")</f>
        <v/>
      </c>
      <c r="G1457" s="26" t="str">
        <f>_xlfn.IFNA(VLOOKUP(C1457,'1 - Componenten'!$B$7:$K$60,9,0),"")</f>
        <v/>
      </c>
      <c r="H1457" s="26" t="str">
        <f>_xlfn.IFNA(VLOOKUP(C1457,'1 - Componenten'!$B$7:$K$60,10,0),"")</f>
        <v/>
      </c>
      <c r="I1457" s="13">
        <v>1</v>
      </c>
      <c r="J1457" s="52">
        <f t="shared" si="509"/>
        <v>0</v>
      </c>
      <c r="K1457" s="53">
        <f t="shared" si="510"/>
        <v>0</v>
      </c>
      <c r="L1457" s="53">
        <f t="shared" si="507"/>
        <v>0</v>
      </c>
      <c r="M1457" s="53">
        <f t="shared" si="508"/>
        <v>0</v>
      </c>
      <c r="N1457" s="42"/>
    </row>
    <row r="1458" spans="2:14" s="2" customFormat="1" ht="14.1" customHeight="1" x14ac:dyDescent="0.25">
      <c r="B1458" s="39"/>
      <c r="C1458" s="32"/>
      <c r="D1458" s="33"/>
      <c r="E1458" s="34"/>
      <c r="F1458" s="35"/>
      <c r="G1458" s="35"/>
      <c r="H1458" s="35"/>
      <c r="I1458" s="32"/>
      <c r="J1458" s="54" t="s">
        <v>29</v>
      </c>
      <c r="K1458" s="55">
        <f>SUM(K1449:K1457)</f>
        <v>0</v>
      </c>
      <c r="L1458" s="55">
        <f>SUM(L1449:L1457)</f>
        <v>0</v>
      </c>
      <c r="M1458" s="55">
        <f>SUM(M1449:M1457)</f>
        <v>0</v>
      </c>
      <c r="N1458" s="42"/>
    </row>
    <row r="1459" spans="2:14" s="2" customFormat="1" ht="18.75" x14ac:dyDescent="0.3">
      <c r="B1459" s="39"/>
      <c r="C1459" s="48" t="s">
        <v>65</v>
      </c>
      <c r="D1459" s="79" t="s">
        <v>112</v>
      </c>
      <c r="E1459" s="107" t="s">
        <v>19</v>
      </c>
      <c r="F1459" s="107"/>
      <c r="G1459" s="107"/>
      <c r="H1459" s="107"/>
      <c r="I1459" s="108" t="s">
        <v>35</v>
      </c>
      <c r="J1459" s="108"/>
      <c r="K1459" s="108"/>
      <c r="L1459" s="108"/>
      <c r="M1459" s="108"/>
      <c r="N1459" s="42"/>
    </row>
    <row r="1460" spans="2:14" s="2" customFormat="1" ht="30" customHeight="1" x14ac:dyDescent="0.25">
      <c r="B1460" s="39"/>
      <c r="C1460" s="5" t="s">
        <v>36</v>
      </c>
      <c r="D1460" s="5" t="s">
        <v>12</v>
      </c>
      <c r="E1460" s="12" t="s">
        <v>2</v>
      </c>
      <c r="F1460" s="5" t="s">
        <v>24</v>
      </c>
      <c r="G1460" s="23" t="s">
        <v>21</v>
      </c>
      <c r="H1460" s="23" t="s">
        <v>22</v>
      </c>
      <c r="I1460" s="21" t="s">
        <v>20</v>
      </c>
      <c r="J1460" s="21" t="s">
        <v>23</v>
      </c>
      <c r="K1460" s="50" t="s">
        <v>25</v>
      </c>
      <c r="L1460" s="51" t="s">
        <v>26</v>
      </c>
      <c r="M1460" s="51" t="s">
        <v>27</v>
      </c>
      <c r="N1460" s="42"/>
    </row>
    <row r="1461" spans="2:14" s="2" customFormat="1" x14ac:dyDescent="0.25">
      <c r="B1461" s="39"/>
      <c r="C1461" s="3"/>
      <c r="D1461" s="4" t="str">
        <f>_xlfn.IFNA(VLOOKUP(C1461,'1 - Componenten'!$B$7:$K$60,3,0),"")</f>
        <v/>
      </c>
      <c r="E1461" s="18" t="str">
        <f>_xlfn.IFNA(VLOOKUP(C1461,'1 - Componenten'!$B$7:$K$60,5,0),"")</f>
        <v/>
      </c>
      <c r="F1461" s="26" t="str">
        <f>_xlfn.IFNA(VLOOKUP(C1461,'1 - Componenten'!$B$7:$K$60,8,0),"")</f>
        <v/>
      </c>
      <c r="G1461" s="26" t="str">
        <f>_xlfn.IFNA(VLOOKUP(C1461,'1 - Componenten'!$B$7:$K$60,9,0),"")</f>
        <v/>
      </c>
      <c r="H1461" s="26" t="str">
        <f>_xlfn.IFNA(VLOOKUP(C1461,'1 - Componenten'!$B$7:$K$60,10,0),"")</f>
        <v/>
      </c>
      <c r="I1461" s="13">
        <v>1</v>
      </c>
      <c r="J1461" s="52">
        <f>IFERROR($I1461*E1461,0)</f>
        <v>0</v>
      </c>
      <c r="K1461" s="53">
        <f>IFERROR($I1461*F1461,0)</f>
        <v>0</v>
      </c>
      <c r="L1461" s="53">
        <f t="shared" ref="L1461:L1469" si="511">IFERROR($I1461*G1461,0)</f>
        <v>0</v>
      </c>
      <c r="M1461" s="53">
        <f t="shared" ref="M1461:M1469" si="512">IFERROR($I1461*H1461,0)</f>
        <v>0</v>
      </c>
      <c r="N1461" s="42"/>
    </row>
    <row r="1462" spans="2:14" s="2" customFormat="1" x14ac:dyDescent="0.25">
      <c r="B1462" s="39"/>
      <c r="C1462" s="3"/>
      <c r="D1462" s="4" t="str">
        <f>_xlfn.IFNA(VLOOKUP(C1462,'1 - Componenten'!$B$7:$K$60,3,0),"")</f>
        <v/>
      </c>
      <c r="E1462" s="18" t="str">
        <f>_xlfn.IFNA(VLOOKUP(C1462,'1 - Componenten'!$B$7:$K$60,5,0),"")</f>
        <v/>
      </c>
      <c r="F1462" s="26" t="str">
        <f>_xlfn.IFNA(VLOOKUP(C1462,'1 - Componenten'!$B$7:$K$60,8,0),"")</f>
        <v/>
      </c>
      <c r="G1462" s="26" t="str">
        <f>_xlfn.IFNA(VLOOKUP(C1462,'1 - Componenten'!$B$7:$K$60,9,0),"")</f>
        <v/>
      </c>
      <c r="H1462" s="26" t="str">
        <f>_xlfn.IFNA(VLOOKUP(C1462,'1 - Componenten'!$B$7:$K$60,10,0),"")</f>
        <v/>
      </c>
      <c r="I1462" s="13">
        <v>1</v>
      </c>
      <c r="J1462" s="52">
        <f t="shared" ref="J1462:J1469" si="513">IFERROR($I1462*E1462,0)</f>
        <v>0</v>
      </c>
      <c r="K1462" s="53">
        <f t="shared" ref="K1462:K1469" si="514">IFERROR($I1462*F1462,0)</f>
        <v>0</v>
      </c>
      <c r="L1462" s="53">
        <f t="shared" si="511"/>
        <v>0</v>
      </c>
      <c r="M1462" s="53">
        <f t="shared" si="512"/>
        <v>0</v>
      </c>
      <c r="N1462" s="42"/>
    </row>
    <row r="1463" spans="2:14" s="2" customFormat="1" x14ac:dyDescent="0.25">
      <c r="B1463" s="39"/>
      <c r="C1463" s="3"/>
      <c r="D1463" s="4" t="str">
        <f>_xlfn.IFNA(VLOOKUP(C1463,'1 - Componenten'!$B$7:$K$60,3,0),"")</f>
        <v/>
      </c>
      <c r="E1463" s="18" t="str">
        <f>_xlfn.IFNA(VLOOKUP(C1463,'1 - Componenten'!$B$7:$K$60,5,0),"")</f>
        <v/>
      </c>
      <c r="F1463" s="26" t="str">
        <f>_xlfn.IFNA(VLOOKUP(C1463,'1 - Componenten'!$B$7:$K$60,8,0),"")</f>
        <v/>
      </c>
      <c r="G1463" s="26" t="str">
        <f>_xlfn.IFNA(VLOOKUP(C1463,'1 - Componenten'!$B$7:$K$60,9,0),"")</f>
        <v/>
      </c>
      <c r="H1463" s="26" t="str">
        <f>_xlfn.IFNA(VLOOKUP(C1463,'1 - Componenten'!$B$7:$K$60,10,0),"")</f>
        <v/>
      </c>
      <c r="I1463" s="13">
        <v>1</v>
      </c>
      <c r="J1463" s="52">
        <f t="shared" si="513"/>
        <v>0</v>
      </c>
      <c r="K1463" s="53">
        <f t="shared" si="514"/>
        <v>0</v>
      </c>
      <c r="L1463" s="53">
        <f t="shared" si="511"/>
        <v>0</v>
      </c>
      <c r="M1463" s="53">
        <f t="shared" si="512"/>
        <v>0</v>
      </c>
      <c r="N1463" s="42"/>
    </row>
    <row r="1464" spans="2:14" s="2" customFormat="1" x14ac:dyDescent="0.25">
      <c r="B1464" s="39"/>
      <c r="C1464" s="3"/>
      <c r="D1464" s="4" t="str">
        <f>_xlfn.IFNA(VLOOKUP(C1464,'1 - Componenten'!$B$7:$K$60,3,0),"")</f>
        <v/>
      </c>
      <c r="E1464" s="18" t="str">
        <f>_xlfn.IFNA(VLOOKUP(C1464,'1 - Componenten'!$B$7:$K$60,5,0),"")</f>
        <v/>
      </c>
      <c r="F1464" s="26" t="str">
        <f>_xlfn.IFNA(VLOOKUP(C1464,'1 - Componenten'!$B$7:$K$60,8,0),"")</f>
        <v/>
      </c>
      <c r="G1464" s="26" t="str">
        <f>_xlfn.IFNA(VLOOKUP(C1464,'1 - Componenten'!$B$7:$K$60,9,0),"")</f>
        <v/>
      </c>
      <c r="H1464" s="26" t="str">
        <f>_xlfn.IFNA(VLOOKUP(C1464,'1 - Componenten'!$B$7:$K$60,10,0),"")</f>
        <v/>
      </c>
      <c r="I1464" s="13">
        <v>1</v>
      </c>
      <c r="J1464" s="52">
        <f t="shared" si="513"/>
        <v>0</v>
      </c>
      <c r="K1464" s="53">
        <f t="shared" si="514"/>
        <v>0</v>
      </c>
      <c r="L1464" s="53">
        <f t="shared" si="511"/>
        <v>0</v>
      </c>
      <c r="M1464" s="53">
        <f t="shared" si="512"/>
        <v>0</v>
      </c>
      <c r="N1464" s="42"/>
    </row>
    <row r="1465" spans="2:14" s="2" customFormat="1" x14ac:dyDescent="0.25">
      <c r="B1465" s="39"/>
      <c r="C1465" s="3"/>
      <c r="D1465" s="4" t="str">
        <f>_xlfn.IFNA(VLOOKUP(C1465,'1 - Componenten'!$B$7:$K$60,3,0),"")</f>
        <v/>
      </c>
      <c r="E1465" s="18" t="str">
        <f>_xlfn.IFNA(VLOOKUP(C1465,'1 - Componenten'!$B$7:$K$60,5,0),"")</f>
        <v/>
      </c>
      <c r="F1465" s="26" t="str">
        <f>_xlfn.IFNA(VLOOKUP(C1465,'1 - Componenten'!$B$7:$K$60,8,0),"")</f>
        <v/>
      </c>
      <c r="G1465" s="26" t="str">
        <f>_xlfn.IFNA(VLOOKUP(C1465,'1 - Componenten'!$B$7:$K$60,9,0),"")</f>
        <v/>
      </c>
      <c r="H1465" s="26" t="str">
        <f>_xlfn.IFNA(VLOOKUP(C1465,'1 - Componenten'!$B$7:$K$60,10,0),"")</f>
        <v/>
      </c>
      <c r="I1465" s="13">
        <v>1</v>
      </c>
      <c r="J1465" s="52">
        <f t="shared" si="513"/>
        <v>0</v>
      </c>
      <c r="K1465" s="53">
        <f t="shared" si="514"/>
        <v>0</v>
      </c>
      <c r="L1465" s="53">
        <f t="shared" si="511"/>
        <v>0</v>
      </c>
      <c r="M1465" s="53">
        <f t="shared" si="512"/>
        <v>0</v>
      </c>
      <c r="N1465" s="42"/>
    </row>
    <row r="1466" spans="2:14" s="2" customFormat="1" x14ac:dyDescent="0.25">
      <c r="B1466" s="39"/>
      <c r="C1466" s="3"/>
      <c r="D1466" s="4" t="str">
        <f>_xlfn.IFNA(VLOOKUP(C1466,'1 - Componenten'!$B$7:$K$60,3,0),"")</f>
        <v/>
      </c>
      <c r="E1466" s="18" t="str">
        <f>_xlfn.IFNA(VLOOKUP(C1466,'1 - Componenten'!$B$7:$K$60,5,0),"")</f>
        <v/>
      </c>
      <c r="F1466" s="26" t="str">
        <f>_xlfn.IFNA(VLOOKUP(C1466,'1 - Componenten'!$B$7:$K$60,8,0),"")</f>
        <v/>
      </c>
      <c r="G1466" s="26" t="str">
        <f>_xlfn.IFNA(VLOOKUP(C1466,'1 - Componenten'!$B$7:$K$60,9,0),"")</f>
        <v/>
      </c>
      <c r="H1466" s="26" t="str">
        <f>_xlfn.IFNA(VLOOKUP(C1466,'1 - Componenten'!$B$7:$K$60,10,0),"")</f>
        <v/>
      </c>
      <c r="I1466" s="13">
        <v>1</v>
      </c>
      <c r="J1466" s="52">
        <f t="shared" si="513"/>
        <v>0</v>
      </c>
      <c r="K1466" s="53">
        <f t="shared" si="514"/>
        <v>0</v>
      </c>
      <c r="L1466" s="53">
        <f t="shared" si="511"/>
        <v>0</v>
      </c>
      <c r="M1466" s="53">
        <f t="shared" si="512"/>
        <v>0</v>
      </c>
      <c r="N1466" s="42"/>
    </row>
    <row r="1467" spans="2:14" s="2" customFormat="1" x14ac:dyDescent="0.25">
      <c r="B1467" s="39"/>
      <c r="C1467" s="3"/>
      <c r="D1467" s="4" t="str">
        <f>_xlfn.IFNA(VLOOKUP(C1467,'1 - Componenten'!$B$7:$K$60,3,0),"")</f>
        <v/>
      </c>
      <c r="E1467" s="18" t="str">
        <f>_xlfn.IFNA(VLOOKUP(C1467,'1 - Componenten'!$B$7:$K$60,5,0),"")</f>
        <v/>
      </c>
      <c r="F1467" s="26" t="str">
        <f>_xlfn.IFNA(VLOOKUP(C1467,'1 - Componenten'!$B$7:$K$60,8,0),"")</f>
        <v/>
      </c>
      <c r="G1467" s="26" t="str">
        <f>_xlfn.IFNA(VLOOKUP(C1467,'1 - Componenten'!$B$7:$K$60,9,0),"")</f>
        <v/>
      </c>
      <c r="H1467" s="26" t="str">
        <f>_xlfn.IFNA(VLOOKUP(C1467,'1 - Componenten'!$B$7:$K$60,10,0),"")</f>
        <v/>
      </c>
      <c r="I1467" s="13">
        <v>1</v>
      </c>
      <c r="J1467" s="52">
        <f t="shared" si="513"/>
        <v>0</v>
      </c>
      <c r="K1467" s="53">
        <f t="shared" si="514"/>
        <v>0</v>
      </c>
      <c r="L1467" s="53">
        <f t="shared" si="511"/>
        <v>0</v>
      </c>
      <c r="M1467" s="53">
        <f t="shared" si="512"/>
        <v>0</v>
      </c>
      <c r="N1467" s="42"/>
    </row>
    <row r="1468" spans="2:14" s="2" customFormat="1" x14ac:dyDescent="0.25">
      <c r="B1468" s="39"/>
      <c r="C1468" s="3"/>
      <c r="D1468" s="4" t="str">
        <f>_xlfn.IFNA(VLOOKUP(C1468,'1 - Componenten'!$B$7:$K$60,3,0),"")</f>
        <v/>
      </c>
      <c r="E1468" s="18" t="str">
        <f>_xlfn.IFNA(VLOOKUP(C1468,'1 - Componenten'!$B$7:$K$60,5,0),"")</f>
        <v/>
      </c>
      <c r="F1468" s="26" t="str">
        <f>_xlfn.IFNA(VLOOKUP(C1468,'1 - Componenten'!$B$7:$K$60,8,0),"")</f>
        <v/>
      </c>
      <c r="G1468" s="26" t="str">
        <f>_xlfn.IFNA(VLOOKUP(C1468,'1 - Componenten'!$B$7:$K$60,9,0),"")</f>
        <v/>
      </c>
      <c r="H1468" s="26" t="str">
        <f>_xlfn.IFNA(VLOOKUP(C1468,'1 - Componenten'!$B$7:$K$60,10,0),"")</f>
        <v/>
      </c>
      <c r="I1468" s="13">
        <v>1</v>
      </c>
      <c r="J1468" s="52">
        <f t="shared" si="513"/>
        <v>0</v>
      </c>
      <c r="K1468" s="53">
        <f t="shared" si="514"/>
        <v>0</v>
      </c>
      <c r="L1468" s="53">
        <f t="shared" si="511"/>
        <v>0</v>
      </c>
      <c r="M1468" s="53">
        <f t="shared" si="512"/>
        <v>0</v>
      </c>
      <c r="N1468" s="42"/>
    </row>
    <row r="1469" spans="2:14" s="2" customFormat="1" x14ac:dyDescent="0.25">
      <c r="B1469" s="39"/>
      <c r="C1469" s="3"/>
      <c r="D1469" s="4" t="str">
        <f>_xlfn.IFNA(VLOOKUP(C1469,'1 - Componenten'!$B$7:$K$60,3,0),"")</f>
        <v/>
      </c>
      <c r="E1469" s="18" t="str">
        <f>_xlfn.IFNA(VLOOKUP(C1469,'1 - Componenten'!$B$7:$K$60,5,0),"")</f>
        <v/>
      </c>
      <c r="F1469" s="26" t="str">
        <f>_xlfn.IFNA(VLOOKUP(C1469,'1 - Componenten'!$B$7:$K$60,8,0),"")</f>
        <v/>
      </c>
      <c r="G1469" s="26" t="str">
        <f>_xlfn.IFNA(VLOOKUP(C1469,'1 - Componenten'!$B$7:$K$60,9,0),"")</f>
        <v/>
      </c>
      <c r="H1469" s="26" t="str">
        <f>_xlfn.IFNA(VLOOKUP(C1469,'1 - Componenten'!$B$7:$K$60,10,0),"")</f>
        <v/>
      </c>
      <c r="I1469" s="13">
        <v>1</v>
      </c>
      <c r="J1469" s="52">
        <f t="shared" si="513"/>
        <v>0</v>
      </c>
      <c r="K1469" s="53">
        <f t="shared" si="514"/>
        <v>0</v>
      </c>
      <c r="L1469" s="53">
        <f t="shared" si="511"/>
        <v>0</v>
      </c>
      <c r="M1469" s="53">
        <f t="shared" si="512"/>
        <v>0</v>
      </c>
      <c r="N1469" s="42"/>
    </row>
    <row r="1470" spans="2:14" s="2" customFormat="1" ht="14.1" customHeight="1" x14ac:dyDescent="0.25">
      <c r="B1470" s="39"/>
      <c r="C1470" s="32"/>
      <c r="D1470" s="33"/>
      <c r="E1470" s="34"/>
      <c r="F1470" s="35"/>
      <c r="G1470" s="35"/>
      <c r="H1470" s="35"/>
      <c r="I1470" s="32"/>
      <c r="J1470" s="54" t="s">
        <v>29</v>
      </c>
      <c r="K1470" s="55">
        <f>SUM(K1461:K1469)</f>
        <v>0</v>
      </c>
      <c r="L1470" s="55">
        <f>SUM(L1461:L1469)</f>
        <v>0</v>
      </c>
      <c r="M1470" s="55">
        <f>SUM(M1461:M1469)</f>
        <v>0</v>
      </c>
      <c r="N1470" s="42"/>
    </row>
    <row r="1471" spans="2:14" s="2" customFormat="1" ht="18.75" x14ac:dyDescent="0.3">
      <c r="B1471" s="39"/>
      <c r="C1471" s="48" t="s">
        <v>65</v>
      </c>
      <c r="D1471" s="79" t="s">
        <v>112</v>
      </c>
      <c r="E1471" s="107" t="s">
        <v>19</v>
      </c>
      <c r="F1471" s="107"/>
      <c r="G1471" s="107"/>
      <c r="H1471" s="107"/>
      <c r="I1471" s="108" t="s">
        <v>35</v>
      </c>
      <c r="J1471" s="108"/>
      <c r="K1471" s="108"/>
      <c r="L1471" s="108"/>
      <c r="M1471" s="108"/>
      <c r="N1471" s="42"/>
    </row>
    <row r="1472" spans="2:14" s="2" customFormat="1" ht="30" customHeight="1" x14ac:dyDescent="0.25">
      <c r="B1472" s="39"/>
      <c r="C1472" s="5" t="s">
        <v>36</v>
      </c>
      <c r="D1472" s="5" t="s">
        <v>12</v>
      </c>
      <c r="E1472" s="12" t="s">
        <v>2</v>
      </c>
      <c r="F1472" s="5" t="s">
        <v>24</v>
      </c>
      <c r="G1472" s="23" t="s">
        <v>21</v>
      </c>
      <c r="H1472" s="23" t="s">
        <v>22</v>
      </c>
      <c r="I1472" s="21" t="s">
        <v>20</v>
      </c>
      <c r="J1472" s="21" t="s">
        <v>23</v>
      </c>
      <c r="K1472" s="50" t="s">
        <v>25</v>
      </c>
      <c r="L1472" s="51" t="s">
        <v>26</v>
      </c>
      <c r="M1472" s="51" t="s">
        <v>27</v>
      </c>
      <c r="N1472" s="42"/>
    </row>
    <row r="1473" spans="2:14" s="2" customFormat="1" x14ac:dyDescent="0.25">
      <c r="B1473" s="39"/>
      <c r="C1473" s="3"/>
      <c r="D1473" s="4" t="str">
        <f>_xlfn.IFNA(VLOOKUP(C1473,'1 - Componenten'!$B$7:$K$60,3,0),"")</f>
        <v/>
      </c>
      <c r="E1473" s="18" t="str">
        <f>_xlfn.IFNA(VLOOKUP(C1473,'1 - Componenten'!$B$7:$K$60,5,0),"")</f>
        <v/>
      </c>
      <c r="F1473" s="26" t="str">
        <f>_xlfn.IFNA(VLOOKUP(C1473,'1 - Componenten'!$B$7:$K$60,8,0),"")</f>
        <v/>
      </c>
      <c r="G1473" s="26" t="str">
        <f>_xlfn.IFNA(VLOOKUP(C1473,'1 - Componenten'!$B$7:$K$60,9,0),"")</f>
        <v/>
      </c>
      <c r="H1473" s="26" t="str">
        <f>_xlfn.IFNA(VLOOKUP(C1473,'1 - Componenten'!$B$7:$K$60,10,0),"")</f>
        <v/>
      </c>
      <c r="I1473" s="13">
        <v>1</v>
      </c>
      <c r="J1473" s="52">
        <f>IFERROR($I1473*E1473,0)</f>
        <v>0</v>
      </c>
      <c r="K1473" s="53">
        <f>IFERROR($I1473*F1473,0)</f>
        <v>0</v>
      </c>
      <c r="L1473" s="53">
        <f t="shared" ref="L1473:L1481" si="515">IFERROR($I1473*G1473,0)</f>
        <v>0</v>
      </c>
      <c r="M1473" s="53">
        <f t="shared" ref="M1473:M1481" si="516">IFERROR($I1473*H1473,0)</f>
        <v>0</v>
      </c>
      <c r="N1473" s="42"/>
    </row>
    <row r="1474" spans="2:14" s="2" customFormat="1" x14ac:dyDescent="0.25">
      <c r="B1474" s="39"/>
      <c r="C1474" s="3"/>
      <c r="D1474" s="4" t="str">
        <f>_xlfn.IFNA(VLOOKUP(C1474,'1 - Componenten'!$B$7:$K$60,3,0),"")</f>
        <v/>
      </c>
      <c r="E1474" s="18" t="str">
        <f>_xlfn.IFNA(VLOOKUP(C1474,'1 - Componenten'!$B$7:$K$60,5,0),"")</f>
        <v/>
      </c>
      <c r="F1474" s="26" t="str">
        <f>_xlfn.IFNA(VLOOKUP(C1474,'1 - Componenten'!$B$7:$K$60,8,0),"")</f>
        <v/>
      </c>
      <c r="G1474" s="26" t="str">
        <f>_xlfn.IFNA(VLOOKUP(C1474,'1 - Componenten'!$B$7:$K$60,9,0),"")</f>
        <v/>
      </c>
      <c r="H1474" s="26" t="str">
        <f>_xlfn.IFNA(VLOOKUP(C1474,'1 - Componenten'!$B$7:$K$60,10,0),"")</f>
        <v/>
      </c>
      <c r="I1474" s="13">
        <v>1</v>
      </c>
      <c r="J1474" s="52">
        <f t="shared" ref="J1474:J1481" si="517">IFERROR($I1474*E1474,0)</f>
        <v>0</v>
      </c>
      <c r="K1474" s="53">
        <f t="shared" ref="K1474:K1481" si="518">IFERROR($I1474*F1474,0)</f>
        <v>0</v>
      </c>
      <c r="L1474" s="53">
        <f t="shared" si="515"/>
        <v>0</v>
      </c>
      <c r="M1474" s="53">
        <f t="shared" si="516"/>
        <v>0</v>
      </c>
      <c r="N1474" s="42"/>
    </row>
    <row r="1475" spans="2:14" s="2" customFormat="1" x14ac:dyDescent="0.25">
      <c r="B1475" s="39"/>
      <c r="C1475" s="3"/>
      <c r="D1475" s="4" t="str">
        <f>_xlfn.IFNA(VLOOKUP(C1475,'1 - Componenten'!$B$7:$K$60,3,0),"")</f>
        <v/>
      </c>
      <c r="E1475" s="18" t="str">
        <f>_xlfn.IFNA(VLOOKUP(C1475,'1 - Componenten'!$B$7:$K$60,5,0),"")</f>
        <v/>
      </c>
      <c r="F1475" s="26" t="str">
        <f>_xlfn.IFNA(VLOOKUP(C1475,'1 - Componenten'!$B$7:$K$60,8,0),"")</f>
        <v/>
      </c>
      <c r="G1475" s="26" t="str">
        <f>_xlfn.IFNA(VLOOKUP(C1475,'1 - Componenten'!$B$7:$K$60,9,0),"")</f>
        <v/>
      </c>
      <c r="H1475" s="26" t="str">
        <f>_xlfn.IFNA(VLOOKUP(C1475,'1 - Componenten'!$B$7:$K$60,10,0),"")</f>
        <v/>
      </c>
      <c r="I1475" s="13">
        <v>1</v>
      </c>
      <c r="J1475" s="52">
        <f t="shared" si="517"/>
        <v>0</v>
      </c>
      <c r="K1475" s="53">
        <f t="shared" si="518"/>
        <v>0</v>
      </c>
      <c r="L1475" s="53">
        <f t="shared" si="515"/>
        <v>0</v>
      </c>
      <c r="M1475" s="53">
        <f t="shared" si="516"/>
        <v>0</v>
      </c>
      <c r="N1475" s="42"/>
    </row>
    <row r="1476" spans="2:14" s="2" customFormat="1" x14ac:dyDescent="0.25">
      <c r="B1476" s="39"/>
      <c r="C1476" s="3"/>
      <c r="D1476" s="4" t="str">
        <f>_xlfn.IFNA(VLOOKUP(C1476,'1 - Componenten'!$B$7:$K$60,3,0),"")</f>
        <v/>
      </c>
      <c r="E1476" s="18" t="str">
        <f>_xlfn.IFNA(VLOOKUP(C1476,'1 - Componenten'!$B$7:$K$60,5,0),"")</f>
        <v/>
      </c>
      <c r="F1476" s="26" t="str">
        <f>_xlfn.IFNA(VLOOKUP(C1476,'1 - Componenten'!$B$7:$K$60,8,0),"")</f>
        <v/>
      </c>
      <c r="G1476" s="26" t="str">
        <f>_xlfn.IFNA(VLOOKUP(C1476,'1 - Componenten'!$B$7:$K$60,9,0),"")</f>
        <v/>
      </c>
      <c r="H1476" s="26" t="str">
        <f>_xlfn.IFNA(VLOOKUP(C1476,'1 - Componenten'!$B$7:$K$60,10,0),"")</f>
        <v/>
      </c>
      <c r="I1476" s="13">
        <v>1</v>
      </c>
      <c r="J1476" s="52">
        <f t="shared" si="517"/>
        <v>0</v>
      </c>
      <c r="K1476" s="53">
        <f t="shared" si="518"/>
        <v>0</v>
      </c>
      <c r="L1476" s="53">
        <f t="shared" si="515"/>
        <v>0</v>
      </c>
      <c r="M1476" s="53">
        <f t="shared" si="516"/>
        <v>0</v>
      </c>
      <c r="N1476" s="42"/>
    </row>
    <row r="1477" spans="2:14" s="2" customFormat="1" x14ac:dyDescent="0.25">
      <c r="B1477" s="39"/>
      <c r="C1477" s="3"/>
      <c r="D1477" s="4" t="str">
        <f>_xlfn.IFNA(VLOOKUP(C1477,'1 - Componenten'!$B$7:$K$60,3,0),"")</f>
        <v/>
      </c>
      <c r="E1477" s="18" t="str">
        <f>_xlfn.IFNA(VLOOKUP(C1477,'1 - Componenten'!$B$7:$K$60,5,0),"")</f>
        <v/>
      </c>
      <c r="F1477" s="26" t="str">
        <f>_xlfn.IFNA(VLOOKUP(C1477,'1 - Componenten'!$B$7:$K$60,8,0),"")</f>
        <v/>
      </c>
      <c r="G1477" s="26" t="str">
        <f>_xlfn.IFNA(VLOOKUP(C1477,'1 - Componenten'!$B$7:$K$60,9,0),"")</f>
        <v/>
      </c>
      <c r="H1477" s="26" t="str">
        <f>_xlfn.IFNA(VLOOKUP(C1477,'1 - Componenten'!$B$7:$K$60,10,0),"")</f>
        <v/>
      </c>
      <c r="I1477" s="13">
        <v>1</v>
      </c>
      <c r="J1477" s="52">
        <f t="shared" si="517"/>
        <v>0</v>
      </c>
      <c r="K1477" s="53">
        <f t="shared" si="518"/>
        <v>0</v>
      </c>
      <c r="L1477" s="53">
        <f t="shared" si="515"/>
        <v>0</v>
      </c>
      <c r="M1477" s="53">
        <f t="shared" si="516"/>
        <v>0</v>
      </c>
      <c r="N1477" s="42"/>
    </row>
    <row r="1478" spans="2:14" s="2" customFormat="1" x14ac:dyDescent="0.25">
      <c r="B1478" s="39"/>
      <c r="C1478" s="3"/>
      <c r="D1478" s="4" t="str">
        <f>_xlfn.IFNA(VLOOKUP(C1478,'1 - Componenten'!$B$7:$K$60,3,0),"")</f>
        <v/>
      </c>
      <c r="E1478" s="18" t="str">
        <f>_xlfn.IFNA(VLOOKUP(C1478,'1 - Componenten'!$B$7:$K$60,5,0),"")</f>
        <v/>
      </c>
      <c r="F1478" s="26" t="str">
        <f>_xlfn.IFNA(VLOOKUP(C1478,'1 - Componenten'!$B$7:$K$60,8,0),"")</f>
        <v/>
      </c>
      <c r="G1478" s="26" t="str">
        <f>_xlfn.IFNA(VLOOKUP(C1478,'1 - Componenten'!$B$7:$K$60,9,0),"")</f>
        <v/>
      </c>
      <c r="H1478" s="26" t="str">
        <f>_xlfn.IFNA(VLOOKUP(C1478,'1 - Componenten'!$B$7:$K$60,10,0),"")</f>
        <v/>
      </c>
      <c r="I1478" s="13">
        <v>1</v>
      </c>
      <c r="J1478" s="52">
        <f t="shared" si="517"/>
        <v>0</v>
      </c>
      <c r="K1478" s="53">
        <f t="shared" si="518"/>
        <v>0</v>
      </c>
      <c r="L1478" s="53">
        <f t="shared" si="515"/>
        <v>0</v>
      </c>
      <c r="M1478" s="53">
        <f t="shared" si="516"/>
        <v>0</v>
      </c>
      <c r="N1478" s="42"/>
    </row>
    <row r="1479" spans="2:14" s="2" customFormat="1" x14ac:dyDescent="0.25">
      <c r="B1479" s="39"/>
      <c r="C1479" s="3"/>
      <c r="D1479" s="4" t="str">
        <f>_xlfn.IFNA(VLOOKUP(C1479,'1 - Componenten'!$B$7:$K$60,3,0),"")</f>
        <v/>
      </c>
      <c r="E1479" s="18" t="str">
        <f>_xlfn.IFNA(VLOOKUP(C1479,'1 - Componenten'!$B$7:$K$60,5,0),"")</f>
        <v/>
      </c>
      <c r="F1479" s="26" t="str">
        <f>_xlfn.IFNA(VLOOKUP(C1479,'1 - Componenten'!$B$7:$K$60,8,0),"")</f>
        <v/>
      </c>
      <c r="G1479" s="26" t="str">
        <f>_xlfn.IFNA(VLOOKUP(C1479,'1 - Componenten'!$B$7:$K$60,9,0),"")</f>
        <v/>
      </c>
      <c r="H1479" s="26" t="str">
        <f>_xlfn.IFNA(VLOOKUP(C1479,'1 - Componenten'!$B$7:$K$60,10,0),"")</f>
        <v/>
      </c>
      <c r="I1479" s="13">
        <v>1</v>
      </c>
      <c r="J1479" s="52">
        <f t="shared" si="517"/>
        <v>0</v>
      </c>
      <c r="K1479" s="53">
        <f t="shared" si="518"/>
        <v>0</v>
      </c>
      <c r="L1479" s="53">
        <f t="shared" si="515"/>
        <v>0</v>
      </c>
      <c r="M1479" s="53">
        <f t="shared" si="516"/>
        <v>0</v>
      </c>
      <c r="N1479" s="42"/>
    </row>
    <row r="1480" spans="2:14" s="2" customFormat="1" x14ac:dyDescent="0.25">
      <c r="B1480" s="39"/>
      <c r="C1480" s="3"/>
      <c r="D1480" s="4" t="str">
        <f>_xlfn.IFNA(VLOOKUP(C1480,'1 - Componenten'!$B$7:$K$60,3,0),"")</f>
        <v/>
      </c>
      <c r="E1480" s="18" t="str">
        <f>_xlfn.IFNA(VLOOKUP(C1480,'1 - Componenten'!$B$7:$K$60,5,0),"")</f>
        <v/>
      </c>
      <c r="F1480" s="26" t="str">
        <f>_xlfn.IFNA(VLOOKUP(C1480,'1 - Componenten'!$B$7:$K$60,8,0),"")</f>
        <v/>
      </c>
      <c r="G1480" s="26" t="str">
        <f>_xlfn.IFNA(VLOOKUP(C1480,'1 - Componenten'!$B$7:$K$60,9,0),"")</f>
        <v/>
      </c>
      <c r="H1480" s="26" t="str">
        <f>_xlfn.IFNA(VLOOKUP(C1480,'1 - Componenten'!$B$7:$K$60,10,0),"")</f>
        <v/>
      </c>
      <c r="I1480" s="13">
        <v>1</v>
      </c>
      <c r="J1480" s="52">
        <f t="shared" si="517"/>
        <v>0</v>
      </c>
      <c r="K1480" s="53">
        <f t="shared" si="518"/>
        <v>0</v>
      </c>
      <c r="L1480" s="53">
        <f t="shared" si="515"/>
        <v>0</v>
      </c>
      <c r="M1480" s="53">
        <f t="shared" si="516"/>
        <v>0</v>
      </c>
      <c r="N1480" s="42"/>
    </row>
    <row r="1481" spans="2:14" s="2" customFormat="1" x14ac:dyDescent="0.25">
      <c r="B1481" s="39"/>
      <c r="C1481" s="3"/>
      <c r="D1481" s="4" t="str">
        <f>_xlfn.IFNA(VLOOKUP(C1481,'1 - Componenten'!$B$7:$K$60,3,0),"")</f>
        <v/>
      </c>
      <c r="E1481" s="18" t="str">
        <f>_xlfn.IFNA(VLOOKUP(C1481,'1 - Componenten'!$B$7:$K$60,5,0),"")</f>
        <v/>
      </c>
      <c r="F1481" s="26" t="str">
        <f>_xlfn.IFNA(VLOOKUP(C1481,'1 - Componenten'!$B$7:$K$60,8,0),"")</f>
        <v/>
      </c>
      <c r="G1481" s="26" t="str">
        <f>_xlfn.IFNA(VLOOKUP(C1481,'1 - Componenten'!$B$7:$K$60,9,0),"")</f>
        <v/>
      </c>
      <c r="H1481" s="26" t="str">
        <f>_xlfn.IFNA(VLOOKUP(C1481,'1 - Componenten'!$B$7:$K$60,10,0),"")</f>
        <v/>
      </c>
      <c r="I1481" s="13">
        <v>1</v>
      </c>
      <c r="J1481" s="52">
        <f t="shared" si="517"/>
        <v>0</v>
      </c>
      <c r="K1481" s="53">
        <f t="shared" si="518"/>
        <v>0</v>
      </c>
      <c r="L1481" s="53">
        <f t="shared" si="515"/>
        <v>0</v>
      </c>
      <c r="M1481" s="53">
        <f t="shared" si="516"/>
        <v>0</v>
      </c>
      <c r="N1481" s="42"/>
    </row>
    <row r="1482" spans="2:14" s="2" customFormat="1" ht="14.1" customHeight="1" x14ac:dyDescent="0.25">
      <c r="B1482" s="39"/>
      <c r="C1482" s="32"/>
      <c r="D1482" s="33"/>
      <c r="E1482" s="34"/>
      <c r="F1482" s="35"/>
      <c r="G1482" s="35"/>
      <c r="H1482" s="35"/>
      <c r="I1482" s="32"/>
      <c r="J1482" s="54" t="s">
        <v>29</v>
      </c>
      <c r="K1482" s="55">
        <f>SUM(K1473:K1481)</f>
        <v>0</v>
      </c>
      <c r="L1482" s="55">
        <f>SUM(L1473:L1481)</f>
        <v>0</v>
      </c>
      <c r="M1482" s="55">
        <f>SUM(M1473:M1481)</f>
        <v>0</v>
      </c>
      <c r="N1482" s="42"/>
    </row>
    <row r="1483" spans="2:14" s="2" customFormat="1" ht="18.75" x14ac:dyDescent="0.3">
      <c r="B1483" s="39"/>
      <c r="C1483" s="48" t="s">
        <v>65</v>
      </c>
      <c r="D1483" s="79" t="s">
        <v>112</v>
      </c>
      <c r="E1483" s="107" t="s">
        <v>19</v>
      </c>
      <c r="F1483" s="107"/>
      <c r="G1483" s="107"/>
      <c r="H1483" s="107"/>
      <c r="I1483" s="108" t="s">
        <v>35</v>
      </c>
      <c r="J1483" s="108"/>
      <c r="K1483" s="108"/>
      <c r="L1483" s="108"/>
      <c r="M1483" s="108"/>
      <c r="N1483" s="42"/>
    </row>
    <row r="1484" spans="2:14" s="2" customFormat="1" ht="30" customHeight="1" x14ac:dyDescent="0.25">
      <c r="B1484" s="39"/>
      <c r="C1484" s="5" t="s">
        <v>36</v>
      </c>
      <c r="D1484" s="5" t="s">
        <v>12</v>
      </c>
      <c r="E1484" s="12" t="s">
        <v>2</v>
      </c>
      <c r="F1484" s="5" t="s">
        <v>24</v>
      </c>
      <c r="G1484" s="23" t="s">
        <v>21</v>
      </c>
      <c r="H1484" s="23" t="s">
        <v>22</v>
      </c>
      <c r="I1484" s="21" t="s">
        <v>20</v>
      </c>
      <c r="J1484" s="21" t="s">
        <v>23</v>
      </c>
      <c r="K1484" s="50" t="s">
        <v>25</v>
      </c>
      <c r="L1484" s="51" t="s">
        <v>26</v>
      </c>
      <c r="M1484" s="51" t="s">
        <v>27</v>
      </c>
      <c r="N1484" s="42"/>
    </row>
    <row r="1485" spans="2:14" s="2" customFormat="1" x14ac:dyDescent="0.25">
      <c r="B1485" s="39"/>
      <c r="C1485" s="3"/>
      <c r="D1485" s="4" t="str">
        <f>_xlfn.IFNA(VLOOKUP(C1485,'1 - Componenten'!$B$7:$K$60,3,0),"")</f>
        <v/>
      </c>
      <c r="E1485" s="18" t="str">
        <f>_xlfn.IFNA(VLOOKUP(C1485,'1 - Componenten'!$B$7:$K$60,5,0),"")</f>
        <v/>
      </c>
      <c r="F1485" s="26" t="str">
        <f>_xlfn.IFNA(VLOOKUP(C1485,'1 - Componenten'!$B$7:$K$60,8,0),"")</f>
        <v/>
      </c>
      <c r="G1485" s="26" t="str">
        <f>_xlfn.IFNA(VLOOKUP(C1485,'1 - Componenten'!$B$7:$K$60,9,0),"")</f>
        <v/>
      </c>
      <c r="H1485" s="26" t="str">
        <f>_xlfn.IFNA(VLOOKUP(C1485,'1 - Componenten'!$B$7:$K$60,10,0),"")</f>
        <v/>
      </c>
      <c r="I1485" s="13">
        <v>1</v>
      </c>
      <c r="J1485" s="52">
        <f>IFERROR($I1485*E1485,0)</f>
        <v>0</v>
      </c>
      <c r="K1485" s="53">
        <f>IFERROR($I1485*F1485,0)</f>
        <v>0</v>
      </c>
      <c r="L1485" s="53">
        <f t="shared" ref="L1485:L1493" si="519">IFERROR($I1485*G1485,0)</f>
        <v>0</v>
      </c>
      <c r="M1485" s="53">
        <f t="shared" ref="M1485:M1493" si="520">IFERROR($I1485*H1485,0)</f>
        <v>0</v>
      </c>
      <c r="N1485" s="42"/>
    </row>
    <row r="1486" spans="2:14" s="2" customFormat="1" x14ac:dyDescent="0.25">
      <c r="B1486" s="39"/>
      <c r="C1486" s="3"/>
      <c r="D1486" s="4" t="str">
        <f>_xlfn.IFNA(VLOOKUP(C1486,'1 - Componenten'!$B$7:$K$60,3,0),"")</f>
        <v/>
      </c>
      <c r="E1486" s="18" t="str">
        <f>_xlfn.IFNA(VLOOKUP(C1486,'1 - Componenten'!$B$7:$K$60,5,0),"")</f>
        <v/>
      </c>
      <c r="F1486" s="26" t="str">
        <f>_xlfn.IFNA(VLOOKUP(C1486,'1 - Componenten'!$B$7:$K$60,8,0),"")</f>
        <v/>
      </c>
      <c r="G1486" s="26" t="str">
        <f>_xlfn.IFNA(VLOOKUP(C1486,'1 - Componenten'!$B$7:$K$60,9,0),"")</f>
        <v/>
      </c>
      <c r="H1486" s="26" t="str">
        <f>_xlfn.IFNA(VLOOKUP(C1486,'1 - Componenten'!$B$7:$K$60,10,0),"")</f>
        <v/>
      </c>
      <c r="I1486" s="13">
        <v>1</v>
      </c>
      <c r="J1486" s="52">
        <f t="shared" ref="J1486:J1493" si="521">IFERROR($I1486*E1486,0)</f>
        <v>0</v>
      </c>
      <c r="K1486" s="53">
        <f t="shared" ref="K1486:K1493" si="522">IFERROR($I1486*F1486,0)</f>
        <v>0</v>
      </c>
      <c r="L1486" s="53">
        <f t="shared" si="519"/>
        <v>0</v>
      </c>
      <c r="M1486" s="53">
        <f t="shared" si="520"/>
        <v>0</v>
      </c>
      <c r="N1486" s="42"/>
    </row>
    <row r="1487" spans="2:14" s="2" customFormat="1" x14ac:dyDescent="0.25">
      <c r="B1487" s="39"/>
      <c r="C1487" s="3"/>
      <c r="D1487" s="4" t="str">
        <f>_xlfn.IFNA(VLOOKUP(C1487,'1 - Componenten'!$B$7:$K$60,3,0),"")</f>
        <v/>
      </c>
      <c r="E1487" s="18" t="str">
        <f>_xlfn.IFNA(VLOOKUP(C1487,'1 - Componenten'!$B$7:$K$60,5,0),"")</f>
        <v/>
      </c>
      <c r="F1487" s="26" t="str">
        <f>_xlfn.IFNA(VLOOKUP(C1487,'1 - Componenten'!$B$7:$K$60,8,0),"")</f>
        <v/>
      </c>
      <c r="G1487" s="26" t="str">
        <f>_xlfn.IFNA(VLOOKUP(C1487,'1 - Componenten'!$B$7:$K$60,9,0),"")</f>
        <v/>
      </c>
      <c r="H1487" s="26" t="str">
        <f>_xlfn.IFNA(VLOOKUP(C1487,'1 - Componenten'!$B$7:$K$60,10,0),"")</f>
        <v/>
      </c>
      <c r="I1487" s="13">
        <v>1</v>
      </c>
      <c r="J1487" s="52">
        <f t="shared" si="521"/>
        <v>0</v>
      </c>
      <c r="K1487" s="53">
        <f t="shared" si="522"/>
        <v>0</v>
      </c>
      <c r="L1487" s="53">
        <f t="shared" si="519"/>
        <v>0</v>
      </c>
      <c r="M1487" s="53">
        <f t="shared" si="520"/>
        <v>0</v>
      </c>
      <c r="N1487" s="42"/>
    </row>
    <row r="1488" spans="2:14" s="2" customFormat="1" x14ac:dyDescent="0.25">
      <c r="B1488" s="39"/>
      <c r="C1488" s="3"/>
      <c r="D1488" s="4" t="str">
        <f>_xlfn.IFNA(VLOOKUP(C1488,'1 - Componenten'!$B$7:$K$60,3,0),"")</f>
        <v/>
      </c>
      <c r="E1488" s="18" t="str">
        <f>_xlfn.IFNA(VLOOKUP(C1488,'1 - Componenten'!$B$7:$K$60,5,0),"")</f>
        <v/>
      </c>
      <c r="F1488" s="26" t="str">
        <f>_xlfn.IFNA(VLOOKUP(C1488,'1 - Componenten'!$B$7:$K$60,8,0),"")</f>
        <v/>
      </c>
      <c r="G1488" s="26" t="str">
        <f>_xlfn.IFNA(VLOOKUP(C1488,'1 - Componenten'!$B$7:$K$60,9,0),"")</f>
        <v/>
      </c>
      <c r="H1488" s="26" t="str">
        <f>_xlfn.IFNA(VLOOKUP(C1488,'1 - Componenten'!$B$7:$K$60,10,0),"")</f>
        <v/>
      </c>
      <c r="I1488" s="13">
        <v>1</v>
      </c>
      <c r="J1488" s="52">
        <f t="shared" si="521"/>
        <v>0</v>
      </c>
      <c r="K1488" s="53">
        <f t="shared" si="522"/>
        <v>0</v>
      </c>
      <c r="L1488" s="53">
        <f t="shared" si="519"/>
        <v>0</v>
      </c>
      <c r="M1488" s="53">
        <f t="shared" si="520"/>
        <v>0</v>
      </c>
      <c r="N1488" s="42"/>
    </row>
    <row r="1489" spans="2:14" s="2" customFormat="1" x14ac:dyDescent="0.25">
      <c r="B1489" s="39"/>
      <c r="C1489" s="3"/>
      <c r="D1489" s="4" t="str">
        <f>_xlfn.IFNA(VLOOKUP(C1489,'1 - Componenten'!$B$7:$K$60,3,0),"")</f>
        <v/>
      </c>
      <c r="E1489" s="18" t="str">
        <f>_xlfn.IFNA(VLOOKUP(C1489,'1 - Componenten'!$B$7:$K$60,5,0),"")</f>
        <v/>
      </c>
      <c r="F1489" s="26" t="str">
        <f>_xlfn.IFNA(VLOOKUP(C1489,'1 - Componenten'!$B$7:$K$60,8,0),"")</f>
        <v/>
      </c>
      <c r="G1489" s="26" t="str">
        <f>_xlfn.IFNA(VLOOKUP(C1489,'1 - Componenten'!$B$7:$K$60,9,0),"")</f>
        <v/>
      </c>
      <c r="H1489" s="26" t="str">
        <f>_xlfn.IFNA(VLOOKUP(C1489,'1 - Componenten'!$B$7:$K$60,10,0),"")</f>
        <v/>
      </c>
      <c r="I1489" s="13">
        <v>1</v>
      </c>
      <c r="J1489" s="52">
        <f t="shared" si="521"/>
        <v>0</v>
      </c>
      <c r="K1489" s="53">
        <f t="shared" si="522"/>
        <v>0</v>
      </c>
      <c r="L1489" s="53">
        <f t="shared" si="519"/>
        <v>0</v>
      </c>
      <c r="M1489" s="53">
        <f t="shared" si="520"/>
        <v>0</v>
      </c>
      <c r="N1489" s="42"/>
    </row>
    <row r="1490" spans="2:14" s="2" customFormat="1" x14ac:dyDescent="0.25">
      <c r="B1490" s="39"/>
      <c r="C1490" s="3"/>
      <c r="D1490" s="4" t="str">
        <f>_xlfn.IFNA(VLOOKUP(C1490,'1 - Componenten'!$B$7:$K$60,3,0),"")</f>
        <v/>
      </c>
      <c r="E1490" s="18" t="str">
        <f>_xlfn.IFNA(VLOOKUP(C1490,'1 - Componenten'!$B$7:$K$60,5,0),"")</f>
        <v/>
      </c>
      <c r="F1490" s="26" t="str">
        <f>_xlfn.IFNA(VLOOKUP(C1490,'1 - Componenten'!$B$7:$K$60,8,0),"")</f>
        <v/>
      </c>
      <c r="G1490" s="26" t="str">
        <f>_xlfn.IFNA(VLOOKUP(C1490,'1 - Componenten'!$B$7:$K$60,9,0),"")</f>
        <v/>
      </c>
      <c r="H1490" s="26" t="str">
        <f>_xlfn.IFNA(VLOOKUP(C1490,'1 - Componenten'!$B$7:$K$60,10,0),"")</f>
        <v/>
      </c>
      <c r="I1490" s="13">
        <v>1</v>
      </c>
      <c r="J1490" s="52">
        <f t="shared" si="521"/>
        <v>0</v>
      </c>
      <c r="K1490" s="53">
        <f t="shared" si="522"/>
        <v>0</v>
      </c>
      <c r="L1490" s="53">
        <f t="shared" si="519"/>
        <v>0</v>
      </c>
      <c r="M1490" s="53">
        <f t="shared" si="520"/>
        <v>0</v>
      </c>
      <c r="N1490" s="42"/>
    </row>
    <row r="1491" spans="2:14" s="2" customFormat="1" x14ac:dyDescent="0.25">
      <c r="B1491" s="39"/>
      <c r="C1491" s="3"/>
      <c r="D1491" s="4" t="str">
        <f>_xlfn.IFNA(VLOOKUP(C1491,'1 - Componenten'!$B$7:$K$60,3,0),"")</f>
        <v/>
      </c>
      <c r="E1491" s="18" t="str">
        <f>_xlfn.IFNA(VLOOKUP(C1491,'1 - Componenten'!$B$7:$K$60,5,0),"")</f>
        <v/>
      </c>
      <c r="F1491" s="26" t="str">
        <f>_xlfn.IFNA(VLOOKUP(C1491,'1 - Componenten'!$B$7:$K$60,8,0),"")</f>
        <v/>
      </c>
      <c r="G1491" s="26" t="str">
        <f>_xlfn.IFNA(VLOOKUP(C1491,'1 - Componenten'!$B$7:$K$60,9,0),"")</f>
        <v/>
      </c>
      <c r="H1491" s="26" t="str">
        <f>_xlfn.IFNA(VLOOKUP(C1491,'1 - Componenten'!$B$7:$K$60,10,0),"")</f>
        <v/>
      </c>
      <c r="I1491" s="13">
        <v>1</v>
      </c>
      <c r="J1491" s="52">
        <f t="shared" si="521"/>
        <v>0</v>
      </c>
      <c r="K1491" s="53">
        <f t="shared" si="522"/>
        <v>0</v>
      </c>
      <c r="L1491" s="53">
        <f t="shared" si="519"/>
        <v>0</v>
      </c>
      <c r="M1491" s="53">
        <f t="shared" si="520"/>
        <v>0</v>
      </c>
      <c r="N1491" s="42"/>
    </row>
    <row r="1492" spans="2:14" s="2" customFormat="1" x14ac:dyDescent="0.25">
      <c r="B1492" s="39"/>
      <c r="C1492" s="3"/>
      <c r="D1492" s="4" t="str">
        <f>_xlfn.IFNA(VLOOKUP(C1492,'1 - Componenten'!$B$7:$K$60,3,0),"")</f>
        <v/>
      </c>
      <c r="E1492" s="18" t="str">
        <f>_xlfn.IFNA(VLOOKUP(C1492,'1 - Componenten'!$B$7:$K$60,5,0),"")</f>
        <v/>
      </c>
      <c r="F1492" s="26" t="str">
        <f>_xlfn.IFNA(VLOOKUP(C1492,'1 - Componenten'!$B$7:$K$60,8,0),"")</f>
        <v/>
      </c>
      <c r="G1492" s="26" t="str">
        <f>_xlfn.IFNA(VLOOKUP(C1492,'1 - Componenten'!$B$7:$K$60,9,0),"")</f>
        <v/>
      </c>
      <c r="H1492" s="26" t="str">
        <f>_xlfn.IFNA(VLOOKUP(C1492,'1 - Componenten'!$B$7:$K$60,10,0),"")</f>
        <v/>
      </c>
      <c r="I1492" s="13">
        <v>1</v>
      </c>
      <c r="J1492" s="52">
        <f t="shared" si="521"/>
        <v>0</v>
      </c>
      <c r="K1492" s="53">
        <f t="shared" si="522"/>
        <v>0</v>
      </c>
      <c r="L1492" s="53">
        <f t="shared" si="519"/>
        <v>0</v>
      </c>
      <c r="M1492" s="53">
        <f t="shared" si="520"/>
        <v>0</v>
      </c>
      <c r="N1492" s="42"/>
    </row>
    <row r="1493" spans="2:14" s="2" customFormat="1" x14ac:dyDescent="0.25">
      <c r="B1493" s="39"/>
      <c r="C1493" s="3"/>
      <c r="D1493" s="4" t="str">
        <f>_xlfn.IFNA(VLOOKUP(C1493,'1 - Componenten'!$B$7:$K$60,3,0),"")</f>
        <v/>
      </c>
      <c r="E1493" s="18" t="str">
        <f>_xlfn.IFNA(VLOOKUP(C1493,'1 - Componenten'!$B$7:$K$60,5,0),"")</f>
        <v/>
      </c>
      <c r="F1493" s="26" t="str">
        <f>_xlfn.IFNA(VLOOKUP(C1493,'1 - Componenten'!$B$7:$K$60,8,0),"")</f>
        <v/>
      </c>
      <c r="G1493" s="26" t="str">
        <f>_xlfn.IFNA(VLOOKUP(C1493,'1 - Componenten'!$B$7:$K$60,9,0),"")</f>
        <v/>
      </c>
      <c r="H1493" s="26" t="str">
        <f>_xlfn.IFNA(VLOOKUP(C1493,'1 - Componenten'!$B$7:$K$60,10,0),"")</f>
        <v/>
      </c>
      <c r="I1493" s="13">
        <v>1</v>
      </c>
      <c r="J1493" s="52">
        <f t="shared" si="521"/>
        <v>0</v>
      </c>
      <c r="K1493" s="53">
        <f t="shared" si="522"/>
        <v>0</v>
      </c>
      <c r="L1493" s="53">
        <f t="shared" si="519"/>
        <v>0</v>
      </c>
      <c r="M1493" s="53">
        <f t="shared" si="520"/>
        <v>0</v>
      </c>
      <c r="N1493" s="42"/>
    </row>
    <row r="1494" spans="2:14" s="2" customFormat="1" ht="14.1" customHeight="1" x14ac:dyDescent="0.25">
      <c r="B1494" s="39"/>
      <c r="C1494" s="32"/>
      <c r="D1494" s="33"/>
      <c r="E1494" s="34"/>
      <c r="F1494" s="35"/>
      <c r="G1494" s="35"/>
      <c r="H1494" s="35"/>
      <c r="I1494" s="32"/>
      <c r="J1494" s="54" t="s">
        <v>29</v>
      </c>
      <c r="K1494" s="55">
        <f>SUM(K1485:K1493)</f>
        <v>0</v>
      </c>
      <c r="L1494" s="55">
        <f>SUM(L1485:L1493)</f>
        <v>0</v>
      </c>
      <c r="M1494" s="55">
        <f>SUM(M1485:M1493)</f>
        <v>0</v>
      </c>
      <c r="N1494" s="42"/>
    </row>
    <row r="1495" spans="2:14" s="2" customFormat="1" ht="18.75" x14ac:dyDescent="0.3">
      <c r="B1495" s="39"/>
      <c r="C1495" s="60" t="s">
        <v>34</v>
      </c>
      <c r="D1495" s="61"/>
      <c r="E1495" s="107" t="s">
        <v>19</v>
      </c>
      <c r="F1495" s="107"/>
      <c r="G1495" s="107"/>
      <c r="H1495" s="107"/>
      <c r="I1495" s="108" t="s">
        <v>35</v>
      </c>
      <c r="J1495" s="108"/>
      <c r="K1495" s="108"/>
      <c r="L1495" s="108"/>
      <c r="M1495" s="108"/>
      <c r="N1495" s="42"/>
    </row>
    <row r="1496" spans="2:14" s="2" customFormat="1" ht="30" customHeight="1" x14ac:dyDescent="0.25">
      <c r="B1496" s="39"/>
      <c r="C1496" s="5" t="s">
        <v>36</v>
      </c>
      <c r="D1496" s="5" t="s">
        <v>12</v>
      </c>
      <c r="E1496" s="113" t="s">
        <v>24</v>
      </c>
      <c r="F1496" s="114"/>
      <c r="G1496" s="23" t="s">
        <v>21</v>
      </c>
      <c r="H1496" s="23" t="s">
        <v>22</v>
      </c>
      <c r="I1496" s="21" t="s">
        <v>20</v>
      </c>
      <c r="J1496" s="115" t="s">
        <v>25</v>
      </c>
      <c r="K1496" s="116"/>
      <c r="L1496" s="51" t="s">
        <v>26</v>
      </c>
      <c r="M1496" s="51" t="s">
        <v>27</v>
      </c>
      <c r="N1496" s="42"/>
    </row>
    <row r="1497" spans="2:14" s="2" customFormat="1" x14ac:dyDescent="0.25">
      <c r="B1497" s="39"/>
      <c r="C1497" s="3"/>
      <c r="D1497" s="4" t="str">
        <f>_xlfn.IFNA(VLOOKUP(C1497,'1 - Componenten'!$B$7:$K$60,3,0),"")</f>
        <v/>
      </c>
      <c r="E1497" s="109" t="str">
        <f>_xlfn.IFNA(VLOOKUP(C1497,'1 - Componenten'!$B$7:$K$60,8,0),"")</f>
        <v/>
      </c>
      <c r="F1497" s="110"/>
      <c r="G1497" s="26" t="str">
        <f>_xlfn.IFNA(VLOOKUP(C1497,'1 - Componenten'!$B$7:$K$60,9,0),"")</f>
        <v/>
      </c>
      <c r="H1497" s="26" t="str">
        <f>_xlfn.IFNA(VLOOKUP(C1497,'1 - Componenten'!$B$7:$K$60,10,0),"")</f>
        <v/>
      </c>
      <c r="I1497" s="13">
        <v>1</v>
      </c>
      <c r="J1497" s="111">
        <f>IFERROR($I1497*E1497,0)</f>
        <v>0</v>
      </c>
      <c r="K1497" s="112"/>
      <c r="L1497" s="53">
        <f t="shared" ref="L1497:L1501" si="523">IFERROR($I1497*G1497,0)</f>
        <v>0</v>
      </c>
      <c r="M1497" s="53">
        <f t="shared" ref="M1497:M1501" si="524">IFERROR($I1497*H1497,0)</f>
        <v>0</v>
      </c>
      <c r="N1497" s="42"/>
    </row>
    <row r="1498" spans="2:14" s="2" customFormat="1" x14ac:dyDescent="0.25">
      <c r="B1498" s="39"/>
      <c r="C1498" s="3"/>
      <c r="D1498" s="4" t="str">
        <f>_xlfn.IFNA(VLOOKUP(C1498,'1 - Componenten'!$B$7:$K$60,3,0),"")</f>
        <v/>
      </c>
      <c r="E1498" s="109" t="str">
        <f>_xlfn.IFNA(VLOOKUP(C1498,'1 - Componenten'!$B$7:$K$60,8,0),"")</f>
        <v/>
      </c>
      <c r="F1498" s="110"/>
      <c r="G1498" s="26" t="str">
        <f>_xlfn.IFNA(VLOOKUP(C1498,'1 - Componenten'!$B$7:$K$60,9,0),"")</f>
        <v/>
      </c>
      <c r="H1498" s="26" t="str">
        <f>_xlfn.IFNA(VLOOKUP(C1498,'1 - Componenten'!$B$7:$K$60,10,0),"")</f>
        <v/>
      </c>
      <c r="I1498" s="13">
        <v>1</v>
      </c>
      <c r="J1498" s="111">
        <f t="shared" ref="J1498:J1501" si="525">IFERROR($I1498*E1498,0)</f>
        <v>0</v>
      </c>
      <c r="K1498" s="112"/>
      <c r="L1498" s="53">
        <f t="shared" si="523"/>
        <v>0</v>
      </c>
      <c r="M1498" s="53">
        <f t="shared" si="524"/>
        <v>0</v>
      </c>
      <c r="N1498" s="42"/>
    </row>
    <row r="1499" spans="2:14" s="2" customFormat="1" x14ac:dyDescent="0.25">
      <c r="B1499" s="39"/>
      <c r="C1499" s="3"/>
      <c r="D1499" s="4" t="str">
        <f>_xlfn.IFNA(VLOOKUP(C1499,'1 - Componenten'!$B$7:$K$60,3,0),"")</f>
        <v/>
      </c>
      <c r="E1499" s="109" t="str">
        <f>_xlfn.IFNA(VLOOKUP(C1499,'1 - Componenten'!$B$7:$K$60,8,0),"")</f>
        <v/>
      </c>
      <c r="F1499" s="110"/>
      <c r="G1499" s="26" t="str">
        <f>_xlfn.IFNA(VLOOKUP(C1499,'1 - Componenten'!$B$7:$K$60,9,0),"")</f>
        <v/>
      </c>
      <c r="H1499" s="26" t="str">
        <f>_xlfn.IFNA(VLOOKUP(C1499,'1 - Componenten'!$B$7:$K$60,10,0),"")</f>
        <v/>
      </c>
      <c r="I1499" s="13">
        <v>1</v>
      </c>
      <c r="J1499" s="111">
        <f t="shared" si="525"/>
        <v>0</v>
      </c>
      <c r="K1499" s="112"/>
      <c r="L1499" s="53">
        <f t="shared" si="523"/>
        <v>0</v>
      </c>
      <c r="M1499" s="53">
        <f t="shared" si="524"/>
        <v>0</v>
      </c>
      <c r="N1499" s="42"/>
    </row>
    <row r="1500" spans="2:14" s="2" customFormat="1" x14ac:dyDescent="0.25">
      <c r="B1500" s="39"/>
      <c r="C1500" s="3"/>
      <c r="D1500" s="4" t="str">
        <f>_xlfn.IFNA(VLOOKUP(C1500,'1 - Componenten'!$B$7:$K$60,3,0),"")</f>
        <v/>
      </c>
      <c r="E1500" s="109" t="str">
        <f>_xlfn.IFNA(VLOOKUP(C1500,'1 - Componenten'!$B$7:$K$60,8,0),"")</f>
        <v/>
      </c>
      <c r="F1500" s="110"/>
      <c r="G1500" s="26" t="str">
        <f>_xlfn.IFNA(VLOOKUP(C1500,'1 - Componenten'!$B$7:$K$60,9,0),"")</f>
        <v/>
      </c>
      <c r="H1500" s="26" t="str">
        <f>_xlfn.IFNA(VLOOKUP(C1500,'1 - Componenten'!$B$7:$K$60,10,0),"")</f>
        <v/>
      </c>
      <c r="I1500" s="13">
        <v>1</v>
      </c>
      <c r="J1500" s="111">
        <f t="shared" si="525"/>
        <v>0</v>
      </c>
      <c r="K1500" s="112"/>
      <c r="L1500" s="53">
        <f t="shared" si="523"/>
        <v>0</v>
      </c>
      <c r="M1500" s="53">
        <f t="shared" si="524"/>
        <v>0</v>
      </c>
      <c r="N1500" s="42"/>
    </row>
    <row r="1501" spans="2:14" s="2" customFormat="1" x14ac:dyDescent="0.25">
      <c r="B1501" s="39"/>
      <c r="C1501" s="3"/>
      <c r="D1501" s="4" t="str">
        <f>_xlfn.IFNA(VLOOKUP(C1501,'1 - Componenten'!$B$7:$K$60,3,0),"")</f>
        <v/>
      </c>
      <c r="E1501" s="109" t="str">
        <f>_xlfn.IFNA(VLOOKUP(C1501,'1 - Componenten'!$B$7:$K$60,8,0),"")</f>
        <v/>
      </c>
      <c r="F1501" s="110"/>
      <c r="G1501" s="26" t="str">
        <f>_xlfn.IFNA(VLOOKUP(C1501,'1 - Componenten'!$B$7:$K$60,9,0),"")</f>
        <v/>
      </c>
      <c r="H1501" s="26" t="str">
        <f>_xlfn.IFNA(VLOOKUP(C1501,'1 - Componenten'!$B$7:$K$60,10,0),"")</f>
        <v/>
      </c>
      <c r="I1501" s="13">
        <v>1</v>
      </c>
      <c r="J1501" s="111">
        <f t="shared" si="525"/>
        <v>0</v>
      </c>
      <c r="K1501" s="112"/>
      <c r="L1501" s="53">
        <f t="shared" si="523"/>
        <v>0</v>
      </c>
      <c r="M1501" s="53">
        <f t="shared" si="524"/>
        <v>0</v>
      </c>
      <c r="N1501" s="42"/>
    </row>
    <row r="1502" spans="2:14" s="2" customFormat="1" ht="14.1" customHeight="1" x14ac:dyDescent="0.25">
      <c r="B1502" s="39"/>
      <c r="C1502" s="32"/>
      <c r="D1502" s="33"/>
      <c r="E1502" s="34"/>
      <c r="F1502" s="35"/>
      <c r="G1502" s="35"/>
      <c r="H1502" s="35"/>
      <c r="I1502" s="54" t="s">
        <v>29</v>
      </c>
      <c r="J1502" s="122">
        <f>SUM(J1497:K1501)</f>
        <v>0</v>
      </c>
      <c r="K1502" s="122"/>
      <c r="L1502" s="55">
        <f>SUM(L1497:L1501)</f>
        <v>0</v>
      </c>
      <c r="M1502" s="55">
        <f>SUM(M1497:M1501)</f>
        <v>0</v>
      </c>
      <c r="N1502" s="42"/>
    </row>
    <row r="1503" spans="2:14" s="2" customFormat="1" x14ac:dyDescent="0.25">
      <c r="B1503" s="39"/>
      <c r="C1503" s="32"/>
      <c r="D1503" s="32"/>
      <c r="E1503" s="32"/>
      <c r="F1503" s="32"/>
      <c r="G1503" s="32"/>
      <c r="H1503" s="32"/>
      <c r="I1503" s="32"/>
      <c r="J1503" s="32"/>
      <c r="K1503" s="32"/>
      <c r="L1503" s="32"/>
      <c r="M1503" s="32"/>
      <c r="N1503" s="42"/>
    </row>
    <row r="1504" spans="2:14" s="2" customFormat="1" x14ac:dyDescent="0.25">
      <c r="B1504" s="45"/>
      <c r="C1504" s="46"/>
      <c r="D1504" s="46"/>
      <c r="E1504" s="46"/>
      <c r="F1504" s="46"/>
      <c r="G1504" s="46"/>
      <c r="H1504" s="46"/>
      <c r="I1504" s="46"/>
      <c r="J1504" s="46"/>
      <c r="K1504" s="46"/>
      <c r="L1504" s="46"/>
      <c r="M1504" s="46"/>
      <c r="N1504" s="47"/>
    </row>
    <row r="1505" spans="2:16" ht="5.0999999999999996" customHeight="1" x14ac:dyDescent="0.25">
      <c r="B1505" s="88"/>
      <c r="C1505" s="89"/>
      <c r="D1505" s="89"/>
      <c r="E1505" s="89"/>
      <c r="F1505" s="89"/>
      <c r="G1505" s="89"/>
      <c r="H1505" s="89"/>
      <c r="I1505" s="89"/>
      <c r="J1505" s="89"/>
      <c r="K1505" s="89"/>
      <c r="L1505" s="89"/>
      <c r="M1505" s="89"/>
      <c r="N1505" s="90"/>
    </row>
    <row r="1506" spans="2:16" s="2" customFormat="1" x14ac:dyDescent="0.25">
      <c r="B1506" s="36"/>
      <c r="C1506" s="37"/>
      <c r="D1506" s="37"/>
      <c r="E1506" s="37"/>
      <c r="F1506" s="38"/>
      <c r="G1506" s="38"/>
      <c r="H1506" s="38"/>
      <c r="I1506" s="38"/>
      <c r="J1506" s="38"/>
      <c r="K1506" s="38"/>
      <c r="L1506" s="37"/>
      <c r="M1506" s="37"/>
      <c r="N1506" s="59"/>
    </row>
    <row r="1507" spans="2:16" s="2" customFormat="1" ht="20.65" customHeight="1" x14ac:dyDescent="0.3">
      <c r="B1507" s="39"/>
      <c r="C1507" s="24" t="s">
        <v>10</v>
      </c>
      <c r="D1507" s="25" t="s">
        <v>87</v>
      </c>
      <c r="E1507" s="32"/>
      <c r="F1507" s="40"/>
      <c r="G1507" s="40"/>
      <c r="H1507" s="40"/>
      <c r="I1507" s="40"/>
      <c r="J1507" s="40"/>
      <c r="K1507" s="40"/>
      <c r="L1507" s="32"/>
      <c r="M1507" s="32"/>
      <c r="N1507" s="42"/>
    </row>
    <row r="1508" spans="2:16" s="2" customFormat="1" x14ac:dyDescent="0.25">
      <c r="B1508" s="39"/>
      <c r="C1508" s="40"/>
      <c r="D1508" s="40"/>
      <c r="E1508" s="32"/>
      <c r="F1508" s="40"/>
      <c r="G1508" s="40"/>
      <c r="H1508" s="40"/>
      <c r="I1508" s="40"/>
      <c r="J1508" s="40"/>
      <c r="K1508" s="40"/>
      <c r="L1508" s="32"/>
      <c r="M1508" s="32"/>
      <c r="N1508" s="42"/>
    </row>
    <row r="1509" spans="2:16" s="2" customFormat="1" ht="8.4499999999999993" customHeight="1" thickBot="1" x14ac:dyDescent="0.3">
      <c r="B1509" s="39"/>
      <c r="C1509" s="32"/>
      <c r="D1509" s="32"/>
      <c r="E1509" s="32"/>
      <c r="F1509" s="40"/>
      <c r="G1509" s="40"/>
      <c r="H1509" s="40"/>
      <c r="I1509" s="40"/>
      <c r="J1509" s="40"/>
      <c r="K1509" s="41"/>
      <c r="L1509" s="32"/>
      <c r="M1509" s="32"/>
      <c r="N1509" s="42"/>
    </row>
    <row r="1510" spans="2:16" s="2" customFormat="1" ht="20.25" x14ac:dyDescent="0.3">
      <c r="B1510" s="39"/>
      <c r="C1510" s="41" t="s">
        <v>13</v>
      </c>
      <c r="D1510" s="32"/>
      <c r="E1510" s="32"/>
      <c r="F1510" s="16"/>
      <c r="G1510" s="17"/>
      <c r="H1510" s="17"/>
      <c r="I1510" s="41"/>
      <c r="J1510" s="40"/>
      <c r="K1510" s="123" t="s">
        <v>33</v>
      </c>
      <c r="L1510" s="124"/>
      <c r="M1510" s="125"/>
      <c r="N1510" s="42"/>
    </row>
    <row r="1511" spans="2:16" s="2" customFormat="1" ht="30" x14ac:dyDescent="0.25">
      <c r="B1511" s="39"/>
      <c r="C1511" s="19" t="s">
        <v>184</v>
      </c>
      <c r="D1511" s="19" t="s">
        <v>15</v>
      </c>
      <c r="E1511" s="12" t="s">
        <v>90</v>
      </c>
      <c r="F1511" s="12" t="s">
        <v>1</v>
      </c>
      <c r="G1511" s="12" t="s">
        <v>107</v>
      </c>
      <c r="H1511" s="22" t="s">
        <v>108</v>
      </c>
      <c r="I1511" s="49" t="s">
        <v>11</v>
      </c>
      <c r="J1511" s="40"/>
      <c r="K1511" s="56" t="s">
        <v>30</v>
      </c>
      <c r="L1511" s="49" t="s">
        <v>31</v>
      </c>
      <c r="M1511" s="57" t="s">
        <v>32</v>
      </c>
      <c r="N1511" s="42"/>
    </row>
    <row r="1512" spans="2:16" s="2" customFormat="1" ht="15.75" thickBot="1" x14ac:dyDescent="0.3">
      <c r="B1512" s="39"/>
      <c r="C1512" s="20" t="s">
        <v>64</v>
      </c>
      <c r="D1512" s="18"/>
      <c r="E1512" s="18" t="s">
        <v>154</v>
      </c>
      <c r="F1512" s="18" t="s">
        <v>102</v>
      </c>
      <c r="G1512" s="18"/>
      <c r="H1512" s="18">
        <v>24</v>
      </c>
      <c r="I1512" s="27">
        <f>SUM(J1531:J1539)</f>
        <v>0</v>
      </c>
      <c r="J1512" s="40"/>
      <c r="K1512" s="58">
        <f>SUM(K1540,K1552,K1564,K1576,K1588,K1600,K1612,K1624,K1636,K1648,K1660,K1672,K1684,J1692)</f>
        <v>0</v>
      </c>
      <c r="L1512" s="58">
        <f>SUM(L1540,L1552,L1564,L1576,L1588,L1600,L1612,L1624,L1636,L1648,L1660,L1672,L1684,L1692)</f>
        <v>0</v>
      </c>
      <c r="M1512" s="58">
        <f>SUM(M1540,M1552,M1564,M1576,M1588,M1600,M1612,M1624,M1636,M1648,M1660,M1672,M1684,M1692)</f>
        <v>0</v>
      </c>
      <c r="N1512" s="42"/>
    </row>
    <row r="1513" spans="2:16" s="2" customFormat="1" x14ac:dyDescent="0.25">
      <c r="B1513" s="39"/>
      <c r="C1513" s="20" t="s">
        <v>64</v>
      </c>
      <c r="D1513" s="18" t="s">
        <v>79</v>
      </c>
      <c r="E1513" s="18" t="s">
        <v>155</v>
      </c>
      <c r="F1513" s="18" t="s">
        <v>104</v>
      </c>
      <c r="G1513" s="18">
        <v>24</v>
      </c>
      <c r="H1513" s="18"/>
      <c r="I1513" s="27">
        <f>SUM(J1543:J1551)</f>
        <v>0</v>
      </c>
      <c r="J1513" s="40"/>
      <c r="K1513" s="17"/>
      <c r="L1513" s="17"/>
      <c r="M1513" s="32"/>
      <c r="N1513" s="42"/>
    </row>
    <row r="1514" spans="2:16" s="2" customFormat="1" x14ac:dyDescent="0.25">
      <c r="B1514" s="39"/>
      <c r="C1514" s="20" t="s">
        <v>64</v>
      </c>
      <c r="D1514" s="18"/>
      <c r="E1514" s="18" t="s">
        <v>155</v>
      </c>
      <c r="F1514" s="18" t="s">
        <v>104</v>
      </c>
      <c r="G1514" s="18">
        <v>24</v>
      </c>
      <c r="H1514" s="18"/>
      <c r="I1514" s="27">
        <f>SUM(J1555:J1563)</f>
        <v>0</v>
      </c>
      <c r="J1514" s="40"/>
      <c r="K1514" s="17"/>
      <c r="L1514" s="32"/>
      <c r="M1514" s="32"/>
      <c r="N1514" s="42"/>
    </row>
    <row r="1515" spans="2:16" s="2" customFormat="1" x14ac:dyDescent="0.25">
      <c r="B1515" s="39"/>
      <c r="C1515" s="20" t="s">
        <v>64</v>
      </c>
      <c r="D1515" s="18" t="s">
        <v>79</v>
      </c>
      <c r="E1515" s="18" t="s">
        <v>156</v>
      </c>
      <c r="F1515" s="18" t="s">
        <v>104</v>
      </c>
      <c r="G1515" s="18">
        <v>24</v>
      </c>
      <c r="H1515" s="18"/>
      <c r="I1515" s="27">
        <f>SUM(J1567:J1575)</f>
        <v>0</v>
      </c>
      <c r="J1515" s="40"/>
      <c r="K1515" s="17"/>
      <c r="L1515" s="32"/>
      <c r="M1515" s="32"/>
      <c r="N1515" s="42"/>
    </row>
    <row r="1516" spans="2:16" s="2" customFormat="1" x14ac:dyDescent="0.25">
      <c r="B1516" s="39"/>
      <c r="C1516" s="20" t="s">
        <v>64</v>
      </c>
      <c r="D1516" s="18"/>
      <c r="E1516" s="18" t="s">
        <v>156</v>
      </c>
      <c r="F1516" s="18" t="s">
        <v>105</v>
      </c>
      <c r="G1516" s="18"/>
      <c r="H1516" s="18">
        <v>48</v>
      </c>
      <c r="I1516" s="27">
        <f>SUM(J1579:J1587)</f>
        <v>0</v>
      </c>
      <c r="J1516" s="40"/>
      <c r="K1516" s="17"/>
      <c r="L1516" s="32"/>
      <c r="M1516" s="32"/>
      <c r="N1516" s="42"/>
    </row>
    <row r="1517" spans="2:16" s="2" customFormat="1" x14ac:dyDescent="0.25">
      <c r="B1517" s="39"/>
      <c r="C1517" s="20" t="s">
        <v>64</v>
      </c>
      <c r="D1517" s="18"/>
      <c r="E1517" s="18" t="s">
        <v>156</v>
      </c>
      <c r="F1517" s="18" t="s">
        <v>105</v>
      </c>
      <c r="G1517" s="18"/>
      <c r="H1517" s="18">
        <v>48</v>
      </c>
      <c r="I1517" s="27">
        <f>SUM(J1591:J1599)</f>
        <v>0</v>
      </c>
      <c r="J1517" s="40"/>
      <c r="K1517" s="17"/>
      <c r="L1517" s="17"/>
      <c r="M1517" s="32"/>
      <c r="N1517" s="42"/>
    </row>
    <row r="1518" spans="2:16" s="2" customFormat="1" x14ac:dyDescent="0.25">
      <c r="B1518" s="39"/>
      <c r="C1518" s="20" t="s">
        <v>64</v>
      </c>
      <c r="D1518" s="18"/>
      <c r="E1518" s="18" t="s">
        <v>156</v>
      </c>
      <c r="F1518" s="18" t="s">
        <v>105</v>
      </c>
      <c r="G1518" s="18"/>
      <c r="H1518" s="18">
        <v>48</v>
      </c>
      <c r="I1518" s="27">
        <f>SUM(J1603:J1611)</f>
        <v>0</v>
      </c>
      <c r="J1518" s="40"/>
      <c r="K1518" s="17"/>
      <c r="L1518" s="17"/>
      <c r="M1518" s="32"/>
      <c r="N1518" s="42"/>
    </row>
    <row r="1519" spans="2:16" s="2" customFormat="1" x14ac:dyDescent="0.25">
      <c r="B1519" s="39"/>
      <c r="C1519" s="20" t="s">
        <v>66</v>
      </c>
      <c r="D1519" s="18" t="s">
        <v>73</v>
      </c>
      <c r="E1519" s="18" t="s">
        <v>157</v>
      </c>
      <c r="F1519" s="18" t="s">
        <v>105</v>
      </c>
      <c r="G1519" s="18"/>
      <c r="H1519" s="18">
        <v>48</v>
      </c>
      <c r="I1519" s="27">
        <f>SUM(J1615:J1623)</f>
        <v>0</v>
      </c>
      <c r="J1519" s="40"/>
      <c r="K1519" s="17"/>
      <c r="L1519" s="17"/>
      <c r="M1519" s="32"/>
      <c r="N1519" s="91"/>
      <c r="O1519" s="76"/>
      <c r="P1519" s="76"/>
    </row>
    <row r="1520" spans="2:16" s="2" customFormat="1" x14ac:dyDescent="0.25">
      <c r="B1520" s="39"/>
      <c r="C1520" s="20" t="s">
        <v>67</v>
      </c>
      <c r="D1520" s="18" t="s">
        <v>73</v>
      </c>
      <c r="E1520" s="18" t="s">
        <v>158</v>
      </c>
      <c r="F1520" s="18" t="s">
        <v>124</v>
      </c>
      <c r="G1520" s="18">
        <v>8</v>
      </c>
      <c r="H1520" s="18"/>
      <c r="I1520" s="27">
        <f>SUM(J1627:J1635)</f>
        <v>0</v>
      </c>
      <c r="J1520" s="40"/>
      <c r="K1520" s="17"/>
      <c r="L1520" s="17"/>
      <c r="M1520" s="32"/>
      <c r="N1520" s="91"/>
      <c r="O1520" s="76"/>
      <c r="P1520" s="76"/>
    </row>
    <row r="1521" spans="2:16" s="2" customFormat="1" x14ac:dyDescent="0.25">
      <c r="B1521" s="39"/>
      <c r="C1521" s="20" t="s">
        <v>68</v>
      </c>
      <c r="D1521" s="18" t="s">
        <v>74</v>
      </c>
      <c r="E1521" s="18" t="s">
        <v>159</v>
      </c>
      <c r="F1521" s="18" t="s">
        <v>104</v>
      </c>
      <c r="G1521" s="18">
        <v>24</v>
      </c>
      <c r="H1521" s="18"/>
      <c r="I1521" s="27">
        <f>SUM(J1639:J1647)</f>
        <v>0</v>
      </c>
      <c r="J1521" s="40"/>
      <c r="K1521" s="17"/>
      <c r="L1521" s="17"/>
      <c r="M1521" s="32"/>
      <c r="N1521" s="91"/>
      <c r="O1521" s="76"/>
      <c r="P1521" s="76"/>
    </row>
    <row r="1522" spans="2:16" s="2" customFormat="1" x14ac:dyDescent="0.25">
      <c r="B1522" s="39"/>
      <c r="C1522" s="20" t="s">
        <v>68</v>
      </c>
      <c r="D1522" s="18"/>
      <c r="E1522" s="18" t="s">
        <v>159</v>
      </c>
      <c r="F1522" s="18" t="s">
        <v>103</v>
      </c>
      <c r="G1522" s="18"/>
      <c r="H1522" s="18">
        <v>24</v>
      </c>
      <c r="I1522" s="27">
        <f>SUM(J1651:J1659)</f>
        <v>0</v>
      </c>
      <c r="J1522" s="40"/>
      <c r="K1522" s="17"/>
      <c r="L1522" s="17"/>
      <c r="M1522" s="32"/>
      <c r="N1522" s="91"/>
      <c r="O1522" s="76"/>
      <c r="P1522" s="76"/>
    </row>
    <row r="1523" spans="2:16" s="2" customFormat="1" x14ac:dyDescent="0.25">
      <c r="B1523" s="39"/>
      <c r="C1523" s="20" t="s">
        <v>69</v>
      </c>
      <c r="D1523" s="18" t="s">
        <v>74</v>
      </c>
      <c r="E1523" s="18" t="s">
        <v>160</v>
      </c>
      <c r="F1523" s="18" t="s">
        <v>104</v>
      </c>
      <c r="G1523" s="18">
        <v>24</v>
      </c>
      <c r="H1523" s="18"/>
      <c r="I1523" s="27">
        <f>SUM(J1663:J1671)</f>
        <v>0</v>
      </c>
      <c r="J1523" s="40"/>
      <c r="K1523" s="17"/>
      <c r="L1523" s="17"/>
      <c r="M1523" s="32"/>
      <c r="N1523" s="91"/>
      <c r="O1523" s="76"/>
      <c r="P1523" s="76"/>
    </row>
    <row r="1524" spans="2:16" s="2" customFormat="1" x14ac:dyDescent="0.25">
      <c r="B1524" s="39"/>
      <c r="C1524" s="20" t="s">
        <v>69</v>
      </c>
      <c r="D1524" s="18"/>
      <c r="E1524" s="18" t="s">
        <v>160</v>
      </c>
      <c r="F1524" s="18" t="s">
        <v>105</v>
      </c>
      <c r="G1524" s="18"/>
      <c r="H1524" s="18">
        <v>48</v>
      </c>
      <c r="I1524" s="27">
        <f>SUM(J1675:J1683)</f>
        <v>0</v>
      </c>
      <c r="J1524" s="40"/>
      <c r="K1524" s="17"/>
      <c r="L1524" s="17"/>
      <c r="M1524" s="32"/>
      <c r="N1524" s="91"/>
      <c r="O1524" s="76"/>
      <c r="P1524" s="76"/>
    </row>
    <row r="1525" spans="2:16" s="2" customFormat="1" ht="9" customHeight="1" thickBot="1" x14ac:dyDescent="0.3">
      <c r="B1525" s="39"/>
      <c r="C1525" s="32"/>
      <c r="D1525" s="32"/>
      <c r="E1525" s="32"/>
      <c r="F1525" s="32"/>
      <c r="G1525" s="32"/>
      <c r="H1525" s="32"/>
      <c r="I1525" s="32"/>
      <c r="J1525" s="40"/>
      <c r="K1525" s="77"/>
      <c r="L1525" s="77"/>
      <c r="M1525" s="77"/>
      <c r="N1525" s="42"/>
    </row>
    <row r="1526" spans="2:16" s="2" customFormat="1" ht="24" thickBot="1" x14ac:dyDescent="0.4">
      <c r="B1526" s="39"/>
      <c r="C1526" s="117" t="s">
        <v>17</v>
      </c>
      <c r="D1526" s="117"/>
      <c r="E1526" s="118"/>
      <c r="F1526" s="119">
        <v>0</v>
      </c>
      <c r="G1526" s="120"/>
      <c r="H1526" s="121"/>
      <c r="I1526" s="32"/>
      <c r="J1526" s="32"/>
      <c r="K1526" s="77"/>
      <c r="L1526" s="77"/>
      <c r="M1526" s="77"/>
      <c r="N1526" s="42"/>
    </row>
    <row r="1527" spans="2:16" s="2" customFormat="1" ht="6.6" customHeight="1" x14ac:dyDescent="0.25">
      <c r="B1527" s="39"/>
      <c r="C1527" s="16"/>
      <c r="D1527" s="32"/>
      <c r="E1527" s="32"/>
      <c r="F1527" s="32"/>
      <c r="G1527" s="32"/>
      <c r="H1527" s="32"/>
      <c r="I1527" s="32"/>
      <c r="J1527" s="32"/>
      <c r="K1527" s="32"/>
      <c r="L1527" s="32"/>
      <c r="M1527" s="32"/>
      <c r="N1527" s="42"/>
    </row>
    <row r="1528" spans="2:16" s="2" customFormat="1" ht="18" x14ac:dyDescent="0.25">
      <c r="B1528" s="39"/>
      <c r="C1528" s="43" t="s">
        <v>16</v>
      </c>
      <c r="D1528" s="44"/>
      <c r="E1528" s="44"/>
      <c r="F1528" s="44"/>
      <c r="G1528" s="44"/>
      <c r="H1528" s="44"/>
      <c r="I1528" s="32"/>
      <c r="J1528" s="32"/>
      <c r="K1528" s="32"/>
      <c r="L1528" s="32"/>
      <c r="M1528" s="32"/>
      <c r="N1528" s="42"/>
    </row>
    <row r="1529" spans="2:16" s="2" customFormat="1" ht="18.75" x14ac:dyDescent="0.3">
      <c r="B1529" s="39"/>
      <c r="C1529" s="48" t="s">
        <v>64</v>
      </c>
      <c r="D1529" s="79" t="s">
        <v>109</v>
      </c>
      <c r="E1529" s="107" t="s">
        <v>19</v>
      </c>
      <c r="F1529" s="107"/>
      <c r="G1529" s="107"/>
      <c r="H1529" s="107"/>
      <c r="I1529" s="108" t="s">
        <v>35</v>
      </c>
      <c r="J1529" s="108"/>
      <c r="K1529" s="108"/>
      <c r="L1529" s="108"/>
      <c r="M1529" s="108"/>
      <c r="N1529" s="42"/>
    </row>
    <row r="1530" spans="2:16" s="2" customFormat="1" ht="30" customHeight="1" x14ac:dyDescent="0.25">
      <c r="B1530" s="39"/>
      <c r="C1530" s="5" t="s">
        <v>36</v>
      </c>
      <c r="D1530" s="5" t="s">
        <v>12</v>
      </c>
      <c r="E1530" s="12" t="s">
        <v>2</v>
      </c>
      <c r="F1530" s="5" t="s">
        <v>24</v>
      </c>
      <c r="G1530" s="23" t="s">
        <v>21</v>
      </c>
      <c r="H1530" s="23" t="s">
        <v>22</v>
      </c>
      <c r="I1530" s="21" t="s">
        <v>20</v>
      </c>
      <c r="J1530" s="21" t="s">
        <v>23</v>
      </c>
      <c r="K1530" s="50" t="s">
        <v>25</v>
      </c>
      <c r="L1530" s="51" t="s">
        <v>26</v>
      </c>
      <c r="M1530" s="51" t="s">
        <v>27</v>
      </c>
      <c r="N1530" s="42"/>
    </row>
    <row r="1531" spans="2:16" s="2" customFormat="1" x14ac:dyDescent="0.25">
      <c r="B1531" s="39"/>
      <c r="C1531" s="3"/>
      <c r="D1531" s="4" t="str">
        <f>_xlfn.IFNA(VLOOKUP(C1531,'1 - Componenten'!$B$7:$K$60,3,0),"")</f>
        <v/>
      </c>
      <c r="E1531" s="18" t="str">
        <f>_xlfn.IFNA(VLOOKUP(C1531,'1 - Componenten'!$B$7:$K$60,5,0),"")</f>
        <v/>
      </c>
      <c r="F1531" s="26" t="str">
        <f>_xlfn.IFNA(VLOOKUP(C1531,'1 - Componenten'!$B$7:$K$60,8,0),"")</f>
        <v/>
      </c>
      <c r="G1531" s="26" t="str">
        <f>_xlfn.IFNA(VLOOKUP(C1531,'1 - Componenten'!$B$7:$K$60,9,0),"")</f>
        <v/>
      </c>
      <c r="H1531" s="26" t="str">
        <f>_xlfn.IFNA(VLOOKUP(C1531,'1 - Componenten'!$B$7:$K$60,10,0),"")</f>
        <v/>
      </c>
      <c r="I1531" s="13">
        <v>1</v>
      </c>
      <c r="J1531" s="52">
        <f>IFERROR($I1531*E1531,0)</f>
        <v>0</v>
      </c>
      <c r="K1531" s="53">
        <f>IFERROR($I1531*F1531,0)</f>
        <v>0</v>
      </c>
      <c r="L1531" s="53">
        <f t="shared" ref="L1531:L1539" si="526">IFERROR($I1531*G1531,0)</f>
        <v>0</v>
      </c>
      <c r="M1531" s="53">
        <f t="shared" ref="M1531:M1539" si="527">IFERROR($I1531*H1531,0)</f>
        <v>0</v>
      </c>
      <c r="N1531" s="42"/>
    </row>
    <row r="1532" spans="2:16" s="2" customFormat="1" x14ac:dyDescent="0.25">
      <c r="B1532" s="39"/>
      <c r="C1532" s="3"/>
      <c r="D1532" s="4" t="str">
        <f>_xlfn.IFNA(VLOOKUP(C1532,'1 - Componenten'!$B$7:$K$60,3,0),"")</f>
        <v/>
      </c>
      <c r="E1532" s="18" t="str">
        <f>_xlfn.IFNA(VLOOKUP(C1532,'1 - Componenten'!$B$7:$K$60,5,0),"")</f>
        <v/>
      </c>
      <c r="F1532" s="26" t="str">
        <f>_xlfn.IFNA(VLOOKUP(C1532,'1 - Componenten'!$B$7:$K$60,8,0),"")</f>
        <v/>
      </c>
      <c r="G1532" s="26" t="str">
        <f>_xlfn.IFNA(VLOOKUP(C1532,'1 - Componenten'!$B$7:$K$60,9,0),"")</f>
        <v/>
      </c>
      <c r="H1532" s="26" t="str">
        <f>_xlfn.IFNA(VLOOKUP(C1532,'1 - Componenten'!$B$7:$K$60,10,0),"")</f>
        <v/>
      </c>
      <c r="I1532" s="13">
        <v>1</v>
      </c>
      <c r="J1532" s="52">
        <f t="shared" ref="J1532:J1539" si="528">IFERROR($I1532*E1532,0)</f>
        <v>0</v>
      </c>
      <c r="K1532" s="53">
        <f t="shared" ref="K1532:K1539" si="529">IFERROR($I1532*F1532,0)</f>
        <v>0</v>
      </c>
      <c r="L1532" s="53">
        <f t="shared" si="526"/>
        <v>0</v>
      </c>
      <c r="M1532" s="53">
        <f t="shared" si="527"/>
        <v>0</v>
      </c>
      <c r="N1532" s="42"/>
    </row>
    <row r="1533" spans="2:16" s="2" customFormat="1" x14ac:dyDescent="0.25">
      <c r="B1533" s="39"/>
      <c r="C1533" s="3"/>
      <c r="D1533" s="4" t="str">
        <f>_xlfn.IFNA(VLOOKUP(C1533,'1 - Componenten'!$B$7:$K$60,3,0),"")</f>
        <v/>
      </c>
      <c r="E1533" s="18" t="str">
        <f>_xlfn.IFNA(VLOOKUP(C1533,'1 - Componenten'!$B$7:$K$60,5,0),"")</f>
        <v/>
      </c>
      <c r="F1533" s="26" t="str">
        <f>_xlfn.IFNA(VLOOKUP(C1533,'1 - Componenten'!$B$7:$K$60,8,0),"")</f>
        <v/>
      </c>
      <c r="G1533" s="26" t="str">
        <f>_xlfn.IFNA(VLOOKUP(C1533,'1 - Componenten'!$B$7:$K$60,9,0),"")</f>
        <v/>
      </c>
      <c r="H1533" s="26" t="str">
        <f>_xlfn.IFNA(VLOOKUP(C1533,'1 - Componenten'!$B$7:$K$60,10,0),"")</f>
        <v/>
      </c>
      <c r="I1533" s="13">
        <v>1</v>
      </c>
      <c r="J1533" s="52">
        <f t="shared" si="528"/>
        <v>0</v>
      </c>
      <c r="K1533" s="53">
        <f t="shared" si="529"/>
        <v>0</v>
      </c>
      <c r="L1533" s="53">
        <f t="shared" si="526"/>
        <v>0</v>
      </c>
      <c r="M1533" s="53">
        <f t="shared" si="527"/>
        <v>0</v>
      </c>
      <c r="N1533" s="42"/>
    </row>
    <row r="1534" spans="2:16" s="2" customFormat="1" x14ac:dyDescent="0.25">
      <c r="B1534" s="39"/>
      <c r="C1534" s="3"/>
      <c r="D1534" s="4" t="str">
        <f>_xlfn.IFNA(VLOOKUP(C1534,'1 - Componenten'!$B$7:$K$60,3,0),"")</f>
        <v/>
      </c>
      <c r="E1534" s="18" t="str">
        <f>_xlfn.IFNA(VLOOKUP(C1534,'1 - Componenten'!$B$7:$K$60,5,0),"")</f>
        <v/>
      </c>
      <c r="F1534" s="26" t="str">
        <f>_xlfn.IFNA(VLOOKUP(C1534,'1 - Componenten'!$B$7:$K$60,8,0),"")</f>
        <v/>
      </c>
      <c r="G1534" s="26" t="str">
        <f>_xlfn.IFNA(VLOOKUP(C1534,'1 - Componenten'!$B$7:$K$60,9,0),"")</f>
        <v/>
      </c>
      <c r="H1534" s="26" t="str">
        <f>_xlfn.IFNA(VLOOKUP(C1534,'1 - Componenten'!$B$7:$K$60,10,0),"")</f>
        <v/>
      </c>
      <c r="I1534" s="13">
        <v>1</v>
      </c>
      <c r="J1534" s="52">
        <f t="shared" si="528"/>
        <v>0</v>
      </c>
      <c r="K1534" s="53">
        <f t="shared" si="529"/>
        <v>0</v>
      </c>
      <c r="L1534" s="53">
        <f t="shared" si="526"/>
        <v>0</v>
      </c>
      <c r="M1534" s="53">
        <f t="shared" si="527"/>
        <v>0</v>
      </c>
      <c r="N1534" s="42"/>
    </row>
    <row r="1535" spans="2:16" s="2" customFormat="1" x14ac:dyDescent="0.25">
      <c r="B1535" s="39"/>
      <c r="C1535" s="3"/>
      <c r="D1535" s="4" t="str">
        <f>_xlfn.IFNA(VLOOKUP(C1535,'1 - Componenten'!$B$7:$K$60,3,0),"")</f>
        <v/>
      </c>
      <c r="E1535" s="18" t="str">
        <f>_xlfn.IFNA(VLOOKUP(C1535,'1 - Componenten'!$B$7:$K$60,5,0),"")</f>
        <v/>
      </c>
      <c r="F1535" s="26" t="str">
        <f>_xlfn.IFNA(VLOOKUP(C1535,'1 - Componenten'!$B$7:$K$60,8,0),"")</f>
        <v/>
      </c>
      <c r="G1535" s="26" t="str">
        <f>_xlfn.IFNA(VLOOKUP(C1535,'1 - Componenten'!$B$7:$K$60,9,0),"")</f>
        <v/>
      </c>
      <c r="H1535" s="26" t="str">
        <f>_xlfn.IFNA(VLOOKUP(C1535,'1 - Componenten'!$B$7:$K$60,10,0),"")</f>
        <v/>
      </c>
      <c r="I1535" s="13">
        <v>1</v>
      </c>
      <c r="J1535" s="52">
        <f t="shared" si="528"/>
        <v>0</v>
      </c>
      <c r="K1535" s="53">
        <f t="shared" si="529"/>
        <v>0</v>
      </c>
      <c r="L1535" s="53">
        <f t="shared" si="526"/>
        <v>0</v>
      </c>
      <c r="M1535" s="53">
        <f t="shared" si="527"/>
        <v>0</v>
      </c>
      <c r="N1535" s="42"/>
    </row>
    <row r="1536" spans="2:16" s="2" customFormat="1" x14ac:dyDescent="0.25">
      <c r="B1536" s="39"/>
      <c r="C1536" s="3"/>
      <c r="D1536" s="4" t="str">
        <f>_xlfn.IFNA(VLOOKUP(C1536,'1 - Componenten'!$B$7:$K$60,3,0),"")</f>
        <v/>
      </c>
      <c r="E1536" s="18" t="str">
        <f>_xlfn.IFNA(VLOOKUP(C1536,'1 - Componenten'!$B$7:$K$60,5,0),"")</f>
        <v/>
      </c>
      <c r="F1536" s="26" t="str">
        <f>_xlfn.IFNA(VLOOKUP(C1536,'1 - Componenten'!$B$7:$K$60,8,0),"")</f>
        <v/>
      </c>
      <c r="G1536" s="26" t="str">
        <f>_xlfn.IFNA(VLOOKUP(C1536,'1 - Componenten'!$B$7:$K$60,9,0),"")</f>
        <v/>
      </c>
      <c r="H1536" s="26" t="str">
        <f>_xlfn.IFNA(VLOOKUP(C1536,'1 - Componenten'!$B$7:$K$60,10,0),"")</f>
        <v/>
      </c>
      <c r="I1536" s="13">
        <v>1</v>
      </c>
      <c r="J1536" s="52">
        <f t="shared" si="528"/>
        <v>0</v>
      </c>
      <c r="K1536" s="53">
        <f t="shared" si="529"/>
        <v>0</v>
      </c>
      <c r="L1536" s="53">
        <f t="shared" si="526"/>
        <v>0</v>
      </c>
      <c r="M1536" s="53">
        <f t="shared" si="527"/>
        <v>0</v>
      </c>
      <c r="N1536" s="42"/>
    </row>
    <row r="1537" spans="2:14" s="2" customFormat="1" x14ac:dyDescent="0.25">
      <c r="B1537" s="39"/>
      <c r="C1537" s="3"/>
      <c r="D1537" s="4" t="str">
        <f>_xlfn.IFNA(VLOOKUP(C1537,'1 - Componenten'!$B$7:$K$60,3,0),"")</f>
        <v/>
      </c>
      <c r="E1537" s="18" t="str">
        <f>_xlfn.IFNA(VLOOKUP(C1537,'1 - Componenten'!$B$7:$K$60,5,0),"")</f>
        <v/>
      </c>
      <c r="F1537" s="26" t="str">
        <f>_xlfn.IFNA(VLOOKUP(C1537,'1 - Componenten'!$B$7:$K$60,8,0),"")</f>
        <v/>
      </c>
      <c r="G1537" s="26" t="str">
        <f>_xlfn.IFNA(VLOOKUP(C1537,'1 - Componenten'!$B$7:$K$60,9,0),"")</f>
        <v/>
      </c>
      <c r="H1537" s="26" t="str">
        <f>_xlfn.IFNA(VLOOKUP(C1537,'1 - Componenten'!$B$7:$K$60,10,0),"")</f>
        <v/>
      </c>
      <c r="I1537" s="13">
        <v>1</v>
      </c>
      <c r="J1537" s="52">
        <f t="shared" si="528"/>
        <v>0</v>
      </c>
      <c r="K1537" s="53">
        <f t="shared" si="529"/>
        <v>0</v>
      </c>
      <c r="L1537" s="53">
        <f t="shared" si="526"/>
        <v>0</v>
      </c>
      <c r="M1537" s="53">
        <f t="shared" si="527"/>
        <v>0</v>
      </c>
      <c r="N1537" s="42"/>
    </row>
    <row r="1538" spans="2:14" s="2" customFormat="1" x14ac:dyDescent="0.25">
      <c r="B1538" s="39"/>
      <c r="C1538" s="3"/>
      <c r="D1538" s="4" t="str">
        <f>_xlfn.IFNA(VLOOKUP(C1538,'1 - Componenten'!$B$7:$K$60,3,0),"")</f>
        <v/>
      </c>
      <c r="E1538" s="18" t="str">
        <f>_xlfn.IFNA(VLOOKUP(C1538,'1 - Componenten'!$B$7:$K$60,5,0),"")</f>
        <v/>
      </c>
      <c r="F1538" s="26" t="str">
        <f>_xlfn.IFNA(VLOOKUP(C1538,'1 - Componenten'!$B$7:$K$60,8,0),"")</f>
        <v/>
      </c>
      <c r="G1538" s="26" t="str">
        <f>_xlfn.IFNA(VLOOKUP(C1538,'1 - Componenten'!$B$7:$K$60,9,0),"")</f>
        <v/>
      </c>
      <c r="H1538" s="26" t="str">
        <f>_xlfn.IFNA(VLOOKUP(C1538,'1 - Componenten'!$B$7:$K$60,10,0),"")</f>
        <v/>
      </c>
      <c r="I1538" s="13">
        <v>1</v>
      </c>
      <c r="J1538" s="52">
        <f t="shared" si="528"/>
        <v>0</v>
      </c>
      <c r="K1538" s="53">
        <f t="shared" si="529"/>
        <v>0</v>
      </c>
      <c r="L1538" s="53">
        <f t="shared" si="526"/>
        <v>0</v>
      </c>
      <c r="M1538" s="53">
        <f t="shared" si="527"/>
        <v>0</v>
      </c>
      <c r="N1538" s="42"/>
    </row>
    <row r="1539" spans="2:14" s="2" customFormat="1" x14ac:dyDescent="0.25">
      <c r="B1539" s="39"/>
      <c r="C1539" s="3"/>
      <c r="D1539" s="4" t="str">
        <f>_xlfn.IFNA(VLOOKUP(C1539,'1 - Componenten'!$B$7:$K$60,3,0),"")</f>
        <v/>
      </c>
      <c r="E1539" s="18" t="str">
        <f>_xlfn.IFNA(VLOOKUP(C1539,'1 - Componenten'!$B$7:$K$60,5,0),"")</f>
        <v/>
      </c>
      <c r="F1539" s="26" t="str">
        <f>_xlfn.IFNA(VLOOKUP(C1539,'1 - Componenten'!$B$7:$K$60,8,0),"")</f>
        <v/>
      </c>
      <c r="G1539" s="26" t="str">
        <f>_xlfn.IFNA(VLOOKUP(C1539,'1 - Componenten'!$B$7:$K$60,9,0),"")</f>
        <v/>
      </c>
      <c r="H1539" s="26" t="str">
        <f>_xlfn.IFNA(VLOOKUP(C1539,'1 - Componenten'!$B$7:$K$60,10,0),"")</f>
        <v/>
      </c>
      <c r="I1539" s="13">
        <v>1</v>
      </c>
      <c r="J1539" s="52">
        <f t="shared" si="528"/>
        <v>0</v>
      </c>
      <c r="K1539" s="53">
        <f t="shared" si="529"/>
        <v>0</v>
      </c>
      <c r="L1539" s="53">
        <f t="shared" si="526"/>
        <v>0</v>
      </c>
      <c r="M1539" s="53">
        <f t="shared" si="527"/>
        <v>0</v>
      </c>
      <c r="N1539" s="42"/>
    </row>
    <row r="1540" spans="2:14" s="2" customFormat="1" ht="14.1" customHeight="1" x14ac:dyDescent="0.25">
      <c r="B1540" s="39"/>
      <c r="C1540" s="32"/>
      <c r="D1540" s="33"/>
      <c r="E1540" s="34"/>
      <c r="F1540" s="35"/>
      <c r="G1540" s="35"/>
      <c r="H1540" s="35"/>
      <c r="I1540" s="32"/>
      <c r="J1540" s="54" t="s">
        <v>29</v>
      </c>
      <c r="K1540" s="55">
        <f>SUM(K1531:K1539)</f>
        <v>0</v>
      </c>
      <c r="L1540" s="55">
        <f>SUM(L1531:L1539)</f>
        <v>0</v>
      </c>
      <c r="M1540" s="55">
        <f>SUM(M1531:M1539)</f>
        <v>0</v>
      </c>
      <c r="N1540" s="42"/>
    </row>
    <row r="1541" spans="2:14" s="2" customFormat="1" ht="18.75" x14ac:dyDescent="0.3">
      <c r="B1541" s="39"/>
      <c r="C1541" s="48" t="s">
        <v>64</v>
      </c>
      <c r="D1541" s="79" t="s">
        <v>111</v>
      </c>
      <c r="E1541" s="107" t="s">
        <v>19</v>
      </c>
      <c r="F1541" s="107"/>
      <c r="G1541" s="107"/>
      <c r="H1541" s="107"/>
      <c r="I1541" s="108" t="s">
        <v>35</v>
      </c>
      <c r="J1541" s="108"/>
      <c r="K1541" s="108"/>
      <c r="L1541" s="108"/>
      <c r="M1541" s="108"/>
      <c r="N1541" s="42"/>
    </row>
    <row r="1542" spans="2:14" s="2" customFormat="1" ht="30" customHeight="1" x14ac:dyDescent="0.25">
      <c r="B1542" s="39"/>
      <c r="C1542" s="5" t="s">
        <v>36</v>
      </c>
      <c r="D1542" s="5" t="s">
        <v>12</v>
      </c>
      <c r="E1542" s="12" t="s">
        <v>2</v>
      </c>
      <c r="F1542" s="5" t="s">
        <v>24</v>
      </c>
      <c r="G1542" s="23" t="s">
        <v>21</v>
      </c>
      <c r="H1542" s="23" t="s">
        <v>22</v>
      </c>
      <c r="I1542" s="21" t="s">
        <v>20</v>
      </c>
      <c r="J1542" s="21" t="s">
        <v>23</v>
      </c>
      <c r="K1542" s="50" t="s">
        <v>25</v>
      </c>
      <c r="L1542" s="51" t="s">
        <v>26</v>
      </c>
      <c r="M1542" s="51" t="s">
        <v>27</v>
      </c>
      <c r="N1542" s="42"/>
    </row>
    <row r="1543" spans="2:14" s="2" customFormat="1" x14ac:dyDescent="0.25">
      <c r="B1543" s="39"/>
      <c r="C1543" s="3"/>
      <c r="D1543" s="4" t="str">
        <f>_xlfn.IFNA(VLOOKUP(C1543,'1 - Componenten'!$B$7:$K$60,3,0),"")</f>
        <v/>
      </c>
      <c r="E1543" s="18" t="str">
        <f>_xlfn.IFNA(VLOOKUP(C1543,'1 - Componenten'!$B$7:$K$60,5,0),"")</f>
        <v/>
      </c>
      <c r="F1543" s="26" t="str">
        <f>_xlfn.IFNA(VLOOKUP(C1543,'1 - Componenten'!$B$7:$K$60,8,0),"")</f>
        <v/>
      </c>
      <c r="G1543" s="26" t="str">
        <f>_xlfn.IFNA(VLOOKUP(C1543,'1 - Componenten'!$B$7:$K$60,9,0),"")</f>
        <v/>
      </c>
      <c r="H1543" s="26" t="str">
        <f>_xlfn.IFNA(VLOOKUP(C1543,'1 - Componenten'!$B$7:$K$60,10,0),"")</f>
        <v/>
      </c>
      <c r="I1543" s="13">
        <v>1</v>
      </c>
      <c r="J1543" s="52">
        <f>IFERROR($I1543*E1543,0)</f>
        <v>0</v>
      </c>
      <c r="K1543" s="53">
        <f>IFERROR($I1543*F1543,0)</f>
        <v>0</v>
      </c>
      <c r="L1543" s="53">
        <f t="shared" ref="L1543:L1551" si="530">IFERROR($I1543*G1543,0)</f>
        <v>0</v>
      </c>
      <c r="M1543" s="53">
        <f t="shared" ref="M1543:M1551" si="531">IFERROR($I1543*H1543,0)</f>
        <v>0</v>
      </c>
      <c r="N1543" s="42"/>
    </row>
    <row r="1544" spans="2:14" s="2" customFormat="1" x14ac:dyDescent="0.25">
      <c r="B1544" s="39"/>
      <c r="C1544" s="3"/>
      <c r="D1544" s="4" t="str">
        <f>_xlfn.IFNA(VLOOKUP(C1544,'1 - Componenten'!$B$7:$K$60,3,0),"")</f>
        <v/>
      </c>
      <c r="E1544" s="18" t="str">
        <f>_xlfn.IFNA(VLOOKUP(C1544,'1 - Componenten'!$B$7:$K$60,5,0),"")</f>
        <v/>
      </c>
      <c r="F1544" s="26" t="str">
        <f>_xlfn.IFNA(VLOOKUP(C1544,'1 - Componenten'!$B$7:$K$60,8,0),"")</f>
        <v/>
      </c>
      <c r="G1544" s="26" t="str">
        <f>_xlfn.IFNA(VLOOKUP(C1544,'1 - Componenten'!$B$7:$K$60,9,0),"")</f>
        <v/>
      </c>
      <c r="H1544" s="26" t="str">
        <f>_xlfn.IFNA(VLOOKUP(C1544,'1 - Componenten'!$B$7:$K$60,10,0),"")</f>
        <v/>
      </c>
      <c r="I1544" s="13">
        <v>1</v>
      </c>
      <c r="J1544" s="52">
        <f t="shared" ref="J1544:J1551" si="532">IFERROR($I1544*E1544,0)</f>
        <v>0</v>
      </c>
      <c r="K1544" s="53">
        <f t="shared" ref="K1544:K1551" si="533">IFERROR($I1544*F1544,0)</f>
        <v>0</v>
      </c>
      <c r="L1544" s="53">
        <f t="shared" si="530"/>
        <v>0</v>
      </c>
      <c r="M1544" s="53">
        <f t="shared" si="531"/>
        <v>0</v>
      </c>
      <c r="N1544" s="42"/>
    </row>
    <row r="1545" spans="2:14" s="2" customFormat="1" x14ac:dyDescent="0.25">
      <c r="B1545" s="39"/>
      <c r="C1545" s="3"/>
      <c r="D1545" s="4" t="str">
        <f>_xlfn.IFNA(VLOOKUP(C1545,'1 - Componenten'!$B$7:$K$60,3,0),"")</f>
        <v/>
      </c>
      <c r="E1545" s="18" t="str">
        <f>_xlfn.IFNA(VLOOKUP(C1545,'1 - Componenten'!$B$7:$K$60,5,0),"")</f>
        <v/>
      </c>
      <c r="F1545" s="26" t="str">
        <f>_xlfn.IFNA(VLOOKUP(C1545,'1 - Componenten'!$B$7:$K$60,8,0),"")</f>
        <v/>
      </c>
      <c r="G1545" s="26" t="str">
        <f>_xlfn.IFNA(VLOOKUP(C1545,'1 - Componenten'!$B$7:$K$60,9,0),"")</f>
        <v/>
      </c>
      <c r="H1545" s="26" t="str">
        <f>_xlfn.IFNA(VLOOKUP(C1545,'1 - Componenten'!$B$7:$K$60,10,0),"")</f>
        <v/>
      </c>
      <c r="I1545" s="13">
        <v>1</v>
      </c>
      <c r="J1545" s="52">
        <f t="shared" si="532"/>
        <v>0</v>
      </c>
      <c r="K1545" s="53">
        <f t="shared" si="533"/>
        <v>0</v>
      </c>
      <c r="L1545" s="53">
        <f t="shared" si="530"/>
        <v>0</v>
      </c>
      <c r="M1545" s="53">
        <f t="shared" si="531"/>
        <v>0</v>
      </c>
      <c r="N1545" s="42"/>
    </row>
    <row r="1546" spans="2:14" s="2" customFormat="1" x14ac:dyDescent="0.25">
      <c r="B1546" s="39"/>
      <c r="C1546" s="3"/>
      <c r="D1546" s="4" t="str">
        <f>_xlfn.IFNA(VLOOKUP(C1546,'1 - Componenten'!$B$7:$K$60,3,0),"")</f>
        <v/>
      </c>
      <c r="E1546" s="18" t="str">
        <f>_xlfn.IFNA(VLOOKUP(C1546,'1 - Componenten'!$B$7:$K$60,5,0),"")</f>
        <v/>
      </c>
      <c r="F1546" s="26" t="str">
        <f>_xlfn.IFNA(VLOOKUP(C1546,'1 - Componenten'!$B$7:$K$60,8,0),"")</f>
        <v/>
      </c>
      <c r="G1546" s="26" t="str">
        <f>_xlfn.IFNA(VLOOKUP(C1546,'1 - Componenten'!$B$7:$K$60,9,0),"")</f>
        <v/>
      </c>
      <c r="H1546" s="26" t="str">
        <f>_xlfn.IFNA(VLOOKUP(C1546,'1 - Componenten'!$B$7:$K$60,10,0),"")</f>
        <v/>
      </c>
      <c r="I1546" s="13">
        <v>1</v>
      </c>
      <c r="J1546" s="52">
        <f t="shared" si="532"/>
        <v>0</v>
      </c>
      <c r="K1546" s="53">
        <f t="shared" si="533"/>
        <v>0</v>
      </c>
      <c r="L1546" s="53">
        <f t="shared" si="530"/>
        <v>0</v>
      </c>
      <c r="M1546" s="53">
        <f t="shared" si="531"/>
        <v>0</v>
      </c>
      <c r="N1546" s="42"/>
    </row>
    <row r="1547" spans="2:14" s="2" customFormat="1" x14ac:dyDescent="0.25">
      <c r="B1547" s="39"/>
      <c r="C1547" s="3"/>
      <c r="D1547" s="4" t="str">
        <f>_xlfn.IFNA(VLOOKUP(C1547,'1 - Componenten'!$B$7:$K$60,3,0),"")</f>
        <v/>
      </c>
      <c r="E1547" s="18" t="str">
        <f>_xlfn.IFNA(VLOOKUP(C1547,'1 - Componenten'!$B$7:$K$60,5,0),"")</f>
        <v/>
      </c>
      <c r="F1547" s="26" t="str">
        <f>_xlfn.IFNA(VLOOKUP(C1547,'1 - Componenten'!$B$7:$K$60,8,0),"")</f>
        <v/>
      </c>
      <c r="G1547" s="26" t="str">
        <f>_xlfn.IFNA(VLOOKUP(C1547,'1 - Componenten'!$B$7:$K$60,9,0),"")</f>
        <v/>
      </c>
      <c r="H1547" s="26" t="str">
        <f>_xlfn.IFNA(VLOOKUP(C1547,'1 - Componenten'!$B$7:$K$60,10,0),"")</f>
        <v/>
      </c>
      <c r="I1547" s="13">
        <v>1</v>
      </c>
      <c r="J1547" s="52">
        <f t="shared" si="532"/>
        <v>0</v>
      </c>
      <c r="K1547" s="53">
        <f t="shared" si="533"/>
        <v>0</v>
      </c>
      <c r="L1547" s="53">
        <f t="shared" si="530"/>
        <v>0</v>
      </c>
      <c r="M1547" s="53">
        <f t="shared" si="531"/>
        <v>0</v>
      </c>
      <c r="N1547" s="42"/>
    </row>
    <row r="1548" spans="2:14" s="2" customFormat="1" x14ac:dyDescent="0.25">
      <c r="B1548" s="39"/>
      <c r="C1548" s="3"/>
      <c r="D1548" s="4" t="str">
        <f>_xlfn.IFNA(VLOOKUP(C1548,'1 - Componenten'!$B$7:$K$60,3,0),"")</f>
        <v/>
      </c>
      <c r="E1548" s="18" t="str">
        <f>_xlfn.IFNA(VLOOKUP(C1548,'1 - Componenten'!$B$7:$K$60,5,0),"")</f>
        <v/>
      </c>
      <c r="F1548" s="26" t="str">
        <f>_xlfn.IFNA(VLOOKUP(C1548,'1 - Componenten'!$B$7:$K$60,8,0),"")</f>
        <v/>
      </c>
      <c r="G1548" s="26" t="str">
        <f>_xlfn.IFNA(VLOOKUP(C1548,'1 - Componenten'!$B$7:$K$60,9,0),"")</f>
        <v/>
      </c>
      <c r="H1548" s="26" t="str">
        <f>_xlfn.IFNA(VLOOKUP(C1548,'1 - Componenten'!$B$7:$K$60,10,0),"")</f>
        <v/>
      </c>
      <c r="I1548" s="13">
        <v>1</v>
      </c>
      <c r="J1548" s="52">
        <f t="shared" si="532"/>
        <v>0</v>
      </c>
      <c r="K1548" s="53">
        <f t="shared" si="533"/>
        <v>0</v>
      </c>
      <c r="L1548" s="53">
        <f t="shared" si="530"/>
        <v>0</v>
      </c>
      <c r="M1548" s="53">
        <f t="shared" si="531"/>
        <v>0</v>
      </c>
      <c r="N1548" s="42"/>
    </row>
    <row r="1549" spans="2:14" s="2" customFormat="1" x14ac:dyDescent="0.25">
      <c r="B1549" s="39"/>
      <c r="C1549" s="3"/>
      <c r="D1549" s="4" t="str">
        <f>_xlfn.IFNA(VLOOKUP(C1549,'1 - Componenten'!$B$7:$K$60,3,0),"")</f>
        <v/>
      </c>
      <c r="E1549" s="18" t="str">
        <f>_xlfn.IFNA(VLOOKUP(C1549,'1 - Componenten'!$B$7:$K$60,5,0),"")</f>
        <v/>
      </c>
      <c r="F1549" s="26" t="str">
        <f>_xlfn.IFNA(VLOOKUP(C1549,'1 - Componenten'!$B$7:$K$60,8,0),"")</f>
        <v/>
      </c>
      <c r="G1549" s="26" t="str">
        <f>_xlfn.IFNA(VLOOKUP(C1549,'1 - Componenten'!$B$7:$K$60,9,0),"")</f>
        <v/>
      </c>
      <c r="H1549" s="26" t="str">
        <f>_xlfn.IFNA(VLOOKUP(C1549,'1 - Componenten'!$B$7:$K$60,10,0),"")</f>
        <v/>
      </c>
      <c r="I1549" s="13">
        <v>1</v>
      </c>
      <c r="J1549" s="52">
        <f t="shared" si="532"/>
        <v>0</v>
      </c>
      <c r="K1549" s="53">
        <f t="shared" si="533"/>
        <v>0</v>
      </c>
      <c r="L1549" s="53">
        <f t="shared" si="530"/>
        <v>0</v>
      </c>
      <c r="M1549" s="53">
        <f t="shared" si="531"/>
        <v>0</v>
      </c>
      <c r="N1549" s="42"/>
    </row>
    <row r="1550" spans="2:14" s="2" customFormat="1" x14ac:dyDescent="0.25">
      <c r="B1550" s="39"/>
      <c r="C1550" s="3"/>
      <c r="D1550" s="4" t="str">
        <f>_xlfn.IFNA(VLOOKUP(C1550,'1 - Componenten'!$B$7:$K$60,3,0),"")</f>
        <v/>
      </c>
      <c r="E1550" s="18" t="str">
        <f>_xlfn.IFNA(VLOOKUP(C1550,'1 - Componenten'!$B$7:$K$60,5,0),"")</f>
        <v/>
      </c>
      <c r="F1550" s="26" t="str">
        <f>_xlfn.IFNA(VLOOKUP(C1550,'1 - Componenten'!$B$7:$K$60,8,0),"")</f>
        <v/>
      </c>
      <c r="G1550" s="26" t="str">
        <f>_xlfn.IFNA(VLOOKUP(C1550,'1 - Componenten'!$B$7:$K$60,9,0),"")</f>
        <v/>
      </c>
      <c r="H1550" s="26" t="str">
        <f>_xlfn.IFNA(VLOOKUP(C1550,'1 - Componenten'!$B$7:$K$60,10,0),"")</f>
        <v/>
      </c>
      <c r="I1550" s="13">
        <v>1</v>
      </c>
      <c r="J1550" s="52">
        <f t="shared" si="532"/>
        <v>0</v>
      </c>
      <c r="K1550" s="53">
        <f t="shared" si="533"/>
        <v>0</v>
      </c>
      <c r="L1550" s="53">
        <f t="shared" si="530"/>
        <v>0</v>
      </c>
      <c r="M1550" s="53">
        <f t="shared" si="531"/>
        <v>0</v>
      </c>
      <c r="N1550" s="42"/>
    </row>
    <row r="1551" spans="2:14" s="2" customFormat="1" x14ac:dyDescent="0.25">
      <c r="B1551" s="39"/>
      <c r="C1551" s="3"/>
      <c r="D1551" s="4" t="str">
        <f>_xlfn.IFNA(VLOOKUP(C1551,'1 - Componenten'!$B$7:$K$60,3,0),"")</f>
        <v/>
      </c>
      <c r="E1551" s="18" t="str">
        <f>_xlfn.IFNA(VLOOKUP(C1551,'1 - Componenten'!$B$7:$K$60,5,0),"")</f>
        <v/>
      </c>
      <c r="F1551" s="26" t="str">
        <f>_xlfn.IFNA(VLOOKUP(C1551,'1 - Componenten'!$B$7:$K$60,8,0),"")</f>
        <v/>
      </c>
      <c r="G1551" s="26" t="str">
        <f>_xlfn.IFNA(VLOOKUP(C1551,'1 - Componenten'!$B$7:$K$60,9,0),"")</f>
        <v/>
      </c>
      <c r="H1551" s="26" t="str">
        <f>_xlfn.IFNA(VLOOKUP(C1551,'1 - Componenten'!$B$7:$K$60,10,0),"")</f>
        <v/>
      </c>
      <c r="I1551" s="13">
        <v>1</v>
      </c>
      <c r="J1551" s="52">
        <f t="shared" si="532"/>
        <v>0</v>
      </c>
      <c r="K1551" s="53">
        <f t="shared" si="533"/>
        <v>0</v>
      </c>
      <c r="L1551" s="53">
        <f t="shared" si="530"/>
        <v>0</v>
      </c>
      <c r="M1551" s="53">
        <f t="shared" si="531"/>
        <v>0</v>
      </c>
      <c r="N1551" s="42"/>
    </row>
    <row r="1552" spans="2:14" s="2" customFormat="1" ht="14.1" customHeight="1" x14ac:dyDescent="0.25">
      <c r="B1552" s="39"/>
      <c r="C1552" s="32"/>
      <c r="D1552" s="33"/>
      <c r="E1552" s="34"/>
      <c r="F1552" s="35"/>
      <c r="G1552" s="35"/>
      <c r="H1552" s="35"/>
      <c r="I1552" s="32"/>
      <c r="J1552" s="54" t="s">
        <v>29</v>
      </c>
      <c r="K1552" s="55">
        <f>SUM(K1543:K1551)</f>
        <v>0</v>
      </c>
      <c r="L1552" s="55">
        <f>SUM(L1543:L1551)</f>
        <v>0</v>
      </c>
      <c r="M1552" s="55">
        <f>SUM(M1543:M1551)</f>
        <v>0</v>
      </c>
      <c r="N1552" s="42"/>
    </row>
    <row r="1553" spans="2:14" s="2" customFormat="1" ht="18.75" x14ac:dyDescent="0.3">
      <c r="B1553" s="39"/>
      <c r="C1553" s="48" t="s">
        <v>64</v>
      </c>
      <c r="D1553" s="79" t="s">
        <v>111</v>
      </c>
      <c r="E1553" s="107" t="s">
        <v>19</v>
      </c>
      <c r="F1553" s="107"/>
      <c r="G1553" s="107"/>
      <c r="H1553" s="107"/>
      <c r="I1553" s="108" t="s">
        <v>35</v>
      </c>
      <c r="J1553" s="108"/>
      <c r="K1553" s="108"/>
      <c r="L1553" s="108"/>
      <c r="M1553" s="108"/>
      <c r="N1553" s="42"/>
    </row>
    <row r="1554" spans="2:14" s="2" customFormat="1" ht="30" customHeight="1" x14ac:dyDescent="0.25">
      <c r="B1554" s="39"/>
      <c r="C1554" s="5" t="s">
        <v>36</v>
      </c>
      <c r="D1554" s="5" t="s">
        <v>12</v>
      </c>
      <c r="E1554" s="12" t="s">
        <v>2</v>
      </c>
      <c r="F1554" s="5" t="s">
        <v>24</v>
      </c>
      <c r="G1554" s="23" t="s">
        <v>21</v>
      </c>
      <c r="H1554" s="23" t="s">
        <v>22</v>
      </c>
      <c r="I1554" s="21" t="s">
        <v>20</v>
      </c>
      <c r="J1554" s="21" t="s">
        <v>23</v>
      </c>
      <c r="K1554" s="50" t="s">
        <v>25</v>
      </c>
      <c r="L1554" s="51" t="s">
        <v>26</v>
      </c>
      <c r="M1554" s="51" t="s">
        <v>27</v>
      </c>
      <c r="N1554" s="42"/>
    </row>
    <row r="1555" spans="2:14" s="2" customFormat="1" x14ac:dyDescent="0.25">
      <c r="B1555" s="39"/>
      <c r="C1555" s="3"/>
      <c r="D1555" s="4" t="str">
        <f>_xlfn.IFNA(VLOOKUP(C1555,'1 - Componenten'!$B$7:$K$60,3,0),"")</f>
        <v/>
      </c>
      <c r="E1555" s="18" t="str">
        <f>_xlfn.IFNA(VLOOKUP(C1555,'1 - Componenten'!$B$7:$K$60,5,0),"")</f>
        <v/>
      </c>
      <c r="F1555" s="26" t="str">
        <f>_xlfn.IFNA(VLOOKUP(C1555,'1 - Componenten'!$B$7:$K$60,8,0),"")</f>
        <v/>
      </c>
      <c r="G1555" s="26" t="str">
        <f>_xlfn.IFNA(VLOOKUP(C1555,'1 - Componenten'!$B$7:$K$60,9,0),"")</f>
        <v/>
      </c>
      <c r="H1555" s="26" t="str">
        <f>_xlfn.IFNA(VLOOKUP(C1555,'1 - Componenten'!$B$7:$K$60,10,0),"")</f>
        <v/>
      </c>
      <c r="I1555" s="13">
        <v>1</v>
      </c>
      <c r="J1555" s="52">
        <f>IFERROR($I1555*E1555,0)</f>
        <v>0</v>
      </c>
      <c r="K1555" s="53">
        <f>IFERROR($I1555*F1555,0)</f>
        <v>0</v>
      </c>
      <c r="L1555" s="53">
        <f t="shared" ref="L1555:L1563" si="534">IFERROR($I1555*G1555,0)</f>
        <v>0</v>
      </c>
      <c r="M1555" s="53">
        <f t="shared" ref="M1555:M1563" si="535">IFERROR($I1555*H1555,0)</f>
        <v>0</v>
      </c>
      <c r="N1555" s="42"/>
    </row>
    <row r="1556" spans="2:14" s="2" customFormat="1" x14ac:dyDescent="0.25">
      <c r="B1556" s="39"/>
      <c r="C1556" s="3"/>
      <c r="D1556" s="4" t="str">
        <f>_xlfn.IFNA(VLOOKUP(C1556,'1 - Componenten'!$B$7:$K$60,3,0),"")</f>
        <v/>
      </c>
      <c r="E1556" s="18" t="str">
        <f>_xlfn.IFNA(VLOOKUP(C1556,'1 - Componenten'!$B$7:$K$60,5,0),"")</f>
        <v/>
      </c>
      <c r="F1556" s="26" t="str">
        <f>_xlfn.IFNA(VLOOKUP(C1556,'1 - Componenten'!$B$7:$K$60,8,0),"")</f>
        <v/>
      </c>
      <c r="G1556" s="26" t="str">
        <f>_xlfn.IFNA(VLOOKUP(C1556,'1 - Componenten'!$B$7:$K$60,9,0),"")</f>
        <v/>
      </c>
      <c r="H1556" s="26" t="str">
        <f>_xlfn.IFNA(VLOOKUP(C1556,'1 - Componenten'!$B$7:$K$60,10,0),"")</f>
        <v/>
      </c>
      <c r="I1556" s="13">
        <v>1</v>
      </c>
      <c r="J1556" s="52">
        <f t="shared" ref="J1556:J1563" si="536">IFERROR($I1556*E1556,0)</f>
        <v>0</v>
      </c>
      <c r="K1556" s="53">
        <f t="shared" ref="K1556:K1563" si="537">IFERROR($I1556*F1556,0)</f>
        <v>0</v>
      </c>
      <c r="L1556" s="53">
        <f t="shared" si="534"/>
        <v>0</v>
      </c>
      <c r="M1556" s="53">
        <f t="shared" si="535"/>
        <v>0</v>
      </c>
      <c r="N1556" s="42"/>
    </row>
    <row r="1557" spans="2:14" s="2" customFormat="1" x14ac:dyDescent="0.25">
      <c r="B1557" s="39"/>
      <c r="C1557" s="3"/>
      <c r="D1557" s="4" t="str">
        <f>_xlfn.IFNA(VLOOKUP(C1557,'1 - Componenten'!$B$7:$K$60,3,0),"")</f>
        <v/>
      </c>
      <c r="E1557" s="18" t="str">
        <f>_xlfn.IFNA(VLOOKUP(C1557,'1 - Componenten'!$B$7:$K$60,5,0),"")</f>
        <v/>
      </c>
      <c r="F1557" s="26" t="str">
        <f>_xlfn.IFNA(VLOOKUP(C1557,'1 - Componenten'!$B$7:$K$60,8,0),"")</f>
        <v/>
      </c>
      <c r="G1557" s="26" t="str">
        <f>_xlfn.IFNA(VLOOKUP(C1557,'1 - Componenten'!$B$7:$K$60,9,0),"")</f>
        <v/>
      </c>
      <c r="H1557" s="26" t="str">
        <f>_xlfn.IFNA(VLOOKUP(C1557,'1 - Componenten'!$B$7:$K$60,10,0),"")</f>
        <v/>
      </c>
      <c r="I1557" s="13">
        <v>1</v>
      </c>
      <c r="J1557" s="52">
        <f t="shared" si="536"/>
        <v>0</v>
      </c>
      <c r="K1557" s="53">
        <f t="shared" si="537"/>
        <v>0</v>
      </c>
      <c r="L1557" s="53">
        <f t="shared" si="534"/>
        <v>0</v>
      </c>
      <c r="M1557" s="53">
        <f t="shared" si="535"/>
        <v>0</v>
      </c>
      <c r="N1557" s="42"/>
    </row>
    <row r="1558" spans="2:14" s="2" customFormat="1" x14ac:dyDescent="0.25">
      <c r="B1558" s="39"/>
      <c r="C1558" s="3"/>
      <c r="D1558" s="4" t="str">
        <f>_xlfn.IFNA(VLOOKUP(C1558,'1 - Componenten'!$B$7:$K$60,3,0),"")</f>
        <v/>
      </c>
      <c r="E1558" s="18" t="str">
        <f>_xlfn.IFNA(VLOOKUP(C1558,'1 - Componenten'!$B$7:$K$60,5,0),"")</f>
        <v/>
      </c>
      <c r="F1558" s="26" t="str">
        <f>_xlfn.IFNA(VLOOKUP(C1558,'1 - Componenten'!$B$7:$K$60,8,0),"")</f>
        <v/>
      </c>
      <c r="G1558" s="26" t="str">
        <f>_xlfn.IFNA(VLOOKUP(C1558,'1 - Componenten'!$B$7:$K$60,9,0),"")</f>
        <v/>
      </c>
      <c r="H1558" s="26" t="str">
        <f>_xlfn.IFNA(VLOOKUP(C1558,'1 - Componenten'!$B$7:$K$60,10,0),"")</f>
        <v/>
      </c>
      <c r="I1558" s="13">
        <v>1</v>
      </c>
      <c r="J1558" s="52">
        <f t="shared" si="536"/>
        <v>0</v>
      </c>
      <c r="K1558" s="53">
        <f t="shared" si="537"/>
        <v>0</v>
      </c>
      <c r="L1558" s="53">
        <f t="shared" si="534"/>
        <v>0</v>
      </c>
      <c r="M1558" s="53">
        <f t="shared" si="535"/>
        <v>0</v>
      </c>
      <c r="N1558" s="42"/>
    </row>
    <row r="1559" spans="2:14" s="2" customFormat="1" x14ac:dyDescent="0.25">
      <c r="B1559" s="39"/>
      <c r="C1559" s="3"/>
      <c r="D1559" s="4" t="str">
        <f>_xlfn.IFNA(VLOOKUP(C1559,'1 - Componenten'!$B$7:$K$60,3,0),"")</f>
        <v/>
      </c>
      <c r="E1559" s="18" t="str">
        <f>_xlfn.IFNA(VLOOKUP(C1559,'1 - Componenten'!$B$7:$K$60,5,0),"")</f>
        <v/>
      </c>
      <c r="F1559" s="26" t="str">
        <f>_xlfn.IFNA(VLOOKUP(C1559,'1 - Componenten'!$B$7:$K$60,8,0),"")</f>
        <v/>
      </c>
      <c r="G1559" s="26" t="str">
        <f>_xlfn.IFNA(VLOOKUP(C1559,'1 - Componenten'!$B$7:$K$60,9,0),"")</f>
        <v/>
      </c>
      <c r="H1559" s="26" t="str">
        <f>_xlfn.IFNA(VLOOKUP(C1559,'1 - Componenten'!$B$7:$K$60,10,0),"")</f>
        <v/>
      </c>
      <c r="I1559" s="13">
        <v>1</v>
      </c>
      <c r="J1559" s="52">
        <f t="shared" si="536"/>
        <v>0</v>
      </c>
      <c r="K1559" s="53">
        <f t="shared" si="537"/>
        <v>0</v>
      </c>
      <c r="L1559" s="53">
        <f t="shared" si="534"/>
        <v>0</v>
      </c>
      <c r="M1559" s="53">
        <f t="shared" si="535"/>
        <v>0</v>
      </c>
      <c r="N1559" s="42"/>
    </row>
    <row r="1560" spans="2:14" s="2" customFormat="1" x14ac:dyDescent="0.25">
      <c r="B1560" s="39"/>
      <c r="C1560" s="3"/>
      <c r="D1560" s="4" t="str">
        <f>_xlfn.IFNA(VLOOKUP(C1560,'1 - Componenten'!$B$7:$K$60,3,0),"")</f>
        <v/>
      </c>
      <c r="E1560" s="18" t="str">
        <f>_xlfn.IFNA(VLOOKUP(C1560,'1 - Componenten'!$B$7:$K$60,5,0),"")</f>
        <v/>
      </c>
      <c r="F1560" s="26" t="str">
        <f>_xlfn.IFNA(VLOOKUP(C1560,'1 - Componenten'!$B$7:$K$60,8,0),"")</f>
        <v/>
      </c>
      <c r="G1560" s="26" t="str">
        <f>_xlfn.IFNA(VLOOKUP(C1560,'1 - Componenten'!$B$7:$K$60,9,0),"")</f>
        <v/>
      </c>
      <c r="H1560" s="26" t="str">
        <f>_xlfn.IFNA(VLOOKUP(C1560,'1 - Componenten'!$B$7:$K$60,10,0),"")</f>
        <v/>
      </c>
      <c r="I1560" s="13">
        <v>1</v>
      </c>
      <c r="J1560" s="52">
        <f t="shared" si="536"/>
        <v>0</v>
      </c>
      <c r="K1560" s="53">
        <f t="shared" si="537"/>
        <v>0</v>
      </c>
      <c r="L1560" s="53">
        <f t="shared" si="534"/>
        <v>0</v>
      </c>
      <c r="M1560" s="53">
        <f t="shared" si="535"/>
        <v>0</v>
      </c>
      <c r="N1560" s="42"/>
    </row>
    <row r="1561" spans="2:14" s="2" customFormat="1" x14ac:dyDescent="0.25">
      <c r="B1561" s="39"/>
      <c r="C1561" s="3"/>
      <c r="D1561" s="4" t="str">
        <f>_xlfn.IFNA(VLOOKUP(C1561,'1 - Componenten'!$B$7:$K$60,3,0),"")</f>
        <v/>
      </c>
      <c r="E1561" s="18" t="str">
        <f>_xlfn.IFNA(VLOOKUP(C1561,'1 - Componenten'!$B$7:$K$60,5,0),"")</f>
        <v/>
      </c>
      <c r="F1561" s="26" t="str">
        <f>_xlfn.IFNA(VLOOKUP(C1561,'1 - Componenten'!$B$7:$K$60,8,0),"")</f>
        <v/>
      </c>
      <c r="G1561" s="26" t="str">
        <f>_xlfn.IFNA(VLOOKUP(C1561,'1 - Componenten'!$B$7:$K$60,9,0),"")</f>
        <v/>
      </c>
      <c r="H1561" s="26" t="str">
        <f>_xlfn.IFNA(VLOOKUP(C1561,'1 - Componenten'!$B$7:$K$60,10,0),"")</f>
        <v/>
      </c>
      <c r="I1561" s="13">
        <v>1</v>
      </c>
      <c r="J1561" s="52">
        <f t="shared" si="536"/>
        <v>0</v>
      </c>
      <c r="K1561" s="53">
        <f t="shared" si="537"/>
        <v>0</v>
      </c>
      <c r="L1561" s="53">
        <f t="shared" si="534"/>
        <v>0</v>
      </c>
      <c r="M1561" s="53">
        <f t="shared" si="535"/>
        <v>0</v>
      </c>
      <c r="N1561" s="42"/>
    </row>
    <row r="1562" spans="2:14" s="2" customFormat="1" x14ac:dyDescent="0.25">
      <c r="B1562" s="39"/>
      <c r="C1562" s="3"/>
      <c r="D1562" s="4" t="str">
        <f>_xlfn.IFNA(VLOOKUP(C1562,'1 - Componenten'!$B$7:$K$60,3,0),"")</f>
        <v/>
      </c>
      <c r="E1562" s="18" t="str">
        <f>_xlfn.IFNA(VLOOKUP(C1562,'1 - Componenten'!$B$7:$K$60,5,0),"")</f>
        <v/>
      </c>
      <c r="F1562" s="26" t="str">
        <f>_xlfn.IFNA(VLOOKUP(C1562,'1 - Componenten'!$B$7:$K$60,8,0),"")</f>
        <v/>
      </c>
      <c r="G1562" s="26" t="str">
        <f>_xlfn.IFNA(VLOOKUP(C1562,'1 - Componenten'!$B$7:$K$60,9,0),"")</f>
        <v/>
      </c>
      <c r="H1562" s="26" t="str">
        <f>_xlfn.IFNA(VLOOKUP(C1562,'1 - Componenten'!$B$7:$K$60,10,0),"")</f>
        <v/>
      </c>
      <c r="I1562" s="13">
        <v>1</v>
      </c>
      <c r="J1562" s="52">
        <f t="shared" si="536"/>
        <v>0</v>
      </c>
      <c r="K1562" s="53">
        <f t="shared" si="537"/>
        <v>0</v>
      </c>
      <c r="L1562" s="53">
        <f t="shared" si="534"/>
        <v>0</v>
      </c>
      <c r="M1562" s="53">
        <f t="shared" si="535"/>
        <v>0</v>
      </c>
      <c r="N1562" s="42"/>
    </row>
    <row r="1563" spans="2:14" s="2" customFormat="1" x14ac:dyDescent="0.25">
      <c r="B1563" s="39"/>
      <c r="C1563" s="3"/>
      <c r="D1563" s="4" t="str">
        <f>_xlfn.IFNA(VLOOKUP(C1563,'1 - Componenten'!$B$7:$K$60,3,0),"")</f>
        <v/>
      </c>
      <c r="E1563" s="18" t="str">
        <f>_xlfn.IFNA(VLOOKUP(C1563,'1 - Componenten'!$B$7:$K$60,5,0),"")</f>
        <v/>
      </c>
      <c r="F1563" s="26" t="str">
        <f>_xlfn.IFNA(VLOOKUP(C1563,'1 - Componenten'!$B$7:$K$60,8,0),"")</f>
        <v/>
      </c>
      <c r="G1563" s="26" t="str">
        <f>_xlfn.IFNA(VLOOKUP(C1563,'1 - Componenten'!$B$7:$K$60,9,0),"")</f>
        <v/>
      </c>
      <c r="H1563" s="26" t="str">
        <f>_xlfn.IFNA(VLOOKUP(C1563,'1 - Componenten'!$B$7:$K$60,10,0),"")</f>
        <v/>
      </c>
      <c r="I1563" s="13">
        <v>1</v>
      </c>
      <c r="J1563" s="52">
        <f t="shared" si="536"/>
        <v>0</v>
      </c>
      <c r="K1563" s="53">
        <f t="shared" si="537"/>
        <v>0</v>
      </c>
      <c r="L1563" s="53">
        <f t="shared" si="534"/>
        <v>0</v>
      </c>
      <c r="M1563" s="53">
        <f t="shared" si="535"/>
        <v>0</v>
      </c>
      <c r="N1563" s="42"/>
    </row>
    <row r="1564" spans="2:14" s="2" customFormat="1" ht="14.1" customHeight="1" x14ac:dyDescent="0.25">
      <c r="B1564" s="39"/>
      <c r="C1564" s="32"/>
      <c r="D1564" s="33"/>
      <c r="E1564" s="34"/>
      <c r="F1564" s="35"/>
      <c r="G1564" s="35"/>
      <c r="H1564" s="35"/>
      <c r="I1564" s="32"/>
      <c r="J1564" s="54" t="s">
        <v>29</v>
      </c>
      <c r="K1564" s="55">
        <f>SUM(K1555:K1563)</f>
        <v>0</v>
      </c>
      <c r="L1564" s="55">
        <f>SUM(L1555:L1563)</f>
        <v>0</v>
      </c>
      <c r="M1564" s="55">
        <f>SUM(M1555:M1563)</f>
        <v>0</v>
      </c>
      <c r="N1564" s="42"/>
    </row>
    <row r="1565" spans="2:14" s="2" customFormat="1" ht="18.75" x14ac:dyDescent="0.3">
      <c r="B1565" s="39"/>
      <c r="C1565" s="48" t="s">
        <v>64</v>
      </c>
      <c r="D1565" s="79" t="s">
        <v>111</v>
      </c>
      <c r="E1565" s="107" t="s">
        <v>19</v>
      </c>
      <c r="F1565" s="107"/>
      <c r="G1565" s="107"/>
      <c r="H1565" s="107"/>
      <c r="I1565" s="108" t="s">
        <v>35</v>
      </c>
      <c r="J1565" s="108"/>
      <c r="K1565" s="108"/>
      <c r="L1565" s="108"/>
      <c r="M1565" s="108"/>
      <c r="N1565" s="42"/>
    </row>
    <row r="1566" spans="2:14" s="2" customFormat="1" ht="30" customHeight="1" x14ac:dyDescent="0.25">
      <c r="B1566" s="39"/>
      <c r="C1566" s="5" t="s">
        <v>36</v>
      </c>
      <c r="D1566" s="5" t="s">
        <v>12</v>
      </c>
      <c r="E1566" s="12" t="s">
        <v>2</v>
      </c>
      <c r="F1566" s="5" t="s">
        <v>24</v>
      </c>
      <c r="G1566" s="23" t="s">
        <v>21</v>
      </c>
      <c r="H1566" s="23" t="s">
        <v>22</v>
      </c>
      <c r="I1566" s="21" t="s">
        <v>20</v>
      </c>
      <c r="J1566" s="21" t="s">
        <v>23</v>
      </c>
      <c r="K1566" s="50" t="s">
        <v>25</v>
      </c>
      <c r="L1566" s="51" t="s">
        <v>26</v>
      </c>
      <c r="M1566" s="51" t="s">
        <v>27</v>
      </c>
      <c r="N1566" s="42"/>
    </row>
    <row r="1567" spans="2:14" s="2" customFormat="1" x14ac:dyDescent="0.25">
      <c r="B1567" s="39"/>
      <c r="C1567" s="3"/>
      <c r="D1567" s="4" t="str">
        <f>_xlfn.IFNA(VLOOKUP(C1567,'1 - Componenten'!$B$7:$K$60,3,0),"")</f>
        <v/>
      </c>
      <c r="E1567" s="18" t="str">
        <f>_xlfn.IFNA(VLOOKUP(C1567,'1 - Componenten'!$B$7:$K$60,5,0),"")</f>
        <v/>
      </c>
      <c r="F1567" s="26" t="str">
        <f>_xlfn.IFNA(VLOOKUP(C1567,'1 - Componenten'!$B$7:$K$60,8,0),"")</f>
        <v/>
      </c>
      <c r="G1567" s="26" t="str">
        <f>_xlfn.IFNA(VLOOKUP(C1567,'1 - Componenten'!$B$7:$K$60,9,0),"")</f>
        <v/>
      </c>
      <c r="H1567" s="26" t="str">
        <f>_xlfn.IFNA(VLOOKUP(C1567,'1 - Componenten'!$B$7:$K$60,10,0),"")</f>
        <v/>
      </c>
      <c r="I1567" s="13">
        <v>1</v>
      </c>
      <c r="J1567" s="52">
        <f>IFERROR($I1567*E1567,0)</f>
        <v>0</v>
      </c>
      <c r="K1567" s="53">
        <f>IFERROR($I1567*F1567,0)</f>
        <v>0</v>
      </c>
      <c r="L1567" s="53">
        <f t="shared" ref="L1567:L1575" si="538">IFERROR($I1567*G1567,0)</f>
        <v>0</v>
      </c>
      <c r="M1567" s="53">
        <f t="shared" ref="M1567:M1575" si="539">IFERROR($I1567*H1567,0)</f>
        <v>0</v>
      </c>
      <c r="N1567" s="42"/>
    </row>
    <row r="1568" spans="2:14" s="2" customFormat="1" x14ac:dyDescent="0.25">
      <c r="B1568" s="39"/>
      <c r="C1568" s="3"/>
      <c r="D1568" s="4" t="str">
        <f>_xlfn.IFNA(VLOOKUP(C1568,'1 - Componenten'!$B$7:$K$60,3,0),"")</f>
        <v/>
      </c>
      <c r="E1568" s="18" t="str">
        <f>_xlfn.IFNA(VLOOKUP(C1568,'1 - Componenten'!$B$7:$K$60,5,0),"")</f>
        <v/>
      </c>
      <c r="F1568" s="26" t="str">
        <f>_xlfn.IFNA(VLOOKUP(C1568,'1 - Componenten'!$B$7:$K$60,8,0),"")</f>
        <v/>
      </c>
      <c r="G1568" s="26" t="str">
        <f>_xlfn.IFNA(VLOOKUP(C1568,'1 - Componenten'!$B$7:$K$60,9,0),"")</f>
        <v/>
      </c>
      <c r="H1568" s="26" t="str">
        <f>_xlfn.IFNA(VLOOKUP(C1568,'1 - Componenten'!$B$7:$K$60,10,0),"")</f>
        <v/>
      </c>
      <c r="I1568" s="13">
        <v>1</v>
      </c>
      <c r="J1568" s="52">
        <f t="shared" ref="J1568:J1575" si="540">IFERROR($I1568*E1568,0)</f>
        <v>0</v>
      </c>
      <c r="K1568" s="53">
        <f t="shared" ref="K1568:K1575" si="541">IFERROR($I1568*F1568,0)</f>
        <v>0</v>
      </c>
      <c r="L1568" s="53">
        <f t="shared" si="538"/>
        <v>0</v>
      </c>
      <c r="M1568" s="53">
        <f t="shared" si="539"/>
        <v>0</v>
      </c>
      <c r="N1568" s="42"/>
    </row>
    <row r="1569" spans="2:14" s="2" customFormat="1" x14ac:dyDescent="0.25">
      <c r="B1569" s="39"/>
      <c r="C1569" s="3"/>
      <c r="D1569" s="4" t="str">
        <f>_xlfn.IFNA(VLOOKUP(C1569,'1 - Componenten'!$B$7:$K$60,3,0),"")</f>
        <v/>
      </c>
      <c r="E1569" s="18" t="str">
        <f>_xlfn.IFNA(VLOOKUP(C1569,'1 - Componenten'!$B$7:$K$60,5,0),"")</f>
        <v/>
      </c>
      <c r="F1569" s="26" t="str">
        <f>_xlfn.IFNA(VLOOKUP(C1569,'1 - Componenten'!$B$7:$K$60,8,0),"")</f>
        <v/>
      </c>
      <c r="G1569" s="26" t="str">
        <f>_xlfn.IFNA(VLOOKUP(C1569,'1 - Componenten'!$B$7:$K$60,9,0),"")</f>
        <v/>
      </c>
      <c r="H1569" s="26" t="str">
        <f>_xlfn.IFNA(VLOOKUP(C1569,'1 - Componenten'!$B$7:$K$60,10,0),"")</f>
        <v/>
      </c>
      <c r="I1569" s="13">
        <v>1</v>
      </c>
      <c r="J1569" s="52">
        <f t="shared" si="540"/>
        <v>0</v>
      </c>
      <c r="K1569" s="53">
        <f t="shared" si="541"/>
        <v>0</v>
      </c>
      <c r="L1569" s="53">
        <f t="shared" si="538"/>
        <v>0</v>
      </c>
      <c r="M1569" s="53">
        <f t="shared" si="539"/>
        <v>0</v>
      </c>
      <c r="N1569" s="42"/>
    </row>
    <row r="1570" spans="2:14" s="2" customFormat="1" x14ac:dyDescent="0.25">
      <c r="B1570" s="39"/>
      <c r="C1570" s="3"/>
      <c r="D1570" s="4" t="str">
        <f>_xlfn.IFNA(VLOOKUP(C1570,'1 - Componenten'!$B$7:$K$60,3,0),"")</f>
        <v/>
      </c>
      <c r="E1570" s="18" t="str">
        <f>_xlfn.IFNA(VLOOKUP(C1570,'1 - Componenten'!$B$7:$K$60,5,0),"")</f>
        <v/>
      </c>
      <c r="F1570" s="26" t="str">
        <f>_xlfn.IFNA(VLOOKUP(C1570,'1 - Componenten'!$B$7:$K$60,8,0),"")</f>
        <v/>
      </c>
      <c r="G1570" s="26" t="str">
        <f>_xlfn.IFNA(VLOOKUP(C1570,'1 - Componenten'!$B$7:$K$60,9,0),"")</f>
        <v/>
      </c>
      <c r="H1570" s="26" t="str">
        <f>_xlfn.IFNA(VLOOKUP(C1570,'1 - Componenten'!$B$7:$K$60,10,0),"")</f>
        <v/>
      </c>
      <c r="I1570" s="13">
        <v>1</v>
      </c>
      <c r="J1570" s="52">
        <f t="shared" si="540"/>
        <v>0</v>
      </c>
      <c r="K1570" s="53">
        <f t="shared" si="541"/>
        <v>0</v>
      </c>
      <c r="L1570" s="53">
        <f t="shared" si="538"/>
        <v>0</v>
      </c>
      <c r="M1570" s="53">
        <f t="shared" si="539"/>
        <v>0</v>
      </c>
      <c r="N1570" s="42"/>
    </row>
    <row r="1571" spans="2:14" s="2" customFormat="1" x14ac:dyDescent="0.25">
      <c r="B1571" s="39"/>
      <c r="C1571" s="3"/>
      <c r="D1571" s="4" t="str">
        <f>_xlfn.IFNA(VLOOKUP(C1571,'1 - Componenten'!$B$7:$K$60,3,0),"")</f>
        <v/>
      </c>
      <c r="E1571" s="18" t="str">
        <f>_xlfn.IFNA(VLOOKUP(C1571,'1 - Componenten'!$B$7:$K$60,5,0),"")</f>
        <v/>
      </c>
      <c r="F1571" s="26" t="str">
        <f>_xlfn.IFNA(VLOOKUP(C1571,'1 - Componenten'!$B$7:$K$60,8,0),"")</f>
        <v/>
      </c>
      <c r="G1571" s="26" t="str">
        <f>_xlfn.IFNA(VLOOKUP(C1571,'1 - Componenten'!$B$7:$K$60,9,0),"")</f>
        <v/>
      </c>
      <c r="H1571" s="26" t="str">
        <f>_xlfn.IFNA(VLOOKUP(C1571,'1 - Componenten'!$B$7:$K$60,10,0),"")</f>
        <v/>
      </c>
      <c r="I1571" s="13">
        <v>1</v>
      </c>
      <c r="J1571" s="52">
        <f t="shared" si="540"/>
        <v>0</v>
      </c>
      <c r="K1571" s="53">
        <f t="shared" si="541"/>
        <v>0</v>
      </c>
      <c r="L1571" s="53">
        <f t="shared" si="538"/>
        <v>0</v>
      </c>
      <c r="M1571" s="53">
        <f t="shared" si="539"/>
        <v>0</v>
      </c>
      <c r="N1571" s="42"/>
    </row>
    <row r="1572" spans="2:14" s="2" customFormat="1" x14ac:dyDescent="0.25">
      <c r="B1572" s="39"/>
      <c r="C1572" s="3"/>
      <c r="D1572" s="4" t="str">
        <f>_xlfn.IFNA(VLOOKUP(C1572,'1 - Componenten'!$B$7:$K$60,3,0),"")</f>
        <v/>
      </c>
      <c r="E1572" s="18" t="str">
        <f>_xlfn.IFNA(VLOOKUP(C1572,'1 - Componenten'!$B$7:$K$60,5,0),"")</f>
        <v/>
      </c>
      <c r="F1572" s="26" t="str">
        <f>_xlfn.IFNA(VLOOKUP(C1572,'1 - Componenten'!$B$7:$K$60,8,0),"")</f>
        <v/>
      </c>
      <c r="G1572" s="26" t="str">
        <f>_xlfn.IFNA(VLOOKUP(C1572,'1 - Componenten'!$B$7:$K$60,9,0),"")</f>
        <v/>
      </c>
      <c r="H1572" s="26" t="str">
        <f>_xlfn.IFNA(VLOOKUP(C1572,'1 - Componenten'!$B$7:$K$60,10,0),"")</f>
        <v/>
      </c>
      <c r="I1572" s="13">
        <v>1</v>
      </c>
      <c r="J1572" s="52">
        <f t="shared" si="540"/>
        <v>0</v>
      </c>
      <c r="K1572" s="53">
        <f t="shared" si="541"/>
        <v>0</v>
      </c>
      <c r="L1572" s="53">
        <f t="shared" si="538"/>
        <v>0</v>
      </c>
      <c r="M1572" s="53">
        <f t="shared" si="539"/>
        <v>0</v>
      </c>
      <c r="N1572" s="42"/>
    </row>
    <row r="1573" spans="2:14" s="2" customFormat="1" x14ac:dyDescent="0.25">
      <c r="B1573" s="39"/>
      <c r="C1573" s="3"/>
      <c r="D1573" s="4" t="str">
        <f>_xlfn.IFNA(VLOOKUP(C1573,'1 - Componenten'!$B$7:$K$60,3,0),"")</f>
        <v/>
      </c>
      <c r="E1573" s="18" t="str">
        <f>_xlfn.IFNA(VLOOKUP(C1573,'1 - Componenten'!$B$7:$K$60,5,0),"")</f>
        <v/>
      </c>
      <c r="F1573" s="26" t="str">
        <f>_xlfn.IFNA(VLOOKUP(C1573,'1 - Componenten'!$B$7:$K$60,8,0),"")</f>
        <v/>
      </c>
      <c r="G1573" s="26" t="str">
        <f>_xlfn.IFNA(VLOOKUP(C1573,'1 - Componenten'!$B$7:$K$60,9,0),"")</f>
        <v/>
      </c>
      <c r="H1573" s="26" t="str">
        <f>_xlfn.IFNA(VLOOKUP(C1573,'1 - Componenten'!$B$7:$K$60,10,0),"")</f>
        <v/>
      </c>
      <c r="I1573" s="13">
        <v>1</v>
      </c>
      <c r="J1573" s="52">
        <f t="shared" si="540"/>
        <v>0</v>
      </c>
      <c r="K1573" s="53">
        <f t="shared" si="541"/>
        <v>0</v>
      </c>
      <c r="L1573" s="53">
        <f t="shared" si="538"/>
        <v>0</v>
      </c>
      <c r="M1573" s="53">
        <f t="shared" si="539"/>
        <v>0</v>
      </c>
      <c r="N1573" s="42"/>
    </row>
    <row r="1574" spans="2:14" s="2" customFormat="1" x14ac:dyDescent="0.25">
      <c r="B1574" s="39"/>
      <c r="C1574" s="3"/>
      <c r="D1574" s="4" t="str">
        <f>_xlfn.IFNA(VLOOKUP(C1574,'1 - Componenten'!$B$7:$K$60,3,0),"")</f>
        <v/>
      </c>
      <c r="E1574" s="18" t="str">
        <f>_xlfn.IFNA(VLOOKUP(C1574,'1 - Componenten'!$B$7:$K$60,5,0),"")</f>
        <v/>
      </c>
      <c r="F1574" s="26" t="str">
        <f>_xlfn.IFNA(VLOOKUP(C1574,'1 - Componenten'!$B$7:$K$60,8,0),"")</f>
        <v/>
      </c>
      <c r="G1574" s="26" t="str">
        <f>_xlfn.IFNA(VLOOKUP(C1574,'1 - Componenten'!$B$7:$K$60,9,0),"")</f>
        <v/>
      </c>
      <c r="H1574" s="26" t="str">
        <f>_xlfn.IFNA(VLOOKUP(C1574,'1 - Componenten'!$B$7:$K$60,10,0),"")</f>
        <v/>
      </c>
      <c r="I1574" s="13">
        <v>1</v>
      </c>
      <c r="J1574" s="52">
        <f t="shared" si="540"/>
        <v>0</v>
      </c>
      <c r="K1574" s="53">
        <f t="shared" si="541"/>
        <v>0</v>
      </c>
      <c r="L1574" s="53">
        <f t="shared" si="538"/>
        <v>0</v>
      </c>
      <c r="M1574" s="53">
        <f t="shared" si="539"/>
        <v>0</v>
      </c>
      <c r="N1574" s="42"/>
    </row>
    <row r="1575" spans="2:14" s="2" customFormat="1" x14ac:dyDescent="0.25">
      <c r="B1575" s="39"/>
      <c r="C1575" s="3"/>
      <c r="D1575" s="4" t="str">
        <f>_xlfn.IFNA(VLOOKUP(C1575,'1 - Componenten'!$B$7:$K$60,3,0),"")</f>
        <v/>
      </c>
      <c r="E1575" s="18" t="str">
        <f>_xlfn.IFNA(VLOOKUP(C1575,'1 - Componenten'!$B$7:$K$60,5,0),"")</f>
        <v/>
      </c>
      <c r="F1575" s="26" t="str">
        <f>_xlfn.IFNA(VLOOKUP(C1575,'1 - Componenten'!$B$7:$K$60,8,0),"")</f>
        <v/>
      </c>
      <c r="G1575" s="26" t="str">
        <f>_xlfn.IFNA(VLOOKUP(C1575,'1 - Componenten'!$B$7:$K$60,9,0),"")</f>
        <v/>
      </c>
      <c r="H1575" s="26" t="str">
        <f>_xlfn.IFNA(VLOOKUP(C1575,'1 - Componenten'!$B$7:$K$60,10,0),"")</f>
        <v/>
      </c>
      <c r="I1575" s="13">
        <v>1</v>
      </c>
      <c r="J1575" s="52">
        <f t="shared" si="540"/>
        <v>0</v>
      </c>
      <c r="K1575" s="53">
        <f t="shared" si="541"/>
        <v>0</v>
      </c>
      <c r="L1575" s="53">
        <f t="shared" si="538"/>
        <v>0</v>
      </c>
      <c r="M1575" s="53">
        <f t="shared" si="539"/>
        <v>0</v>
      </c>
      <c r="N1575" s="42"/>
    </row>
    <row r="1576" spans="2:14" s="2" customFormat="1" ht="14.1" customHeight="1" x14ac:dyDescent="0.25">
      <c r="B1576" s="39"/>
      <c r="C1576" s="32"/>
      <c r="D1576" s="33"/>
      <c r="E1576" s="34"/>
      <c r="F1576" s="35"/>
      <c r="G1576" s="35"/>
      <c r="H1576" s="35"/>
      <c r="I1576" s="32"/>
      <c r="J1576" s="54" t="s">
        <v>29</v>
      </c>
      <c r="K1576" s="55">
        <f>SUM(K1567:K1575)</f>
        <v>0</v>
      </c>
      <c r="L1576" s="55">
        <f>SUM(L1567:L1575)</f>
        <v>0</v>
      </c>
      <c r="M1576" s="55">
        <f>SUM(M1567:M1575)</f>
        <v>0</v>
      </c>
      <c r="N1576" s="42"/>
    </row>
    <row r="1577" spans="2:14" s="2" customFormat="1" ht="18.75" x14ac:dyDescent="0.3">
      <c r="B1577" s="39"/>
      <c r="C1577" s="48" t="s">
        <v>64</v>
      </c>
      <c r="D1577" s="79" t="s">
        <v>112</v>
      </c>
      <c r="E1577" s="107" t="s">
        <v>19</v>
      </c>
      <c r="F1577" s="107"/>
      <c r="G1577" s="107"/>
      <c r="H1577" s="107"/>
      <c r="I1577" s="108" t="s">
        <v>35</v>
      </c>
      <c r="J1577" s="108"/>
      <c r="K1577" s="108"/>
      <c r="L1577" s="108"/>
      <c r="M1577" s="108"/>
      <c r="N1577" s="42"/>
    </row>
    <row r="1578" spans="2:14" s="2" customFormat="1" ht="30" customHeight="1" x14ac:dyDescent="0.25">
      <c r="B1578" s="39"/>
      <c r="C1578" s="5" t="s">
        <v>36</v>
      </c>
      <c r="D1578" s="5" t="s">
        <v>12</v>
      </c>
      <c r="E1578" s="12" t="s">
        <v>2</v>
      </c>
      <c r="F1578" s="5" t="s">
        <v>24</v>
      </c>
      <c r="G1578" s="23" t="s">
        <v>21</v>
      </c>
      <c r="H1578" s="23" t="s">
        <v>22</v>
      </c>
      <c r="I1578" s="21" t="s">
        <v>20</v>
      </c>
      <c r="J1578" s="21" t="s">
        <v>23</v>
      </c>
      <c r="K1578" s="50" t="s">
        <v>25</v>
      </c>
      <c r="L1578" s="51" t="s">
        <v>26</v>
      </c>
      <c r="M1578" s="51" t="s">
        <v>27</v>
      </c>
      <c r="N1578" s="42"/>
    </row>
    <row r="1579" spans="2:14" s="2" customFormat="1" x14ac:dyDescent="0.25">
      <c r="B1579" s="39"/>
      <c r="C1579" s="3"/>
      <c r="D1579" s="4" t="str">
        <f>_xlfn.IFNA(VLOOKUP(C1579,'1 - Componenten'!$B$7:$K$60,3,0),"")</f>
        <v/>
      </c>
      <c r="E1579" s="18" t="str">
        <f>_xlfn.IFNA(VLOOKUP(C1579,'1 - Componenten'!$B$7:$K$60,5,0),"")</f>
        <v/>
      </c>
      <c r="F1579" s="26" t="str">
        <f>_xlfn.IFNA(VLOOKUP(C1579,'1 - Componenten'!$B$7:$K$60,8,0),"")</f>
        <v/>
      </c>
      <c r="G1579" s="26" t="str">
        <f>_xlfn.IFNA(VLOOKUP(C1579,'1 - Componenten'!$B$7:$K$60,9,0),"")</f>
        <v/>
      </c>
      <c r="H1579" s="26" t="str">
        <f>_xlfn.IFNA(VLOOKUP(C1579,'1 - Componenten'!$B$7:$K$60,10,0),"")</f>
        <v/>
      </c>
      <c r="I1579" s="13">
        <v>1</v>
      </c>
      <c r="J1579" s="52">
        <f>IFERROR($I1579*E1579,0)</f>
        <v>0</v>
      </c>
      <c r="K1579" s="53">
        <f>IFERROR($I1579*F1579,0)</f>
        <v>0</v>
      </c>
      <c r="L1579" s="53">
        <f t="shared" ref="L1579:L1587" si="542">IFERROR($I1579*G1579,0)</f>
        <v>0</v>
      </c>
      <c r="M1579" s="53">
        <f t="shared" ref="M1579:M1587" si="543">IFERROR($I1579*H1579,0)</f>
        <v>0</v>
      </c>
      <c r="N1579" s="42"/>
    </row>
    <row r="1580" spans="2:14" s="2" customFormat="1" x14ac:dyDescent="0.25">
      <c r="B1580" s="39"/>
      <c r="C1580" s="3"/>
      <c r="D1580" s="4" t="str">
        <f>_xlfn.IFNA(VLOOKUP(C1580,'1 - Componenten'!$B$7:$K$60,3,0),"")</f>
        <v/>
      </c>
      <c r="E1580" s="18" t="str">
        <f>_xlfn.IFNA(VLOOKUP(C1580,'1 - Componenten'!$B$7:$K$60,5,0),"")</f>
        <v/>
      </c>
      <c r="F1580" s="26" t="str">
        <f>_xlfn.IFNA(VLOOKUP(C1580,'1 - Componenten'!$B$7:$K$60,8,0),"")</f>
        <v/>
      </c>
      <c r="G1580" s="26" t="str">
        <f>_xlfn.IFNA(VLOOKUP(C1580,'1 - Componenten'!$B$7:$K$60,9,0),"")</f>
        <v/>
      </c>
      <c r="H1580" s="26" t="str">
        <f>_xlfn.IFNA(VLOOKUP(C1580,'1 - Componenten'!$B$7:$K$60,10,0),"")</f>
        <v/>
      </c>
      <c r="I1580" s="13">
        <v>1</v>
      </c>
      <c r="J1580" s="52">
        <f t="shared" ref="J1580:J1587" si="544">IFERROR($I1580*E1580,0)</f>
        <v>0</v>
      </c>
      <c r="K1580" s="53">
        <f t="shared" ref="K1580:K1587" si="545">IFERROR($I1580*F1580,0)</f>
        <v>0</v>
      </c>
      <c r="L1580" s="53">
        <f t="shared" si="542"/>
        <v>0</v>
      </c>
      <c r="M1580" s="53">
        <f t="shared" si="543"/>
        <v>0</v>
      </c>
      <c r="N1580" s="42"/>
    </row>
    <row r="1581" spans="2:14" s="2" customFormat="1" x14ac:dyDescent="0.25">
      <c r="B1581" s="39"/>
      <c r="C1581" s="3"/>
      <c r="D1581" s="4" t="str">
        <f>_xlfn.IFNA(VLOOKUP(C1581,'1 - Componenten'!$B$7:$K$60,3,0),"")</f>
        <v/>
      </c>
      <c r="E1581" s="18" t="str">
        <f>_xlfn.IFNA(VLOOKUP(C1581,'1 - Componenten'!$B$7:$K$60,5,0),"")</f>
        <v/>
      </c>
      <c r="F1581" s="26" t="str">
        <f>_xlfn.IFNA(VLOOKUP(C1581,'1 - Componenten'!$B$7:$K$60,8,0),"")</f>
        <v/>
      </c>
      <c r="G1581" s="26" t="str">
        <f>_xlfn.IFNA(VLOOKUP(C1581,'1 - Componenten'!$B$7:$K$60,9,0),"")</f>
        <v/>
      </c>
      <c r="H1581" s="26" t="str">
        <f>_xlfn.IFNA(VLOOKUP(C1581,'1 - Componenten'!$B$7:$K$60,10,0),"")</f>
        <v/>
      </c>
      <c r="I1581" s="13">
        <v>1</v>
      </c>
      <c r="J1581" s="52">
        <f t="shared" si="544"/>
        <v>0</v>
      </c>
      <c r="K1581" s="53">
        <f t="shared" si="545"/>
        <v>0</v>
      </c>
      <c r="L1581" s="53">
        <f t="shared" si="542"/>
        <v>0</v>
      </c>
      <c r="M1581" s="53">
        <f t="shared" si="543"/>
        <v>0</v>
      </c>
      <c r="N1581" s="42"/>
    </row>
    <row r="1582" spans="2:14" s="2" customFormat="1" x14ac:dyDescent="0.25">
      <c r="B1582" s="39"/>
      <c r="C1582" s="3"/>
      <c r="D1582" s="4" t="str">
        <f>_xlfn.IFNA(VLOOKUP(C1582,'1 - Componenten'!$B$7:$K$60,3,0),"")</f>
        <v/>
      </c>
      <c r="E1582" s="18" t="str">
        <f>_xlfn.IFNA(VLOOKUP(C1582,'1 - Componenten'!$B$7:$K$60,5,0),"")</f>
        <v/>
      </c>
      <c r="F1582" s="26" t="str">
        <f>_xlfn.IFNA(VLOOKUP(C1582,'1 - Componenten'!$B$7:$K$60,8,0),"")</f>
        <v/>
      </c>
      <c r="G1582" s="26" t="str">
        <f>_xlfn.IFNA(VLOOKUP(C1582,'1 - Componenten'!$B$7:$K$60,9,0),"")</f>
        <v/>
      </c>
      <c r="H1582" s="26" t="str">
        <f>_xlfn.IFNA(VLOOKUP(C1582,'1 - Componenten'!$B$7:$K$60,10,0),"")</f>
        <v/>
      </c>
      <c r="I1582" s="13">
        <v>1</v>
      </c>
      <c r="J1582" s="52">
        <f t="shared" si="544"/>
        <v>0</v>
      </c>
      <c r="K1582" s="53">
        <f t="shared" si="545"/>
        <v>0</v>
      </c>
      <c r="L1582" s="53">
        <f t="shared" si="542"/>
        <v>0</v>
      </c>
      <c r="M1582" s="53">
        <f t="shared" si="543"/>
        <v>0</v>
      </c>
      <c r="N1582" s="42"/>
    </row>
    <row r="1583" spans="2:14" s="2" customFormat="1" x14ac:dyDescent="0.25">
      <c r="B1583" s="39"/>
      <c r="C1583" s="3"/>
      <c r="D1583" s="4" t="str">
        <f>_xlfn.IFNA(VLOOKUP(C1583,'1 - Componenten'!$B$7:$K$60,3,0),"")</f>
        <v/>
      </c>
      <c r="E1583" s="18" t="str">
        <f>_xlfn.IFNA(VLOOKUP(C1583,'1 - Componenten'!$B$7:$K$60,5,0),"")</f>
        <v/>
      </c>
      <c r="F1583" s="26" t="str">
        <f>_xlfn.IFNA(VLOOKUP(C1583,'1 - Componenten'!$B$7:$K$60,8,0),"")</f>
        <v/>
      </c>
      <c r="G1583" s="26" t="str">
        <f>_xlfn.IFNA(VLOOKUP(C1583,'1 - Componenten'!$B$7:$K$60,9,0),"")</f>
        <v/>
      </c>
      <c r="H1583" s="26" t="str">
        <f>_xlfn.IFNA(VLOOKUP(C1583,'1 - Componenten'!$B$7:$K$60,10,0),"")</f>
        <v/>
      </c>
      <c r="I1583" s="13">
        <v>1</v>
      </c>
      <c r="J1583" s="52">
        <f t="shared" si="544"/>
        <v>0</v>
      </c>
      <c r="K1583" s="53">
        <f t="shared" si="545"/>
        <v>0</v>
      </c>
      <c r="L1583" s="53">
        <f t="shared" si="542"/>
        <v>0</v>
      </c>
      <c r="M1583" s="53">
        <f t="shared" si="543"/>
        <v>0</v>
      </c>
      <c r="N1583" s="42"/>
    </row>
    <row r="1584" spans="2:14" s="2" customFormat="1" x14ac:dyDescent="0.25">
      <c r="B1584" s="39"/>
      <c r="C1584" s="3"/>
      <c r="D1584" s="4" t="str">
        <f>_xlfn.IFNA(VLOOKUP(C1584,'1 - Componenten'!$B$7:$K$60,3,0),"")</f>
        <v/>
      </c>
      <c r="E1584" s="18" t="str">
        <f>_xlfn.IFNA(VLOOKUP(C1584,'1 - Componenten'!$B$7:$K$60,5,0),"")</f>
        <v/>
      </c>
      <c r="F1584" s="26" t="str">
        <f>_xlfn.IFNA(VLOOKUP(C1584,'1 - Componenten'!$B$7:$K$60,8,0),"")</f>
        <v/>
      </c>
      <c r="G1584" s="26" t="str">
        <f>_xlfn.IFNA(VLOOKUP(C1584,'1 - Componenten'!$B$7:$K$60,9,0),"")</f>
        <v/>
      </c>
      <c r="H1584" s="26" t="str">
        <f>_xlfn.IFNA(VLOOKUP(C1584,'1 - Componenten'!$B$7:$K$60,10,0),"")</f>
        <v/>
      </c>
      <c r="I1584" s="13">
        <v>1</v>
      </c>
      <c r="J1584" s="52">
        <f t="shared" si="544"/>
        <v>0</v>
      </c>
      <c r="K1584" s="53">
        <f t="shared" si="545"/>
        <v>0</v>
      </c>
      <c r="L1584" s="53">
        <f t="shared" si="542"/>
        <v>0</v>
      </c>
      <c r="M1584" s="53">
        <f t="shared" si="543"/>
        <v>0</v>
      </c>
      <c r="N1584" s="42"/>
    </row>
    <row r="1585" spans="2:14" s="2" customFormat="1" x14ac:dyDescent="0.25">
      <c r="B1585" s="39"/>
      <c r="C1585" s="3"/>
      <c r="D1585" s="4" t="str">
        <f>_xlfn.IFNA(VLOOKUP(C1585,'1 - Componenten'!$B$7:$K$60,3,0),"")</f>
        <v/>
      </c>
      <c r="E1585" s="18" t="str">
        <f>_xlfn.IFNA(VLOOKUP(C1585,'1 - Componenten'!$B$7:$K$60,5,0),"")</f>
        <v/>
      </c>
      <c r="F1585" s="26" t="str">
        <f>_xlfn.IFNA(VLOOKUP(C1585,'1 - Componenten'!$B$7:$K$60,8,0),"")</f>
        <v/>
      </c>
      <c r="G1585" s="26" t="str">
        <f>_xlfn.IFNA(VLOOKUP(C1585,'1 - Componenten'!$B$7:$K$60,9,0),"")</f>
        <v/>
      </c>
      <c r="H1585" s="26" t="str">
        <f>_xlfn.IFNA(VLOOKUP(C1585,'1 - Componenten'!$B$7:$K$60,10,0),"")</f>
        <v/>
      </c>
      <c r="I1585" s="13">
        <v>1</v>
      </c>
      <c r="J1585" s="52">
        <f t="shared" si="544"/>
        <v>0</v>
      </c>
      <c r="K1585" s="53">
        <f t="shared" si="545"/>
        <v>0</v>
      </c>
      <c r="L1585" s="53">
        <f t="shared" si="542"/>
        <v>0</v>
      </c>
      <c r="M1585" s="53">
        <f t="shared" si="543"/>
        <v>0</v>
      </c>
      <c r="N1585" s="42"/>
    </row>
    <row r="1586" spans="2:14" s="2" customFormat="1" x14ac:dyDescent="0.25">
      <c r="B1586" s="39"/>
      <c r="C1586" s="3"/>
      <c r="D1586" s="4" t="str">
        <f>_xlfn.IFNA(VLOOKUP(C1586,'1 - Componenten'!$B$7:$K$60,3,0),"")</f>
        <v/>
      </c>
      <c r="E1586" s="18" t="str">
        <f>_xlfn.IFNA(VLOOKUP(C1586,'1 - Componenten'!$B$7:$K$60,5,0),"")</f>
        <v/>
      </c>
      <c r="F1586" s="26" t="str">
        <f>_xlfn.IFNA(VLOOKUP(C1586,'1 - Componenten'!$B$7:$K$60,8,0),"")</f>
        <v/>
      </c>
      <c r="G1586" s="26" t="str">
        <f>_xlfn.IFNA(VLOOKUP(C1586,'1 - Componenten'!$B$7:$K$60,9,0),"")</f>
        <v/>
      </c>
      <c r="H1586" s="26" t="str">
        <f>_xlfn.IFNA(VLOOKUP(C1586,'1 - Componenten'!$B$7:$K$60,10,0),"")</f>
        <v/>
      </c>
      <c r="I1586" s="13">
        <v>1</v>
      </c>
      <c r="J1586" s="52">
        <f t="shared" si="544"/>
        <v>0</v>
      </c>
      <c r="K1586" s="53">
        <f t="shared" si="545"/>
        <v>0</v>
      </c>
      <c r="L1586" s="53">
        <f t="shared" si="542"/>
        <v>0</v>
      </c>
      <c r="M1586" s="53">
        <f t="shared" si="543"/>
        <v>0</v>
      </c>
      <c r="N1586" s="42"/>
    </row>
    <row r="1587" spans="2:14" s="2" customFormat="1" x14ac:dyDescent="0.25">
      <c r="B1587" s="39"/>
      <c r="C1587" s="3"/>
      <c r="D1587" s="4" t="str">
        <f>_xlfn.IFNA(VLOOKUP(C1587,'1 - Componenten'!$B$7:$K$60,3,0),"")</f>
        <v/>
      </c>
      <c r="E1587" s="18" t="str">
        <f>_xlfn.IFNA(VLOOKUP(C1587,'1 - Componenten'!$B$7:$K$60,5,0),"")</f>
        <v/>
      </c>
      <c r="F1587" s="26" t="str">
        <f>_xlfn.IFNA(VLOOKUP(C1587,'1 - Componenten'!$B$7:$K$60,8,0),"")</f>
        <v/>
      </c>
      <c r="G1587" s="26" t="str">
        <f>_xlfn.IFNA(VLOOKUP(C1587,'1 - Componenten'!$B$7:$K$60,9,0),"")</f>
        <v/>
      </c>
      <c r="H1587" s="26" t="str">
        <f>_xlfn.IFNA(VLOOKUP(C1587,'1 - Componenten'!$B$7:$K$60,10,0),"")</f>
        <v/>
      </c>
      <c r="I1587" s="13">
        <v>1</v>
      </c>
      <c r="J1587" s="52">
        <f t="shared" si="544"/>
        <v>0</v>
      </c>
      <c r="K1587" s="53">
        <f t="shared" si="545"/>
        <v>0</v>
      </c>
      <c r="L1587" s="53">
        <f t="shared" si="542"/>
        <v>0</v>
      </c>
      <c r="M1587" s="53">
        <f t="shared" si="543"/>
        <v>0</v>
      </c>
      <c r="N1587" s="42"/>
    </row>
    <row r="1588" spans="2:14" s="2" customFormat="1" ht="14.1" customHeight="1" x14ac:dyDescent="0.25">
      <c r="B1588" s="39"/>
      <c r="C1588" s="32"/>
      <c r="D1588" s="33"/>
      <c r="E1588" s="34"/>
      <c r="F1588" s="35"/>
      <c r="G1588" s="35"/>
      <c r="H1588" s="35"/>
      <c r="I1588" s="32"/>
      <c r="J1588" s="54" t="s">
        <v>29</v>
      </c>
      <c r="K1588" s="55">
        <f>SUM(K1579:K1587)</f>
        <v>0</v>
      </c>
      <c r="L1588" s="55">
        <f>SUM(L1579:L1587)</f>
        <v>0</v>
      </c>
      <c r="M1588" s="55">
        <f>SUM(M1579:M1587)</f>
        <v>0</v>
      </c>
      <c r="N1588" s="42"/>
    </row>
    <row r="1589" spans="2:14" s="2" customFormat="1" ht="18.75" x14ac:dyDescent="0.3">
      <c r="B1589" s="39"/>
      <c r="C1589" s="48" t="s">
        <v>64</v>
      </c>
      <c r="D1589" s="79" t="s">
        <v>112</v>
      </c>
      <c r="E1589" s="107" t="s">
        <v>19</v>
      </c>
      <c r="F1589" s="107"/>
      <c r="G1589" s="107"/>
      <c r="H1589" s="107"/>
      <c r="I1589" s="108" t="s">
        <v>35</v>
      </c>
      <c r="J1589" s="108"/>
      <c r="K1589" s="108"/>
      <c r="L1589" s="108"/>
      <c r="M1589" s="108"/>
      <c r="N1589" s="42"/>
    </row>
    <row r="1590" spans="2:14" s="2" customFormat="1" ht="30" customHeight="1" x14ac:dyDescent="0.25">
      <c r="B1590" s="39"/>
      <c r="C1590" s="5" t="s">
        <v>36</v>
      </c>
      <c r="D1590" s="5" t="s">
        <v>12</v>
      </c>
      <c r="E1590" s="12" t="s">
        <v>2</v>
      </c>
      <c r="F1590" s="5" t="s">
        <v>24</v>
      </c>
      <c r="G1590" s="23" t="s">
        <v>21</v>
      </c>
      <c r="H1590" s="23" t="s">
        <v>22</v>
      </c>
      <c r="I1590" s="21" t="s">
        <v>20</v>
      </c>
      <c r="J1590" s="21" t="s">
        <v>23</v>
      </c>
      <c r="K1590" s="50" t="s">
        <v>25</v>
      </c>
      <c r="L1590" s="51" t="s">
        <v>26</v>
      </c>
      <c r="M1590" s="51" t="s">
        <v>27</v>
      </c>
      <c r="N1590" s="42"/>
    </row>
    <row r="1591" spans="2:14" s="2" customFormat="1" x14ac:dyDescent="0.25">
      <c r="B1591" s="39"/>
      <c r="C1591" s="3"/>
      <c r="D1591" s="4" t="str">
        <f>_xlfn.IFNA(VLOOKUP(C1591,'1 - Componenten'!$B$7:$K$60,3,0),"")</f>
        <v/>
      </c>
      <c r="E1591" s="18" t="str">
        <f>_xlfn.IFNA(VLOOKUP(C1591,'1 - Componenten'!$B$7:$K$60,5,0),"")</f>
        <v/>
      </c>
      <c r="F1591" s="26" t="str">
        <f>_xlfn.IFNA(VLOOKUP(C1591,'1 - Componenten'!$B$7:$K$60,8,0),"")</f>
        <v/>
      </c>
      <c r="G1591" s="26" t="str">
        <f>_xlfn.IFNA(VLOOKUP(C1591,'1 - Componenten'!$B$7:$K$60,9,0),"")</f>
        <v/>
      </c>
      <c r="H1591" s="26" t="str">
        <f>_xlfn.IFNA(VLOOKUP(C1591,'1 - Componenten'!$B$7:$K$60,10,0),"")</f>
        <v/>
      </c>
      <c r="I1591" s="13">
        <v>1</v>
      </c>
      <c r="J1591" s="52">
        <f>IFERROR($I1591*E1591,0)</f>
        <v>0</v>
      </c>
      <c r="K1591" s="53">
        <f>IFERROR($I1591*F1591,0)</f>
        <v>0</v>
      </c>
      <c r="L1591" s="53">
        <f t="shared" ref="L1591:L1599" si="546">IFERROR($I1591*G1591,0)</f>
        <v>0</v>
      </c>
      <c r="M1591" s="53">
        <f t="shared" ref="M1591:M1599" si="547">IFERROR($I1591*H1591,0)</f>
        <v>0</v>
      </c>
      <c r="N1591" s="42"/>
    </row>
    <row r="1592" spans="2:14" s="2" customFormat="1" x14ac:dyDescent="0.25">
      <c r="B1592" s="39"/>
      <c r="C1592" s="3"/>
      <c r="D1592" s="4" t="str">
        <f>_xlfn.IFNA(VLOOKUP(C1592,'1 - Componenten'!$B$7:$K$60,3,0),"")</f>
        <v/>
      </c>
      <c r="E1592" s="18" t="str">
        <f>_xlfn.IFNA(VLOOKUP(C1592,'1 - Componenten'!$B$7:$K$60,5,0),"")</f>
        <v/>
      </c>
      <c r="F1592" s="26" t="str">
        <f>_xlfn.IFNA(VLOOKUP(C1592,'1 - Componenten'!$B$7:$K$60,8,0),"")</f>
        <v/>
      </c>
      <c r="G1592" s="26" t="str">
        <f>_xlfn.IFNA(VLOOKUP(C1592,'1 - Componenten'!$B$7:$K$60,9,0),"")</f>
        <v/>
      </c>
      <c r="H1592" s="26" t="str">
        <f>_xlfn.IFNA(VLOOKUP(C1592,'1 - Componenten'!$B$7:$K$60,10,0),"")</f>
        <v/>
      </c>
      <c r="I1592" s="13">
        <v>1</v>
      </c>
      <c r="J1592" s="52">
        <f t="shared" ref="J1592:J1599" si="548">IFERROR($I1592*E1592,0)</f>
        <v>0</v>
      </c>
      <c r="K1592" s="53">
        <f t="shared" ref="K1592:K1599" si="549">IFERROR($I1592*F1592,0)</f>
        <v>0</v>
      </c>
      <c r="L1592" s="53">
        <f t="shared" si="546"/>
        <v>0</v>
      </c>
      <c r="M1592" s="53">
        <f t="shared" si="547"/>
        <v>0</v>
      </c>
      <c r="N1592" s="42"/>
    </row>
    <row r="1593" spans="2:14" s="2" customFormat="1" x14ac:dyDescent="0.25">
      <c r="B1593" s="39"/>
      <c r="C1593" s="3"/>
      <c r="D1593" s="4" t="str">
        <f>_xlfn.IFNA(VLOOKUP(C1593,'1 - Componenten'!$B$7:$K$60,3,0),"")</f>
        <v/>
      </c>
      <c r="E1593" s="18" t="str">
        <f>_xlfn.IFNA(VLOOKUP(C1593,'1 - Componenten'!$B$7:$K$60,5,0),"")</f>
        <v/>
      </c>
      <c r="F1593" s="26" t="str">
        <f>_xlfn.IFNA(VLOOKUP(C1593,'1 - Componenten'!$B$7:$K$60,8,0),"")</f>
        <v/>
      </c>
      <c r="G1593" s="26" t="str">
        <f>_xlfn.IFNA(VLOOKUP(C1593,'1 - Componenten'!$B$7:$K$60,9,0),"")</f>
        <v/>
      </c>
      <c r="H1593" s="26" t="str">
        <f>_xlfn.IFNA(VLOOKUP(C1593,'1 - Componenten'!$B$7:$K$60,10,0),"")</f>
        <v/>
      </c>
      <c r="I1593" s="13">
        <v>1</v>
      </c>
      <c r="J1593" s="52">
        <f t="shared" si="548"/>
        <v>0</v>
      </c>
      <c r="K1593" s="53">
        <f t="shared" si="549"/>
        <v>0</v>
      </c>
      <c r="L1593" s="53">
        <f t="shared" si="546"/>
        <v>0</v>
      </c>
      <c r="M1593" s="53">
        <f t="shared" si="547"/>
        <v>0</v>
      </c>
      <c r="N1593" s="42"/>
    </row>
    <row r="1594" spans="2:14" s="2" customFormat="1" x14ac:dyDescent="0.25">
      <c r="B1594" s="39"/>
      <c r="C1594" s="3"/>
      <c r="D1594" s="4" t="str">
        <f>_xlfn.IFNA(VLOOKUP(C1594,'1 - Componenten'!$B$7:$K$60,3,0),"")</f>
        <v/>
      </c>
      <c r="E1594" s="18" t="str">
        <f>_xlfn.IFNA(VLOOKUP(C1594,'1 - Componenten'!$B$7:$K$60,5,0),"")</f>
        <v/>
      </c>
      <c r="F1594" s="26" t="str">
        <f>_xlfn.IFNA(VLOOKUP(C1594,'1 - Componenten'!$B$7:$K$60,8,0),"")</f>
        <v/>
      </c>
      <c r="G1594" s="26" t="str">
        <f>_xlfn.IFNA(VLOOKUP(C1594,'1 - Componenten'!$B$7:$K$60,9,0),"")</f>
        <v/>
      </c>
      <c r="H1594" s="26" t="str">
        <f>_xlfn.IFNA(VLOOKUP(C1594,'1 - Componenten'!$B$7:$K$60,10,0),"")</f>
        <v/>
      </c>
      <c r="I1594" s="13">
        <v>1</v>
      </c>
      <c r="J1594" s="52">
        <f t="shared" si="548"/>
        <v>0</v>
      </c>
      <c r="K1594" s="53">
        <f t="shared" si="549"/>
        <v>0</v>
      </c>
      <c r="L1594" s="53">
        <f t="shared" si="546"/>
        <v>0</v>
      </c>
      <c r="M1594" s="53">
        <f t="shared" si="547"/>
        <v>0</v>
      </c>
      <c r="N1594" s="42"/>
    </row>
    <row r="1595" spans="2:14" s="2" customFormat="1" x14ac:dyDescent="0.25">
      <c r="B1595" s="39"/>
      <c r="C1595" s="3"/>
      <c r="D1595" s="4" t="str">
        <f>_xlfn.IFNA(VLOOKUP(C1595,'1 - Componenten'!$B$7:$K$60,3,0),"")</f>
        <v/>
      </c>
      <c r="E1595" s="18" t="str">
        <f>_xlfn.IFNA(VLOOKUP(C1595,'1 - Componenten'!$B$7:$K$60,5,0),"")</f>
        <v/>
      </c>
      <c r="F1595" s="26" t="str">
        <f>_xlfn.IFNA(VLOOKUP(C1595,'1 - Componenten'!$B$7:$K$60,8,0),"")</f>
        <v/>
      </c>
      <c r="G1595" s="26" t="str">
        <f>_xlfn.IFNA(VLOOKUP(C1595,'1 - Componenten'!$B$7:$K$60,9,0),"")</f>
        <v/>
      </c>
      <c r="H1595" s="26" t="str">
        <f>_xlfn.IFNA(VLOOKUP(C1595,'1 - Componenten'!$B$7:$K$60,10,0),"")</f>
        <v/>
      </c>
      <c r="I1595" s="13">
        <v>1</v>
      </c>
      <c r="J1595" s="52">
        <f t="shared" si="548"/>
        <v>0</v>
      </c>
      <c r="K1595" s="53">
        <f t="shared" si="549"/>
        <v>0</v>
      </c>
      <c r="L1595" s="53">
        <f t="shared" si="546"/>
        <v>0</v>
      </c>
      <c r="M1595" s="53">
        <f t="shared" si="547"/>
        <v>0</v>
      </c>
      <c r="N1595" s="42"/>
    </row>
    <row r="1596" spans="2:14" s="2" customFormat="1" x14ac:dyDescent="0.25">
      <c r="B1596" s="39"/>
      <c r="C1596" s="3"/>
      <c r="D1596" s="4" t="str">
        <f>_xlfn.IFNA(VLOOKUP(C1596,'1 - Componenten'!$B$7:$K$60,3,0),"")</f>
        <v/>
      </c>
      <c r="E1596" s="18" t="str">
        <f>_xlfn.IFNA(VLOOKUP(C1596,'1 - Componenten'!$B$7:$K$60,5,0),"")</f>
        <v/>
      </c>
      <c r="F1596" s="26" t="str">
        <f>_xlfn.IFNA(VLOOKUP(C1596,'1 - Componenten'!$B$7:$K$60,8,0),"")</f>
        <v/>
      </c>
      <c r="G1596" s="26" t="str">
        <f>_xlfn.IFNA(VLOOKUP(C1596,'1 - Componenten'!$B$7:$K$60,9,0),"")</f>
        <v/>
      </c>
      <c r="H1596" s="26" t="str">
        <f>_xlfn.IFNA(VLOOKUP(C1596,'1 - Componenten'!$B$7:$K$60,10,0),"")</f>
        <v/>
      </c>
      <c r="I1596" s="13">
        <v>1</v>
      </c>
      <c r="J1596" s="52">
        <f t="shared" si="548"/>
        <v>0</v>
      </c>
      <c r="K1596" s="53">
        <f t="shared" si="549"/>
        <v>0</v>
      </c>
      <c r="L1596" s="53">
        <f t="shared" si="546"/>
        <v>0</v>
      </c>
      <c r="M1596" s="53">
        <f t="shared" si="547"/>
        <v>0</v>
      </c>
      <c r="N1596" s="42"/>
    </row>
    <row r="1597" spans="2:14" s="2" customFormat="1" x14ac:dyDescent="0.25">
      <c r="B1597" s="39"/>
      <c r="C1597" s="3"/>
      <c r="D1597" s="4" t="str">
        <f>_xlfn.IFNA(VLOOKUP(C1597,'1 - Componenten'!$B$7:$K$60,3,0),"")</f>
        <v/>
      </c>
      <c r="E1597" s="18" t="str">
        <f>_xlfn.IFNA(VLOOKUP(C1597,'1 - Componenten'!$B$7:$K$60,5,0),"")</f>
        <v/>
      </c>
      <c r="F1597" s="26" t="str">
        <f>_xlfn.IFNA(VLOOKUP(C1597,'1 - Componenten'!$B$7:$K$60,8,0),"")</f>
        <v/>
      </c>
      <c r="G1597" s="26" t="str">
        <f>_xlfn.IFNA(VLOOKUP(C1597,'1 - Componenten'!$B$7:$K$60,9,0),"")</f>
        <v/>
      </c>
      <c r="H1597" s="26" t="str">
        <f>_xlfn.IFNA(VLOOKUP(C1597,'1 - Componenten'!$B$7:$K$60,10,0),"")</f>
        <v/>
      </c>
      <c r="I1597" s="13">
        <v>1</v>
      </c>
      <c r="J1597" s="52">
        <f t="shared" si="548"/>
        <v>0</v>
      </c>
      <c r="K1597" s="53">
        <f t="shared" si="549"/>
        <v>0</v>
      </c>
      <c r="L1597" s="53">
        <f t="shared" si="546"/>
        <v>0</v>
      </c>
      <c r="M1597" s="53">
        <f t="shared" si="547"/>
        <v>0</v>
      </c>
      <c r="N1597" s="42"/>
    </row>
    <row r="1598" spans="2:14" s="2" customFormat="1" x14ac:dyDescent="0.25">
      <c r="B1598" s="39"/>
      <c r="C1598" s="3"/>
      <c r="D1598" s="4" t="str">
        <f>_xlfn.IFNA(VLOOKUP(C1598,'1 - Componenten'!$B$7:$K$60,3,0),"")</f>
        <v/>
      </c>
      <c r="E1598" s="18" t="str">
        <f>_xlfn.IFNA(VLOOKUP(C1598,'1 - Componenten'!$B$7:$K$60,5,0),"")</f>
        <v/>
      </c>
      <c r="F1598" s="26" t="str">
        <f>_xlfn.IFNA(VLOOKUP(C1598,'1 - Componenten'!$B$7:$K$60,8,0),"")</f>
        <v/>
      </c>
      <c r="G1598" s="26" t="str">
        <f>_xlfn.IFNA(VLOOKUP(C1598,'1 - Componenten'!$B$7:$K$60,9,0),"")</f>
        <v/>
      </c>
      <c r="H1598" s="26" t="str">
        <f>_xlfn.IFNA(VLOOKUP(C1598,'1 - Componenten'!$B$7:$K$60,10,0),"")</f>
        <v/>
      </c>
      <c r="I1598" s="13">
        <v>1</v>
      </c>
      <c r="J1598" s="52">
        <f t="shared" si="548"/>
        <v>0</v>
      </c>
      <c r="K1598" s="53">
        <f t="shared" si="549"/>
        <v>0</v>
      </c>
      <c r="L1598" s="53">
        <f t="shared" si="546"/>
        <v>0</v>
      </c>
      <c r="M1598" s="53">
        <f t="shared" si="547"/>
        <v>0</v>
      </c>
      <c r="N1598" s="42"/>
    </row>
    <row r="1599" spans="2:14" s="2" customFormat="1" x14ac:dyDescent="0.25">
      <c r="B1599" s="39"/>
      <c r="C1599" s="3"/>
      <c r="D1599" s="4" t="str">
        <f>_xlfn.IFNA(VLOOKUP(C1599,'1 - Componenten'!$B$7:$K$60,3,0),"")</f>
        <v/>
      </c>
      <c r="E1599" s="18" t="str">
        <f>_xlfn.IFNA(VLOOKUP(C1599,'1 - Componenten'!$B$7:$K$60,5,0),"")</f>
        <v/>
      </c>
      <c r="F1599" s="26" t="str">
        <f>_xlfn.IFNA(VLOOKUP(C1599,'1 - Componenten'!$B$7:$K$60,8,0),"")</f>
        <v/>
      </c>
      <c r="G1599" s="26" t="str">
        <f>_xlfn.IFNA(VLOOKUP(C1599,'1 - Componenten'!$B$7:$K$60,9,0),"")</f>
        <v/>
      </c>
      <c r="H1599" s="26" t="str">
        <f>_xlfn.IFNA(VLOOKUP(C1599,'1 - Componenten'!$B$7:$K$60,10,0),"")</f>
        <v/>
      </c>
      <c r="I1599" s="13">
        <v>1</v>
      </c>
      <c r="J1599" s="52">
        <f t="shared" si="548"/>
        <v>0</v>
      </c>
      <c r="K1599" s="53">
        <f t="shared" si="549"/>
        <v>0</v>
      </c>
      <c r="L1599" s="53">
        <f t="shared" si="546"/>
        <v>0</v>
      </c>
      <c r="M1599" s="53">
        <f t="shared" si="547"/>
        <v>0</v>
      </c>
      <c r="N1599" s="42"/>
    </row>
    <row r="1600" spans="2:14" s="2" customFormat="1" ht="14.1" customHeight="1" x14ac:dyDescent="0.25">
      <c r="B1600" s="39"/>
      <c r="C1600" s="32"/>
      <c r="D1600" s="33"/>
      <c r="E1600" s="34"/>
      <c r="F1600" s="35"/>
      <c r="G1600" s="35"/>
      <c r="H1600" s="35"/>
      <c r="I1600" s="32"/>
      <c r="J1600" s="54" t="s">
        <v>29</v>
      </c>
      <c r="K1600" s="55">
        <f>SUM(K1591:K1599)</f>
        <v>0</v>
      </c>
      <c r="L1600" s="55">
        <f>SUM(L1591:L1599)</f>
        <v>0</v>
      </c>
      <c r="M1600" s="55">
        <f>SUM(M1591:M1599)</f>
        <v>0</v>
      </c>
      <c r="N1600" s="42"/>
    </row>
    <row r="1601" spans="2:14" s="2" customFormat="1" ht="18.75" x14ac:dyDescent="0.3">
      <c r="B1601" s="39"/>
      <c r="C1601" s="48" t="s">
        <v>64</v>
      </c>
      <c r="D1601" s="79" t="s">
        <v>112</v>
      </c>
      <c r="E1601" s="107" t="s">
        <v>19</v>
      </c>
      <c r="F1601" s="107"/>
      <c r="G1601" s="107"/>
      <c r="H1601" s="107"/>
      <c r="I1601" s="108" t="s">
        <v>35</v>
      </c>
      <c r="J1601" s="108"/>
      <c r="K1601" s="108"/>
      <c r="L1601" s="108"/>
      <c r="M1601" s="108"/>
      <c r="N1601" s="42"/>
    </row>
    <row r="1602" spans="2:14" s="2" customFormat="1" ht="30" customHeight="1" x14ac:dyDescent="0.25">
      <c r="B1602" s="39"/>
      <c r="C1602" s="5" t="s">
        <v>36</v>
      </c>
      <c r="D1602" s="5" t="s">
        <v>12</v>
      </c>
      <c r="E1602" s="12" t="s">
        <v>2</v>
      </c>
      <c r="F1602" s="5" t="s">
        <v>24</v>
      </c>
      <c r="G1602" s="23" t="s">
        <v>21</v>
      </c>
      <c r="H1602" s="23" t="s">
        <v>22</v>
      </c>
      <c r="I1602" s="21" t="s">
        <v>20</v>
      </c>
      <c r="J1602" s="21" t="s">
        <v>23</v>
      </c>
      <c r="K1602" s="50" t="s">
        <v>25</v>
      </c>
      <c r="L1602" s="51" t="s">
        <v>26</v>
      </c>
      <c r="M1602" s="51" t="s">
        <v>27</v>
      </c>
      <c r="N1602" s="42"/>
    </row>
    <row r="1603" spans="2:14" s="2" customFormat="1" x14ac:dyDescent="0.25">
      <c r="B1603" s="39"/>
      <c r="C1603" s="3"/>
      <c r="D1603" s="4" t="str">
        <f>_xlfn.IFNA(VLOOKUP(C1603,'1 - Componenten'!$B$7:$K$60,3,0),"")</f>
        <v/>
      </c>
      <c r="E1603" s="18" t="str">
        <f>_xlfn.IFNA(VLOOKUP(C1603,'1 - Componenten'!$B$7:$K$60,5,0),"")</f>
        <v/>
      </c>
      <c r="F1603" s="26" t="str">
        <f>_xlfn.IFNA(VLOOKUP(C1603,'1 - Componenten'!$B$7:$K$60,8,0),"")</f>
        <v/>
      </c>
      <c r="G1603" s="26" t="str">
        <f>_xlfn.IFNA(VLOOKUP(C1603,'1 - Componenten'!$B$7:$K$60,9,0),"")</f>
        <v/>
      </c>
      <c r="H1603" s="26" t="str">
        <f>_xlfn.IFNA(VLOOKUP(C1603,'1 - Componenten'!$B$7:$K$60,10,0),"")</f>
        <v/>
      </c>
      <c r="I1603" s="13">
        <v>1</v>
      </c>
      <c r="J1603" s="52">
        <f>IFERROR($I1603*E1603,0)</f>
        <v>0</v>
      </c>
      <c r="K1603" s="53">
        <f>IFERROR($I1603*F1603,0)</f>
        <v>0</v>
      </c>
      <c r="L1603" s="53">
        <f t="shared" ref="L1603:L1611" si="550">IFERROR($I1603*G1603,0)</f>
        <v>0</v>
      </c>
      <c r="M1603" s="53">
        <f t="shared" ref="M1603:M1611" si="551">IFERROR($I1603*H1603,0)</f>
        <v>0</v>
      </c>
      <c r="N1603" s="42"/>
    </row>
    <row r="1604" spans="2:14" s="2" customFormat="1" x14ac:dyDescent="0.25">
      <c r="B1604" s="39"/>
      <c r="C1604" s="3"/>
      <c r="D1604" s="4" t="str">
        <f>_xlfn.IFNA(VLOOKUP(C1604,'1 - Componenten'!$B$7:$K$60,3,0),"")</f>
        <v/>
      </c>
      <c r="E1604" s="18" t="str">
        <f>_xlfn.IFNA(VLOOKUP(C1604,'1 - Componenten'!$B$7:$K$60,5,0),"")</f>
        <v/>
      </c>
      <c r="F1604" s="26" t="str">
        <f>_xlfn.IFNA(VLOOKUP(C1604,'1 - Componenten'!$B$7:$K$60,8,0),"")</f>
        <v/>
      </c>
      <c r="G1604" s="26" t="str">
        <f>_xlfn.IFNA(VLOOKUP(C1604,'1 - Componenten'!$B$7:$K$60,9,0),"")</f>
        <v/>
      </c>
      <c r="H1604" s="26" t="str">
        <f>_xlfn.IFNA(VLOOKUP(C1604,'1 - Componenten'!$B$7:$K$60,10,0),"")</f>
        <v/>
      </c>
      <c r="I1604" s="13">
        <v>1</v>
      </c>
      <c r="J1604" s="52">
        <f t="shared" ref="J1604:J1611" si="552">IFERROR($I1604*E1604,0)</f>
        <v>0</v>
      </c>
      <c r="K1604" s="53">
        <f t="shared" ref="K1604:K1611" si="553">IFERROR($I1604*F1604,0)</f>
        <v>0</v>
      </c>
      <c r="L1604" s="53">
        <f t="shared" si="550"/>
        <v>0</v>
      </c>
      <c r="M1604" s="53">
        <f t="shared" si="551"/>
        <v>0</v>
      </c>
      <c r="N1604" s="42"/>
    </row>
    <row r="1605" spans="2:14" s="2" customFormat="1" x14ac:dyDescent="0.25">
      <c r="B1605" s="39"/>
      <c r="C1605" s="3"/>
      <c r="D1605" s="4" t="str">
        <f>_xlfn.IFNA(VLOOKUP(C1605,'1 - Componenten'!$B$7:$K$60,3,0),"")</f>
        <v/>
      </c>
      <c r="E1605" s="18" t="str">
        <f>_xlfn.IFNA(VLOOKUP(C1605,'1 - Componenten'!$B$7:$K$60,5,0),"")</f>
        <v/>
      </c>
      <c r="F1605" s="26" t="str">
        <f>_xlfn.IFNA(VLOOKUP(C1605,'1 - Componenten'!$B$7:$K$60,8,0),"")</f>
        <v/>
      </c>
      <c r="G1605" s="26" t="str">
        <f>_xlfn.IFNA(VLOOKUP(C1605,'1 - Componenten'!$B$7:$K$60,9,0),"")</f>
        <v/>
      </c>
      <c r="H1605" s="26" t="str">
        <f>_xlfn.IFNA(VLOOKUP(C1605,'1 - Componenten'!$B$7:$K$60,10,0),"")</f>
        <v/>
      </c>
      <c r="I1605" s="13">
        <v>1</v>
      </c>
      <c r="J1605" s="52">
        <f t="shared" si="552"/>
        <v>0</v>
      </c>
      <c r="K1605" s="53">
        <f t="shared" si="553"/>
        <v>0</v>
      </c>
      <c r="L1605" s="53">
        <f t="shared" si="550"/>
        <v>0</v>
      </c>
      <c r="M1605" s="53">
        <f t="shared" si="551"/>
        <v>0</v>
      </c>
      <c r="N1605" s="42"/>
    </row>
    <row r="1606" spans="2:14" s="2" customFormat="1" x14ac:dyDescent="0.25">
      <c r="B1606" s="39"/>
      <c r="C1606" s="3"/>
      <c r="D1606" s="4" t="str">
        <f>_xlfn.IFNA(VLOOKUP(C1606,'1 - Componenten'!$B$7:$K$60,3,0),"")</f>
        <v/>
      </c>
      <c r="E1606" s="18" t="str">
        <f>_xlfn.IFNA(VLOOKUP(C1606,'1 - Componenten'!$B$7:$K$60,5,0),"")</f>
        <v/>
      </c>
      <c r="F1606" s="26" t="str">
        <f>_xlfn.IFNA(VLOOKUP(C1606,'1 - Componenten'!$B$7:$K$60,8,0),"")</f>
        <v/>
      </c>
      <c r="G1606" s="26" t="str">
        <f>_xlfn.IFNA(VLOOKUP(C1606,'1 - Componenten'!$B$7:$K$60,9,0),"")</f>
        <v/>
      </c>
      <c r="H1606" s="26" t="str">
        <f>_xlfn.IFNA(VLOOKUP(C1606,'1 - Componenten'!$B$7:$K$60,10,0),"")</f>
        <v/>
      </c>
      <c r="I1606" s="13">
        <v>1</v>
      </c>
      <c r="J1606" s="52">
        <f t="shared" si="552"/>
        <v>0</v>
      </c>
      <c r="K1606" s="53">
        <f t="shared" si="553"/>
        <v>0</v>
      </c>
      <c r="L1606" s="53">
        <f t="shared" si="550"/>
        <v>0</v>
      </c>
      <c r="M1606" s="53">
        <f t="shared" si="551"/>
        <v>0</v>
      </c>
      <c r="N1606" s="42"/>
    </row>
    <row r="1607" spans="2:14" s="2" customFormat="1" x14ac:dyDescent="0.25">
      <c r="B1607" s="39"/>
      <c r="C1607" s="3"/>
      <c r="D1607" s="4" t="str">
        <f>_xlfn.IFNA(VLOOKUP(C1607,'1 - Componenten'!$B$7:$K$60,3,0),"")</f>
        <v/>
      </c>
      <c r="E1607" s="18" t="str">
        <f>_xlfn.IFNA(VLOOKUP(C1607,'1 - Componenten'!$B$7:$K$60,5,0),"")</f>
        <v/>
      </c>
      <c r="F1607" s="26" t="str">
        <f>_xlfn.IFNA(VLOOKUP(C1607,'1 - Componenten'!$B$7:$K$60,8,0),"")</f>
        <v/>
      </c>
      <c r="G1607" s="26" t="str">
        <f>_xlfn.IFNA(VLOOKUP(C1607,'1 - Componenten'!$B$7:$K$60,9,0),"")</f>
        <v/>
      </c>
      <c r="H1607" s="26" t="str">
        <f>_xlfn.IFNA(VLOOKUP(C1607,'1 - Componenten'!$B$7:$K$60,10,0),"")</f>
        <v/>
      </c>
      <c r="I1607" s="13">
        <v>1</v>
      </c>
      <c r="J1607" s="52">
        <f t="shared" si="552"/>
        <v>0</v>
      </c>
      <c r="K1607" s="53">
        <f t="shared" si="553"/>
        <v>0</v>
      </c>
      <c r="L1607" s="53">
        <f t="shared" si="550"/>
        <v>0</v>
      </c>
      <c r="M1607" s="53">
        <f t="shared" si="551"/>
        <v>0</v>
      </c>
      <c r="N1607" s="42"/>
    </row>
    <row r="1608" spans="2:14" s="2" customFormat="1" x14ac:dyDescent="0.25">
      <c r="B1608" s="39"/>
      <c r="C1608" s="3"/>
      <c r="D1608" s="4" t="str">
        <f>_xlfn.IFNA(VLOOKUP(C1608,'1 - Componenten'!$B$7:$K$60,3,0),"")</f>
        <v/>
      </c>
      <c r="E1608" s="18" t="str">
        <f>_xlfn.IFNA(VLOOKUP(C1608,'1 - Componenten'!$B$7:$K$60,5,0),"")</f>
        <v/>
      </c>
      <c r="F1608" s="26" t="str">
        <f>_xlfn.IFNA(VLOOKUP(C1608,'1 - Componenten'!$B$7:$K$60,8,0),"")</f>
        <v/>
      </c>
      <c r="G1608" s="26" t="str">
        <f>_xlfn.IFNA(VLOOKUP(C1608,'1 - Componenten'!$B$7:$K$60,9,0),"")</f>
        <v/>
      </c>
      <c r="H1608" s="26" t="str">
        <f>_xlfn.IFNA(VLOOKUP(C1608,'1 - Componenten'!$B$7:$K$60,10,0),"")</f>
        <v/>
      </c>
      <c r="I1608" s="13">
        <v>1</v>
      </c>
      <c r="J1608" s="52">
        <f t="shared" si="552"/>
        <v>0</v>
      </c>
      <c r="K1608" s="53">
        <f t="shared" si="553"/>
        <v>0</v>
      </c>
      <c r="L1608" s="53">
        <f t="shared" si="550"/>
        <v>0</v>
      </c>
      <c r="M1608" s="53">
        <f t="shared" si="551"/>
        <v>0</v>
      </c>
      <c r="N1608" s="42"/>
    </row>
    <row r="1609" spans="2:14" s="2" customFormat="1" x14ac:dyDescent="0.25">
      <c r="B1609" s="39"/>
      <c r="C1609" s="3"/>
      <c r="D1609" s="4" t="str">
        <f>_xlfn.IFNA(VLOOKUP(C1609,'1 - Componenten'!$B$7:$K$60,3,0),"")</f>
        <v/>
      </c>
      <c r="E1609" s="18" t="str">
        <f>_xlfn.IFNA(VLOOKUP(C1609,'1 - Componenten'!$B$7:$K$60,5,0),"")</f>
        <v/>
      </c>
      <c r="F1609" s="26" t="str">
        <f>_xlfn.IFNA(VLOOKUP(C1609,'1 - Componenten'!$B$7:$K$60,8,0),"")</f>
        <v/>
      </c>
      <c r="G1609" s="26" t="str">
        <f>_xlfn.IFNA(VLOOKUP(C1609,'1 - Componenten'!$B$7:$K$60,9,0),"")</f>
        <v/>
      </c>
      <c r="H1609" s="26" t="str">
        <f>_xlfn.IFNA(VLOOKUP(C1609,'1 - Componenten'!$B$7:$K$60,10,0),"")</f>
        <v/>
      </c>
      <c r="I1609" s="13">
        <v>1</v>
      </c>
      <c r="J1609" s="52">
        <f t="shared" si="552"/>
        <v>0</v>
      </c>
      <c r="K1609" s="53">
        <f t="shared" si="553"/>
        <v>0</v>
      </c>
      <c r="L1609" s="53">
        <f t="shared" si="550"/>
        <v>0</v>
      </c>
      <c r="M1609" s="53">
        <f t="shared" si="551"/>
        <v>0</v>
      </c>
      <c r="N1609" s="42"/>
    </row>
    <row r="1610" spans="2:14" s="2" customFormat="1" x14ac:dyDescent="0.25">
      <c r="B1610" s="39"/>
      <c r="C1610" s="3"/>
      <c r="D1610" s="4" t="str">
        <f>_xlfn.IFNA(VLOOKUP(C1610,'1 - Componenten'!$B$7:$K$60,3,0),"")</f>
        <v/>
      </c>
      <c r="E1610" s="18" t="str">
        <f>_xlfn.IFNA(VLOOKUP(C1610,'1 - Componenten'!$B$7:$K$60,5,0),"")</f>
        <v/>
      </c>
      <c r="F1610" s="26" t="str">
        <f>_xlfn.IFNA(VLOOKUP(C1610,'1 - Componenten'!$B$7:$K$60,8,0),"")</f>
        <v/>
      </c>
      <c r="G1610" s="26" t="str">
        <f>_xlfn.IFNA(VLOOKUP(C1610,'1 - Componenten'!$B$7:$K$60,9,0),"")</f>
        <v/>
      </c>
      <c r="H1610" s="26" t="str">
        <f>_xlfn.IFNA(VLOOKUP(C1610,'1 - Componenten'!$B$7:$K$60,10,0),"")</f>
        <v/>
      </c>
      <c r="I1610" s="13">
        <v>1</v>
      </c>
      <c r="J1610" s="52">
        <f t="shared" si="552"/>
        <v>0</v>
      </c>
      <c r="K1610" s="53">
        <f t="shared" si="553"/>
        <v>0</v>
      </c>
      <c r="L1610" s="53">
        <f t="shared" si="550"/>
        <v>0</v>
      </c>
      <c r="M1610" s="53">
        <f t="shared" si="551"/>
        <v>0</v>
      </c>
      <c r="N1610" s="42"/>
    </row>
    <row r="1611" spans="2:14" s="2" customFormat="1" x14ac:dyDescent="0.25">
      <c r="B1611" s="39"/>
      <c r="C1611" s="3"/>
      <c r="D1611" s="4" t="str">
        <f>_xlfn.IFNA(VLOOKUP(C1611,'1 - Componenten'!$B$7:$K$60,3,0),"")</f>
        <v/>
      </c>
      <c r="E1611" s="18" t="str">
        <f>_xlfn.IFNA(VLOOKUP(C1611,'1 - Componenten'!$B$7:$K$60,5,0),"")</f>
        <v/>
      </c>
      <c r="F1611" s="26" t="str">
        <f>_xlfn.IFNA(VLOOKUP(C1611,'1 - Componenten'!$B$7:$K$60,8,0),"")</f>
        <v/>
      </c>
      <c r="G1611" s="26" t="str">
        <f>_xlfn.IFNA(VLOOKUP(C1611,'1 - Componenten'!$B$7:$K$60,9,0),"")</f>
        <v/>
      </c>
      <c r="H1611" s="26" t="str">
        <f>_xlfn.IFNA(VLOOKUP(C1611,'1 - Componenten'!$B$7:$K$60,10,0),"")</f>
        <v/>
      </c>
      <c r="I1611" s="13">
        <v>1</v>
      </c>
      <c r="J1611" s="52">
        <f t="shared" si="552"/>
        <v>0</v>
      </c>
      <c r="K1611" s="53">
        <f t="shared" si="553"/>
        <v>0</v>
      </c>
      <c r="L1611" s="53">
        <f t="shared" si="550"/>
        <v>0</v>
      </c>
      <c r="M1611" s="53">
        <f t="shared" si="551"/>
        <v>0</v>
      </c>
      <c r="N1611" s="42"/>
    </row>
    <row r="1612" spans="2:14" s="2" customFormat="1" ht="14.1" customHeight="1" x14ac:dyDescent="0.25">
      <c r="B1612" s="39"/>
      <c r="C1612" s="32"/>
      <c r="D1612" s="33"/>
      <c r="E1612" s="34"/>
      <c r="F1612" s="35"/>
      <c r="G1612" s="35"/>
      <c r="H1612" s="35"/>
      <c r="I1612" s="32"/>
      <c r="J1612" s="54" t="s">
        <v>29</v>
      </c>
      <c r="K1612" s="55">
        <f>SUM(K1603:K1611)</f>
        <v>0</v>
      </c>
      <c r="L1612" s="55">
        <f>SUM(L1603:L1611)</f>
        <v>0</v>
      </c>
      <c r="M1612" s="55">
        <f>SUM(M1603:M1611)</f>
        <v>0</v>
      </c>
      <c r="N1612" s="42"/>
    </row>
    <row r="1613" spans="2:14" s="2" customFormat="1" ht="18.75" x14ac:dyDescent="0.3">
      <c r="B1613" s="39"/>
      <c r="C1613" s="48" t="s">
        <v>66</v>
      </c>
      <c r="D1613" s="79" t="s">
        <v>112</v>
      </c>
      <c r="E1613" s="107" t="s">
        <v>19</v>
      </c>
      <c r="F1613" s="107"/>
      <c r="G1613" s="107"/>
      <c r="H1613" s="107"/>
      <c r="I1613" s="108" t="s">
        <v>35</v>
      </c>
      <c r="J1613" s="108"/>
      <c r="K1613" s="108"/>
      <c r="L1613" s="108"/>
      <c r="M1613" s="108"/>
      <c r="N1613" s="42"/>
    </row>
    <row r="1614" spans="2:14" s="2" customFormat="1" ht="30" customHeight="1" x14ac:dyDescent="0.25">
      <c r="B1614" s="39"/>
      <c r="C1614" s="5" t="s">
        <v>36</v>
      </c>
      <c r="D1614" s="5" t="s">
        <v>12</v>
      </c>
      <c r="E1614" s="12" t="s">
        <v>2</v>
      </c>
      <c r="F1614" s="5" t="s">
        <v>24</v>
      </c>
      <c r="G1614" s="23" t="s">
        <v>21</v>
      </c>
      <c r="H1614" s="23" t="s">
        <v>22</v>
      </c>
      <c r="I1614" s="21" t="s">
        <v>20</v>
      </c>
      <c r="J1614" s="21" t="s">
        <v>23</v>
      </c>
      <c r="K1614" s="50" t="s">
        <v>25</v>
      </c>
      <c r="L1614" s="51" t="s">
        <v>26</v>
      </c>
      <c r="M1614" s="51" t="s">
        <v>27</v>
      </c>
      <c r="N1614" s="42"/>
    </row>
    <row r="1615" spans="2:14" s="2" customFormat="1" x14ac:dyDescent="0.25">
      <c r="B1615" s="39"/>
      <c r="C1615" s="3"/>
      <c r="D1615" s="4" t="str">
        <f>_xlfn.IFNA(VLOOKUP(C1615,'1 - Componenten'!$B$7:$K$60,3,0),"")</f>
        <v/>
      </c>
      <c r="E1615" s="18" t="str">
        <f>_xlfn.IFNA(VLOOKUP(C1615,'1 - Componenten'!$B$7:$K$60,5,0),"")</f>
        <v/>
      </c>
      <c r="F1615" s="26" t="str">
        <f>_xlfn.IFNA(VLOOKUP(C1615,'1 - Componenten'!$B$7:$K$60,8,0),"")</f>
        <v/>
      </c>
      <c r="G1615" s="26" t="str">
        <f>_xlfn.IFNA(VLOOKUP(C1615,'1 - Componenten'!$B$7:$K$60,9,0),"")</f>
        <v/>
      </c>
      <c r="H1615" s="26" t="str">
        <f>_xlfn.IFNA(VLOOKUP(C1615,'1 - Componenten'!$B$7:$K$60,10,0),"")</f>
        <v/>
      </c>
      <c r="I1615" s="13">
        <v>1</v>
      </c>
      <c r="J1615" s="52">
        <f>IFERROR($I1615*E1615,0)</f>
        <v>0</v>
      </c>
      <c r="K1615" s="53">
        <f>IFERROR($I1615*F1615,0)</f>
        <v>0</v>
      </c>
      <c r="L1615" s="53">
        <f t="shared" ref="L1615:L1623" si="554">IFERROR($I1615*G1615,0)</f>
        <v>0</v>
      </c>
      <c r="M1615" s="53">
        <f t="shared" ref="M1615:M1623" si="555">IFERROR($I1615*H1615,0)</f>
        <v>0</v>
      </c>
      <c r="N1615" s="42"/>
    </row>
    <row r="1616" spans="2:14" s="2" customFormat="1" x14ac:dyDescent="0.25">
      <c r="B1616" s="39"/>
      <c r="C1616" s="3"/>
      <c r="D1616" s="4" t="str">
        <f>_xlfn.IFNA(VLOOKUP(C1616,'1 - Componenten'!$B$7:$K$60,3,0),"")</f>
        <v/>
      </c>
      <c r="E1616" s="18" t="str">
        <f>_xlfn.IFNA(VLOOKUP(C1616,'1 - Componenten'!$B$7:$K$60,5,0),"")</f>
        <v/>
      </c>
      <c r="F1616" s="26" t="str">
        <f>_xlfn.IFNA(VLOOKUP(C1616,'1 - Componenten'!$B$7:$K$60,8,0),"")</f>
        <v/>
      </c>
      <c r="G1616" s="26" t="str">
        <f>_xlfn.IFNA(VLOOKUP(C1616,'1 - Componenten'!$B$7:$K$60,9,0),"")</f>
        <v/>
      </c>
      <c r="H1616" s="26" t="str">
        <f>_xlfn.IFNA(VLOOKUP(C1616,'1 - Componenten'!$B$7:$K$60,10,0),"")</f>
        <v/>
      </c>
      <c r="I1616" s="13">
        <v>1</v>
      </c>
      <c r="J1616" s="52">
        <f t="shared" ref="J1616:J1623" si="556">IFERROR($I1616*E1616,0)</f>
        <v>0</v>
      </c>
      <c r="K1616" s="53">
        <f t="shared" ref="K1616:K1623" si="557">IFERROR($I1616*F1616,0)</f>
        <v>0</v>
      </c>
      <c r="L1616" s="53">
        <f t="shared" si="554"/>
        <v>0</v>
      </c>
      <c r="M1616" s="53">
        <f t="shared" si="555"/>
        <v>0</v>
      </c>
      <c r="N1616" s="42"/>
    </row>
    <row r="1617" spans="2:14" s="2" customFormat="1" x14ac:dyDescent="0.25">
      <c r="B1617" s="39"/>
      <c r="C1617" s="3"/>
      <c r="D1617" s="4" t="str">
        <f>_xlfn.IFNA(VLOOKUP(C1617,'1 - Componenten'!$B$7:$K$60,3,0),"")</f>
        <v/>
      </c>
      <c r="E1617" s="18" t="str">
        <f>_xlfn.IFNA(VLOOKUP(C1617,'1 - Componenten'!$B$7:$K$60,5,0),"")</f>
        <v/>
      </c>
      <c r="F1617" s="26" t="str">
        <f>_xlfn.IFNA(VLOOKUP(C1617,'1 - Componenten'!$B$7:$K$60,8,0),"")</f>
        <v/>
      </c>
      <c r="G1617" s="26" t="str">
        <f>_xlfn.IFNA(VLOOKUP(C1617,'1 - Componenten'!$B$7:$K$60,9,0),"")</f>
        <v/>
      </c>
      <c r="H1617" s="26" t="str">
        <f>_xlfn.IFNA(VLOOKUP(C1617,'1 - Componenten'!$B$7:$K$60,10,0),"")</f>
        <v/>
      </c>
      <c r="I1617" s="13">
        <v>1</v>
      </c>
      <c r="J1617" s="52">
        <f t="shared" si="556"/>
        <v>0</v>
      </c>
      <c r="K1617" s="53">
        <f t="shared" si="557"/>
        <v>0</v>
      </c>
      <c r="L1617" s="53">
        <f t="shared" si="554"/>
        <v>0</v>
      </c>
      <c r="M1617" s="53">
        <f t="shared" si="555"/>
        <v>0</v>
      </c>
      <c r="N1617" s="42"/>
    </row>
    <row r="1618" spans="2:14" s="2" customFormat="1" x14ac:dyDescent="0.25">
      <c r="B1618" s="39"/>
      <c r="C1618" s="3"/>
      <c r="D1618" s="4" t="str">
        <f>_xlfn.IFNA(VLOOKUP(C1618,'1 - Componenten'!$B$7:$K$60,3,0),"")</f>
        <v/>
      </c>
      <c r="E1618" s="18" t="str">
        <f>_xlfn.IFNA(VLOOKUP(C1618,'1 - Componenten'!$B$7:$K$60,5,0),"")</f>
        <v/>
      </c>
      <c r="F1618" s="26" t="str">
        <f>_xlfn.IFNA(VLOOKUP(C1618,'1 - Componenten'!$B$7:$K$60,8,0),"")</f>
        <v/>
      </c>
      <c r="G1618" s="26" t="str">
        <f>_xlfn.IFNA(VLOOKUP(C1618,'1 - Componenten'!$B$7:$K$60,9,0),"")</f>
        <v/>
      </c>
      <c r="H1618" s="26" t="str">
        <f>_xlfn.IFNA(VLOOKUP(C1618,'1 - Componenten'!$B$7:$K$60,10,0),"")</f>
        <v/>
      </c>
      <c r="I1618" s="13">
        <v>1</v>
      </c>
      <c r="J1618" s="52">
        <f t="shared" si="556"/>
        <v>0</v>
      </c>
      <c r="K1618" s="53">
        <f t="shared" si="557"/>
        <v>0</v>
      </c>
      <c r="L1618" s="53">
        <f t="shared" si="554"/>
        <v>0</v>
      </c>
      <c r="M1618" s="53">
        <f t="shared" si="555"/>
        <v>0</v>
      </c>
      <c r="N1618" s="42"/>
    </row>
    <row r="1619" spans="2:14" s="2" customFormat="1" x14ac:dyDescent="0.25">
      <c r="B1619" s="39"/>
      <c r="C1619" s="3"/>
      <c r="D1619" s="4" t="str">
        <f>_xlfn.IFNA(VLOOKUP(C1619,'1 - Componenten'!$B$7:$K$60,3,0),"")</f>
        <v/>
      </c>
      <c r="E1619" s="18" t="str">
        <f>_xlfn.IFNA(VLOOKUP(C1619,'1 - Componenten'!$B$7:$K$60,5,0),"")</f>
        <v/>
      </c>
      <c r="F1619" s="26" t="str">
        <f>_xlfn.IFNA(VLOOKUP(C1619,'1 - Componenten'!$B$7:$K$60,8,0),"")</f>
        <v/>
      </c>
      <c r="G1619" s="26" t="str">
        <f>_xlfn.IFNA(VLOOKUP(C1619,'1 - Componenten'!$B$7:$K$60,9,0),"")</f>
        <v/>
      </c>
      <c r="H1619" s="26" t="str">
        <f>_xlfn.IFNA(VLOOKUP(C1619,'1 - Componenten'!$B$7:$K$60,10,0),"")</f>
        <v/>
      </c>
      <c r="I1619" s="13">
        <v>1</v>
      </c>
      <c r="J1619" s="52">
        <f t="shared" si="556"/>
        <v>0</v>
      </c>
      <c r="K1619" s="53">
        <f t="shared" si="557"/>
        <v>0</v>
      </c>
      <c r="L1619" s="53">
        <f t="shared" si="554"/>
        <v>0</v>
      </c>
      <c r="M1619" s="53">
        <f t="shared" si="555"/>
        <v>0</v>
      </c>
      <c r="N1619" s="42"/>
    </row>
    <row r="1620" spans="2:14" s="2" customFormat="1" x14ac:dyDescent="0.25">
      <c r="B1620" s="39"/>
      <c r="C1620" s="3"/>
      <c r="D1620" s="4" t="str">
        <f>_xlfn.IFNA(VLOOKUP(C1620,'1 - Componenten'!$B$7:$K$60,3,0),"")</f>
        <v/>
      </c>
      <c r="E1620" s="18" t="str">
        <f>_xlfn.IFNA(VLOOKUP(C1620,'1 - Componenten'!$B$7:$K$60,5,0),"")</f>
        <v/>
      </c>
      <c r="F1620" s="26" t="str">
        <f>_xlfn.IFNA(VLOOKUP(C1620,'1 - Componenten'!$B$7:$K$60,8,0),"")</f>
        <v/>
      </c>
      <c r="G1620" s="26" t="str">
        <f>_xlfn.IFNA(VLOOKUP(C1620,'1 - Componenten'!$B$7:$K$60,9,0),"")</f>
        <v/>
      </c>
      <c r="H1620" s="26" t="str">
        <f>_xlfn.IFNA(VLOOKUP(C1620,'1 - Componenten'!$B$7:$K$60,10,0),"")</f>
        <v/>
      </c>
      <c r="I1620" s="13">
        <v>1</v>
      </c>
      <c r="J1620" s="52">
        <f t="shared" si="556"/>
        <v>0</v>
      </c>
      <c r="K1620" s="53">
        <f t="shared" si="557"/>
        <v>0</v>
      </c>
      <c r="L1620" s="53">
        <f t="shared" si="554"/>
        <v>0</v>
      </c>
      <c r="M1620" s="53">
        <f t="shared" si="555"/>
        <v>0</v>
      </c>
      <c r="N1620" s="42"/>
    </row>
    <row r="1621" spans="2:14" s="2" customFormat="1" x14ac:dyDescent="0.25">
      <c r="B1621" s="39"/>
      <c r="C1621" s="3"/>
      <c r="D1621" s="4" t="str">
        <f>_xlfn.IFNA(VLOOKUP(C1621,'1 - Componenten'!$B$7:$K$60,3,0),"")</f>
        <v/>
      </c>
      <c r="E1621" s="18" t="str">
        <f>_xlfn.IFNA(VLOOKUP(C1621,'1 - Componenten'!$B$7:$K$60,5,0),"")</f>
        <v/>
      </c>
      <c r="F1621" s="26" t="str">
        <f>_xlfn.IFNA(VLOOKUP(C1621,'1 - Componenten'!$B$7:$K$60,8,0),"")</f>
        <v/>
      </c>
      <c r="G1621" s="26" t="str">
        <f>_xlfn.IFNA(VLOOKUP(C1621,'1 - Componenten'!$B$7:$K$60,9,0),"")</f>
        <v/>
      </c>
      <c r="H1621" s="26" t="str">
        <f>_xlfn.IFNA(VLOOKUP(C1621,'1 - Componenten'!$B$7:$K$60,10,0),"")</f>
        <v/>
      </c>
      <c r="I1621" s="13">
        <v>1</v>
      </c>
      <c r="J1621" s="52">
        <f t="shared" si="556"/>
        <v>0</v>
      </c>
      <c r="K1621" s="53">
        <f t="shared" si="557"/>
        <v>0</v>
      </c>
      <c r="L1621" s="53">
        <f t="shared" si="554"/>
        <v>0</v>
      </c>
      <c r="M1621" s="53">
        <f t="shared" si="555"/>
        <v>0</v>
      </c>
      <c r="N1621" s="42"/>
    </row>
    <row r="1622" spans="2:14" s="2" customFormat="1" x14ac:dyDescent="0.25">
      <c r="B1622" s="39"/>
      <c r="C1622" s="3"/>
      <c r="D1622" s="4" t="str">
        <f>_xlfn.IFNA(VLOOKUP(C1622,'1 - Componenten'!$B$7:$K$60,3,0),"")</f>
        <v/>
      </c>
      <c r="E1622" s="18" t="str">
        <f>_xlfn.IFNA(VLOOKUP(C1622,'1 - Componenten'!$B$7:$K$60,5,0),"")</f>
        <v/>
      </c>
      <c r="F1622" s="26" t="str">
        <f>_xlfn.IFNA(VLOOKUP(C1622,'1 - Componenten'!$B$7:$K$60,8,0),"")</f>
        <v/>
      </c>
      <c r="G1622" s="26" t="str">
        <f>_xlfn.IFNA(VLOOKUP(C1622,'1 - Componenten'!$B$7:$K$60,9,0),"")</f>
        <v/>
      </c>
      <c r="H1622" s="26" t="str">
        <f>_xlfn.IFNA(VLOOKUP(C1622,'1 - Componenten'!$B$7:$K$60,10,0),"")</f>
        <v/>
      </c>
      <c r="I1622" s="13">
        <v>1</v>
      </c>
      <c r="J1622" s="52">
        <f t="shared" si="556"/>
        <v>0</v>
      </c>
      <c r="K1622" s="53">
        <f t="shared" si="557"/>
        <v>0</v>
      </c>
      <c r="L1622" s="53">
        <f t="shared" si="554"/>
        <v>0</v>
      </c>
      <c r="M1622" s="53">
        <f t="shared" si="555"/>
        <v>0</v>
      </c>
      <c r="N1622" s="42"/>
    </row>
    <row r="1623" spans="2:14" s="2" customFormat="1" x14ac:dyDescent="0.25">
      <c r="B1623" s="39"/>
      <c r="C1623" s="3"/>
      <c r="D1623" s="4" t="str">
        <f>_xlfn.IFNA(VLOOKUP(C1623,'1 - Componenten'!$B$7:$K$60,3,0),"")</f>
        <v/>
      </c>
      <c r="E1623" s="18" t="str">
        <f>_xlfn.IFNA(VLOOKUP(C1623,'1 - Componenten'!$B$7:$K$60,5,0),"")</f>
        <v/>
      </c>
      <c r="F1623" s="26" t="str">
        <f>_xlfn.IFNA(VLOOKUP(C1623,'1 - Componenten'!$B$7:$K$60,8,0),"")</f>
        <v/>
      </c>
      <c r="G1623" s="26" t="str">
        <f>_xlfn.IFNA(VLOOKUP(C1623,'1 - Componenten'!$B$7:$K$60,9,0),"")</f>
        <v/>
      </c>
      <c r="H1623" s="26" t="str">
        <f>_xlfn.IFNA(VLOOKUP(C1623,'1 - Componenten'!$B$7:$K$60,10,0),"")</f>
        <v/>
      </c>
      <c r="I1623" s="13">
        <v>1</v>
      </c>
      <c r="J1623" s="52">
        <f t="shared" si="556"/>
        <v>0</v>
      </c>
      <c r="K1623" s="53">
        <f t="shared" si="557"/>
        <v>0</v>
      </c>
      <c r="L1623" s="53">
        <f t="shared" si="554"/>
        <v>0</v>
      </c>
      <c r="M1623" s="53">
        <f t="shared" si="555"/>
        <v>0</v>
      </c>
      <c r="N1623" s="42"/>
    </row>
    <row r="1624" spans="2:14" s="2" customFormat="1" ht="14.1" customHeight="1" x14ac:dyDescent="0.25">
      <c r="B1624" s="39"/>
      <c r="C1624" s="32"/>
      <c r="D1624" s="33"/>
      <c r="E1624" s="34"/>
      <c r="F1624" s="35"/>
      <c r="G1624" s="35"/>
      <c r="H1624" s="35"/>
      <c r="I1624" s="32"/>
      <c r="J1624" s="54" t="s">
        <v>29</v>
      </c>
      <c r="K1624" s="55">
        <f>SUM(K1615:K1623)</f>
        <v>0</v>
      </c>
      <c r="L1624" s="55">
        <f>SUM(L1615:L1623)</f>
        <v>0</v>
      </c>
      <c r="M1624" s="55">
        <f>SUM(M1615:M1623)</f>
        <v>0</v>
      </c>
      <c r="N1624" s="42"/>
    </row>
    <row r="1625" spans="2:14" s="2" customFormat="1" ht="18.75" x14ac:dyDescent="0.3">
      <c r="B1625" s="39"/>
      <c r="C1625" s="48" t="s">
        <v>67</v>
      </c>
      <c r="D1625" s="79" t="s">
        <v>125</v>
      </c>
      <c r="E1625" s="107" t="s">
        <v>19</v>
      </c>
      <c r="F1625" s="107"/>
      <c r="G1625" s="107"/>
      <c r="H1625" s="107"/>
      <c r="I1625" s="108" t="s">
        <v>35</v>
      </c>
      <c r="J1625" s="108"/>
      <c r="K1625" s="108"/>
      <c r="L1625" s="108"/>
      <c r="M1625" s="108"/>
      <c r="N1625" s="42"/>
    </row>
    <row r="1626" spans="2:14" s="2" customFormat="1" ht="30" customHeight="1" x14ac:dyDescent="0.25">
      <c r="B1626" s="39"/>
      <c r="C1626" s="5" t="s">
        <v>36</v>
      </c>
      <c r="D1626" s="5" t="s">
        <v>12</v>
      </c>
      <c r="E1626" s="12" t="s">
        <v>2</v>
      </c>
      <c r="F1626" s="5" t="s">
        <v>24</v>
      </c>
      <c r="G1626" s="23" t="s">
        <v>21</v>
      </c>
      <c r="H1626" s="23" t="s">
        <v>22</v>
      </c>
      <c r="I1626" s="21" t="s">
        <v>20</v>
      </c>
      <c r="J1626" s="21" t="s">
        <v>23</v>
      </c>
      <c r="K1626" s="50" t="s">
        <v>25</v>
      </c>
      <c r="L1626" s="51" t="s">
        <v>26</v>
      </c>
      <c r="M1626" s="51" t="s">
        <v>27</v>
      </c>
      <c r="N1626" s="42"/>
    </row>
    <row r="1627" spans="2:14" s="2" customFormat="1" x14ac:dyDescent="0.25">
      <c r="B1627" s="39"/>
      <c r="C1627" s="3"/>
      <c r="D1627" s="4" t="str">
        <f>_xlfn.IFNA(VLOOKUP(C1627,'1 - Componenten'!$B$7:$K$60,3,0),"")</f>
        <v/>
      </c>
      <c r="E1627" s="18" t="str">
        <f>_xlfn.IFNA(VLOOKUP(C1627,'1 - Componenten'!$B$7:$K$60,5,0),"")</f>
        <v/>
      </c>
      <c r="F1627" s="26" t="str">
        <f>_xlfn.IFNA(VLOOKUP(C1627,'1 - Componenten'!$B$7:$K$60,8,0),"")</f>
        <v/>
      </c>
      <c r="G1627" s="26" t="str">
        <f>_xlfn.IFNA(VLOOKUP(C1627,'1 - Componenten'!$B$7:$K$60,9,0),"")</f>
        <v/>
      </c>
      <c r="H1627" s="26" t="str">
        <f>_xlfn.IFNA(VLOOKUP(C1627,'1 - Componenten'!$B$7:$K$60,10,0),"")</f>
        <v/>
      </c>
      <c r="I1627" s="13">
        <v>1</v>
      </c>
      <c r="J1627" s="52">
        <f>IFERROR($I1627*E1627,0)</f>
        <v>0</v>
      </c>
      <c r="K1627" s="53">
        <f>IFERROR($I1627*F1627,0)</f>
        <v>0</v>
      </c>
      <c r="L1627" s="53">
        <f t="shared" ref="L1627:L1635" si="558">IFERROR($I1627*G1627,0)</f>
        <v>0</v>
      </c>
      <c r="M1627" s="53">
        <f t="shared" ref="M1627:M1635" si="559">IFERROR($I1627*H1627,0)</f>
        <v>0</v>
      </c>
      <c r="N1627" s="42"/>
    </row>
    <row r="1628" spans="2:14" s="2" customFormat="1" x14ac:dyDescent="0.25">
      <c r="B1628" s="39"/>
      <c r="C1628" s="3"/>
      <c r="D1628" s="4" t="str">
        <f>_xlfn.IFNA(VLOOKUP(C1628,'1 - Componenten'!$B$7:$K$60,3,0),"")</f>
        <v/>
      </c>
      <c r="E1628" s="18" t="str">
        <f>_xlfn.IFNA(VLOOKUP(C1628,'1 - Componenten'!$B$7:$K$60,5,0),"")</f>
        <v/>
      </c>
      <c r="F1628" s="26" t="str">
        <f>_xlfn.IFNA(VLOOKUP(C1628,'1 - Componenten'!$B$7:$K$60,8,0),"")</f>
        <v/>
      </c>
      <c r="G1628" s="26" t="str">
        <f>_xlfn.IFNA(VLOOKUP(C1628,'1 - Componenten'!$B$7:$K$60,9,0),"")</f>
        <v/>
      </c>
      <c r="H1628" s="26" t="str">
        <f>_xlfn.IFNA(VLOOKUP(C1628,'1 - Componenten'!$B$7:$K$60,10,0),"")</f>
        <v/>
      </c>
      <c r="I1628" s="13">
        <v>1</v>
      </c>
      <c r="J1628" s="52">
        <f t="shared" ref="J1628:J1635" si="560">IFERROR($I1628*E1628,0)</f>
        <v>0</v>
      </c>
      <c r="K1628" s="53">
        <f t="shared" ref="K1628:K1635" si="561">IFERROR($I1628*F1628,0)</f>
        <v>0</v>
      </c>
      <c r="L1628" s="53">
        <f t="shared" si="558"/>
        <v>0</v>
      </c>
      <c r="M1628" s="53">
        <f t="shared" si="559"/>
        <v>0</v>
      </c>
      <c r="N1628" s="42"/>
    </row>
    <row r="1629" spans="2:14" s="2" customFormat="1" x14ac:dyDescent="0.25">
      <c r="B1629" s="39"/>
      <c r="C1629" s="3"/>
      <c r="D1629" s="4" t="str">
        <f>_xlfn.IFNA(VLOOKUP(C1629,'1 - Componenten'!$B$7:$K$60,3,0),"")</f>
        <v/>
      </c>
      <c r="E1629" s="18" t="str">
        <f>_xlfn.IFNA(VLOOKUP(C1629,'1 - Componenten'!$B$7:$K$60,5,0),"")</f>
        <v/>
      </c>
      <c r="F1629" s="26" t="str">
        <f>_xlfn.IFNA(VLOOKUP(C1629,'1 - Componenten'!$B$7:$K$60,8,0),"")</f>
        <v/>
      </c>
      <c r="G1629" s="26" t="str">
        <f>_xlfn.IFNA(VLOOKUP(C1629,'1 - Componenten'!$B$7:$K$60,9,0),"")</f>
        <v/>
      </c>
      <c r="H1629" s="26" t="str">
        <f>_xlfn.IFNA(VLOOKUP(C1629,'1 - Componenten'!$B$7:$K$60,10,0),"")</f>
        <v/>
      </c>
      <c r="I1629" s="13">
        <v>1</v>
      </c>
      <c r="J1629" s="52">
        <f t="shared" si="560"/>
        <v>0</v>
      </c>
      <c r="K1629" s="53">
        <f t="shared" si="561"/>
        <v>0</v>
      </c>
      <c r="L1629" s="53">
        <f t="shared" si="558"/>
        <v>0</v>
      </c>
      <c r="M1629" s="53">
        <f t="shared" si="559"/>
        <v>0</v>
      </c>
      <c r="N1629" s="42"/>
    </row>
    <row r="1630" spans="2:14" s="2" customFormat="1" x14ac:dyDescent="0.25">
      <c r="B1630" s="39"/>
      <c r="C1630" s="3"/>
      <c r="D1630" s="4" t="str">
        <f>_xlfn.IFNA(VLOOKUP(C1630,'1 - Componenten'!$B$7:$K$60,3,0),"")</f>
        <v/>
      </c>
      <c r="E1630" s="18" t="str">
        <f>_xlfn.IFNA(VLOOKUP(C1630,'1 - Componenten'!$B$7:$K$60,5,0),"")</f>
        <v/>
      </c>
      <c r="F1630" s="26" t="str">
        <f>_xlfn.IFNA(VLOOKUP(C1630,'1 - Componenten'!$B$7:$K$60,8,0),"")</f>
        <v/>
      </c>
      <c r="G1630" s="26" t="str">
        <f>_xlfn.IFNA(VLOOKUP(C1630,'1 - Componenten'!$B$7:$K$60,9,0),"")</f>
        <v/>
      </c>
      <c r="H1630" s="26" t="str">
        <f>_xlfn.IFNA(VLOOKUP(C1630,'1 - Componenten'!$B$7:$K$60,10,0),"")</f>
        <v/>
      </c>
      <c r="I1630" s="13">
        <v>1</v>
      </c>
      <c r="J1630" s="52">
        <f t="shared" si="560"/>
        <v>0</v>
      </c>
      <c r="K1630" s="53">
        <f t="shared" si="561"/>
        <v>0</v>
      </c>
      <c r="L1630" s="53">
        <f t="shared" si="558"/>
        <v>0</v>
      </c>
      <c r="M1630" s="53">
        <f t="shared" si="559"/>
        <v>0</v>
      </c>
      <c r="N1630" s="42"/>
    </row>
    <row r="1631" spans="2:14" s="2" customFormat="1" x14ac:dyDescent="0.25">
      <c r="B1631" s="39"/>
      <c r="C1631" s="3"/>
      <c r="D1631" s="4" t="str">
        <f>_xlfn.IFNA(VLOOKUP(C1631,'1 - Componenten'!$B$7:$K$60,3,0),"")</f>
        <v/>
      </c>
      <c r="E1631" s="18" t="str">
        <f>_xlfn.IFNA(VLOOKUP(C1631,'1 - Componenten'!$B$7:$K$60,5,0),"")</f>
        <v/>
      </c>
      <c r="F1631" s="26" t="str">
        <f>_xlfn.IFNA(VLOOKUP(C1631,'1 - Componenten'!$B$7:$K$60,8,0),"")</f>
        <v/>
      </c>
      <c r="G1631" s="26" t="str">
        <f>_xlfn.IFNA(VLOOKUP(C1631,'1 - Componenten'!$B$7:$K$60,9,0),"")</f>
        <v/>
      </c>
      <c r="H1631" s="26" t="str">
        <f>_xlfn.IFNA(VLOOKUP(C1631,'1 - Componenten'!$B$7:$K$60,10,0),"")</f>
        <v/>
      </c>
      <c r="I1631" s="13">
        <v>1</v>
      </c>
      <c r="J1631" s="52">
        <f t="shared" si="560"/>
        <v>0</v>
      </c>
      <c r="K1631" s="53">
        <f t="shared" si="561"/>
        <v>0</v>
      </c>
      <c r="L1631" s="53">
        <f t="shared" si="558"/>
        <v>0</v>
      </c>
      <c r="M1631" s="53">
        <f t="shared" si="559"/>
        <v>0</v>
      </c>
      <c r="N1631" s="42"/>
    </row>
    <row r="1632" spans="2:14" s="2" customFormat="1" x14ac:dyDescent="0.25">
      <c r="B1632" s="39"/>
      <c r="C1632" s="3"/>
      <c r="D1632" s="4" t="str">
        <f>_xlfn.IFNA(VLOOKUP(C1632,'1 - Componenten'!$B$7:$K$60,3,0),"")</f>
        <v/>
      </c>
      <c r="E1632" s="18" t="str">
        <f>_xlfn.IFNA(VLOOKUP(C1632,'1 - Componenten'!$B$7:$K$60,5,0),"")</f>
        <v/>
      </c>
      <c r="F1632" s="26" t="str">
        <f>_xlfn.IFNA(VLOOKUP(C1632,'1 - Componenten'!$B$7:$K$60,8,0),"")</f>
        <v/>
      </c>
      <c r="G1632" s="26" t="str">
        <f>_xlfn.IFNA(VLOOKUP(C1632,'1 - Componenten'!$B$7:$K$60,9,0),"")</f>
        <v/>
      </c>
      <c r="H1632" s="26" t="str">
        <f>_xlfn.IFNA(VLOOKUP(C1632,'1 - Componenten'!$B$7:$K$60,10,0),"")</f>
        <v/>
      </c>
      <c r="I1632" s="13">
        <v>1</v>
      </c>
      <c r="J1632" s="52">
        <f t="shared" si="560"/>
        <v>0</v>
      </c>
      <c r="K1632" s="53">
        <f t="shared" si="561"/>
        <v>0</v>
      </c>
      <c r="L1632" s="53">
        <f t="shared" si="558"/>
        <v>0</v>
      </c>
      <c r="M1632" s="53">
        <f t="shared" si="559"/>
        <v>0</v>
      </c>
      <c r="N1632" s="42"/>
    </row>
    <row r="1633" spans="2:14" s="2" customFormat="1" x14ac:dyDescent="0.25">
      <c r="B1633" s="39"/>
      <c r="C1633" s="3"/>
      <c r="D1633" s="4" t="str">
        <f>_xlfn.IFNA(VLOOKUP(C1633,'1 - Componenten'!$B$7:$K$60,3,0),"")</f>
        <v/>
      </c>
      <c r="E1633" s="18" t="str">
        <f>_xlfn.IFNA(VLOOKUP(C1633,'1 - Componenten'!$B$7:$K$60,5,0),"")</f>
        <v/>
      </c>
      <c r="F1633" s="26" t="str">
        <f>_xlfn.IFNA(VLOOKUP(C1633,'1 - Componenten'!$B$7:$K$60,8,0),"")</f>
        <v/>
      </c>
      <c r="G1633" s="26" t="str">
        <f>_xlfn.IFNA(VLOOKUP(C1633,'1 - Componenten'!$B$7:$K$60,9,0),"")</f>
        <v/>
      </c>
      <c r="H1633" s="26" t="str">
        <f>_xlfn.IFNA(VLOOKUP(C1633,'1 - Componenten'!$B$7:$K$60,10,0),"")</f>
        <v/>
      </c>
      <c r="I1633" s="13">
        <v>1</v>
      </c>
      <c r="J1633" s="52">
        <f t="shared" si="560"/>
        <v>0</v>
      </c>
      <c r="K1633" s="53">
        <f t="shared" si="561"/>
        <v>0</v>
      </c>
      <c r="L1633" s="53">
        <f t="shared" si="558"/>
        <v>0</v>
      </c>
      <c r="M1633" s="53">
        <f t="shared" si="559"/>
        <v>0</v>
      </c>
      <c r="N1633" s="42"/>
    </row>
    <row r="1634" spans="2:14" s="2" customFormat="1" x14ac:dyDescent="0.25">
      <c r="B1634" s="39"/>
      <c r="C1634" s="3"/>
      <c r="D1634" s="4" t="str">
        <f>_xlfn.IFNA(VLOOKUP(C1634,'1 - Componenten'!$B$7:$K$60,3,0),"")</f>
        <v/>
      </c>
      <c r="E1634" s="18" t="str">
        <f>_xlfn.IFNA(VLOOKUP(C1634,'1 - Componenten'!$B$7:$K$60,5,0),"")</f>
        <v/>
      </c>
      <c r="F1634" s="26" t="str">
        <f>_xlfn.IFNA(VLOOKUP(C1634,'1 - Componenten'!$B$7:$K$60,8,0),"")</f>
        <v/>
      </c>
      <c r="G1634" s="26" t="str">
        <f>_xlfn.IFNA(VLOOKUP(C1634,'1 - Componenten'!$B$7:$K$60,9,0),"")</f>
        <v/>
      </c>
      <c r="H1634" s="26" t="str">
        <f>_xlfn.IFNA(VLOOKUP(C1634,'1 - Componenten'!$B$7:$K$60,10,0),"")</f>
        <v/>
      </c>
      <c r="I1634" s="13">
        <v>1</v>
      </c>
      <c r="J1634" s="52">
        <f t="shared" si="560"/>
        <v>0</v>
      </c>
      <c r="K1634" s="53">
        <f t="shared" si="561"/>
        <v>0</v>
      </c>
      <c r="L1634" s="53">
        <f t="shared" si="558"/>
        <v>0</v>
      </c>
      <c r="M1634" s="53">
        <f t="shared" si="559"/>
        <v>0</v>
      </c>
      <c r="N1634" s="42"/>
    </row>
    <row r="1635" spans="2:14" s="2" customFormat="1" x14ac:dyDescent="0.25">
      <c r="B1635" s="39"/>
      <c r="C1635" s="3"/>
      <c r="D1635" s="4" t="str">
        <f>_xlfn.IFNA(VLOOKUP(C1635,'1 - Componenten'!$B$7:$K$60,3,0),"")</f>
        <v/>
      </c>
      <c r="E1635" s="18" t="str">
        <f>_xlfn.IFNA(VLOOKUP(C1635,'1 - Componenten'!$B$7:$K$60,5,0),"")</f>
        <v/>
      </c>
      <c r="F1635" s="26" t="str">
        <f>_xlfn.IFNA(VLOOKUP(C1635,'1 - Componenten'!$B$7:$K$60,8,0),"")</f>
        <v/>
      </c>
      <c r="G1635" s="26" t="str">
        <f>_xlfn.IFNA(VLOOKUP(C1635,'1 - Componenten'!$B$7:$K$60,9,0),"")</f>
        <v/>
      </c>
      <c r="H1635" s="26" t="str">
        <f>_xlfn.IFNA(VLOOKUP(C1635,'1 - Componenten'!$B$7:$K$60,10,0),"")</f>
        <v/>
      </c>
      <c r="I1635" s="13">
        <v>1</v>
      </c>
      <c r="J1635" s="52">
        <f t="shared" si="560"/>
        <v>0</v>
      </c>
      <c r="K1635" s="53">
        <f t="shared" si="561"/>
        <v>0</v>
      </c>
      <c r="L1635" s="53">
        <f t="shared" si="558"/>
        <v>0</v>
      </c>
      <c r="M1635" s="53">
        <f t="shared" si="559"/>
        <v>0</v>
      </c>
      <c r="N1635" s="42"/>
    </row>
    <row r="1636" spans="2:14" s="2" customFormat="1" ht="14.1" customHeight="1" x14ac:dyDescent="0.25">
      <c r="B1636" s="39"/>
      <c r="C1636" s="32"/>
      <c r="D1636" s="33"/>
      <c r="E1636" s="34"/>
      <c r="F1636" s="35"/>
      <c r="G1636" s="35"/>
      <c r="H1636" s="35"/>
      <c r="I1636" s="32"/>
      <c r="J1636" s="54" t="s">
        <v>29</v>
      </c>
      <c r="K1636" s="55">
        <f>SUM(K1627:K1635)</f>
        <v>0</v>
      </c>
      <c r="L1636" s="55">
        <f>SUM(L1627:L1635)</f>
        <v>0</v>
      </c>
      <c r="M1636" s="55">
        <f>SUM(M1627:M1635)</f>
        <v>0</v>
      </c>
      <c r="N1636" s="42"/>
    </row>
    <row r="1637" spans="2:14" s="2" customFormat="1" ht="18.75" x14ac:dyDescent="0.3">
      <c r="B1637" s="39"/>
      <c r="C1637" s="48" t="s">
        <v>68</v>
      </c>
      <c r="D1637" s="79" t="s">
        <v>111</v>
      </c>
      <c r="E1637" s="107" t="s">
        <v>19</v>
      </c>
      <c r="F1637" s="107"/>
      <c r="G1637" s="107"/>
      <c r="H1637" s="107"/>
      <c r="I1637" s="108" t="s">
        <v>35</v>
      </c>
      <c r="J1637" s="108"/>
      <c r="K1637" s="108"/>
      <c r="L1637" s="108"/>
      <c r="M1637" s="108"/>
      <c r="N1637" s="42"/>
    </row>
    <row r="1638" spans="2:14" s="2" customFormat="1" ht="30" customHeight="1" x14ac:dyDescent="0.25">
      <c r="B1638" s="39"/>
      <c r="C1638" s="5" t="s">
        <v>36</v>
      </c>
      <c r="D1638" s="5" t="s">
        <v>12</v>
      </c>
      <c r="E1638" s="12" t="s">
        <v>2</v>
      </c>
      <c r="F1638" s="5" t="s">
        <v>24</v>
      </c>
      <c r="G1638" s="23" t="s">
        <v>21</v>
      </c>
      <c r="H1638" s="23" t="s">
        <v>22</v>
      </c>
      <c r="I1638" s="21" t="s">
        <v>20</v>
      </c>
      <c r="J1638" s="21" t="s">
        <v>23</v>
      </c>
      <c r="K1638" s="50" t="s">
        <v>25</v>
      </c>
      <c r="L1638" s="51" t="s">
        <v>26</v>
      </c>
      <c r="M1638" s="51" t="s">
        <v>27</v>
      </c>
      <c r="N1638" s="42"/>
    </row>
    <row r="1639" spans="2:14" s="2" customFormat="1" x14ac:dyDescent="0.25">
      <c r="B1639" s="39"/>
      <c r="C1639" s="3"/>
      <c r="D1639" s="4" t="str">
        <f>_xlfn.IFNA(VLOOKUP(C1639,'1 - Componenten'!$B$7:$K$60,3,0),"")</f>
        <v/>
      </c>
      <c r="E1639" s="18" t="str">
        <f>_xlfn.IFNA(VLOOKUP(C1639,'1 - Componenten'!$B$7:$K$60,5,0),"")</f>
        <v/>
      </c>
      <c r="F1639" s="26" t="str">
        <f>_xlfn.IFNA(VLOOKUP(C1639,'1 - Componenten'!$B$7:$K$60,8,0),"")</f>
        <v/>
      </c>
      <c r="G1639" s="26" t="str">
        <f>_xlfn.IFNA(VLOOKUP(C1639,'1 - Componenten'!$B$7:$K$60,9,0),"")</f>
        <v/>
      </c>
      <c r="H1639" s="26" t="str">
        <f>_xlfn.IFNA(VLOOKUP(C1639,'1 - Componenten'!$B$7:$K$60,10,0),"")</f>
        <v/>
      </c>
      <c r="I1639" s="13">
        <v>1</v>
      </c>
      <c r="J1639" s="52">
        <f>IFERROR($I1639*E1639,0)</f>
        <v>0</v>
      </c>
      <c r="K1639" s="53">
        <f>IFERROR($I1639*F1639,0)</f>
        <v>0</v>
      </c>
      <c r="L1639" s="53">
        <f t="shared" ref="L1639:L1647" si="562">IFERROR($I1639*G1639,0)</f>
        <v>0</v>
      </c>
      <c r="M1639" s="53">
        <f t="shared" ref="M1639:M1647" si="563">IFERROR($I1639*H1639,0)</f>
        <v>0</v>
      </c>
      <c r="N1639" s="42"/>
    </row>
    <row r="1640" spans="2:14" s="2" customFormat="1" x14ac:dyDescent="0.25">
      <c r="B1640" s="39"/>
      <c r="C1640" s="3"/>
      <c r="D1640" s="4" t="str">
        <f>_xlfn.IFNA(VLOOKUP(C1640,'1 - Componenten'!$B$7:$K$60,3,0),"")</f>
        <v/>
      </c>
      <c r="E1640" s="18" t="str">
        <f>_xlfn.IFNA(VLOOKUP(C1640,'1 - Componenten'!$B$7:$K$60,5,0),"")</f>
        <v/>
      </c>
      <c r="F1640" s="26" t="str">
        <f>_xlfn.IFNA(VLOOKUP(C1640,'1 - Componenten'!$B$7:$K$60,8,0),"")</f>
        <v/>
      </c>
      <c r="G1640" s="26" t="str">
        <f>_xlfn.IFNA(VLOOKUP(C1640,'1 - Componenten'!$B$7:$K$60,9,0),"")</f>
        <v/>
      </c>
      <c r="H1640" s="26" t="str">
        <f>_xlfn.IFNA(VLOOKUP(C1640,'1 - Componenten'!$B$7:$K$60,10,0),"")</f>
        <v/>
      </c>
      <c r="I1640" s="13">
        <v>1</v>
      </c>
      <c r="J1640" s="52">
        <f t="shared" ref="J1640:J1647" si="564">IFERROR($I1640*E1640,0)</f>
        <v>0</v>
      </c>
      <c r="K1640" s="53">
        <f t="shared" ref="K1640:K1647" si="565">IFERROR($I1640*F1640,0)</f>
        <v>0</v>
      </c>
      <c r="L1640" s="53">
        <f t="shared" si="562"/>
        <v>0</v>
      </c>
      <c r="M1640" s="53">
        <f t="shared" si="563"/>
        <v>0</v>
      </c>
      <c r="N1640" s="42"/>
    </row>
    <row r="1641" spans="2:14" s="2" customFormat="1" x14ac:dyDescent="0.25">
      <c r="B1641" s="39"/>
      <c r="C1641" s="3"/>
      <c r="D1641" s="4" t="str">
        <f>_xlfn.IFNA(VLOOKUP(C1641,'1 - Componenten'!$B$7:$K$60,3,0),"")</f>
        <v/>
      </c>
      <c r="E1641" s="18" t="str">
        <f>_xlfn.IFNA(VLOOKUP(C1641,'1 - Componenten'!$B$7:$K$60,5,0),"")</f>
        <v/>
      </c>
      <c r="F1641" s="26" t="str">
        <f>_xlfn.IFNA(VLOOKUP(C1641,'1 - Componenten'!$B$7:$K$60,8,0),"")</f>
        <v/>
      </c>
      <c r="G1641" s="26" t="str">
        <f>_xlfn.IFNA(VLOOKUP(C1641,'1 - Componenten'!$B$7:$K$60,9,0),"")</f>
        <v/>
      </c>
      <c r="H1641" s="26" t="str">
        <f>_xlfn.IFNA(VLOOKUP(C1641,'1 - Componenten'!$B$7:$K$60,10,0),"")</f>
        <v/>
      </c>
      <c r="I1641" s="13">
        <v>1</v>
      </c>
      <c r="J1641" s="52">
        <f t="shared" si="564"/>
        <v>0</v>
      </c>
      <c r="K1641" s="53">
        <f t="shared" si="565"/>
        <v>0</v>
      </c>
      <c r="L1641" s="53">
        <f t="shared" si="562"/>
        <v>0</v>
      </c>
      <c r="M1641" s="53">
        <f t="shared" si="563"/>
        <v>0</v>
      </c>
      <c r="N1641" s="42"/>
    </row>
    <row r="1642" spans="2:14" s="2" customFormat="1" x14ac:dyDescent="0.25">
      <c r="B1642" s="39"/>
      <c r="C1642" s="3"/>
      <c r="D1642" s="4" t="str">
        <f>_xlfn.IFNA(VLOOKUP(C1642,'1 - Componenten'!$B$7:$K$60,3,0),"")</f>
        <v/>
      </c>
      <c r="E1642" s="18" t="str">
        <f>_xlfn.IFNA(VLOOKUP(C1642,'1 - Componenten'!$B$7:$K$60,5,0),"")</f>
        <v/>
      </c>
      <c r="F1642" s="26" t="str">
        <f>_xlfn.IFNA(VLOOKUP(C1642,'1 - Componenten'!$B$7:$K$60,8,0),"")</f>
        <v/>
      </c>
      <c r="G1642" s="26" t="str">
        <f>_xlfn.IFNA(VLOOKUP(C1642,'1 - Componenten'!$B$7:$K$60,9,0),"")</f>
        <v/>
      </c>
      <c r="H1642" s="26" t="str">
        <f>_xlfn.IFNA(VLOOKUP(C1642,'1 - Componenten'!$B$7:$K$60,10,0),"")</f>
        <v/>
      </c>
      <c r="I1642" s="13">
        <v>1</v>
      </c>
      <c r="J1642" s="52">
        <f t="shared" si="564"/>
        <v>0</v>
      </c>
      <c r="K1642" s="53">
        <f t="shared" si="565"/>
        <v>0</v>
      </c>
      <c r="L1642" s="53">
        <f t="shared" si="562"/>
        <v>0</v>
      </c>
      <c r="M1642" s="53">
        <f t="shared" si="563"/>
        <v>0</v>
      </c>
      <c r="N1642" s="42"/>
    </row>
    <row r="1643" spans="2:14" s="2" customFormat="1" x14ac:dyDescent="0.25">
      <c r="B1643" s="39"/>
      <c r="C1643" s="3"/>
      <c r="D1643" s="4" t="str">
        <f>_xlfn.IFNA(VLOOKUP(C1643,'1 - Componenten'!$B$7:$K$60,3,0),"")</f>
        <v/>
      </c>
      <c r="E1643" s="18" t="str">
        <f>_xlfn.IFNA(VLOOKUP(C1643,'1 - Componenten'!$B$7:$K$60,5,0),"")</f>
        <v/>
      </c>
      <c r="F1643" s="26" t="str">
        <f>_xlfn.IFNA(VLOOKUP(C1643,'1 - Componenten'!$B$7:$K$60,8,0),"")</f>
        <v/>
      </c>
      <c r="G1643" s="26" t="str">
        <f>_xlfn.IFNA(VLOOKUP(C1643,'1 - Componenten'!$B$7:$K$60,9,0),"")</f>
        <v/>
      </c>
      <c r="H1643" s="26" t="str">
        <f>_xlfn.IFNA(VLOOKUP(C1643,'1 - Componenten'!$B$7:$K$60,10,0),"")</f>
        <v/>
      </c>
      <c r="I1643" s="13">
        <v>1</v>
      </c>
      <c r="J1643" s="52">
        <f t="shared" si="564"/>
        <v>0</v>
      </c>
      <c r="K1643" s="53">
        <f t="shared" si="565"/>
        <v>0</v>
      </c>
      <c r="L1643" s="53">
        <f t="shared" si="562"/>
        <v>0</v>
      </c>
      <c r="M1643" s="53">
        <f t="shared" si="563"/>
        <v>0</v>
      </c>
      <c r="N1643" s="42"/>
    </row>
    <row r="1644" spans="2:14" s="2" customFormat="1" x14ac:dyDescent="0.25">
      <c r="B1644" s="39"/>
      <c r="C1644" s="3"/>
      <c r="D1644" s="4" t="str">
        <f>_xlfn.IFNA(VLOOKUP(C1644,'1 - Componenten'!$B$7:$K$60,3,0),"")</f>
        <v/>
      </c>
      <c r="E1644" s="18" t="str">
        <f>_xlfn.IFNA(VLOOKUP(C1644,'1 - Componenten'!$B$7:$K$60,5,0),"")</f>
        <v/>
      </c>
      <c r="F1644" s="26" t="str">
        <f>_xlfn.IFNA(VLOOKUP(C1644,'1 - Componenten'!$B$7:$K$60,8,0),"")</f>
        <v/>
      </c>
      <c r="G1644" s="26" t="str">
        <f>_xlfn.IFNA(VLOOKUP(C1644,'1 - Componenten'!$B$7:$K$60,9,0),"")</f>
        <v/>
      </c>
      <c r="H1644" s="26" t="str">
        <f>_xlfn.IFNA(VLOOKUP(C1644,'1 - Componenten'!$B$7:$K$60,10,0),"")</f>
        <v/>
      </c>
      <c r="I1644" s="13">
        <v>1</v>
      </c>
      <c r="J1644" s="52">
        <f t="shared" si="564"/>
        <v>0</v>
      </c>
      <c r="K1644" s="53">
        <f t="shared" si="565"/>
        <v>0</v>
      </c>
      <c r="L1644" s="53">
        <f t="shared" si="562"/>
        <v>0</v>
      </c>
      <c r="M1644" s="53">
        <f t="shared" si="563"/>
        <v>0</v>
      </c>
      <c r="N1644" s="42"/>
    </row>
    <row r="1645" spans="2:14" s="2" customFormat="1" x14ac:dyDescent="0.25">
      <c r="B1645" s="39"/>
      <c r="C1645" s="3"/>
      <c r="D1645" s="4" t="str">
        <f>_xlfn.IFNA(VLOOKUP(C1645,'1 - Componenten'!$B$7:$K$60,3,0),"")</f>
        <v/>
      </c>
      <c r="E1645" s="18" t="str">
        <f>_xlfn.IFNA(VLOOKUP(C1645,'1 - Componenten'!$B$7:$K$60,5,0),"")</f>
        <v/>
      </c>
      <c r="F1645" s="26" t="str">
        <f>_xlfn.IFNA(VLOOKUP(C1645,'1 - Componenten'!$B$7:$K$60,8,0),"")</f>
        <v/>
      </c>
      <c r="G1645" s="26" t="str">
        <f>_xlfn.IFNA(VLOOKUP(C1645,'1 - Componenten'!$B$7:$K$60,9,0),"")</f>
        <v/>
      </c>
      <c r="H1645" s="26" t="str">
        <f>_xlfn.IFNA(VLOOKUP(C1645,'1 - Componenten'!$B$7:$K$60,10,0),"")</f>
        <v/>
      </c>
      <c r="I1645" s="13">
        <v>1</v>
      </c>
      <c r="J1645" s="52">
        <f t="shared" si="564"/>
        <v>0</v>
      </c>
      <c r="K1645" s="53">
        <f t="shared" si="565"/>
        <v>0</v>
      </c>
      <c r="L1645" s="53">
        <f t="shared" si="562"/>
        <v>0</v>
      </c>
      <c r="M1645" s="53">
        <f t="shared" si="563"/>
        <v>0</v>
      </c>
      <c r="N1645" s="42"/>
    </row>
    <row r="1646" spans="2:14" s="2" customFormat="1" x14ac:dyDescent="0.25">
      <c r="B1646" s="39"/>
      <c r="C1646" s="3"/>
      <c r="D1646" s="4" t="str">
        <f>_xlfn.IFNA(VLOOKUP(C1646,'1 - Componenten'!$B$7:$K$60,3,0),"")</f>
        <v/>
      </c>
      <c r="E1646" s="18" t="str">
        <f>_xlfn.IFNA(VLOOKUP(C1646,'1 - Componenten'!$B$7:$K$60,5,0),"")</f>
        <v/>
      </c>
      <c r="F1646" s="26" t="str">
        <f>_xlfn.IFNA(VLOOKUP(C1646,'1 - Componenten'!$B$7:$K$60,8,0),"")</f>
        <v/>
      </c>
      <c r="G1646" s="26" t="str">
        <f>_xlfn.IFNA(VLOOKUP(C1646,'1 - Componenten'!$B$7:$K$60,9,0),"")</f>
        <v/>
      </c>
      <c r="H1646" s="26" t="str">
        <f>_xlfn.IFNA(VLOOKUP(C1646,'1 - Componenten'!$B$7:$K$60,10,0),"")</f>
        <v/>
      </c>
      <c r="I1646" s="13">
        <v>1</v>
      </c>
      <c r="J1646" s="52">
        <f t="shared" si="564"/>
        <v>0</v>
      </c>
      <c r="K1646" s="53">
        <f t="shared" si="565"/>
        <v>0</v>
      </c>
      <c r="L1646" s="53">
        <f t="shared" si="562"/>
        <v>0</v>
      </c>
      <c r="M1646" s="53">
        <f t="shared" si="563"/>
        <v>0</v>
      </c>
      <c r="N1646" s="42"/>
    </row>
    <row r="1647" spans="2:14" s="2" customFormat="1" x14ac:dyDescent="0.25">
      <c r="B1647" s="39"/>
      <c r="C1647" s="3"/>
      <c r="D1647" s="4" t="str">
        <f>_xlfn.IFNA(VLOOKUP(C1647,'1 - Componenten'!$B$7:$K$60,3,0),"")</f>
        <v/>
      </c>
      <c r="E1647" s="18" t="str">
        <f>_xlfn.IFNA(VLOOKUP(C1647,'1 - Componenten'!$B$7:$K$60,5,0),"")</f>
        <v/>
      </c>
      <c r="F1647" s="26" t="str">
        <f>_xlfn.IFNA(VLOOKUP(C1647,'1 - Componenten'!$B$7:$K$60,8,0),"")</f>
        <v/>
      </c>
      <c r="G1647" s="26" t="str">
        <f>_xlfn.IFNA(VLOOKUP(C1647,'1 - Componenten'!$B$7:$K$60,9,0),"")</f>
        <v/>
      </c>
      <c r="H1647" s="26" t="str">
        <f>_xlfn.IFNA(VLOOKUP(C1647,'1 - Componenten'!$B$7:$K$60,10,0),"")</f>
        <v/>
      </c>
      <c r="I1647" s="13">
        <v>1</v>
      </c>
      <c r="J1647" s="52">
        <f t="shared" si="564"/>
        <v>0</v>
      </c>
      <c r="K1647" s="53">
        <f t="shared" si="565"/>
        <v>0</v>
      </c>
      <c r="L1647" s="53">
        <f t="shared" si="562"/>
        <v>0</v>
      </c>
      <c r="M1647" s="53">
        <f t="shared" si="563"/>
        <v>0</v>
      </c>
      <c r="N1647" s="42"/>
    </row>
    <row r="1648" spans="2:14" s="2" customFormat="1" ht="14.1" customHeight="1" x14ac:dyDescent="0.25">
      <c r="B1648" s="39"/>
      <c r="C1648" s="32"/>
      <c r="D1648" s="33"/>
      <c r="E1648" s="34"/>
      <c r="F1648" s="35"/>
      <c r="G1648" s="35"/>
      <c r="H1648" s="35"/>
      <c r="I1648" s="32"/>
      <c r="J1648" s="54" t="s">
        <v>29</v>
      </c>
      <c r="K1648" s="55">
        <f>SUM(K1639:K1647)</f>
        <v>0</v>
      </c>
      <c r="L1648" s="55">
        <f>SUM(L1639:L1647)</f>
        <v>0</v>
      </c>
      <c r="M1648" s="55">
        <f>SUM(M1639:M1647)</f>
        <v>0</v>
      </c>
      <c r="N1648" s="42"/>
    </row>
    <row r="1649" spans="2:14" s="2" customFormat="1" ht="18.75" x14ac:dyDescent="0.3">
      <c r="B1649" s="39"/>
      <c r="C1649" s="48" t="s">
        <v>68</v>
      </c>
      <c r="D1649" s="79" t="s">
        <v>110</v>
      </c>
      <c r="E1649" s="107" t="s">
        <v>19</v>
      </c>
      <c r="F1649" s="107"/>
      <c r="G1649" s="107"/>
      <c r="H1649" s="107"/>
      <c r="I1649" s="108" t="s">
        <v>35</v>
      </c>
      <c r="J1649" s="108"/>
      <c r="K1649" s="108"/>
      <c r="L1649" s="108"/>
      <c r="M1649" s="108"/>
      <c r="N1649" s="42"/>
    </row>
    <row r="1650" spans="2:14" s="2" customFormat="1" ht="30" customHeight="1" x14ac:dyDescent="0.25">
      <c r="B1650" s="39"/>
      <c r="C1650" s="5" t="s">
        <v>36</v>
      </c>
      <c r="D1650" s="5" t="s">
        <v>12</v>
      </c>
      <c r="E1650" s="12" t="s">
        <v>2</v>
      </c>
      <c r="F1650" s="5" t="s">
        <v>24</v>
      </c>
      <c r="G1650" s="23" t="s">
        <v>21</v>
      </c>
      <c r="H1650" s="23" t="s">
        <v>22</v>
      </c>
      <c r="I1650" s="21" t="s">
        <v>20</v>
      </c>
      <c r="J1650" s="21" t="s">
        <v>23</v>
      </c>
      <c r="K1650" s="50" t="s">
        <v>25</v>
      </c>
      <c r="L1650" s="51" t="s">
        <v>26</v>
      </c>
      <c r="M1650" s="51" t="s">
        <v>27</v>
      </c>
      <c r="N1650" s="42"/>
    </row>
    <row r="1651" spans="2:14" s="2" customFormat="1" x14ac:dyDescent="0.25">
      <c r="B1651" s="39"/>
      <c r="C1651" s="3"/>
      <c r="D1651" s="4" t="str">
        <f>_xlfn.IFNA(VLOOKUP(C1651,'1 - Componenten'!$B$7:$K$60,3,0),"")</f>
        <v/>
      </c>
      <c r="E1651" s="18" t="str">
        <f>_xlfn.IFNA(VLOOKUP(C1651,'1 - Componenten'!$B$7:$K$60,5,0),"")</f>
        <v/>
      </c>
      <c r="F1651" s="26" t="str">
        <f>_xlfn.IFNA(VLOOKUP(C1651,'1 - Componenten'!$B$7:$K$60,8,0),"")</f>
        <v/>
      </c>
      <c r="G1651" s="26" t="str">
        <f>_xlfn.IFNA(VLOOKUP(C1651,'1 - Componenten'!$B$7:$K$60,9,0),"")</f>
        <v/>
      </c>
      <c r="H1651" s="26" t="str">
        <f>_xlfn.IFNA(VLOOKUP(C1651,'1 - Componenten'!$B$7:$K$60,10,0),"")</f>
        <v/>
      </c>
      <c r="I1651" s="13">
        <v>1</v>
      </c>
      <c r="J1651" s="52">
        <f>IFERROR($I1651*E1651,0)</f>
        <v>0</v>
      </c>
      <c r="K1651" s="53">
        <f>IFERROR($I1651*F1651,0)</f>
        <v>0</v>
      </c>
      <c r="L1651" s="53">
        <f t="shared" ref="L1651:L1659" si="566">IFERROR($I1651*G1651,0)</f>
        <v>0</v>
      </c>
      <c r="M1651" s="53">
        <f t="shared" ref="M1651:M1659" si="567">IFERROR($I1651*H1651,0)</f>
        <v>0</v>
      </c>
      <c r="N1651" s="42"/>
    </row>
    <row r="1652" spans="2:14" s="2" customFormat="1" x14ac:dyDescent="0.25">
      <c r="B1652" s="39"/>
      <c r="C1652" s="3"/>
      <c r="D1652" s="4" t="str">
        <f>_xlfn.IFNA(VLOOKUP(C1652,'1 - Componenten'!$B$7:$K$60,3,0),"")</f>
        <v/>
      </c>
      <c r="E1652" s="18" t="str">
        <f>_xlfn.IFNA(VLOOKUP(C1652,'1 - Componenten'!$B$7:$K$60,5,0),"")</f>
        <v/>
      </c>
      <c r="F1652" s="26" t="str">
        <f>_xlfn.IFNA(VLOOKUP(C1652,'1 - Componenten'!$B$7:$K$60,8,0),"")</f>
        <v/>
      </c>
      <c r="G1652" s="26" t="str">
        <f>_xlfn.IFNA(VLOOKUP(C1652,'1 - Componenten'!$B$7:$K$60,9,0),"")</f>
        <v/>
      </c>
      <c r="H1652" s="26" t="str">
        <f>_xlfn.IFNA(VLOOKUP(C1652,'1 - Componenten'!$B$7:$K$60,10,0),"")</f>
        <v/>
      </c>
      <c r="I1652" s="13">
        <v>1</v>
      </c>
      <c r="J1652" s="52">
        <f t="shared" ref="J1652:J1659" si="568">IFERROR($I1652*E1652,0)</f>
        <v>0</v>
      </c>
      <c r="K1652" s="53">
        <f t="shared" ref="K1652:K1659" si="569">IFERROR($I1652*F1652,0)</f>
        <v>0</v>
      </c>
      <c r="L1652" s="53">
        <f t="shared" si="566"/>
        <v>0</v>
      </c>
      <c r="M1652" s="53">
        <f t="shared" si="567"/>
        <v>0</v>
      </c>
      <c r="N1652" s="42"/>
    </row>
    <row r="1653" spans="2:14" s="2" customFormat="1" x14ac:dyDescent="0.25">
      <c r="B1653" s="39"/>
      <c r="C1653" s="3"/>
      <c r="D1653" s="4" t="str">
        <f>_xlfn.IFNA(VLOOKUP(C1653,'1 - Componenten'!$B$7:$K$60,3,0),"")</f>
        <v/>
      </c>
      <c r="E1653" s="18" t="str">
        <f>_xlfn.IFNA(VLOOKUP(C1653,'1 - Componenten'!$B$7:$K$60,5,0),"")</f>
        <v/>
      </c>
      <c r="F1653" s="26" t="str">
        <f>_xlfn.IFNA(VLOOKUP(C1653,'1 - Componenten'!$B$7:$K$60,8,0),"")</f>
        <v/>
      </c>
      <c r="G1653" s="26" t="str">
        <f>_xlfn.IFNA(VLOOKUP(C1653,'1 - Componenten'!$B$7:$K$60,9,0),"")</f>
        <v/>
      </c>
      <c r="H1653" s="26" t="str">
        <f>_xlfn.IFNA(VLOOKUP(C1653,'1 - Componenten'!$B$7:$K$60,10,0),"")</f>
        <v/>
      </c>
      <c r="I1653" s="13">
        <v>1</v>
      </c>
      <c r="J1653" s="52">
        <f t="shared" si="568"/>
        <v>0</v>
      </c>
      <c r="K1653" s="53">
        <f t="shared" si="569"/>
        <v>0</v>
      </c>
      <c r="L1653" s="53">
        <f t="shared" si="566"/>
        <v>0</v>
      </c>
      <c r="M1653" s="53">
        <f t="shared" si="567"/>
        <v>0</v>
      </c>
      <c r="N1653" s="42"/>
    </row>
    <row r="1654" spans="2:14" s="2" customFormat="1" x14ac:dyDescent="0.25">
      <c r="B1654" s="39"/>
      <c r="C1654" s="3"/>
      <c r="D1654" s="4" t="str">
        <f>_xlfn.IFNA(VLOOKUP(C1654,'1 - Componenten'!$B$7:$K$60,3,0),"")</f>
        <v/>
      </c>
      <c r="E1654" s="18" t="str">
        <f>_xlfn.IFNA(VLOOKUP(C1654,'1 - Componenten'!$B$7:$K$60,5,0),"")</f>
        <v/>
      </c>
      <c r="F1654" s="26" t="str">
        <f>_xlfn.IFNA(VLOOKUP(C1654,'1 - Componenten'!$B$7:$K$60,8,0),"")</f>
        <v/>
      </c>
      <c r="G1654" s="26" t="str">
        <f>_xlfn.IFNA(VLOOKUP(C1654,'1 - Componenten'!$B$7:$K$60,9,0),"")</f>
        <v/>
      </c>
      <c r="H1654" s="26" t="str">
        <f>_xlfn.IFNA(VLOOKUP(C1654,'1 - Componenten'!$B$7:$K$60,10,0),"")</f>
        <v/>
      </c>
      <c r="I1654" s="13">
        <v>1</v>
      </c>
      <c r="J1654" s="52">
        <f t="shared" si="568"/>
        <v>0</v>
      </c>
      <c r="K1654" s="53">
        <f t="shared" si="569"/>
        <v>0</v>
      </c>
      <c r="L1654" s="53">
        <f t="shared" si="566"/>
        <v>0</v>
      </c>
      <c r="M1654" s="53">
        <f t="shared" si="567"/>
        <v>0</v>
      </c>
      <c r="N1654" s="42"/>
    </row>
    <row r="1655" spans="2:14" s="2" customFormat="1" x14ac:dyDescent="0.25">
      <c r="B1655" s="39"/>
      <c r="C1655" s="3"/>
      <c r="D1655" s="4" t="str">
        <f>_xlfn.IFNA(VLOOKUP(C1655,'1 - Componenten'!$B$7:$K$60,3,0),"")</f>
        <v/>
      </c>
      <c r="E1655" s="18" t="str">
        <f>_xlfn.IFNA(VLOOKUP(C1655,'1 - Componenten'!$B$7:$K$60,5,0),"")</f>
        <v/>
      </c>
      <c r="F1655" s="26" t="str">
        <f>_xlfn.IFNA(VLOOKUP(C1655,'1 - Componenten'!$B$7:$K$60,8,0),"")</f>
        <v/>
      </c>
      <c r="G1655" s="26" t="str">
        <f>_xlfn.IFNA(VLOOKUP(C1655,'1 - Componenten'!$B$7:$K$60,9,0),"")</f>
        <v/>
      </c>
      <c r="H1655" s="26" t="str">
        <f>_xlfn.IFNA(VLOOKUP(C1655,'1 - Componenten'!$B$7:$K$60,10,0),"")</f>
        <v/>
      </c>
      <c r="I1655" s="13">
        <v>1</v>
      </c>
      <c r="J1655" s="52">
        <f t="shared" si="568"/>
        <v>0</v>
      </c>
      <c r="K1655" s="53">
        <f t="shared" si="569"/>
        <v>0</v>
      </c>
      <c r="L1655" s="53">
        <f t="shared" si="566"/>
        <v>0</v>
      </c>
      <c r="M1655" s="53">
        <f t="shared" si="567"/>
        <v>0</v>
      </c>
      <c r="N1655" s="42"/>
    </row>
    <row r="1656" spans="2:14" s="2" customFormat="1" x14ac:dyDescent="0.25">
      <c r="B1656" s="39"/>
      <c r="C1656" s="3"/>
      <c r="D1656" s="4" t="str">
        <f>_xlfn.IFNA(VLOOKUP(C1656,'1 - Componenten'!$B$7:$K$60,3,0),"")</f>
        <v/>
      </c>
      <c r="E1656" s="18" t="str">
        <f>_xlfn.IFNA(VLOOKUP(C1656,'1 - Componenten'!$B$7:$K$60,5,0),"")</f>
        <v/>
      </c>
      <c r="F1656" s="26" t="str">
        <f>_xlfn.IFNA(VLOOKUP(C1656,'1 - Componenten'!$B$7:$K$60,8,0),"")</f>
        <v/>
      </c>
      <c r="G1656" s="26" t="str">
        <f>_xlfn.IFNA(VLOOKUP(C1656,'1 - Componenten'!$B$7:$K$60,9,0),"")</f>
        <v/>
      </c>
      <c r="H1656" s="26" t="str">
        <f>_xlfn.IFNA(VLOOKUP(C1656,'1 - Componenten'!$B$7:$K$60,10,0),"")</f>
        <v/>
      </c>
      <c r="I1656" s="13">
        <v>1</v>
      </c>
      <c r="J1656" s="52">
        <f t="shared" si="568"/>
        <v>0</v>
      </c>
      <c r="K1656" s="53">
        <f t="shared" si="569"/>
        <v>0</v>
      </c>
      <c r="L1656" s="53">
        <f t="shared" si="566"/>
        <v>0</v>
      </c>
      <c r="M1656" s="53">
        <f t="shared" si="567"/>
        <v>0</v>
      </c>
      <c r="N1656" s="42"/>
    </row>
    <row r="1657" spans="2:14" s="2" customFormat="1" x14ac:dyDescent="0.25">
      <c r="B1657" s="39"/>
      <c r="C1657" s="3"/>
      <c r="D1657" s="4" t="str">
        <f>_xlfn.IFNA(VLOOKUP(C1657,'1 - Componenten'!$B$7:$K$60,3,0),"")</f>
        <v/>
      </c>
      <c r="E1657" s="18" t="str">
        <f>_xlfn.IFNA(VLOOKUP(C1657,'1 - Componenten'!$B$7:$K$60,5,0),"")</f>
        <v/>
      </c>
      <c r="F1657" s="26" t="str">
        <f>_xlfn.IFNA(VLOOKUP(C1657,'1 - Componenten'!$B$7:$K$60,8,0),"")</f>
        <v/>
      </c>
      <c r="G1657" s="26" t="str">
        <f>_xlfn.IFNA(VLOOKUP(C1657,'1 - Componenten'!$B$7:$K$60,9,0),"")</f>
        <v/>
      </c>
      <c r="H1657" s="26" t="str">
        <f>_xlfn.IFNA(VLOOKUP(C1657,'1 - Componenten'!$B$7:$K$60,10,0),"")</f>
        <v/>
      </c>
      <c r="I1657" s="13">
        <v>1</v>
      </c>
      <c r="J1657" s="52">
        <f t="shared" si="568"/>
        <v>0</v>
      </c>
      <c r="K1657" s="53">
        <f t="shared" si="569"/>
        <v>0</v>
      </c>
      <c r="L1657" s="53">
        <f t="shared" si="566"/>
        <v>0</v>
      </c>
      <c r="M1657" s="53">
        <f t="shared" si="567"/>
        <v>0</v>
      </c>
      <c r="N1657" s="42"/>
    </row>
    <row r="1658" spans="2:14" s="2" customFormat="1" x14ac:dyDescent="0.25">
      <c r="B1658" s="39"/>
      <c r="C1658" s="3"/>
      <c r="D1658" s="4" t="str">
        <f>_xlfn.IFNA(VLOOKUP(C1658,'1 - Componenten'!$B$7:$K$60,3,0),"")</f>
        <v/>
      </c>
      <c r="E1658" s="18" t="str">
        <f>_xlfn.IFNA(VLOOKUP(C1658,'1 - Componenten'!$B$7:$K$60,5,0),"")</f>
        <v/>
      </c>
      <c r="F1658" s="26" t="str">
        <f>_xlfn.IFNA(VLOOKUP(C1658,'1 - Componenten'!$B$7:$K$60,8,0),"")</f>
        <v/>
      </c>
      <c r="G1658" s="26" t="str">
        <f>_xlfn.IFNA(VLOOKUP(C1658,'1 - Componenten'!$B$7:$K$60,9,0),"")</f>
        <v/>
      </c>
      <c r="H1658" s="26" t="str">
        <f>_xlfn.IFNA(VLOOKUP(C1658,'1 - Componenten'!$B$7:$K$60,10,0),"")</f>
        <v/>
      </c>
      <c r="I1658" s="13">
        <v>1</v>
      </c>
      <c r="J1658" s="52">
        <f t="shared" si="568"/>
        <v>0</v>
      </c>
      <c r="K1658" s="53">
        <f t="shared" si="569"/>
        <v>0</v>
      </c>
      <c r="L1658" s="53">
        <f t="shared" si="566"/>
        <v>0</v>
      </c>
      <c r="M1658" s="53">
        <f t="shared" si="567"/>
        <v>0</v>
      </c>
      <c r="N1658" s="42"/>
    </row>
    <row r="1659" spans="2:14" s="2" customFormat="1" x14ac:dyDescent="0.25">
      <c r="B1659" s="39"/>
      <c r="C1659" s="3"/>
      <c r="D1659" s="4" t="str">
        <f>_xlfn.IFNA(VLOOKUP(C1659,'1 - Componenten'!$B$7:$K$60,3,0),"")</f>
        <v/>
      </c>
      <c r="E1659" s="18" t="str">
        <f>_xlfn.IFNA(VLOOKUP(C1659,'1 - Componenten'!$B$7:$K$60,5,0),"")</f>
        <v/>
      </c>
      <c r="F1659" s="26" t="str">
        <f>_xlfn.IFNA(VLOOKUP(C1659,'1 - Componenten'!$B$7:$K$60,8,0),"")</f>
        <v/>
      </c>
      <c r="G1659" s="26" t="str">
        <f>_xlfn.IFNA(VLOOKUP(C1659,'1 - Componenten'!$B$7:$K$60,9,0),"")</f>
        <v/>
      </c>
      <c r="H1659" s="26" t="str">
        <f>_xlfn.IFNA(VLOOKUP(C1659,'1 - Componenten'!$B$7:$K$60,10,0),"")</f>
        <v/>
      </c>
      <c r="I1659" s="13">
        <v>1</v>
      </c>
      <c r="J1659" s="52">
        <f t="shared" si="568"/>
        <v>0</v>
      </c>
      <c r="K1659" s="53">
        <f t="shared" si="569"/>
        <v>0</v>
      </c>
      <c r="L1659" s="53">
        <f t="shared" si="566"/>
        <v>0</v>
      </c>
      <c r="M1659" s="53">
        <f t="shared" si="567"/>
        <v>0</v>
      </c>
      <c r="N1659" s="42"/>
    </row>
    <row r="1660" spans="2:14" s="2" customFormat="1" ht="14.1" customHeight="1" x14ac:dyDescent="0.25">
      <c r="B1660" s="39"/>
      <c r="C1660" s="32"/>
      <c r="D1660" s="33"/>
      <c r="E1660" s="34"/>
      <c r="F1660" s="35"/>
      <c r="G1660" s="35"/>
      <c r="H1660" s="35"/>
      <c r="I1660" s="32"/>
      <c r="J1660" s="54" t="s">
        <v>29</v>
      </c>
      <c r="K1660" s="55">
        <f>SUM(K1651:K1659)</f>
        <v>0</v>
      </c>
      <c r="L1660" s="55">
        <f>SUM(L1651:L1659)</f>
        <v>0</v>
      </c>
      <c r="M1660" s="55">
        <f>SUM(M1651:M1659)</f>
        <v>0</v>
      </c>
      <c r="N1660" s="42"/>
    </row>
    <row r="1661" spans="2:14" s="2" customFormat="1" ht="18.75" x14ac:dyDescent="0.3">
      <c r="B1661" s="39"/>
      <c r="C1661" s="48" t="s">
        <v>69</v>
      </c>
      <c r="D1661" s="79" t="s">
        <v>111</v>
      </c>
      <c r="E1661" s="107" t="s">
        <v>19</v>
      </c>
      <c r="F1661" s="107"/>
      <c r="G1661" s="107"/>
      <c r="H1661" s="107"/>
      <c r="I1661" s="108" t="s">
        <v>35</v>
      </c>
      <c r="J1661" s="108"/>
      <c r="K1661" s="108"/>
      <c r="L1661" s="108"/>
      <c r="M1661" s="108"/>
      <c r="N1661" s="42"/>
    </row>
    <row r="1662" spans="2:14" s="2" customFormat="1" ht="30" customHeight="1" x14ac:dyDescent="0.25">
      <c r="B1662" s="39"/>
      <c r="C1662" s="5" t="s">
        <v>36</v>
      </c>
      <c r="D1662" s="5" t="s">
        <v>12</v>
      </c>
      <c r="E1662" s="12" t="s">
        <v>2</v>
      </c>
      <c r="F1662" s="5" t="s">
        <v>24</v>
      </c>
      <c r="G1662" s="23" t="s">
        <v>21</v>
      </c>
      <c r="H1662" s="23" t="s">
        <v>22</v>
      </c>
      <c r="I1662" s="21" t="s">
        <v>20</v>
      </c>
      <c r="J1662" s="21" t="s">
        <v>23</v>
      </c>
      <c r="K1662" s="50" t="s">
        <v>25</v>
      </c>
      <c r="L1662" s="51" t="s">
        <v>26</v>
      </c>
      <c r="M1662" s="51" t="s">
        <v>27</v>
      </c>
      <c r="N1662" s="42"/>
    </row>
    <row r="1663" spans="2:14" s="2" customFormat="1" x14ac:dyDescent="0.25">
      <c r="B1663" s="39"/>
      <c r="C1663" s="3"/>
      <c r="D1663" s="4" t="str">
        <f>_xlfn.IFNA(VLOOKUP(C1663,'1 - Componenten'!$B$7:$K$60,3,0),"")</f>
        <v/>
      </c>
      <c r="E1663" s="18" t="str">
        <f>_xlfn.IFNA(VLOOKUP(C1663,'1 - Componenten'!$B$7:$K$60,5,0),"")</f>
        <v/>
      </c>
      <c r="F1663" s="26" t="str">
        <f>_xlfn.IFNA(VLOOKUP(C1663,'1 - Componenten'!$B$7:$K$60,8,0),"")</f>
        <v/>
      </c>
      <c r="G1663" s="26" t="str">
        <f>_xlfn.IFNA(VLOOKUP(C1663,'1 - Componenten'!$B$7:$K$60,9,0),"")</f>
        <v/>
      </c>
      <c r="H1663" s="26" t="str">
        <f>_xlfn.IFNA(VLOOKUP(C1663,'1 - Componenten'!$B$7:$K$60,10,0),"")</f>
        <v/>
      </c>
      <c r="I1663" s="13">
        <v>1</v>
      </c>
      <c r="J1663" s="52">
        <f>IFERROR($I1663*E1663,0)</f>
        <v>0</v>
      </c>
      <c r="K1663" s="53">
        <f>IFERROR($I1663*F1663,0)</f>
        <v>0</v>
      </c>
      <c r="L1663" s="53">
        <f t="shared" ref="L1663:L1671" si="570">IFERROR($I1663*G1663,0)</f>
        <v>0</v>
      </c>
      <c r="M1663" s="53">
        <f t="shared" ref="M1663:M1671" si="571">IFERROR($I1663*H1663,0)</f>
        <v>0</v>
      </c>
      <c r="N1663" s="42"/>
    </row>
    <row r="1664" spans="2:14" s="2" customFormat="1" x14ac:dyDescent="0.25">
      <c r="B1664" s="39"/>
      <c r="C1664" s="3"/>
      <c r="D1664" s="4" t="str">
        <f>_xlfn.IFNA(VLOOKUP(C1664,'1 - Componenten'!$B$7:$K$60,3,0),"")</f>
        <v/>
      </c>
      <c r="E1664" s="18" t="str">
        <f>_xlfn.IFNA(VLOOKUP(C1664,'1 - Componenten'!$B$7:$K$60,5,0),"")</f>
        <v/>
      </c>
      <c r="F1664" s="26" t="str">
        <f>_xlfn.IFNA(VLOOKUP(C1664,'1 - Componenten'!$B$7:$K$60,8,0),"")</f>
        <v/>
      </c>
      <c r="G1664" s="26" t="str">
        <f>_xlfn.IFNA(VLOOKUP(C1664,'1 - Componenten'!$B$7:$K$60,9,0),"")</f>
        <v/>
      </c>
      <c r="H1664" s="26" t="str">
        <f>_xlfn.IFNA(VLOOKUP(C1664,'1 - Componenten'!$B$7:$K$60,10,0),"")</f>
        <v/>
      </c>
      <c r="I1664" s="13">
        <v>1</v>
      </c>
      <c r="J1664" s="52">
        <f t="shared" ref="J1664:J1671" si="572">IFERROR($I1664*E1664,0)</f>
        <v>0</v>
      </c>
      <c r="K1664" s="53">
        <f t="shared" ref="K1664:K1671" si="573">IFERROR($I1664*F1664,0)</f>
        <v>0</v>
      </c>
      <c r="L1664" s="53">
        <f t="shared" si="570"/>
        <v>0</v>
      </c>
      <c r="M1664" s="53">
        <f t="shared" si="571"/>
        <v>0</v>
      </c>
      <c r="N1664" s="42"/>
    </row>
    <row r="1665" spans="2:14" s="2" customFormat="1" x14ac:dyDescent="0.25">
      <c r="B1665" s="39"/>
      <c r="C1665" s="3"/>
      <c r="D1665" s="4" t="str">
        <f>_xlfn.IFNA(VLOOKUP(C1665,'1 - Componenten'!$B$7:$K$60,3,0),"")</f>
        <v/>
      </c>
      <c r="E1665" s="18" t="str">
        <f>_xlfn.IFNA(VLOOKUP(C1665,'1 - Componenten'!$B$7:$K$60,5,0),"")</f>
        <v/>
      </c>
      <c r="F1665" s="26" t="str">
        <f>_xlfn.IFNA(VLOOKUP(C1665,'1 - Componenten'!$B$7:$K$60,8,0),"")</f>
        <v/>
      </c>
      <c r="G1665" s="26" t="str">
        <f>_xlfn.IFNA(VLOOKUP(C1665,'1 - Componenten'!$B$7:$K$60,9,0),"")</f>
        <v/>
      </c>
      <c r="H1665" s="26" t="str">
        <f>_xlfn.IFNA(VLOOKUP(C1665,'1 - Componenten'!$B$7:$K$60,10,0),"")</f>
        <v/>
      </c>
      <c r="I1665" s="13">
        <v>1</v>
      </c>
      <c r="J1665" s="52">
        <f t="shared" si="572"/>
        <v>0</v>
      </c>
      <c r="K1665" s="53">
        <f t="shared" si="573"/>
        <v>0</v>
      </c>
      <c r="L1665" s="53">
        <f t="shared" si="570"/>
        <v>0</v>
      </c>
      <c r="M1665" s="53">
        <f t="shared" si="571"/>
        <v>0</v>
      </c>
      <c r="N1665" s="42"/>
    </row>
    <row r="1666" spans="2:14" s="2" customFormat="1" x14ac:dyDescent="0.25">
      <c r="B1666" s="39"/>
      <c r="C1666" s="3"/>
      <c r="D1666" s="4" t="str">
        <f>_xlfn.IFNA(VLOOKUP(C1666,'1 - Componenten'!$B$7:$K$60,3,0),"")</f>
        <v/>
      </c>
      <c r="E1666" s="18" t="str">
        <f>_xlfn.IFNA(VLOOKUP(C1666,'1 - Componenten'!$B$7:$K$60,5,0),"")</f>
        <v/>
      </c>
      <c r="F1666" s="26" t="str">
        <f>_xlfn.IFNA(VLOOKUP(C1666,'1 - Componenten'!$B$7:$K$60,8,0),"")</f>
        <v/>
      </c>
      <c r="G1666" s="26" t="str">
        <f>_xlfn.IFNA(VLOOKUP(C1666,'1 - Componenten'!$B$7:$K$60,9,0),"")</f>
        <v/>
      </c>
      <c r="H1666" s="26" t="str">
        <f>_xlfn.IFNA(VLOOKUP(C1666,'1 - Componenten'!$B$7:$K$60,10,0),"")</f>
        <v/>
      </c>
      <c r="I1666" s="13">
        <v>1</v>
      </c>
      <c r="J1666" s="52">
        <f t="shared" si="572"/>
        <v>0</v>
      </c>
      <c r="K1666" s="53">
        <f t="shared" si="573"/>
        <v>0</v>
      </c>
      <c r="L1666" s="53">
        <f t="shared" si="570"/>
        <v>0</v>
      </c>
      <c r="M1666" s="53">
        <f t="shared" si="571"/>
        <v>0</v>
      </c>
      <c r="N1666" s="42"/>
    </row>
    <row r="1667" spans="2:14" s="2" customFormat="1" x14ac:dyDescent="0.25">
      <c r="B1667" s="39"/>
      <c r="C1667" s="3"/>
      <c r="D1667" s="4" t="str">
        <f>_xlfn.IFNA(VLOOKUP(C1667,'1 - Componenten'!$B$7:$K$60,3,0),"")</f>
        <v/>
      </c>
      <c r="E1667" s="18" t="str">
        <f>_xlfn.IFNA(VLOOKUP(C1667,'1 - Componenten'!$B$7:$K$60,5,0),"")</f>
        <v/>
      </c>
      <c r="F1667" s="26" t="str">
        <f>_xlfn.IFNA(VLOOKUP(C1667,'1 - Componenten'!$B$7:$K$60,8,0),"")</f>
        <v/>
      </c>
      <c r="G1667" s="26" t="str">
        <f>_xlfn.IFNA(VLOOKUP(C1667,'1 - Componenten'!$B$7:$K$60,9,0),"")</f>
        <v/>
      </c>
      <c r="H1667" s="26" t="str">
        <f>_xlfn.IFNA(VLOOKUP(C1667,'1 - Componenten'!$B$7:$K$60,10,0),"")</f>
        <v/>
      </c>
      <c r="I1667" s="13">
        <v>1</v>
      </c>
      <c r="J1667" s="52">
        <f t="shared" si="572"/>
        <v>0</v>
      </c>
      <c r="K1667" s="53">
        <f t="shared" si="573"/>
        <v>0</v>
      </c>
      <c r="L1667" s="53">
        <f t="shared" si="570"/>
        <v>0</v>
      </c>
      <c r="M1667" s="53">
        <f t="shared" si="571"/>
        <v>0</v>
      </c>
      <c r="N1667" s="42"/>
    </row>
    <row r="1668" spans="2:14" s="2" customFormat="1" x14ac:dyDescent="0.25">
      <c r="B1668" s="39"/>
      <c r="C1668" s="3"/>
      <c r="D1668" s="4" t="str">
        <f>_xlfn.IFNA(VLOOKUP(C1668,'1 - Componenten'!$B$7:$K$60,3,0),"")</f>
        <v/>
      </c>
      <c r="E1668" s="18" t="str">
        <f>_xlfn.IFNA(VLOOKUP(C1668,'1 - Componenten'!$B$7:$K$60,5,0),"")</f>
        <v/>
      </c>
      <c r="F1668" s="26" t="str">
        <f>_xlfn.IFNA(VLOOKUP(C1668,'1 - Componenten'!$B$7:$K$60,8,0),"")</f>
        <v/>
      </c>
      <c r="G1668" s="26" t="str">
        <f>_xlfn.IFNA(VLOOKUP(C1668,'1 - Componenten'!$B$7:$K$60,9,0),"")</f>
        <v/>
      </c>
      <c r="H1668" s="26" t="str">
        <f>_xlfn.IFNA(VLOOKUP(C1668,'1 - Componenten'!$B$7:$K$60,10,0),"")</f>
        <v/>
      </c>
      <c r="I1668" s="13">
        <v>1</v>
      </c>
      <c r="J1668" s="52">
        <f t="shared" si="572"/>
        <v>0</v>
      </c>
      <c r="K1668" s="53">
        <f t="shared" si="573"/>
        <v>0</v>
      </c>
      <c r="L1668" s="53">
        <f t="shared" si="570"/>
        <v>0</v>
      </c>
      <c r="M1668" s="53">
        <f t="shared" si="571"/>
        <v>0</v>
      </c>
      <c r="N1668" s="42"/>
    </row>
    <row r="1669" spans="2:14" s="2" customFormat="1" x14ac:dyDescent="0.25">
      <c r="B1669" s="39"/>
      <c r="C1669" s="3"/>
      <c r="D1669" s="4" t="str">
        <f>_xlfn.IFNA(VLOOKUP(C1669,'1 - Componenten'!$B$7:$K$60,3,0),"")</f>
        <v/>
      </c>
      <c r="E1669" s="18" t="str">
        <f>_xlfn.IFNA(VLOOKUP(C1669,'1 - Componenten'!$B$7:$K$60,5,0),"")</f>
        <v/>
      </c>
      <c r="F1669" s="26" t="str">
        <f>_xlfn.IFNA(VLOOKUP(C1669,'1 - Componenten'!$B$7:$K$60,8,0),"")</f>
        <v/>
      </c>
      <c r="G1669" s="26" t="str">
        <f>_xlfn.IFNA(VLOOKUP(C1669,'1 - Componenten'!$B$7:$K$60,9,0),"")</f>
        <v/>
      </c>
      <c r="H1669" s="26" t="str">
        <f>_xlfn.IFNA(VLOOKUP(C1669,'1 - Componenten'!$B$7:$K$60,10,0),"")</f>
        <v/>
      </c>
      <c r="I1669" s="13">
        <v>1</v>
      </c>
      <c r="J1669" s="52">
        <f t="shared" si="572"/>
        <v>0</v>
      </c>
      <c r="K1669" s="53">
        <f t="shared" si="573"/>
        <v>0</v>
      </c>
      <c r="L1669" s="53">
        <f t="shared" si="570"/>
        <v>0</v>
      </c>
      <c r="M1669" s="53">
        <f t="shared" si="571"/>
        <v>0</v>
      </c>
      <c r="N1669" s="42"/>
    </row>
    <row r="1670" spans="2:14" s="2" customFormat="1" x14ac:dyDescent="0.25">
      <c r="B1670" s="39"/>
      <c r="C1670" s="3"/>
      <c r="D1670" s="4" t="str">
        <f>_xlfn.IFNA(VLOOKUP(C1670,'1 - Componenten'!$B$7:$K$60,3,0),"")</f>
        <v/>
      </c>
      <c r="E1670" s="18" t="str">
        <f>_xlfn.IFNA(VLOOKUP(C1670,'1 - Componenten'!$B$7:$K$60,5,0),"")</f>
        <v/>
      </c>
      <c r="F1670" s="26" t="str">
        <f>_xlfn.IFNA(VLOOKUP(C1670,'1 - Componenten'!$B$7:$K$60,8,0),"")</f>
        <v/>
      </c>
      <c r="G1670" s="26" t="str">
        <f>_xlfn.IFNA(VLOOKUP(C1670,'1 - Componenten'!$B$7:$K$60,9,0),"")</f>
        <v/>
      </c>
      <c r="H1670" s="26" t="str">
        <f>_xlfn.IFNA(VLOOKUP(C1670,'1 - Componenten'!$B$7:$K$60,10,0),"")</f>
        <v/>
      </c>
      <c r="I1670" s="13">
        <v>1</v>
      </c>
      <c r="J1670" s="52">
        <f t="shared" si="572"/>
        <v>0</v>
      </c>
      <c r="K1670" s="53">
        <f t="shared" si="573"/>
        <v>0</v>
      </c>
      <c r="L1670" s="53">
        <f t="shared" si="570"/>
        <v>0</v>
      </c>
      <c r="M1670" s="53">
        <f t="shared" si="571"/>
        <v>0</v>
      </c>
      <c r="N1670" s="42"/>
    </row>
    <row r="1671" spans="2:14" s="2" customFormat="1" x14ac:dyDescent="0.25">
      <c r="B1671" s="39"/>
      <c r="C1671" s="3"/>
      <c r="D1671" s="4" t="str">
        <f>_xlfn.IFNA(VLOOKUP(C1671,'1 - Componenten'!$B$7:$K$60,3,0),"")</f>
        <v/>
      </c>
      <c r="E1671" s="18" t="str">
        <f>_xlfn.IFNA(VLOOKUP(C1671,'1 - Componenten'!$B$7:$K$60,5,0),"")</f>
        <v/>
      </c>
      <c r="F1671" s="26" t="str">
        <f>_xlfn.IFNA(VLOOKUP(C1671,'1 - Componenten'!$B$7:$K$60,8,0),"")</f>
        <v/>
      </c>
      <c r="G1671" s="26" t="str">
        <f>_xlfn.IFNA(VLOOKUP(C1671,'1 - Componenten'!$B$7:$K$60,9,0),"")</f>
        <v/>
      </c>
      <c r="H1671" s="26" t="str">
        <f>_xlfn.IFNA(VLOOKUP(C1671,'1 - Componenten'!$B$7:$K$60,10,0),"")</f>
        <v/>
      </c>
      <c r="I1671" s="13">
        <v>1</v>
      </c>
      <c r="J1671" s="52">
        <f t="shared" si="572"/>
        <v>0</v>
      </c>
      <c r="K1671" s="53">
        <f t="shared" si="573"/>
        <v>0</v>
      </c>
      <c r="L1671" s="53">
        <f t="shared" si="570"/>
        <v>0</v>
      </c>
      <c r="M1671" s="53">
        <f t="shared" si="571"/>
        <v>0</v>
      </c>
      <c r="N1671" s="42"/>
    </row>
    <row r="1672" spans="2:14" s="2" customFormat="1" ht="14.1" customHeight="1" x14ac:dyDescent="0.25">
      <c r="B1672" s="39"/>
      <c r="C1672" s="32"/>
      <c r="D1672" s="33"/>
      <c r="E1672" s="34"/>
      <c r="F1672" s="35"/>
      <c r="G1672" s="35"/>
      <c r="H1672" s="35"/>
      <c r="I1672" s="32"/>
      <c r="J1672" s="54" t="s">
        <v>29</v>
      </c>
      <c r="K1672" s="55">
        <f>SUM(K1663:K1671)</f>
        <v>0</v>
      </c>
      <c r="L1672" s="55">
        <f>SUM(L1663:L1671)</f>
        <v>0</v>
      </c>
      <c r="M1672" s="55">
        <f>SUM(M1663:M1671)</f>
        <v>0</v>
      </c>
      <c r="N1672" s="42"/>
    </row>
    <row r="1673" spans="2:14" s="2" customFormat="1" ht="18.75" x14ac:dyDescent="0.3">
      <c r="B1673" s="39"/>
      <c r="C1673" s="48" t="s">
        <v>69</v>
      </c>
      <c r="D1673" s="79" t="s">
        <v>112</v>
      </c>
      <c r="E1673" s="107" t="s">
        <v>19</v>
      </c>
      <c r="F1673" s="107"/>
      <c r="G1673" s="107"/>
      <c r="H1673" s="107"/>
      <c r="I1673" s="108" t="s">
        <v>35</v>
      </c>
      <c r="J1673" s="108"/>
      <c r="K1673" s="108"/>
      <c r="L1673" s="108"/>
      <c r="M1673" s="108"/>
      <c r="N1673" s="42"/>
    </row>
    <row r="1674" spans="2:14" s="2" customFormat="1" ht="30" customHeight="1" x14ac:dyDescent="0.25">
      <c r="B1674" s="39"/>
      <c r="C1674" s="5" t="s">
        <v>36</v>
      </c>
      <c r="D1674" s="5" t="s">
        <v>12</v>
      </c>
      <c r="E1674" s="12" t="s">
        <v>2</v>
      </c>
      <c r="F1674" s="5" t="s">
        <v>24</v>
      </c>
      <c r="G1674" s="23" t="s">
        <v>21</v>
      </c>
      <c r="H1674" s="23" t="s">
        <v>22</v>
      </c>
      <c r="I1674" s="21" t="s">
        <v>20</v>
      </c>
      <c r="J1674" s="21" t="s">
        <v>23</v>
      </c>
      <c r="K1674" s="50" t="s">
        <v>25</v>
      </c>
      <c r="L1674" s="51" t="s">
        <v>26</v>
      </c>
      <c r="M1674" s="51" t="s">
        <v>27</v>
      </c>
      <c r="N1674" s="42"/>
    </row>
    <row r="1675" spans="2:14" s="2" customFormat="1" x14ac:dyDescent="0.25">
      <c r="B1675" s="39"/>
      <c r="C1675" s="3"/>
      <c r="D1675" s="4" t="str">
        <f>_xlfn.IFNA(VLOOKUP(C1675,'1 - Componenten'!$B$7:$K$60,3,0),"")</f>
        <v/>
      </c>
      <c r="E1675" s="18" t="str">
        <f>_xlfn.IFNA(VLOOKUP(C1675,'1 - Componenten'!$B$7:$K$60,5,0),"")</f>
        <v/>
      </c>
      <c r="F1675" s="26" t="str">
        <f>_xlfn.IFNA(VLOOKUP(C1675,'1 - Componenten'!$B$7:$K$60,8,0),"")</f>
        <v/>
      </c>
      <c r="G1675" s="26" t="str">
        <f>_xlfn.IFNA(VLOOKUP(C1675,'1 - Componenten'!$B$7:$K$60,9,0),"")</f>
        <v/>
      </c>
      <c r="H1675" s="26" t="str">
        <f>_xlfn.IFNA(VLOOKUP(C1675,'1 - Componenten'!$B$7:$K$60,10,0),"")</f>
        <v/>
      </c>
      <c r="I1675" s="13">
        <v>1</v>
      </c>
      <c r="J1675" s="52">
        <f>IFERROR($I1675*E1675,0)</f>
        <v>0</v>
      </c>
      <c r="K1675" s="53">
        <f>IFERROR($I1675*F1675,0)</f>
        <v>0</v>
      </c>
      <c r="L1675" s="53">
        <f t="shared" ref="L1675:L1683" si="574">IFERROR($I1675*G1675,0)</f>
        <v>0</v>
      </c>
      <c r="M1675" s="53">
        <f t="shared" ref="M1675:M1683" si="575">IFERROR($I1675*H1675,0)</f>
        <v>0</v>
      </c>
      <c r="N1675" s="42"/>
    </row>
    <row r="1676" spans="2:14" s="2" customFormat="1" x14ac:dyDescent="0.25">
      <c r="B1676" s="39"/>
      <c r="C1676" s="3"/>
      <c r="D1676" s="4" t="str">
        <f>_xlfn.IFNA(VLOOKUP(C1676,'1 - Componenten'!$B$7:$K$60,3,0),"")</f>
        <v/>
      </c>
      <c r="E1676" s="18" t="str">
        <f>_xlfn.IFNA(VLOOKUP(C1676,'1 - Componenten'!$B$7:$K$60,5,0),"")</f>
        <v/>
      </c>
      <c r="F1676" s="26" t="str">
        <f>_xlfn.IFNA(VLOOKUP(C1676,'1 - Componenten'!$B$7:$K$60,8,0),"")</f>
        <v/>
      </c>
      <c r="G1676" s="26" t="str">
        <f>_xlfn.IFNA(VLOOKUP(C1676,'1 - Componenten'!$B$7:$K$60,9,0),"")</f>
        <v/>
      </c>
      <c r="H1676" s="26" t="str">
        <f>_xlfn.IFNA(VLOOKUP(C1676,'1 - Componenten'!$B$7:$K$60,10,0),"")</f>
        <v/>
      </c>
      <c r="I1676" s="13">
        <v>1</v>
      </c>
      <c r="J1676" s="52">
        <f t="shared" ref="J1676:J1683" si="576">IFERROR($I1676*E1676,0)</f>
        <v>0</v>
      </c>
      <c r="K1676" s="53">
        <f t="shared" ref="K1676:K1683" si="577">IFERROR($I1676*F1676,0)</f>
        <v>0</v>
      </c>
      <c r="L1676" s="53">
        <f t="shared" si="574"/>
        <v>0</v>
      </c>
      <c r="M1676" s="53">
        <f t="shared" si="575"/>
        <v>0</v>
      </c>
      <c r="N1676" s="42"/>
    </row>
    <row r="1677" spans="2:14" s="2" customFormat="1" x14ac:dyDescent="0.25">
      <c r="B1677" s="39"/>
      <c r="C1677" s="3"/>
      <c r="D1677" s="4" t="str">
        <f>_xlfn.IFNA(VLOOKUP(C1677,'1 - Componenten'!$B$7:$K$60,3,0),"")</f>
        <v/>
      </c>
      <c r="E1677" s="18" t="str">
        <f>_xlfn.IFNA(VLOOKUP(C1677,'1 - Componenten'!$B$7:$K$60,5,0),"")</f>
        <v/>
      </c>
      <c r="F1677" s="26" t="str">
        <f>_xlfn.IFNA(VLOOKUP(C1677,'1 - Componenten'!$B$7:$K$60,8,0),"")</f>
        <v/>
      </c>
      <c r="G1677" s="26" t="str">
        <f>_xlfn.IFNA(VLOOKUP(C1677,'1 - Componenten'!$B$7:$K$60,9,0),"")</f>
        <v/>
      </c>
      <c r="H1677" s="26" t="str">
        <f>_xlfn.IFNA(VLOOKUP(C1677,'1 - Componenten'!$B$7:$K$60,10,0),"")</f>
        <v/>
      </c>
      <c r="I1677" s="13">
        <v>1</v>
      </c>
      <c r="J1677" s="52">
        <f t="shared" si="576"/>
        <v>0</v>
      </c>
      <c r="K1677" s="53">
        <f t="shared" si="577"/>
        <v>0</v>
      </c>
      <c r="L1677" s="53">
        <f t="shared" si="574"/>
        <v>0</v>
      </c>
      <c r="M1677" s="53">
        <f t="shared" si="575"/>
        <v>0</v>
      </c>
      <c r="N1677" s="42"/>
    </row>
    <row r="1678" spans="2:14" s="2" customFormat="1" x14ac:dyDescent="0.25">
      <c r="B1678" s="39"/>
      <c r="C1678" s="3"/>
      <c r="D1678" s="4" t="str">
        <f>_xlfn.IFNA(VLOOKUP(C1678,'1 - Componenten'!$B$7:$K$60,3,0),"")</f>
        <v/>
      </c>
      <c r="E1678" s="18" t="str">
        <f>_xlfn.IFNA(VLOOKUP(C1678,'1 - Componenten'!$B$7:$K$60,5,0),"")</f>
        <v/>
      </c>
      <c r="F1678" s="26" t="str">
        <f>_xlfn.IFNA(VLOOKUP(C1678,'1 - Componenten'!$B$7:$K$60,8,0),"")</f>
        <v/>
      </c>
      <c r="G1678" s="26" t="str">
        <f>_xlfn.IFNA(VLOOKUP(C1678,'1 - Componenten'!$B$7:$K$60,9,0),"")</f>
        <v/>
      </c>
      <c r="H1678" s="26" t="str">
        <f>_xlfn.IFNA(VLOOKUP(C1678,'1 - Componenten'!$B$7:$K$60,10,0),"")</f>
        <v/>
      </c>
      <c r="I1678" s="13">
        <v>1</v>
      </c>
      <c r="J1678" s="52">
        <f t="shared" si="576"/>
        <v>0</v>
      </c>
      <c r="K1678" s="53">
        <f t="shared" si="577"/>
        <v>0</v>
      </c>
      <c r="L1678" s="53">
        <f t="shared" si="574"/>
        <v>0</v>
      </c>
      <c r="M1678" s="53">
        <f t="shared" si="575"/>
        <v>0</v>
      </c>
      <c r="N1678" s="42"/>
    </row>
    <row r="1679" spans="2:14" s="2" customFormat="1" x14ac:dyDescent="0.25">
      <c r="B1679" s="39"/>
      <c r="C1679" s="3"/>
      <c r="D1679" s="4" t="str">
        <f>_xlfn.IFNA(VLOOKUP(C1679,'1 - Componenten'!$B$7:$K$60,3,0),"")</f>
        <v/>
      </c>
      <c r="E1679" s="18" t="str">
        <f>_xlfn.IFNA(VLOOKUP(C1679,'1 - Componenten'!$B$7:$K$60,5,0),"")</f>
        <v/>
      </c>
      <c r="F1679" s="26" t="str">
        <f>_xlfn.IFNA(VLOOKUP(C1679,'1 - Componenten'!$B$7:$K$60,8,0),"")</f>
        <v/>
      </c>
      <c r="G1679" s="26" t="str">
        <f>_xlfn.IFNA(VLOOKUP(C1679,'1 - Componenten'!$B$7:$K$60,9,0),"")</f>
        <v/>
      </c>
      <c r="H1679" s="26" t="str">
        <f>_xlfn.IFNA(VLOOKUP(C1679,'1 - Componenten'!$B$7:$K$60,10,0),"")</f>
        <v/>
      </c>
      <c r="I1679" s="13">
        <v>1</v>
      </c>
      <c r="J1679" s="52">
        <f t="shared" si="576"/>
        <v>0</v>
      </c>
      <c r="K1679" s="53">
        <f t="shared" si="577"/>
        <v>0</v>
      </c>
      <c r="L1679" s="53">
        <f t="shared" si="574"/>
        <v>0</v>
      </c>
      <c r="M1679" s="53">
        <f t="shared" si="575"/>
        <v>0</v>
      </c>
      <c r="N1679" s="42"/>
    </row>
    <row r="1680" spans="2:14" s="2" customFormat="1" x14ac:dyDescent="0.25">
      <c r="B1680" s="39"/>
      <c r="C1680" s="3"/>
      <c r="D1680" s="4" t="str">
        <f>_xlfn.IFNA(VLOOKUP(C1680,'1 - Componenten'!$B$7:$K$60,3,0),"")</f>
        <v/>
      </c>
      <c r="E1680" s="18" t="str">
        <f>_xlfn.IFNA(VLOOKUP(C1680,'1 - Componenten'!$B$7:$K$60,5,0),"")</f>
        <v/>
      </c>
      <c r="F1680" s="26" t="str">
        <f>_xlfn.IFNA(VLOOKUP(C1680,'1 - Componenten'!$B$7:$K$60,8,0),"")</f>
        <v/>
      </c>
      <c r="G1680" s="26" t="str">
        <f>_xlfn.IFNA(VLOOKUP(C1680,'1 - Componenten'!$B$7:$K$60,9,0),"")</f>
        <v/>
      </c>
      <c r="H1680" s="26" t="str">
        <f>_xlfn.IFNA(VLOOKUP(C1680,'1 - Componenten'!$B$7:$K$60,10,0),"")</f>
        <v/>
      </c>
      <c r="I1680" s="13">
        <v>1</v>
      </c>
      <c r="J1680" s="52">
        <f t="shared" si="576"/>
        <v>0</v>
      </c>
      <c r="K1680" s="53">
        <f t="shared" si="577"/>
        <v>0</v>
      </c>
      <c r="L1680" s="53">
        <f t="shared" si="574"/>
        <v>0</v>
      </c>
      <c r="M1680" s="53">
        <f t="shared" si="575"/>
        <v>0</v>
      </c>
      <c r="N1680" s="42"/>
    </row>
    <row r="1681" spans="2:14" s="2" customFormat="1" x14ac:dyDescent="0.25">
      <c r="B1681" s="39"/>
      <c r="C1681" s="3"/>
      <c r="D1681" s="4" t="str">
        <f>_xlfn.IFNA(VLOOKUP(C1681,'1 - Componenten'!$B$7:$K$60,3,0),"")</f>
        <v/>
      </c>
      <c r="E1681" s="18" t="str">
        <f>_xlfn.IFNA(VLOOKUP(C1681,'1 - Componenten'!$B$7:$K$60,5,0),"")</f>
        <v/>
      </c>
      <c r="F1681" s="26" t="str">
        <f>_xlfn.IFNA(VLOOKUP(C1681,'1 - Componenten'!$B$7:$K$60,8,0),"")</f>
        <v/>
      </c>
      <c r="G1681" s="26" t="str">
        <f>_xlfn.IFNA(VLOOKUP(C1681,'1 - Componenten'!$B$7:$K$60,9,0),"")</f>
        <v/>
      </c>
      <c r="H1681" s="26" t="str">
        <f>_xlfn.IFNA(VLOOKUP(C1681,'1 - Componenten'!$B$7:$K$60,10,0),"")</f>
        <v/>
      </c>
      <c r="I1681" s="13">
        <v>1</v>
      </c>
      <c r="J1681" s="52">
        <f t="shared" si="576"/>
        <v>0</v>
      </c>
      <c r="K1681" s="53">
        <f t="shared" si="577"/>
        <v>0</v>
      </c>
      <c r="L1681" s="53">
        <f t="shared" si="574"/>
        <v>0</v>
      </c>
      <c r="M1681" s="53">
        <f t="shared" si="575"/>
        <v>0</v>
      </c>
      <c r="N1681" s="42"/>
    </row>
    <row r="1682" spans="2:14" s="2" customFormat="1" x14ac:dyDescent="0.25">
      <c r="B1682" s="39"/>
      <c r="C1682" s="3"/>
      <c r="D1682" s="4" t="str">
        <f>_xlfn.IFNA(VLOOKUP(C1682,'1 - Componenten'!$B$7:$K$60,3,0),"")</f>
        <v/>
      </c>
      <c r="E1682" s="18" t="str">
        <f>_xlfn.IFNA(VLOOKUP(C1682,'1 - Componenten'!$B$7:$K$60,5,0),"")</f>
        <v/>
      </c>
      <c r="F1682" s="26" t="str">
        <f>_xlfn.IFNA(VLOOKUP(C1682,'1 - Componenten'!$B$7:$K$60,8,0),"")</f>
        <v/>
      </c>
      <c r="G1682" s="26" t="str">
        <f>_xlfn.IFNA(VLOOKUP(C1682,'1 - Componenten'!$B$7:$K$60,9,0),"")</f>
        <v/>
      </c>
      <c r="H1682" s="26" t="str">
        <f>_xlfn.IFNA(VLOOKUP(C1682,'1 - Componenten'!$B$7:$K$60,10,0),"")</f>
        <v/>
      </c>
      <c r="I1682" s="13">
        <v>1</v>
      </c>
      <c r="J1682" s="52">
        <f t="shared" si="576"/>
        <v>0</v>
      </c>
      <c r="K1682" s="53">
        <f t="shared" si="577"/>
        <v>0</v>
      </c>
      <c r="L1682" s="53">
        <f t="shared" si="574"/>
        <v>0</v>
      </c>
      <c r="M1682" s="53">
        <f t="shared" si="575"/>
        <v>0</v>
      </c>
      <c r="N1682" s="42"/>
    </row>
    <row r="1683" spans="2:14" s="2" customFormat="1" x14ac:dyDescent="0.25">
      <c r="B1683" s="39"/>
      <c r="C1683" s="3"/>
      <c r="D1683" s="4" t="str">
        <f>_xlfn.IFNA(VLOOKUP(C1683,'1 - Componenten'!$B$7:$K$60,3,0),"")</f>
        <v/>
      </c>
      <c r="E1683" s="18" t="str">
        <f>_xlfn.IFNA(VLOOKUP(C1683,'1 - Componenten'!$B$7:$K$60,5,0),"")</f>
        <v/>
      </c>
      <c r="F1683" s="26" t="str">
        <f>_xlfn.IFNA(VLOOKUP(C1683,'1 - Componenten'!$B$7:$K$60,8,0),"")</f>
        <v/>
      </c>
      <c r="G1683" s="26" t="str">
        <f>_xlfn.IFNA(VLOOKUP(C1683,'1 - Componenten'!$B$7:$K$60,9,0),"")</f>
        <v/>
      </c>
      <c r="H1683" s="26" t="str">
        <f>_xlfn.IFNA(VLOOKUP(C1683,'1 - Componenten'!$B$7:$K$60,10,0),"")</f>
        <v/>
      </c>
      <c r="I1683" s="13">
        <v>1</v>
      </c>
      <c r="J1683" s="52">
        <f t="shared" si="576"/>
        <v>0</v>
      </c>
      <c r="K1683" s="53">
        <f t="shared" si="577"/>
        <v>0</v>
      </c>
      <c r="L1683" s="53">
        <f t="shared" si="574"/>
        <v>0</v>
      </c>
      <c r="M1683" s="53">
        <f t="shared" si="575"/>
        <v>0</v>
      </c>
      <c r="N1683" s="42"/>
    </row>
    <row r="1684" spans="2:14" s="2" customFormat="1" ht="14.1" customHeight="1" x14ac:dyDescent="0.25">
      <c r="B1684" s="39"/>
      <c r="C1684" s="32"/>
      <c r="D1684" s="33"/>
      <c r="E1684" s="34"/>
      <c r="F1684" s="35"/>
      <c r="G1684" s="35"/>
      <c r="H1684" s="35"/>
      <c r="I1684" s="32"/>
      <c r="J1684" s="54" t="s">
        <v>29</v>
      </c>
      <c r="K1684" s="55">
        <f>SUM(K1675:K1683)</f>
        <v>0</v>
      </c>
      <c r="L1684" s="55">
        <f>SUM(L1675:L1683)</f>
        <v>0</v>
      </c>
      <c r="M1684" s="55">
        <f>SUM(M1675:M1683)</f>
        <v>0</v>
      </c>
      <c r="N1684" s="42"/>
    </row>
    <row r="1685" spans="2:14" s="2" customFormat="1" ht="18.75" x14ac:dyDescent="0.3">
      <c r="B1685" s="39"/>
      <c r="C1685" s="60" t="s">
        <v>34</v>
      </c>
      <c r="D1685" s="61"/>
      <c r="E1685" s="107" t="s">
        <v>19</v>
      </c>
      <c r="F1685" s="107"/>
      <c r="G1685" s="107"/>
      <c r="H1685" s="107"/>
      <c r="I1685" s="108" t="s">
        <v>35</v>
      </c>
      <c r="J1685" s="108"/>
      <c r="K1685" s="108"/>
      <c r="L1685" s="108"/>
      <c r="M1685" s="108"/>
      <c r="N1685" s="42"/>
    </row>
    <row r="1686" spans="2:14" s="2" customFormat="1" ht="30" customHeight="1" x14ac:dyDescent="0.25">
      <c r="B1686" s="39"/>
      <c r="C1686" s="5" t="s">
        <v>36</v>
      </c>
      <c r="D1686" s="5" t="s">
        <v>12</v>
      </c>
      <c r="E1686" s="113" t="s">
        <v>24</v>
      </c>
      <c r="F1686" s="114"/>
      <c r="G1686" s="23" t="s">
        <v>21</v>
      </c>
      <c r="H1686" s="23" t="s">
        <v>22</v>
      </c>
      <c r="I1686" s="21" t="s">
        <v>20</v>
      </c>
      <c r="J1686" s="115" t="s">
        <v>25</v>
      </c>
      <c r="K1686" s="116"/>
      <c r="L1686" s="51" t="s">
        <v>26</v>
      </c>
      <c r="M1686" s="51" t="s">
        <v>27</v>
      </c>
      <c r="N1686" s="42"/>
    </row>
    <row r="1687" spans="2:14" s="2" customFormat="1" x14ac:dyDescent="0.25">
      <c r="B1687" s="39"/>
      <c r="C1687" s="3"/>
      <c r="D1687" s="4" t="str">
        <f>_xlfn.IFNA(VLOOKUP(C1687,'1 - Componenten'!$B$7:$K$60,3,0),"")</f>
        <v/>
      </c>
      <c r="E1687" s="109" t="str">
        <f>_xlfn.IFNA(VLOOKUP(C1687,'1 - Componenten'!$B$7:$K$60,8,0),"")</f>
        <v/>
      </c>
      <c r="F1687" s="110"/>
      <c r="G1687" s="26" t="str">
        <f>_xlfn.IFNA(VLOOKUP(C1687,'1 - Componenten'!$B$7:$K$60,9,0),"")</f>
        <v/>
      </c>
      <c r="H1687" s="26" t="str">
        <f>_xlfn.IFNA(VLOOKUP(C1687,'1 - Componenten'!$B$7:$K$60,10,0),"")</f>
        <v/>
      </c>
      <c r="I1687" s="13">
        <v>1</v>
      </c>
      <c r="J1687" s="111">
        <f>IFERROR($I1687*E1687,0)</f>
        <v>0</v>
      </c>
      <c r="K1687" s="112"/>
      <c r="L1687" s="53">
        <f t="shared" ref="L1687:L1691" si="578">IFERROR($I1687*G1687,0)</f>
        <v>0</v>
      </c>
      <c r="M1687" s="53">
        <f t="shared" ref="M1687:M1691" si="579">IFERROR($I1687*H1687,0)</f>
        <v>0</v>
      </c>
      <c r="N1687" s="42"/>
    </row>
    <row r="1688" spans="2:14" s="2" customFormat="1" x14ac:dyDescent="0.25">
      <c r="B1688" s="39"/>
      <c r="C1688" s="3"/>
      <c r="D1688" s="4" t="str">
        <f>_xlfn.IFNA(VLOOKUP(C1688,'1 - Componenten'!$B$7:$K$60,3,0),"")</f>
        <v/>
      </c>
      <c r="E1688" s="109" t="str">
        <f>_xlfn.IFNA(VLOOKUP(C1688,'1 - Componenten'!$B$7:$K$60,8,0),"")</f>
        <v/>
      </c>
      <c r="F1688" s="110"/>
      <c r="G1688" s="26" t="str">
        <f>_xlfn.IFNA(VLOOKUP(C1688,'1 - Componenten'!$B$7:$K$60,9,0),"")</f>
        <v/>
      </c>
      <c r="H1688" s="26" t="str">
        <f>_xlfn.IFNA(VLOOKUP(C1688,'1 - Componenten'!$B$7:$K$60,10,0),"")</f>
        <v/>
      </c>
      <c r="I1688" s="13">
        <v>1</v>
      </c>
      <c r="J1688" s="111">
        <f t="shared" ref="J1688:J1691" si="580">IFERROR($I1688*E1688,0)</f>
        <v>0</v>
      </c>
      <c r="K1688" s="112"/>
      <c r="L1688" s="53">
        <f t="shared" si="578"/>
        <v>0</v>
      </c>
      <c r="M1688" s="53">
        <f t="shared" si="579"/>
        <v>0</v>
      </c>
      <c r="N1688" s="42"/>
    </row>
    <row r="1689" spans="2:14" s="2" customFormat="1" x14ac:dyDescent="0.25">
      <c r="B1689" s="39"/>
      <c r="C1689" s="3"/>
      <c r="D1689" s="4" t="str">
        <f>_xlfn.IFNA(VLOOKUP(C1689,'1 - Componenten'!$B$7:$K$60,3,0),"")</f>
        <v/>
      </c>
      <c r="E1689" s="109" t="str">
        <f>_xlfn.IFNA(VLOOKUP(C1689,'1 - Componenten'!$B$7:$K$60,8,0),"")</f>
        <v/>
      </c>
      <c r="F1689" s="110"/>
      <c r="G1689" s="26" t="str">
        <f>_xlfn.IFNA(VLOOKUP(C1689,'1 - Componenten'!$B$7:$K$60,9,0),"")</f>
        <v/>
      </c>
      <c r="H1689" s="26" t="str">
        <f>_xlfn.IFNA(VLOOKUP(C1689,'1 - Componenten'!$B$7:$K$60,10,0),"")</f>
        <v/>
      </c>
      <c r="I1689" s="13">
        <v>1</v>
      </c>
      <c r="J1689" s="111">
        <f t="shared" si="580"/>
        <v>0</v>
      </c>
      <c r="K1689" s="112"/>
      <c r="L1689" s="53">
        <f t="shared" si="578"/>
        <v>0</v>
      </c>
      <c r="M1689" s="53">
        <f t="shared" si="579"/>
        <v>0</v>
      </c>
      <c r="N1689" s="42"/>
    </row>
    <row r="1690" spans="2:14" s="2" customFormat="1" x14ac:dyDescent="0.25">
      <c r="B1690" s="39"/>
      <c r="C1690" s="3"/>
      <c r="D1690" s="4" t="str">
        <f>_xlfn.IFNA(VLOOKUP(C1690,'1 - Componenten'!$B$7:$K$60,3,0),"")</f>
        <v/>
      </c>
      <c r="E1690" s="109" t="str">
        <f>_xlfn.IFNA(VLOOKUP(C1690,'1 - Componenten'!$B$7:$K$60,8,0),"")</f>
        <v/>
      </c>
      <c r="F1690" s="110"/>
      <c r="G1690" s="26" t="str">
        <f>_xlfn.IFNA(VLOOKUP(C1690,'1 - Componenten'!$B$7:$K$60,9,0),"")</f>
        <v/>
      </c>
      <c r="H1690" s="26" t="str">
        <f>_xlfn.IFNA(VLOOKUP(C1690,'1 - Componenten'!$B$7:$K$60,10,0),"")</f>
        <v/>
      </c>
      <c r="I1690" s="13">
        <v>1</v>
      </c>
      <c r="J1690" s="111">
        <f t="shared" si="580"/>
        <v>0</v>
      </c>
      <c r="K1690" s="112"/>
      <c r="L1690" s="53">
        <f t="shared" si="578"/>
        <v>0</v>
      </c>
      <c r="M1690" s="53">
        <f t="shared" si="579"/>
        <v>0</v>
      </c>
      <c r="N1690" s="42"/>
    </row>
    <row r="1691" spans="2:14" s="2" customFormat="1" x14ac:dyDescent="0.25">
      <c r="B1691" s="39"/>
      <c r="C1691" s="3"/>
      <c r="D1691" s="4" t="str">
        <f>_xlfn.IFNA(VLOOKUP(C1691,'1 - Componenten'!$B$7:$K$60,3,0),"")</f>
        <v/>
      </c>
      <c r="E1691" s="109" t="str">
        <f>_xlfn.IFNA(VLOOKUP(C1691,'1 - Componenten'!$B$7:$K$60,8,0),"")</f>
        <v/>
      </c>
      <c r="F1691" s="110"/>
      <c r="G1691" s="26" t="str">
        <f>_xlfn.IFNA(VLOOKUP(C1691,'1 - Componenten'!$B$7:$K$60,9,0),"")</f>
        <v/>
      </c>
      <c r="H1691" s="26" t="str">
        <f>_xlfn.IFNA(VLOOKUP(C1691,'1 - Componenten'!$B$7:$K$60,10,0),"")</f>
        <v/>
      </c>
      <c r="I1691" s="13">
        <v>1</v>
      </c>
      <c r="J1691" s="111">
        <f t="shared" si="580"/>
        <v>0</v>
      </c>
      <c r="K1691" s="112"/>
      <c r="L1691" s="53">
        <f t="shared" si="578"/>
        <v>0</v>
      </c>
      <c r="M1691" s="53">
        <f t="shared" si="579"/>
        <v>0</v>
      </c>
      <c r="N1691" s="42"/>
    </row>
    <row r="1692" spans="2:14" s="2" customFormat="1" ht="14.1" customHeight="1" x14ac:dyDescent="0.25">
      <c r="B1692" s="39"/>
      <c r="C1692" s="32"/>
      <c r="D1692" s="33"/>
      <c r="E1692" s="34"/>
      <c r="F1692" s="35"/>
      <c r="G1692" s="35"/>
      <c r="H1692" s="35"/>
      <c r="I1692" s="54" t="s">
        <v>29</v>
      </c>
      <c r="J1692" s="122">
        <f>SUM(J1687:K1691)</f>
        <v>0</v>
      </c>
      <c r="K1692" s="122"/>
      <c r="L1692" s="55">
        <f>SUM(L1687:L1691)</f>
        <v>0</v>
      </c>
      <c r="M1692" s="55">
        <f>SUM(M1687:M1691)</f>
        <v>0</v>
      </c>
      <c r="N1692" s="42"/>
    </row>
    <row r="1693" spans="2:14" s="2" customFormat="1" x14ac:dyDescent="0.25">
      <c r="B1693" s="39"/>
      <c r="C1693" s="32"/>
      <c r="D1693" s="32"/>
      <c r="E1693" s="32"/>
      <c r="F1693" s="32"/>
      <c r="G1693" s="32"/>
      <c r="H1693" s="32"/>
      <c r="I1693" s="32"/>
      <c r="J1693" s="32"/>
      <c r="K1693" s="32"/>
      <c r="L1693" s="32"/>
      <c r="M1693" s="32"/>
      <c r="N1693" s="42"/>
    </row>
    <row r="1694" spans="2:14" s="2" customFormat="1" x14ac:dyDescent="0.25">
      <c r="B1694" s="45"/>
      <c r="C1694" s="46"/>
      <c r="D1694" s="46"/>
      <c r="E1694" s="46"/>
      <c r="F1694" s="46"/>
      <c r="G1694" s="46"/>
      <c r="H1694" s="46"/>
      <c r="I1694" s="46"/>
      <c r="J1694" s="46"/>
      <c r="K1694" s="46"/>
      <c r="L1694" s="46"/>
      <c r="M1694" s="46"/>
      <c r="N1694" s="47"/>
    </row>
    <row r="1695" spans="2:14" ht="5.0999999999999996" customHeight="1" x14ac:dyDescent="0.25">
      <c r="B1695" s="88"/>
      <c r="C1695" s="89"/>
      <c r="D1695" s="89"/>
      <c r="E1695" s="89"/>
      <c r="F1695" s="89"/>
      <c r="G1695" s="89"/>
      <c r="H1695" s="89"/>
      <c r="I1695" s="89"/>
      <c r="J1695" s="89"/>
      <c r="K1695" s="89"/>
      <c r="L1695" s="89"/>
      <c r="M1695" s="89"/>
      <c r="N1695" s="90"/>
    </row>
    <row r="1696" spans="2:14" s="2" customFormat="1" x14ac:dyDescent="0.25">
      <c r="B1696" s="36"/>
      <c r="C1696" s="37"/>
      <c r="D1696" s="37"/>
      <c r="E1696" s="37"/>
      <c r="F1696" s="38"/>
      <c r="G1696" s="38"/>
      <c r="H1696" s="38"/>
      <c r="I1696" s="38"/>
      <c r="J1696" s="38"/>
      <c r="K1696" s="38"/>
      <c r="L1696" s="37"/>
      <c r="M1696" s="37"/>
      <c r="N1696" s="59"/>
    </row>
    <row r="1697" spans="2:14" s="2" customFormat="1" ht="20.65" customHeight="1" x14ac:dyDescent="0.3">
      <c r="B1697" s="39"/>
      <c r="C1697" s="24" t="s">
        <v>10</v>
      </c>
      <c r="D1697" s="25" t="s">
        <v>88</v>
      </c>
      <c r="E1697" s="32"/>
      <c r="F1697" s="40"/>
      <c r="G1697" s="40"/>
      <c r="H1697" s="40"/>
      <c r="I1697" s="40"/>
      <c r="J1697" s="40"/>
      <c r="K1697" s="40"/>
      <c r="L1697" s="32"/>
      <c r="M1697" s="32"/>
      <c r="N1697" s="42"/>
    </row>
    <row r="1698" spans="2:14" s="2" customFormat="1" x14ac:dyDescent="0.25">
      <c r="B1698" s="39"/>
      <c r="C1698" s="40"/>
      <c r="D1698" s="40"/>
      <c r="E1698" s="32"/>
      <c r="F1698" s="40"/>
      <c r="G1698" s="40"/>
      <c r="H1698" s="40"/>
      <c r="I1698" s="40"/>
      <c r="J1698" s="40"/>
      <c r="K1698" s="40"/>
      <c r="L1698" s="32"/>
      <c r="M1698" s="32"/>
      <c r="N1698" s="42"/>
    </row>
    <row r="1699" spans="2:14" s="2" customFormat="1" ht="8.4499999999999993" customHeight="1" thickBot="1" x14ac:dyDescent="0.3">
      <c r="B1699" s="39"/>
      <c r="C1699" s="32"/>
      <c r="D1699" s="32"/>
      <c r="E1699" s="32"/>
      <c r="F1699" s="40"/>
      <c r="G1699" s="40"/>
      <c r="H1699" s="40"/>
      <c r="I1699" s="40"/>
      <c r="J1699" s="40"/>
      <c r="K1699" s="41"/>
      <c r="L1699" s="32"/>
      <c r="M1699" s="32"/>
      <c r="N1699" s="42"/>
    </row>
    <row r="1700" spans="2:14" s="2" customFormat="1" ht="20.25" x14ac:dyDescent="0.3">
      <c r="B1700" s="39"/>
      <c r="C1700" s="41" t="s">
        <v>13</v>
      </c>
      <c r="D1700" s="32"/>
      <c r="E1700" s="32"/>
      <c r="F1700" s="16"/>
      <c r="G1700" s="17"/>
      <c r="H1700" s="17"/>
      <c r="I1700" s="41"/>
      <c r="J1700" s="40"/>
      <c r="K1700" s="123" t="s">
        <v>33</v>
      </c>
      <c r="L1700" s="124"/>
      <c r="M1700" s="125"/>
      <c r="N1700" s="42"/>
    </row>
    <row r="1701" spans="2:14" s="2" customFormat="1" ht="30" x14ac:dyDescent="0.25">
      <c r="B1701" s="39"/>
      <c r="C1701" s="19" t="s">
        <v>184</v>
      </c>
      <c r="D1701" s="19" t="s">
        <v>15</v>
      </c>
      <c r="E1701" s="12" t="s">
        <v>90</v>
      </c>
      <c r="F1701" s="12" t="s">
        <v>1</v>
      </c>
      <c r="G1701" s="12" t="s">
        <v>107</v>
      </c>
      <c r="H1701" s="22" t="s">
        <v>108</v>
      </c>
      <c r="I1701" s="49" t="s">
        <v>11</v>
      </c>
      <c r="J1701" s="40"/>
      <c r="K1701" s="56" t="s">
        <v>30</v>
      </c>
      <c r="L1701" s="49" t="s">
        <v>31</v>
      </c>
      <c r="M1701" s="57" t="s">
        <v>32</v>
      </c>
      <c r="N1701" s="42"/>
    </row>
    <row r="1702" spans="2:14" s="2" customFormat="1" ht="15.75" thickBot="1" x14ac:dyDescent="0.3">
      <c r="B1702" s="39"/>
      <c r="C1702" s="20" t="s">
        <v>64</v>
      </c>
      <c r="D1702" s="18"/>
      <c r="E1702" s="18" t="s">
        <v>161</v>
      </c>
      <c r="F1702" s="18" t="s">
        <v>102</v>
      </c>
      <c r="G1702" s="18"/>
      <c r="H1702" s="18">
        <v>24</v>
      </c>
      <c r="I1702" s="27">
        <f>SUM(J1712:J1720)</f>
        <v>0</v>
      </c>
      <c r="J1702" s="40"/>
      <c r="K1702" s="58">
        <f>SUM(K1721,K1733,K1745,K1757,J1765)</f>
        <v>0</v>
      </c>
      <c r="L1702" s="58">
        <f>SUM(L1721,L1733,L1745,L1757,L1765)</f>
        <v>0</v>
      </c>
      <c r="M1702" s="58">
        <f>SUM(M1721,M1733,M1745,M1757,M1765)</f>
        <v>0</v>
      </c>
      <c r="N1702" s="42"/>
    </row>
    <row r="1703" spans="2:14" s="2" customFormat="1" x14ac:dyDescent="0.25">
      <c r="B1703" s="39"/>
      <c r="C1703" s="20" t="s">
        <v>64</v>
      </c>
      <c r="D1703" s="18" t="s">
        <v>79</v>
      </c>
      <c r="E1703" s="18" t="s">
        <v>162</v>
      </c>
      <c r="F1703" s="18" t="s">
        <v>104</v>
      </c>
      <c r="G1703" s="18">
        <v>24</v>
      </c>
      <c r="H1703" s="18"/>
      <c r="I1703" s="27">
        <f>SUM(J1724:J1732)</f>
        <v>0</v>
      </c>
      <c r="J1703" s="40"/>
      <c r="K1703" s="17"/>
      <c r="L1703" s="17"/>
      <c r="M1703" s="32"/>
      <c r="N1703" s="42"/>
    </row>
    <row r="1704" spans="2:14" s="2" customFormat="1" x14ac:dyDescent="0.25">
      <c r="B1704" s="39"/>
      <c r="C1704" s="20" t="s">
        <v>64</v>
      </c>
      <c r="D1704" s="18"/>
      <c r="E1704" s="18" t="s">
        <v>162</v>
      </c>
      <c r="F1704" s="18" t="s">
        <v>104</v>
      </c>
      <c r="G1704" s="18">
        <v>24</v>
      </c>
      <c r="H1704" s="18"/>
      <c r="I1704" s="27">
        <f>SUM(J1736:J1744)</f>
        <v>0</v>
      </c>
      <c r="J1704" s="40"/>
      <c r="K1704" s="17"/>
      <c r="L1704" s="32"/>
      <c r="M1704" s="32"/>
      <c r="N1704" s="42"/>
    </row>
    <row r="1705" spans="2:14" s="2" customFormat="1" x14ac:dyDescent="0.25">
      <c r="B1705" s="39"/>
      <c r="C1705" s="20" t="s">
        <v>64</v>
      </c>
      <c r="D1705" s="18"/>
      <c r="E1705" s="18" t="s">
        <v>162</v>
      </c>
      <c r="F1705" s="18" t="s">
        <v>103</v>
      </c>
      <c r="G1705" s="18"/>
      <c r="H1705" s="18">
        <v>24</v>
      </c>
      <c r="I1705" s="27">
        <f>SUM(J1748:J1756)</f>
        <v>0</v>
      </c>
      <c r="J1705" s="40"/>
      <c r="K1705" s="17"/>
      <c r="L1705" s="32"/>
      <c r="M1705" s="32"/>
      <c r="N1705" s="42"/>
    </row>
    <row r="1706" spans="2:14" s="2" customFormat="1" ht="9" customHeight="1" thickBot="1" x14ac:dyDescent="0.3">
      <c r="B1706" s="39"/>
      <c r="C1706" s="32"/>
      <c r="D1706" s="32"/>
      <c r="E1706" s="32"/>
      <c r="F1706" s="32"/>
      <c r="G1706" s="32"/>
      <c r="H1706" s="32"/>
      <c r="I1706" s="32"/>
      <c r="J1706" s="32"/>
      <c r="K1706" s="32"/>
      <c r="L1706" s="32"/>
      <c r="M1706" s="32"/>
      <c r="N1706" s="42"/>
    </row>
    <row r="1707" spans="2:14" s="2" customFormat="1" ht="24" thickBot="1" x14ac:dyDescent="0.4">
      <c r="B1707" s="39"/>
      <c r="C1707" s="117" t="s">
        <v>17</v>
      </c>
      <c r="D1707" s="117"/>
      <c r="E1707" s="118"/>
      <c r="F1707" s="119">
        <v>0</v>
      </c>
      <c r="G1707" s="120"/>
      <c r="H1707" s="121"/>
      <c r="I1707" s="32"/>
      <c r="J1707" s="32"/>
      <c r="K1707" s="32"/>
      <c r="L1707" s="32"/>
      <c r="M1707" s="32"/>
      <c r="N1707" s="42"/>
    </row>
    <row r="1708" spans="2:14" s="2" customFormat="1" ht="6.6" customHeight="1" x14ac:dyDescent="0.25">
      <c r="B1708" s="39"/>
      <c r="C1708" s="16"/>
      <c r="D1708" s="32"/>
      <c r="E1708" s="32"/>
      <c r="F1708" s="32"/>
      <c r="G1708" s="32"/>
      <c r="H1708" s="32"/>
      <c r="I1708" s="32"/>
      <c r="J1708" s="32"/>
      <c r="K1708" s="32"/>
      <c r="L1708" s="32"/>
      <c r="M1708" s="32"/>
      <c r="N1708" s="42"/>
    </row>
    <row r="1709" spans="2:14" s="2" customFormat="1" ht="18" x14ac:dyDescent="0.25">
      <c r="B1709" s="39"/>
      <c r="C1709" s="43" t="s">
        <v>16</v>
      </c>
      <c r="D1709" s="44"/>
      <c r="E1709" s="44"/>
      <c r="F1709" s="44"/>
      <c r="G1709" s="44"/>
      <c r="H1709" s="44"/>
      <c r="I1709" s="32"/>
      <c r="J1709" s="32"/>
      <c r="K1709" s="32"/>
      <c r="L1709" s="32"/>
      <c r="M1709" s="32"/>
      <c r="N1709" s="42"/>
    </row>
    <row r="1710" spans="2:14" s="2" customFormat="1" ht="18.75" x14ac:dyDescent="0.3">
      <c r="B1710" s="39"/>
      <c r="C1710" s="48" t="s">
        <v>64</v>
      </c>
      <c r="D1710" s="79" t="s">
        <v>109</v>
      </c>
      <c r="E1710" s="107" t="s">
        <v>19</v>
      </c>
      <c r="F1710" s="107"/>
      <c r="G1710" s="107"/>
      <c r="H1710" s="107"/>
      <c r="I1710" s="108" t="s">
        <v>35</v>
      </c>
      <c r="J1710" s="108"/>
      <c r="K1710" s="108"/>
      <c r="L1710" s="108"/>
      <c r="M1710" s="108"/>
      <c r="N1710" s="42"/>
    </row>
    <row r="1711" spans="2:14" s="2" customFormat="1" ht="30" customHeight="1" x14ac:dyDescent="0.25">
      <c r="B1711" s="39"/>
      <c r="C1711" s="5" t="s">
        <v>36</v>
      </c>
      <c r="D1711" s="5" t="s">
        <v>12</v>
      </c>
      <c r="E1711" s="12" t="s">
        <v>2</v>
      </c>
      <c r="F1711" s="5" t="s">
        <v>24</v>
      </c>
      <c r="G1711" s="23" t="s">
        <v>21</v>
      </c>
      <c r="H1711" s="23" t="s">
        <v>22</v>
      </c>
      <c r="I1711" s="21" t="s">
        <v>20</v>
      </c>
      <c r="J1711" s="21" t="s">
        <v>23</v>
      </c>
      <c r="K1711" s="50" t="s">
        <v>25</v>
      </c>
      <c r="L1711" s="51" t="s">
        <v>26</v>
      </c>
      <c r="M1711" s="51" t="s">
        <v>27</v>
      </c>
      <c r="N1711" s="42"/>
    </row>
    <row r="1712" spans="2:14" s="2" customFormat="1" x14ac:dyDescent="0.25">
      <c r="B1712" s="39"/>
      <c r="C1712" s="3"/>
      <c r="D1712" s="4" t="str">
        <f>_xlfn.IFNA(VLOOKUP(C1712,'1 - Componenten'!$B$7:$K$60,3,0),"")</f>
        <v/>
      </c>
      <c r="E1712" s="18" t="str">
        <f>_xlfn.IFNA(VLOOKUP(C1712,'1 - Componenten'!$B$7:$K$60,5,0),"")</f>
        <v/>
      </c>
      <c r="F1712" s="26" t="str">
        <f>_xlfn.IFNA(VLOOKUP(C1712,'1 - Componenten'!$B$7:$K$60,8,0),"")</f>
        <v/>
      </c>
      <c r="G1712" s="26" t="str">
        <f>_xlfn.IFNA(VLOOKUP(C1712,'1 - Componenten'!$B$7:$K$60,9,0),"")</f>
        <v/>
      </c>
      <c r="H1712" s="26" t="str">
        <f>_xlfn.IFNA(VLOOKUP(C1712,'1 - Componenten'!$B$7:$K$60,10,0),"")</f>
        <v/>
      </c>
      <c r="I1712" s="13">
        <v>1</v>
      </c>
      <c r="J1712" s="52">
        <f>IFERROR($I1712*E1712,0)</f>
        <v>0</v>
      </c>
      <c r="K1712" s="53">
        <f>IFERROR($I1712*F1712,0)</f>
        <v>0</v>
      </c>
      <c r="L1712" s="53">
        <f t="shared" ref="L1712:L1720" si="581">IFERROR($I1712*G1712,0)</f>
        <v>0</v>
      </c>
      <c r="M1712" s="53">
        <f t="shared" ref="M1712:M1720" si="582">IFERROR($I1712*H1712,0)</f>
        <v>0</v>
      </c>
      <c r="N1712" s="42"/>
    </row>
    <row r="1713" spans="2:14" s="2" customFormat="1" x14ac:dyDescent="0.25">
      <c r="B1713" s="39"/>
      <c r="C1713" s="3"/>
      <c r="D1713" s="4" t="str">
        <f>_xlfn.IFNA(VLOOKUP(C1713,'1 - Componenten'!$B$7:$K$60,3,0),"")</f>
        <v/>
      </c>
      <c r="E1713" s="18" t="str">
        <f>_xlfn.IFNA(VLOOKUP(C1713,'1 - Componenten'!$B$7:$K$60,5,0),"")</f>
        <v/>
      </c>
      <c r="F1713" s="26" t="str">
        <f>_xlfn.IFNA(VLOOKUP(C1713,'1 - Componenten'!$B$7:$K$60,8,0),"")</f>
        <v/>
      </c>
      <c r="G1713" s="26" t="str">
        <f>_xlfn.IFNA(VLOOKUP(C1713,'1 - Componenten'!$B$7:$K$60,9,0),"")</f>
        <v/>
      </c>
      <c r="H1713" s="26" t="str">
        <f>_xlfn.IFNA(VLOOKUP(C1713,'1 - Componenten'!$B$7:$K$60,10,0),"")</f>
        <v/>
      </c>
      <c r="I1713" s="13">
        <v>1</v>
      </c>
      <c r="J1713" s="52">
        <f t="shared" ref="J1713:J1720" si="583">IFERROR($I1713*E1713,0)</f>
        <v>0</v>
      </c>
      <c r="K1713" s="53">
        <f t="shared" ref="K1713:K1720" si="584">IFERROR($I1713*F1713,0)</f>
        <v>0</v>
      </c>
      <c r="L1713" s="53">
        <f t="shared" si="581"/>
        <v>0</v>
      </c>
      <c r="M1713" s="53">
        <f t="shared" si="582"/>
        <v>0</v>
      </c>
      <c r="N1713" s="42"/>
    </row>
    <row r="1714" spans="2:14" s="2" customFormat="1" x14ac:dyDescent="0.25">
      <c r="B1714" s="39"/>
      <c r="C1714" s="3"/>
      <c r="D1714" s="4" t="str">
        <f>_xlfn.IFNA(VLOOKUP(C1714,'1 - Componenten'!$B$7:$K$60,3,0),"")</f>
        <v/>
      </c>
      <c r="E1714" s="18" t="str">
        <f>_xlfn.IFNA(VLOOKUP(C1714,'1 - Componenten'!$B$7:$K$60,5,0),"")</f>
        <v/>
      </c>
      <c r="F1714" s="26" t="str">
        <f>_xlfn.IFNA(VLOOKUP(C1714,'1 - Componenten'!$B$7:$K$60,8,0),"")</f>
        <v/>
      </c>
      <c r="G1714" s="26" t="str">
        <f>_xlfn.IFNA(VLOOKUP(C1714,'1 - Componenten'!$B$7:$K$60,9,0),"")</f>
        <v/>
      </c>
      <c r="H1714" s="26" t="str">
        <f>_xlfn.IFNA(VLOOKUP(C1714,'1 - Componenten'!$B$7:$K$60,10,0),"")</f>
        <v/>
      </c>
      <c r="I1714" s="13">
        <v>1</v>
      </c>
      <c r="J1714" s="52">
        <f t="shared" si="583"/>
        <v>0</v>
      </c>
      <c r="K1714" s="53">
        <f t="shared" si="584"/>
        <v>0</v>
      </c>
      <c r="L1714" s="53">
        <f t="shared" si="581"/>
        <v>0</v>
      </c>
      <c r="M1714" s="53">
        <f t="shared" si="582"/>
        <v>0</v>
      </c>
      <c r="N1714" s="42"/>
    </row>
    <row r="1715" spans="2:14" s="2" customFormat="1" x14ac:dyDescent="0.25">
      <c r="B1715" s="39"/>
      <c r="C1715" s="3"/>
      <c r="D1715" s="4" t="str">
        <f>_xlfn.IFNA(VLOOKUP(C1715,'1 - Componenten'!$B$7:$K$60,3,0),"")</f>
        <v/>
      </c>
      <c r="E1715" s="18" t="str">
        <f>_xlfn.IFNA(VLOOKUP(C1715,'1 - Componenten'!$B$7:$K$60,5,0),"")</f>
        <v/>
      </c>
      <c r="F1715" s="26" t="str">
        <f>_xlfn.IFNA(VLOOKUP(C1715,'1 - Componenten'!$B$7:$K$60,8,0),"")</f>
        <v/>
      </c>
      <c r="G1715" s="26" t="str">
        <f>_xlfn.IFNA(VLOOKUP(C1715,'1 - Componenten'!$B$7:$K$60,9,0),"")</f>
        <v/>
      </c>
      <c r="H1715" s="26" t="str">
        <f>_xlfn.IFNA(VLOOKUP(C1715,'1 - Componenten'!$B$7:$K$60,10,0),"")</f>
        <v/>
      </c>
      <c r="I1715" s="13">
        <v>1</v>
      </c>
      <c r="J1715" s="52">
        <f t="shared" si="583"/>
        <v>0</v>
      </c>
      <c r="K1715" s="53">
        <f t="shared" si="584"/>
        <v>0</v>
      </c>
      <c r="L1715" s="53">
        <f t="shared" si="581"/>
        <v>0</v>
      </c>
      <c r="M1715" s="53">
        <f t="shared" si="582"/>
        <v>0</v>
      </c>
      <c r="N1715" s="42"/>
    </row>
    <row r="1716" spans="2:14" s="2" customFormat="1" x14ac:dyDescent="0.25">
      <c r="B1716" s="39"/>
      <c r="C1716" s="3"/>
      <c r="D1716" s="4" t="str">
        <f>_xlfn.IFNA(VLOOKUP(C1716,'1 - Componenten'!$B$7:$K$60,3,0),"")</f>
        <v/>
      </c>
      <c r="E1716" s="18" t="str">
        <f>_xlfn.IFNA(VLOOKUP(C1716,'1 - Componenten'!$B$7:$K$60,5,0),"")</f>
        <v/>
      </c>
      <c r="F1716" s="26" t="str">
        <f>_xlfn.IFNA(VLOOKUP(C1716,'1 - Componenten'!$B$7:$K$60,8,0),"")</f>
        <v/>
      </c>
      <c r="G1716" s="26" t="str">
        <f>_xlfn.IFNA(VLOOKUP(C1716,'1 - Componenten'!$B$7:$K$60,9,0),"")</f>
        <v/>
      </c>
      <c r="H1716" s="26" t="str">
        <f>_xlfn.IFNA(VLOOKUP(C1716,'1 - Componenten'!$B$7:$K$60,10,0),"")</f>
        <v/>
      </c>
      <c r="I1716" s="13">
        <v>1</v>
      </c>
      <c r="J1716" s="52">
        <f t="shared" si="583"/>
        <v>0</v>
      </c>
      <c r="K1716" s="53">
        <f t="shared" si="584"/>
        <v>0</v>
      </c>
      <c r="L1716" s="53">
        <f t="shared" si="581"/>
        <v>0</v>
      </c>
      <c r="M1716" s="53">
        <f t="shared" si="582"/>
        <v>0</v>
      </c>
      <c r="N1716" s="42"/>
    </row>
    <row r="1717" spans="2:14" s="2" customFormat="1" x14ac:dyDescent="0.25">
      <c r="B1717" s="39"/>
      <c r="C1717" s="3"/>
      <c r="D1717" s="4" t="str">
        <f>_xlfn.IFNA(VLOOKUP(C1717,'1 - Componenten'!$B$7:$K$60,3,0),"")</f>
        <v/>
      </c>
      <c r="E1717" s="18" t="str">
        <f>_xlfn.IFNA(VLOOKUP(C1717,'1 - Componenten'!$B$7:$K$60,5,0),"")</f>
        <v/>
      </c>
      <c r="F1717" s="26" t="str">
        <f>_xlfn.IFNA(VLOOKUP(C1717,'1 - Componenten'!$B$7:$K$60,8,0),"")</f>
        <v/>
      </c>
      <c r="G1717" s="26" t="str">
        <f>_xlfn.IFNA(VLOOKUP(C1717,'1 - Componenten'!$B$7:$K$60,9,0),"")</f>
        <v/>
      </c>
      <c r="H1717" s="26" t="str">
        <f>_xlfn.IFNA(VLOOKUP(C1717,'1 - Componenten'!$B$7:$K$60,10,0),"")</f>
        <v/>
      </c>
      <c r="I1717" s="13">
        <v>1</v>
      </c>
      <c r="J1717" s="52">
        <f t="shared" si="583"/>
        <v>0</v>
      </c>
      <c r="K1717" s="53">
        <f t="shared" si="584"/>
        <v>0</v>
      </c>
      <c r="L1717" s="53">
        <f t="shared" si="581"/>
        <v>0</v>
      </c>
      <c r="M1717" s="53">
        <f t="shared" si="582"/>
        <v>0</v>
      </c>
      <c r="N1717" s="42"/>
    </row>
    <row r="1718" spans="2:14" s="2" customFormat="1" x14ac:dyDescent="0.25">
      <c r="B1718" s="39"/>
      <c r="C1718" s="3"/>
      <c r="D1718" s="4" t="str">
        <f>_xlfn.IFNA(VLOOKUP(C1718,'1 - Componenten'!$B$7:$K$60,3,0),"")</f>
        <v/>
      </c>
      <c r="E1718" s="18" t="str">
        <f>_xlfn.IFNA(VLOOKUP(C1718,'1 - Componenten'!$B$7:$K$60,5,0),"")</f>
        <v/>
      </c>
      <c r="F1718" s="26" t="str">
        <f>_xlfn.IFNA(VLOOKUP(C1718,'1 - Componenten'!$B$7:$K$60,8,0),"")</f>
        <v/>
      </c>
      <c r="G1718" s="26" t="str">
        <f>_xlfn.IFNA(VLOOKUP(C1718,'1 - Componenten'!$B$7:$K$60,9,0),"")</f>
        <v/>
      </c>
      <c r="H1718" s="26" t="str">
        <f>_xlfn.IFNA(VLOOKUP(C1718,'1 - Componenten'!$B$7:$K$60,10,0),"")</f>
        <v/>
      </c>
      <c r="I1718" s="13">
        <v>1</v>
      </c>
      <c r="J1718" s="52">
        <f t="shared" si="583"/>
        <v>0</v>
      </c>
      <c r="K1718" s="53">
        <f t="shared" si="584"/>
        <v>0</v>
      </c>
      <c r="L1718" s="53">
        <f t="shared" si="581"/>
        <v>0</v>
      </c>
      <c r="M1718" s="53">
        <f t="shared" si="582"/>
        <v>0</v>
      </c>
      <c r="N1718" s="42"/>
    </row>
    <row r="1719" spans="2:14" s="2" customFormat="1" x14ac:dyDescent="0.25">
      <c r="B1719" s="39"/>
      <c r="C1719" s="3"/>
      <c r="D1719" s="4" t="str">
        <f>_xlfn.IFNA(VLOOKUP(C1719,'1 - Componenten'!$B$7:$K$60,3,0),"")</f>
        <v/>
      </c>
      <c r="E1719" s="18" t="str">
        <f>_xlfn.IFNA(VLOOKUP(C1719,'1 - Componenten'!$B$7:$K$60,5,0),"")</f>
        <v/>
      </c>
      <c r="F1719" s="26" t="str">
        <f>_xlfn.IFNA(VLOOKUP(C1719,'1 - Componenten'!$B$7:$K$60,8,0),"")</f>
        <v/>
      </c>
      <c r="G1719" s="26" t="str">
        <f>_xlfn.IFNA(VLOOKUP(C1719,'1 - Componenten'!$B$7:$K$60,9,0),"")</f>
        <v/>
      </c>
      <c r="H1719" s="26" t="str">
        <f>_xlfn.IFNA(VLOOKUP(C1719,'1 - Componenten'!$B$7:$K$60,10,0),"")</f>
        <v/>
      </c>
      <c r="I1719" s="13">
        <v>1</v>
      </c>
      <c r="J1719" s="52">
        <f t="shared" si="583"/>
        <v>0</v>
      </c>
      <c r="K1719" s="53">
        <f t="shared" si="584"/>
        <v>0</v>
      </c>
      <c r="L1719" s="53">
        <f t="shared" si="581"/>
        <v>0</v>
      </c>
      <c r="M1719" s="53">
        <f t="shared" si="582"/>
        <v>0</v>
      </c>
      <c r="N1719" s="42"/>
    </row>
    <row r="1720" spans="2:14" s="2" customFormat="1" x14ac:dyDescent="0.25">
      <c r="B1720" s="39"/>
      <c r="C1720" s="3"/>
      <c r="D1720" s="4" t="str">
        <f>_xlfn.IFNA(VLOOKUP(C1720,'1 - Componenten'!$B$7:$K$60,3,0),"")</f>
        <v/>
      </c>
      <c r="E1720" s="18" t="str">
        <f>_xlfn.IFNA(VLOOKUP(C1720,'1 - Componenten'!$B$7:$K$60,5,0),"")</f>
        <v/>
      </c>
      <c r="F1720" s="26" t="str">
        <f>_xlfn.IFNA(VLOOKUP(C1720,'1 - Componenten'!$B$7:$K$60,8,0),"")</f>
        <v/>
      </c>
      <c r="G1720" s="26" t="str">
        <f>_xlfn.IFNA(VLOOKUP(C1720,'1 - Componenten'!$B$7:$K$60,9,0),"")</f>
        <v/>
      </c>
      <c r="H1720" s="26" t="str">
        <f>_xlfn.IFNA(VLOOKUP(C1720,'1 - Componenten'!$B$7:$K$60,10,0),"")</f>
        <v/>
      </c>
      <c r="I1720" s="13">
        <v>1</v>
      </c>
      <c r="J1720" s="52">
        <f t="shared" si="583"/>
        <v>0</v>
      </c>
      <c r="K1720" s="53">
        <f t="shared" si="584"/>
        <v>0</v>
      </c>
      <c r="L1720" s="53">
        <f t="shared" si="581"/>
        <v>0</v>
      </c>
      <c r="M1720" s="53">
        <f t="shared" si="582"/>
        <v>0</v>
      </c>
      <c r="N1720" s="42"/>
    </row>
    <row r="1721" spans="2:14" s="2" customFormat="1" ht="14.1" customHeight="1" x14ac:dyDescent="0.25">
      <c r="B1721" s="39"/>
      <c r="C1721" s="32"/>
      <c r="D1721" s="33"/>
      <c r="E1721" s="34"/>
      <c r="F1721" s="35"/>
      <c r="G1721" s="35"/>
      <c r="H1721" s="35"/>
      <c r="I1721" s="32"/>
      <c r="J1721" s="54" t="s">
        <v>29</v>
      </c>
      <c r="K1721" s="55">
        <f>SUM(K1712:K1720)</f>
        <v>0</v>
      </c>
      <c r="L1721" s="55">
        <f>SUM(L1712:L1720)</f>
        <v>0</v>
      </c>
      <c r="M1721" s="55">
        <f>SUM(M1712:M1720)</f>
        <v>0</v>
      </c>
      <c r="N1721" s="42"/>
    </row>
    <row r="1722" spans="2:14" s="2" customFormat="1" ht="18.75" x14ac:dyDescent="0.3">
      <c r="B1722" s="39"/>
      <c r="C1722" s="48" t="s">
        <v>64</v>
      </c>
      <c r="D1722" s="79" t="s">
        <v>111</v>
      </c>
      <c r="E1722" s="107" t="s">
        <v>19</v>
      </c>
      <c r="F1722" s="107"/>
      <c r="G1722" s="107"/>
      <c r="H1722" s="107"/>
      <c r="I1722" s="108" t="s">
        <v>35</v>
      </c>
      <c r="J1722" s="108"/>
      <c r="K1722" s="108"/>
      <c r="L1722" s="108"/>
      <c r="M1722" s="108"/>
      <c r="N1722" s="42"/>
    </row>
    <row r="1723" spans="2:14" s="2" customFormat="1" ht="30" customHeight="1" x14ac:dyDescent="0.25">
      <c r="B1723" s="39"/>
      <c r="C1723" s="5" t="s">
        <v>36</v>
      </c>
      <c r="D1723" s="5" t="s">
        <v>12</v>
      </c>
      <c r="E1723" s="12" t="s">
        <v>2</v>
      </c>
      <c r="F1723" s="5" t="s">
        <v>24</v>
      </c>
      <c r="G1723" s="23" t="s">
        <v>21</v>
      </c>
      <c r="H1723" s="23" t="s">
        <v>22</v>
      </c>
      <c r="I1723" s="21" t="s">
        <v>20</v>
      </c>
      <c r="J1723" s="21" t="s">
        <v>23</v>
      </c>
      <c r="K1723" s="50" t="s">
        <v>25</v>
      </c>
      <c r="L1723" s="51" t="s">
        <v>26</v>
      </c>
      <c r="M1723" s="51" t="s">
        <v>27</v>
      </c>
      <c r="N1723" s="42"/>
    </row>
    <row r="1724" spans="2:14" s="2" customFormat="1" x14ac:dyDescent="0.25">
      <c r="B1724" s="39"/>
      <c r="C1724" s="3"/>
      <c r="D1724" s="4" t="str">
        <f>_xlfn.IFNA(VLOOKUP(C1724,'1 - Componenten'!$B$7:$K$60,3,0),"")</f>
        <v/>
      </c>
      <c r="E1724" s="18" t="str">
        <f>_xlfn.IFNA(VLOOKUP(C1724,'1 - Componenten'!$B$7:$K$60,5,0),"")</f>
        <v/>
      </c>
      <c r="F1724" s="26" t="str">
        <f>_xlfn.IFNA(VLOOKUP(C1724,'1 - Componenten'!$B$7:$K$60,8,0),"")</f>
        <v/>
      </c>
      <c r="G1724" s="26" t="str">
        <f>_xlfn.IFNA(VLOOKUP(C1724,'1 - Componenten'!$B$7:$K$60,9,0),"")</f>
        <v/>
      </c>
      <c r="H1724" s="26" t="str">
        <f>_xlfn.IFNA(VLOOKUP(C1724,'1 - Componenten'!$B$7:$K$60,10,0),"")</f>
        <v/>
      </c>
      <c r="I1724" s="13">
        <v>1</v>
      </c>
      <c r="J1724" s="52">
        <f>IFERROR($I1724*E1724,0)</f>
        <v>0</v>
      </c>
      <c r="K1724" s="53">
        <f>IFERROR($I1724*F1724,0)</f>
        <v>0</v>
      </c>
      <c r="L1724" s="53">
        <f t="shared" ref="L1724:L1732" si="585">IFERROR($I1724*G1724,0)</f>
        <v>0</v>
      </c>
      <c r="M1724" s="53">
        <f t="shared" ref="M1724:M1732" si="586">IFERROR($I1724*H1724,0)</f>
        <v>0</v>
      </c>
      <c r="N1724" s="42"/>
    </row>
    <row r="1725" spans="2:14" s="2" customFormat="1" x14ac:dyDescent="0.25">
      <c r="B1725" s="39"/>
      <c r="C1725" s="3"/>
      <c r="D1725" s="4" t="str">
        <f>_xlfn.IFNA(VLOOKUP(C1725,'1 - Componenten'!$B$7:$K$60,3,0),"")</f>
        <v/>
      </c>
      <c r="E1725" s="18" t="str">
        <f>_xlfn.IFNA(VLOOKUP(C1725,'1 - Componenten'!$B$7:$K$60,5,0),"")</f>
        <v/>
      </c>
      <c r="F1725" s="26" t="str">
        <f>_xlfn.IFNA(VLOOKUP(C1725,'1 - Componenten'!$B$7:$K$60,8,0),"")</f>
        <v/>
      </c>
      <c r="G1725" s="26" t="str">
        <f>_xlfn.IFNA(VLOOKUP(C1725,'1 - Componenten'!$B$7:$K$60,9,0),"")</f>
        <v/>
      </c>
      <c r="H1725" s="26" t="str">
        <f>_xlfn.IFNA(VLOOKUP(C1725,'1 - Componenten'!$B$7:$K$60,10,0),"")</f>
        <v/>
      </c>
      <c r="I1725" s="13">
        <v>1</v>
      </c>
      <c r="J1725" s="52">
        <f t="shared" ref="J1725:J1732" si="587">IFERROR($I1725*E1725,0)</f>
        <v>0</v>
      </c>
      <c r="K1725" s="53">
        <f t="shared" ref="K1725:K1732" si="588">IFERROR($I1725*F1725,0)</f>
        <v>0</v>
      </c>
      <c r="L1725" s="53">
        <f t="shared" si="585"/>
        <v>0</v>
      </c>
      <c r="M1725" s="53">
        <f t="shared" si="586"/>
        <v>0</v>
      </c>
      <c r="N1725" s="42"/>
    </row>
    <row r="1726" spans="2:14" s="2" customFormat="1" x14ac:dyDescent="0.25">
      <c r="B1726" s="39"/>
      <c r="C1726" s="3"/>
      <c r="D1726" s="4" t="str">
        <f>_xlfn.IFNA(VLOOKUP(C1726,'1 - Componenten'!$B$7:$K$60,3,0),"")</f>
        <v/>
      </c>
      <c r="E1726" s="18" t="str">
        <f>_xlfn.IFNA(VLOOKUP(C1726,'1 - Componenten'!$B$7:$K$60,5,0),"")</f>
        <v/>
      </c>
      <c r="F1726" s="26" t="str">
        <f>_xlfn.IFNA(VLOOKUP(C1726,'1 - Componenten'!$B$7:$K$60,8,0),"")</f>
        <v/>
      </c>
      <c r="G1726" s="26" t="str">
        <f>_xlfn.IFNA(VLOOKUP(C1726,'1 - Componenten'!$B$7:$K$60,9,0),"")</f>
        <v/>
      </c>
      <c r="H1726" s="26" t="str">
        <f>_xlfn.IFNA(VLOOKUP(C1726,'1 - Componenten'!$B$7:$K$60,10,0),"")</f>
        <v/>
      </c>
      <c r="I1726" s="13">
        <v>1</v>
      </c>
      <c r="J1726" s="52">
        <f t="shared" si="587"/>
        <v>0</v>
      </c>
      <c r="K1726" s="53">
        <f t="shared" si="588"/>
        <v>0</v>
      </c>
      <c r="L1726" s="53">
        <f t="shared" si="585"/>
        <v>0</v>
      </c>
      <c r="M1726" s="53">
        <f t="shared" si="586"/>
        <v>0</v>
      </c>
      <c r="N1726" s="42"/>
    </row>
    <row r="1727" spans="2:14" s="2" customFormat="1" x14ac:dyDescent="0.25">
      <c r="B1727" s="39"/>
      <c r="C1727" s="3"/>
      <c r="D1727" s="4" t="str">
        <f>_xlfn.IFNA(VLOOKUP(C1727,'1 - Componenten'!$B$7:$K$60,3,0),"")</f>
        <v/>
      </c>
      <c r="E1727" s="18" t="str">
        <f>_xlfn.IFNA(VLOOKUP(C1727,'1 - Componenten'!$B$7:$K$60,5,0),"")</f>
        <v/>
      </c>
      <c r="F1727" s="26" t="str">
        <f>_xlfn.IFNA(VLOOKUP(C1727,'1 - Componenten'!$B$7:$K$60,8,0),"")</f>
        <v/>
      </c>
      <c r="G1727" s="26" t="str">
        <f>_xlfn.IFNA(VLOOKUP(C1727,'1 - Componenten'!$B$7:$K$60,9,0),"")</f>
        <v/>
      </c>
      <c r="H1727" s="26" t="str">
        <f>_xlfn.IFNA(VLOOKUP(C1727,'1 - Componenten'!$B$7:$K$60,10,0),"")</f>
        <v/>
      </c>
      <c r="I1727" s="13">
        <v>1</v>
      </c>
      <c r="J1727" s="52">
        <f t="shared" si="587"/>
        <v>0</v>
      </c>
      <c r="K1727" s="53">
        <f t="shared" si="588"/>
        <v>0</v>
      </c>
      <c r="L1727" s="53">
        <f t="shared" si="585"/>
        <v>0</v>
      </c>
      <c r="M1727" s="53">
        <f t="shared" si="586"/>
        <v>0</v>
      </c>
      <c r="N1727" s="42"/>
    </row>
    <row r="1728" spans="2:14" s="2" customFormat="1" x14ac:dyDescent="0.25">
      <c r="B1728" s="39"/>
      <c r="C1728" s="3"/>
      <c r="D1728" s="4" t="str">
        <f>_xlfn.IFNA(VLOOKUP(C1728,'1 - Componenten'!$B$7:$K$60,3,0),"")</f>
        <v/>
      </c>
      <c r="E1728" s="18" t="str">
        <f>_xlfn.IFNA(VLOOKUP(C1728,'1 - Componenten'!$B$7:$K$60,5,0),"")</f>
        <v/>
      </c>
      <c r="F1728" s="26" t="str">
        <f>_xlfn.IFNA(VLOOKUP(C1728,'1 - Componenten'!$B$7:$K$60,8,0),"")</f>
        <v/>
      </c>
      <c r="G1728" s="26" t="str">
        <f>_xlfn.IFNA(VLOOKUP(C1728,'1 - Componenten'!$B$7:$K$60,9,0),"")</f>
        <v/>
      </c>
      <c r="H1728" s="26" t="str">
        <f>_xlfn.IFNA(VLOOKUP(C1728,'1 - Componenten'!$B$7:$K$60,10,0),"")</f>
        <v/>
      </c>
      <c r="I1728" s="13">
        <v>1</v>
      </c>
      <c r="J1728" s="52">
        <f t="shared" si="587"/>
        <v>0</v>
      </c>
      <c r="K1728" s="53">
        <f t="shared" si="588"/>
        <v>0</v>
      </c>
      <c r="L1728" s="53">
        <f t="shared" si="585"/>
        <v>0</v>
      </c>
      <c r="M1728" s="53">
        <f t="shared" si="586"/>
        <v>0</v>
      </c>
      <c r="N1728" s="42"/>
    </row>
    <row r="1729" spans="2:14" s="2" customFormat="1" x14ac:dyDescent="0.25">
      <c r="B1729" s="39"/>
      <c r="C1729" s="3"/>
      <c r="D1729" s="4" t="str">
        <f>_xlfn.IFNA(VLOOKUP(C1729,'1 - Componenten'!$B$7:$K$60,3,0),"")</f>
        <v/>
      </c>
      <c r="E1729" s="18" t="str">
        <f>_xlfn.IFNA(VLOOKUP(C1729,'1 - Componenten'!$B$7:$K$60,5,0),"")</f>
        <v/>
      </c>
      <c r="F1729" s="26" t="str">
        <f>_xlfn.IFNA(VLOOKUP(C1729,'1 - Componenten'!$B$7:$K$60,8,0),"")</f>
        <v/>
      </c>
      <c r="G1729" s="26" t="str">
        <f>_xlfn.IFNA(VLOOKUP(C1729,'1 - Componenten'!$B$7:$K$60,9,0),"")</f>
        <v/>
      </c>
      <c r="H1729" s="26" t="str">
        <f>_xlfn.IFNA(VLOOKUP(C1729,'1 - Componenten'!$B$7:$K$60,10,0),"")</f>
        <v/>
      </c>
      <c r="I1729" s="13">
        <v>1</v>
      </c>
      <c r="J1729" s="52">
        <f t="shared" si="587"/>
        <v>0</v>
      </c>
      <c r="K1729" s="53">
        <f t="shared" si="588"/>
        <v>0</v>
      </c>
      <c r="L1729" s="53">
        <f t="shared" si="585"/>
        <v>0</v>
      </c>
      <c r="M1729" s="53">
        <f t="shared" si="586"/>
        <v>0</v>
      </c>
      <c r="N1729" s="42"/>
    </row>
    <row r="1730" spans="2:14" s="2" customFormat="1" x14ac:dyDescent="0.25">
      <c r="B1730" s="39"/>
      <c r="C1730" s="3"/>
      <c r="D1730" s="4" t="str">
        <f>_xlfn.IFNA(VLOOKUP(C1730,'1 - Componenten'!$B$7:$K$60,3,0),"")</f>
        <v/>
      </c>
      <c r="E1730" s="18" t="str">
        <f>_xlfn.IFNA(VLOOKUP(C1730,'1 - Componenten'!$B$7:$K$60,5,0),"")</f>
        <v/>
      </c>
      <c r="F1730" s="26" t="str">
        <f>_xlfn.IFNA(VLOOKUP(C1730,'1 - Componenten'!$B$7:$K$60,8,0),"")</f>
        <v/>
      </c>
      <c r="G1730" s="26" t="str">
        <f>_xlfn.IFNA(VLOOKUP(C1730,'1 - Componenten'!$B$7:$K$60,9,0),"")</f>
        <v/>
      </c>
      <c r="H1730" s="26" t="str">
        <f>_xlfn.IFNA(VLOOKUP(C1730,'1 - Componenten'!$B$7:$K$60,10,0),"")</f>
        <v/>
      </c>
      <c r="I1730" s="13">
        <v>1</v>
      </c>
      <c r="J1730" s="52">
        <f t="shared" si="587"/>
        <v>0</v>
      </c>
      <c r="K1730" s="53">
        <f t="shared" si="588"/>
        <v>0</v>
      </c>
      <c r="L1730" s="53">
        <f t="shared" si="585"/>
        <v>0</v>
      </c>
      <c r="M1730" s="53">
        <f t="shared" si="586"/>
        <v>0</v>
      </c>
      <c r="N1730" s="42"/>
    </row>
    <row r="1731" spans="2:14" s="2" customFormat="1" x14ac:dyDescent="0.25">
      <c r="B1731" s="39"/>
      <c r="C1731" s="3"/>
      <c r="D1731" s="4" t="str">
        <f>_xlfn.IFNA(VLOOKUP(C1731,'1 - Componenten'!$B$7:$K$60,3,0),"")</f>
        <v/>
      </c>
      <c r="E1731" s="18" t="str">
        <f>_xlfn.IFNA(VLOOKUP(C1731,'1 - Componenten'!$B$7:$K$60,5,0),"")</f>
        <v/>
      </c>
      <c r="F1731" s="26" t="str">
        <f>_xlfn.IFNA(VLOOKUP(C1731,'1 - Componenten'!$B$7:$K$60,8,0),"")</f>
        <v/>
      </c>
      <c r="G1731" s="26" t="str">
        <f>_xlfn.IFNA(VLOOKUP(C1731,'1 - Componenten'!$B$7:$K$60,9,0),"")</f>
        <v/>
      </c>
      <c r="H1731" s="26" t="str">
        <f>_xlfn.IFNA(VLOOKUP(C1731,'1 - Componenten'!$B$7:$K$60,10,0),"")</f>
        <v/>
      </c>
      <c r="I1731" s="13">
        <v>1</v>
      </c>
      <c r="J1731" s="52">
        <f t="shared" si="587"/>
        <v>0</v>
      </c>
      <c r="K1731" s="53">
        <f t="shared" si="588"/>
        <v>0</v>
      </c>
      <c r="L1731" s="53">
        <f t="shared" si="585"/>
        <v>0</v>
      </c>
      <c r="M1731" s="53">
        <f t="shared" si="586"/>
        <v>0</v>
      </c>
      <c r="N1731" s="42"/>
    </row>
    <row r="1732" spans="2:14" s="2" customFormat="1" x14ac:dyDescent="0.25">
      <c r="B1732" s="39"/>
      <c r="C1732" s="3"/>
      <c r="D1732" s="4" t="str">
        <f>_xlfn.IFNA(VLOOKUP(C1732,'1 - Componenten'!$B$7:$K$60,3,0),"")</f>
        <v/>
      </c>
      <c r="E1732" s="18" t="str">
        <f>_xlfn.IFNA(VLOOKUP(C1732,'1 - Componenten'!$B$7:$K$60,5,0),"")</f>
        <v/>
      </c>
      <c r="F1732" s="26" t="str">
        <f>_xlfn.IFNA(VLOOKUP(C1732,'1 - Componenten'!$B$7:$K$60,8,0),"")</f>
        <v/>
      </c>
      <c r="G1732" s="26" t="str">
        <f>_xlfn.IFNA(VLOOKUP(C1732,'1 - Componenten'!$B$7:$K$60,9,0),"")</f>
        <v/>
      </c>
      <c r="H1732" s="26" t="str">
        <f>_xlfn.IFNA(VLOOKUP(C1732,'1 - Componenten'!$B$7:$K$60,10,0),"")</f>
        <v/>
      </c>
      <c r="I1732" s="13">
        <v>1</v>
      </c>
      <c r="J1732" s="52">
        <f t="shared" si="587"/>
        <v>0</v>
      </c>
      <c r="K1732" s="53">
        <f t="shared" si="588"/>
        <v>0</v>
      </c>
      <c r="L1732" s="53">
        <f t="shared" si="585"/>
        <v>0</v>
      </c>
      <c r="M1732" s="53">
        <f t="shared" si="586"/>
        <v>0</v>
      </c>
      <c r="N1732" s="42"/>
    </row>
    <row r="1733" spans="2:14" s="2" customFormat="1" ht="14.1" customHeight="1" x14ac:dyDescent="0.25">
      <c r="B1733" s="39"/>
      <c r="C1733" s="32"/>
      <c r="D1733" s="33"/>
      <c r="E1733" s="34"/>
      <c r="F1733" s="35"/>
      <c r="G1733" s="35"/>
      <c r="H1733" s="35"/>
      <c r="I1733" s="32"/>
      <c r="J1733" s="54" t="s">
        <v>29</v>
      </c>
      <c r="K1733" s="55">
        <f>SUM(K1724:K1732)</f>
        <v>0</v>
      </c>
      <c r="L1733" s="55">
        <f>SUM(L1724:L1732)</f>
        <v>0</v>
      </c>
      <c r="M1733" s="55">
        <f>SUM(M1724:M1732)</f>
        <v>0</v>
      </c>
      <c r="N1733" s="42"/>
    </row>
    <row r="1734" spans="2:14" s="2" customFormat="1" ht="18.75" x14ac:dyDescent="0.3">
      <c r="B1734" s="39"/>
      <c r="C1734" s="48" t="s">
        <v>64</v>
      </c>
      <c r="D1734" s="79" t="s">
        <v>111</v>
      </c>
      <c r="E1734" s="107" t="s">
        <v>19</v>
      </c>
      <c r="F1734" s="107"/>
      <c r="G1734" s="107"/>
      <c r="H1734" s="107"/>
      <c r="I1734" s="108" t="s">
        <v>35</v>
      </c>
      <c r="J1734" s="108"/>
      <c r="K1734" s="108"/>
      <c r="L1734" s="108"/>
      <c r="M1734" s="108"/>
      <c r="N1734" s="42"/>
    </row>
    <row r="1735" spans="2:14" s="2" customFormat="1" ht="30" customHeight="1" x14ac:dyDescent="0.25">
      <c r="B1735" s="39"/>
      <c r="C1735" s="5" t="s">
        <v>36</v>
      </c>
      <c r="D1735" s="5" t="s">
        <v>12</v>
      </c>
      <c r="E1735" s="12" t="s">
        <v>2</v>
      </c>
      <c r="F1735" s="5" t="s">
        <v>24</v>
      </c>
      <c r="G1735" s="23" t="s">
        <v>21</v>
      </c>
      <c r="H1735" s="23" t="s">
        <v>22</v>
      </c>
      <c r="I1735" s="21" t="s">
        <v>20</v>
      </c>
      <c r="J1735" s="21" t="s">
        <v>23</v>
      </c>
      <c r="K1735" s="50" t="s">
        <v>25</v>
      </c>
      <c r="L1735" s="51" t="s">
        <v>26</v>
      </c>
      <c r="M1735" s="51" t="s">
        <v>27</v>
      </c>
      <c r="N1735" s="42"/>
    </row>
    <row r="1736" spans="2:14" s="2" customFormat="1" x14ac:dyDescent="0.25">
      <c r="B1736" s="39"/>
      <c r="C1736" s="3"/>
      <c r="D1736" s="4" t="str">
        <f>_xlfn.IFNA(VLOOKUP(C1736,'1 - Componenten'!$B$7:$K$60,3,0),"")</f>
        <v/>
      </c>
      <c r="E1736" s="18" t="str">
        <f>_xlfn.IFNA(VLOOKUP(C1736,'1 - Componenten'!$B$7:$K$60,5,0),"")</f>
        <v/>
      </c>
      <c r="F1736" s="26" t="str">
        <f>_xlfn.IFNA(VLOOKUP(C1736,'1 - Componenten'!$B$7:$K$60,8,0),"")</f>
        <v/>
      </c>
      <c r="G1736" s="26" t="str">
        <f>_xlfn.IFNA(VLOOKUP(C1736,'1 - Componenten'!$B$7:$K$60,9,0),"")</f>
        <v/>
      </c>
      <c r="H1736" s="26" t="str">
        <f>_xlfn.IFNA(VLOOKUP(C1736,'1 - Componenten'!$B$7:$K$60,10,0),"")</f>
        <v/>
      </c>
      <c r="I1736" s="13">
        <v>1</v>
      </c>
      <c r="J1736" s="52">
        <f>IFERROR($I1736*E1736,0)</f>
        <v>0</v>
      </c>
      <c r="K1736" s="53">
        <f>IFERROR($I1736*F1736,0)</f>
        <v>0</v>
      </c>
      <c r="L1736" s="53">
        <f t="shared" ref="L1736:L1744" si="589">IFERROR($I1736*G1736,0)</f>
        <v>0</v>
      </c>
      <c r="M1736" s="53">
        <f t="shared" ref="M1736:M1744" si="590">IFERROR($I1736*H1736,0)</f>
        <v>0</v>
      </c>
      <c r="N1736" s="42"/>
    </row>
    <row r="1737" spans="2:14" s="2" customFormat="1" x14ac:dyDescent="0.25">
      <c r="B1737" s="39"/>
      <c r="C1737" s="3"/>
      <c r="D1737" s="4" t="str">
        <f>_xlfn.IFNA(VLOOKUP(C1737,'1 - Componenten'!$B$7:$K$60,3,0),"")</f>
        <v/>
      </c>
      <c r="E1737" s="18" t="str">
        <f>_xlfn.IFNA(VLOOKUP(C1737,'1 - Componenten'!$B$7:$K$60,5,0),"")</f>
        <v/>
      </c>
      <c r="F1737" s="26" t="str">
        <f>_xlfn.IFNA(VLOOKUP(C1737,'1 - Componenten'!$B$7:$K$60,8,0),"")</f>
        <v/>
      </c>
      <c r="G1737" s="26" t="str">
        <f>_xlfn.IFNA(VLOOKUP(C1737,'1 - Componenten'!$B$7:$K$60,9,0),"")</f>
        <v/>
      </c>
      <c r="H1737" s="26" t="str">
        <f>_xlfn.IFNA(VLOOKUP(C1737,'1 - Componenten'!$B$7:$K$60,10,0),"")</f>
        <v/>
      </c>
      <c r="I1737" s="13">
        <v>1</v>
      </c>
      <c r="J1737" s="52">
        <f t="shared" ref="J1737:J1744" si="591">IFERROR($I1737*E1737,0)</f>
        <v>0</v>
      </c>
      <c r="K1737" s="53">
        <f t="shared" ref="K1737:K1744" si="592">IFERROR($I1737*F1737,0)</f>
        <v>0</v>
      </c>
      <c r="L1737" s="53">
        <f t="shared" si="589"/>
        <v>0</v>
      </c>
      <c r="M1737" s="53">
        <f t="shared" si="590"/>
        <v>0</v>
      </c>
      <c r="N1737" s="42"/>
    </row>
    <row r="1738" spans="2:14" s="2" customFormat="1" x14ac:dyDescent="0.25">
      <c r="B1738" s="39"/>
      <c r="C1738" s="3"/>
      <c r="D1738" s="4" t="str">
        <f>_xlfn.IFNA(VLOOKUP(C1738,'1 - Componenten'!$B$7:$K$60,3,0),"")</f>
        <v/>
      </c>
      <c r="E1738" s="18" t="str">
        <f>_xlfn.IFNA(VLOOKUP(C1738,'1 - Componenten'!$B$7:$K$60,5,0),"")</f>
        <v/>
      </c>
      <c r="F1738" s="26" t="str">
        <f>_xlfn.IFNA(VLOOKUP(C1738,'1 - Componenten'!$B$7:$K$60,8,0),"")</f>
        <v/>
      </c>
      <c r="G1738" s="26" t="str">
        <f>_xlfn.IFNA(VLOOKUP(C1738,'1 - Componenten'!$B$7:$K$60,9,0),"")</f>
        <v/>
      </c>
      <c r="H1738" s="26" t="str">
        <f>_xlfn.IFNA(VLOOKUP(C1738,'1 - Componenten'!$B$7:$K$60,10,0),"")</f>
        <v/>
      </c>
      <c r="I1738" s="13">
        <v>1</v>
      </c>
      <c r="J1738" s="52">
        <f t="shared" si="591"/>
        <v>0</v>
      </c>
      <c r="K1738" s="53">
        <f t="shared" si="592"/>
        <v>0</v>
      </c>
      <c r="L1738" s="53">
        <f t="shared" si="589"/>
        <v>0</v>
      </c>
      <c r="M1738" s="53">
        <f t="shared" si="590"/>
        <v>0</v>
      </c>
      <c r="N1738" s="42"/>
    </row>
    <row r="1739" spans="2:14" s="2" customFormat="1" x14ac:dyDescent="0.25">
      <c r="B1739" s="39"/>
      <c r="C1739" s="3"/>
      <c r="D1739" s="4" t="str">
        <f>_xlfn.IFNA(VLOOKUP(C1739,'1 - Componenten'!$B$7:$K$60,3,0),"")</f>
        <v/>
      </c>
      <c r="E1739" s="18" t="str">
        <f>_xlfn.IFNA(VLOOKUP(C1739,'1 - Componenten'!$B$7:$K$60,5,0),"")</f>
        <v/>
      </c>
      <c r="F1739" s="26" t="str">
        <f>_xlfn.IFNA(VLOOKUP(C1739,'1 - Componenten'!$B$7:$K$60,8,0),"")</f>
        <v/>
      </c>
      <c r="G1739" s="26" t="str">
        <f>_xlfn.IFNA(VLOOKUP(C1739,'1 - Componenten'!$B$7:$K$60,9,0),"")</f>
        <v/>
      </c>
      <c r="H1739" s="26" t="str">
        <f>_xlfn.IFNA(VLOOKUP(C1739,'1 - Componenten'!$B$7:$K$60,10,0),"")</f>
        <v/>
      </c>
      <c r="I1739" s="13">
        <v>1</v>
      </c>
      <c r="J1739" s="52">
        <f t="shared" si="591"/>
        <v>0</v>
      </c>
      <c r="K1739" s="53">
        <f t="shared" si="592"/>
        <v>0</v>
      </c>
      <c r="L1739" s="53">
        <f t="shared" si="589"/>
        <v>0</v>
      </c>
      <c r="M1739" s="53">
        <f t="shared" si="590"/>
        <v>0</v>
      </c>
      <c r="N1739" s="42"/>
    </row>
    <row r="1740" spans="2:14" s="2" customFormat="1" x14ac:dyDescent="0.25">
      <c r="B1740" s="39"/>
      <c r="C1740" s="3"/>
      <c r="D1740" s="4" t="str">
        <f>_xlfn.IFNA(VLOOKUP(C1740,'1 - Componenten'!$B$7:$K$60,3,0),"")</f>
        <v/>
      </c>
      <c r="E1740" s="18" t="str">
        <f>_xlfn.IFNA(VLOOKUP(C1740,'1 - Componenten'!$B$7:$K$60,5,0),"")</f>
        <v/>
      </c>
      <c r="F1740" s="26" t="str">
        <f>_xlfn.IFNA(VLOOKUP(C1740,'1 - Componenten'!$B$7:$K$60,8,0),"")</f>
        <v/>
      </c>
      <c r="G1740" s="26" t="str">
        <f>_xlfn.IFNA(VLOOKUP(C1740,'1 - Componenten'!$B$7:$K$60,9,0),"")</f>
        <v/>
      </c>
      <c r="H1740" s="26" t="str">
        <f>_xlfn.IFNA(VLOOKUP(C1740,'1 - Componenten'!$B$7:$K$60,10,0),"")</f>
        <v/>
      </c>
      <c r="I1740" s="13">
        <v>1</v>
      </c>
      <c r="J1740" s="52">
        <f t="shared" si="591"/>
        <v>0</v>
      </c>
      <c r="K1740" s="53">
        <f t="shared" si="592"/>
        <v>0</v>
      </c>
      <c r="L1740" s="53">
        <f t="shared" si="589"/>
        <v>0</v>
      </c>
      <c r="M1740" s="53">
        <f t="shared" si="590"/>
        <v>0</v>
      </c>
      <c r="N1740" s="42"/>
    </row>
    <row r="1741" spans="2:14" s="2" customFormat="1" x14ac:dyDescent="0.25">
      <c r="B1741" s="39"/>
      <c r="C1741" s="3"/>
      <c r="D1741" s="4" t="str">
        <f>_xlfn.IFNA(VLOOKUP(C1741,'1 - Componenten'!$B$7:$K$60,3,0),"")</f>
        <v/>
      </c>
      <c r="E1741" s="18" t="str">
        <f>_xlfn.IFNA(VLOOKUP(C1741,'1 - Componenten'!$B$7:$K$60,5,0),"")</f>
        <v/>
      </c>
      <c r="F1741" s="26" t="str">
        <f>_xlfn.IFNA(VLOOKUP(C1741,'1 - Componenten'!$B$7:$K$60,8,0),"")</f>
        <v/>
      </c>
      <c r="G1741" s="26" t="str">
        <f>_xlfn.IFNA(VLOOKUP(C1741,'1 - Componenten'!$B$7:$K$60,9,0),"")</f>
        <v/>
      </c>
      <c r="H1741" s="26" t="str">
        <f>_xlfn.IFNA(VLOOKUP(C1741,'1 - Componenten'!$B$7:$K$60,10,0),"")</f>
        <v/>
      </c>
      <c r="I1741" s="13">
        <v>1</v>
      </c>
      <c r="J1741" s="52">
        <f t="shared" si="591"/>
        <v>0</v>
      </c>
      <c r="K1741" s="53">
        <f t="shared" si="592"/>
        <v>0</v>
      </c>
      <c r="L1741" s="53">
        <f t="shared" si="589"/>
        <v>0</v>
      </c>
      <c r="M1741" s="53">
        <f t="shared" si="590"/>
        <v>0</v>
      </c>
      <c r="N1741" s="42"/>
    </row>
    <row r="1742" spans="2:14" s="2" customFormat="1" x14ac:dyDescent="0.25">
      <c r="B1742" s="39"/>
      <c r="C1742" s="3"/>
      <c r="D1742" s="4" t="str">
        <f>_xlfn.IFNA(VLOOKUP(C1742,'1 - Componenten'!$B$7:$K$60,3,0),"")</f>
        <v/>
      </c>
      <c r="E1742" s="18" t="str">
        <f>_xlfn.IFNA(VLOOKUP(C1742,'1 - Componenten'!$B$7:$K$60,5,0),"")</f>
        <v/>
      </c>
      <c r="F1742" s="26" t="str">
        <f>_xlfn.IFNA(VLOOKUP(C1742,'1 - Componenten'!$B$7:$K$60,8,0),"")</f>
        <v/>
      </c>
      <c r="G1742" s="26" t="str">
        <f>_xlfn.IFNA(VLOOKUP(C1742,'1 - Componenten'!$B$7:$K$60,9,0),"")</f>
        <v/>
      </c>
      <c r="H1742" s="26" t="str">
        <f>_xlfn.IFNA(VLOOKUP(C1742,'1 - Componenten'!$B$7:$K$60,10,0),"")</f>
        <v/>
      </c>
      <c r="I1742" s="13">
        <v>1</v>
      </c>
      <c r="J1742" s="52">
        <f t="shared" si="591"/>
        <v>0</v>
      </c>
      <c r="K1742" s="53">
        <f t="shared" si="592"/>
        <v>0</v>
      </c>
      <c r="L1742" s="53">
        <f t="shared" si="589"/>
        <v>0</v>
      </c>
      <c r="M1742" s="53">
        <f t="shared" si="590"/>
        <v>0</v>
      </c>
      <c r="N1742" s="42"/>
    </row>
    <row r="1743" spans="2:14" s="2" customFormat="1" x14ac:dyDescent="0.25">
      <c r="B1743" s="39"/>
      <c r="C1743" s="3"/>
      <c r="D1743" s="4" t="str">
        <f>_xlfn.IFNA(VLOOKUP(C1743,'1 - Componenten'!$B$7:$K$60,3,0),"")</f>
        <v/>
      </c>
      <c r="E1743" s="18" t="str">
        <f>_xlfn.IFNA(VLOOKUP(C1743,'1 - Componenten'!$B$7:$K$60,5,0),"")</f>
        <v/>
      </c>
      <c r="F1743" s="26" t="str">
        <f>_xlfn.IFNA(VLOOKUP(C1743,'1 - Componenten'!$B$7:$K$60,8,0),"")</f>
        <v/>
      </c>
      <c r="G1743" s="26" t="str">
        <f>_xlfn.IFNA(VLOOKUP(C1743,'1 - Componenten'!$B$7:$K$60,9,0),"")</f>
        <v/>
      </c>
      <c r="H1743" s="26" t="str">
        <f>_xlfn.IFNA(VLOOKUP(C1743,'1 - Componenten'!$B$7:$K$60,10,0),"")</f>
        <v/>
      </c>
      <c r="I1743" s="13">
        <v>1</v>
      </c>
      <c r="J1743" s="52">
        <f t="shared" si="591"/>
        <v>0</v>
      </c>
      <c r="K1743" s="53">
        <f t="shared" si="592"/>
        <v>0</v>
      </c>
      <c r="L1743" s="53">
        <f t="shared" si="589"/>
        <v>0</v>
      </c>
      <c r="M1743" s="53">
        <f t="shared" si="590"/>
        <v>0</v>
      </c>
      <c r="N1743" s="42"/>
    </row>
    <row r="1744" spans="2:14" s="2" customFormat="1" x14ac:dyDescent="0.25">
      <c r="B1744" s="39"/>
      <c r="C1744" s="3"/>
      <c r="D1744" s="4" t="str">
        <f>_xlfn.IFNA(VLOOKUP(C1744,'1 - Componenten'!$B$7:$K$60,3,0),"")</f>
        <v/>
      </c>
      <c r="E1744" s="18" t="str">
        <f>_xlfn.IFNA(VLOOKUP(C1744,'1 - Componenten'!$B$7:$K$60,5,0),"")</f>
        <v/>
      </c>
      <c r="F1744" s="26" t="str">
        <f>_xlfn.IFNA(VLOOKUP(C1744,'1 - Componenten'!$B$7:$K$60,8,0),"")</f>
        <v/>
      </c>
      <c r="G1744" s="26" t="str">
        <f>_xlfn.IFNA(VLOOKUP(C1744,'1 - Componenten'!$B$7:$K$60,9,0),"")</f>
        <v/>
      </c>
      <c r="H1744" s="26" t="str">
        <f>_xlfn.IFNA(VLOOKUP(C1744,'1 - Componenten'!$B$7:$K$60,10,0),"")</f>
        <v/>
      </c>
      <c r="I1744" s="13">
        <v>1</v>
      </c>
      <c r="J1744" s="52">
        <f t="shared" si="591"/>
        <v>0</v>
      </c>
      <c r="K1744" s="53">
        <f t="shared" si="592"/>
        <v>0</v>
      </c>
      <c r="L1744" s="53">
        <f t="shared" si="589"/>
        <v>0</v>
      </c>
      <c r="M1744" s="53">
        <f t="shared" si="590"/>
        <v>0</v>
      </c>
      <c r="N1744" s="42"/>
    </row>
    <row r="1745" spans="2:14" s="2" customFormat="1" ht="14.1" customHeight="1" x14ac:dyDescent="0.25">
      <c r="B1745" s="39"/>
      <c r="C1745" s="32"/>
      <c r="D1745" s="33"/>
      <c r="E1745" s="34"/>
      <c r="F1745" s="35"/>
      <c r="G1745" s="35"/>
      <c r="H1745" s="35"/>
      <c r="I1745" s="32"/>
      <c r="J1745" s="54" t="s">
        <v>29</v>
      </c>
      <c r="K1745" s="55">
        <f>SUM(K1736:K1744)</f>
        <v>0</v>
      </c>
      <c r="L1745" s="55">
        <f>SUM(L1736:L1744)</f>
        <v>0</v>
      </c>
      <c r="M1745" s="55">
        <f>SUM(M1736:M1744)</f>
        <v>0</v>
      </c>
      <c r="N1745" s="42"/>
    </row>
    <row r="1746" spans="2:14" s="2" customFormat="1" ht="18.75" x14ac:dyDescent="0.3">
      <c r="B1746" s="39"/>
      <c r="C1746" s="48" t="s">
        <v>64</v>
      </c>
      <c r="D1746" s="79" t="s">
        <v>110</v>
      </c>
      <c r="E1746" s="107" t="s">
        <v>19</v>
      </c>
      <c r="F1746" s="107"/>
      <c r="G1746" s="107"/>
      <c r="H1746" s="107"/>
      <c r="I1746" s="108" t="s">
        <v>35</v>
      </c>
      <c r="J1746" s="108"/>
      <c r="K1746" s="108"/>
      <c r="L1746" s="108"/>
      <c r="M1746" s="108"/>
      <c r="N1746" s="42"/>
    </row>
    <row r="1747" spans="2:14" s="2" customFormat="1" ht="30" customHeight="1" x14ac:dyDescent="0.25">
      <c r="B1747" s="39"/>
      <c r="C1747" s="5" t="s">
        <v>36</v>
      </c>
      <c r="D1747" s="5" t="s">
        <v>12</v>
      </c>
      <c r="E1747" s="12" t="s">
        <v>2</v>
      </c>
      <c r="F1747" s="5" t="s">
        <v>24</v>
      </c>
      <c r="G1747" s="23" t="s">
        <v>21</v>
      </c>
      <c r="H1747" s="23" t="s">
        <v>22</v>
      </c>
      <c r="I1747" s="21" t="s">
        <v>20</v>
      </c>
      <c r="J1747" s="21" t="s">
        <v>23</v>
      </c>
      <c r="K1747" s="50" t="s">
        <v>25</v>
      </c>
      <c r="L1747" s="51" t="s">
        <v>26</v>
      </c>
      <c r="M1747" s="51" t="s">
        <v>27</v>
      </c>
      <c r="N1747" s="42"/>
    </row>
    <row r="1748" spans="2:14" s="2" customFormat="1" x14ac:dyDescent="0.25">
      <c r="B1748" s="39"/>
      <c r="C1748" s="3"/>
      <c r="D1748" s="4" t="str">
        <f>_xlfn.IFNA(VLOOKUP(C1748,'1 - Componenten'!$B$7:$K$60,3,0),"")</f>
        <v/>
      </c>
      <c r="E1748" s="18" t="str">
        <f>_xlfn.IFNA(VLOOKUP(C1748,'1 - Componenten'!$B$7:$K$60,5,0),"")</f>
        <v/>
      </c>
      <c r="F1748" s="26" t="str">
        <f>_xlfn.IFNA(VLOOKUP(C1748,'1 - Componenten'!$B$7:$K$60,8,0),"")</f>
        <v/>
      </c>
      <c r="G1748" s="26" t="str">
        <f>_xlfn.IFNA(VLOOKUP(C1748,'1 - Componenten'!$B$7:$K$60,9,0),"")</f>
        <v/>
      </c>
      <c r="H1748" s="26" t="str">
        <f>_xlfn.IFNA(VLOOKUP(C1748,'1 - Componenten'!$B$7:$K$60,10,0),"")</f>
        <v/>
      </c>
      <c r="I1748" s="13">
        <v>1</v>
      </c>
      <c r="J1748" s="52">
        <f>IFERROR($I1748*E1748,0)</f>
        <v>0</v>
      </c>
      <c r="K1748" s="53">
        <f>IFERROR($I1748*F1748,0)</f>
        <v>0</v>
      </c>
      <c r="L1748" s="53">
        <f t="shared" ref="L1748:L1756" si="593">IFERROR($I1748*G1748,0)</f>
        <v>0</v>
      </c>
      <c r="M1748" s="53">
        <f t="shared" ref="M1748:M1756" si="594">IFERROR($I1748*H1748,0)</f>
        <v>0</v>
      </c>
      <c r="N1748" s="42"/>
    </row>
    <row r="1749" spans="2:14" s="2" customFormat="1" x14ac:dyDescent="0.25">
      <c r="B1749" s="39"/>
      <c r="C1749" s="3"/>
      <c r="D1749" s="4" t="str">
        <f>_xlfn.IFNA(VLOOKUP(C1749,'1 - Componenten'!$B$7:$K$60,3,0),"")</f>
        <v/>
      </c>
      <c r="E1749" s="18" t="str">
        <f>_xlfn.IFNA(VLOOKUP(C1749,'1 - Componenten'!$B$7:$K$60,5,0),"")</f>
        <v/>
      </c>
      <c r="F1749" s="26" t="str">
        <f>_xlfn.IFNA(VLOOKUP(C1749,'1 - Componenten'!$B$7:$K$60,8,0),"")</f>
        <v/>
      </c>
      <c r="G1749" s="26" t="str">
        <f>_xlfn.IFNA(VLOOKUP(C1749,'1 - Componenten'!$B$7:$K$60,9,0),"")</f>
        <v/>
      </c>
      <c r="H1749" s="26" t="str">
        <f>_xlfn.IFNA(VLOOKUP(C1749,'1 - Componenten'!$B$7:$K$60,10,0),"")</f>
        <v/>
      </c>
      <c r="I1749" s="13">
        <v>1</v>
      </c>
      <c r="J1749" s="52">
        <f t="shared" ref="J1749:J1756" si="595">IFERROR($I1749*E1749,0)</f>
        <v>0</v>
      </c>
      <c r="K1749" s="53">
        <f t="shared" ref="K1749:K1756" si="596">IFERROR($I1749*F1749,0)</f>
        <v>0</v>
      </c>
      <c r="L1749" s="53">
        <f t="shared" si="593"/>
        <v>0</v>
      </c>
      <c r="M1749" s="53">
        <f t="shared" si="594"/>
        <v>0</v>
      </c>
      <c r="N1749" s="42"/>
    </row>
    <row r="1750" spans="2:14" s="2" customFormat="1" x14ac:dyDescent="0.25">
      <c r="B1750" s="39"/>
      <c r="C1750" s="3"/>
      <c r="D1750" s="4" t="str">
        <f>_xlfn.IFNA(VLOOKUP(C1750,'1 - Componenten'!$B$7:$K$60,3,0),"")</f>
        <v/>
      </c>
      <c r="E1750" s="18" t="str">
        <f>_xlfn.IFNA(VLOOKUP(C1750,'1 - Componenten'!$B$7:$K$60,5,0),"")</f>
        <v/>
      </c>
      <c r="F1750" s="26" t="str">
        <f>_xlfn.IFNA(VLOOKUP(C1750,'1 - Componenten'!$B$7:$K$60,8,0),"")</f>
        <v/>
      </c>
      <c r="G1750" s="26" t="str">
        <f>_xlfn.IFNA(VLOOKUP(C1750,'1 - Componenten'!$B$7:$K$60,9,0),"")</f>
        <v/>
      </c>
      <c r="H1750" s="26" t="str">
        <f>_xlfn.IFNA(VLOOKUP(C1750,'1 - Componenten'!$B$7:$K$60,10,0),"")</f>
        <v/>
      </c>
      <c r="I1750" s="13">
        <v>1</v>
      </c>
      <c r="J1750" s="52">
        <f t="shared" si="595"/>
        <v>0</v>
      </c>
      <c r="K1750" s="53">
        <f t="shared" si="596"/>
        <v>0</v>
      </c>
      <c r="L1750" s="53">
        <f t="shared" si="593"/>
        <v>0</v>
      </c>
      <c r="M1750" s="53">
        <f t="shared" si="594"/>
        <v>0</v>
      </c>
      <c r="N1750" s="42"/>
    </row>
    <row r="1751" spans="2:14" s="2" customFormat="1" x14ac:dyDescent="0.25">
      <c r="B1751" s="39"/>
      <c r="C1751" s="3"/>
      <c r="D1751" s="4" t="str">
        <f>_xlfn.IFNA(VLOOKUP(C1751,'1 - Componenten'!$B$7:$K$60,3,0),"")</f>
        <v/>
      </c>
      <c r="E1751" s="18" t="str">
        <f>_xlfn.IFNA(VLOOKUP(C1751,'1 - Componenten'!$B$7:$K$60,5,0),"")</f>
        <v/>
      </c>
      <c r="F1751" s="26" t="str">
        <f>_xlfn.IFNA(VLOOKUP(C1751,'1 - Componenten'!$B$7:$K$60,8,0),"")</f>
        <v/>
      </c>
      <c r="G1751" s="26" t="str">
        <f>_xlfn.IFNA(VLOOKUP(C1751,'1 - Componenten'!$B$7:$K$60,9,0),"")</f>
        <v/>
      </c>
      <c r="H1751" s="26" t="str">
        <f>_xlfn.IFNA(VLOOKUP(C1751,'1 - Componenten'!$B$7:$K$60,10,0),"")</f>
        <v/>
      </c>
      <c r="I1751" s="13">
        <v>1</v>
      </c>
      <c r="J1751" s="52">
        <f t="shared" si="595"/>
        <v>0</v>
      </c>
      <c r="K1751" s="53">
        <f t="shared" si="596"/>
        <v>0</v>
      </c>
      <c r="L1751" s="53">
        <f t="shared" si="593"/>
        <v>0</v>
      </c>
      <c r="M1751" s="53">
        <f t="shared" si="594"/>
        <v>0</v>
      </c>
      <c r="N1751" s="42"/>
    </row>
    <row r="1752" spans="2:14" s="2" customFormat="1" x14ac:dyDescent="0.25">
      <c r="B1752" s="39"/>
      <c r="C1752" s="3"/>
      <c r="D1752" s="4" t="str">
        <f>_xlfn.IFNA(VLOOKUP(C1752,'1 - Componenten'!$B$7:$K$60,3,0),"")</f>
        <v/>
      </c>
      <c r="E1752" s="18" t="str">
        <f>_xlfn.IFNA(VLOOKUP(C1752,'1 - Componenten'!$B$7:$K$60,5,0),"")</f>
        <v/>
      </c>
      <c r="F1752" s="26" t="str">
        <f>_xlfn.IFNA(VLOOKUP(C1752,'1 - Componenten'!$B$7:$K$60,8,0),"")</f>
        <v/>
      </c>
      <c r="G1752" s="26" t="str">
        <f>_xlfn.IFNA(VLOOKUP(C1752,'1 - Componenten'!$B$7:$K$60,9,0),"")</f>
        <v/>
      </c>
      <c r="H1752" s="26" t="str">
        <f>_xlfn.IFNA(VLOOKUP(C1752,'1 - Componenten'!$B$7:$K$60,10,0),"")</f>
        <v/>
      </c>
      <c r="I1752" s="13">
        <v>1</v>
      </c>
      <c r="J1752" s="52">
        <f t="shared" si="595"/>
        <v>0</v>
      </c>
      <c r="K1752" s="53">
        <f t="shared" si="596"/>
        <v>0</v>
      </c>
      <c r="L1752" s="53">
        <f t="shared" si="593"/>
        <v>0</v>
      </c>
      <c r="M1752" s="53">
        <f t="shared" si="594"/>
        <v>0</v>
      </c>
      <c r="N1752" s="42"/>
    </row>
    <row r="1753" spans="2:14" s="2" customFormat="1" x14ac:dyDescent="0.25">
      <c r="B1753" s="39"/>
      <c r="C1753" s="3"/>
      <c r="D1753" s="4" t="str">
        <f>_xlfn.IFNA(VLOOKUP(C1753,'1 - Componenten'!$B$7:$K$60,3,0),"")</f>
        <v/>
      </c>
      <c r="E1753" s="18" t="str">
        <f>_xlfn.IFNA(VLOOKUP(C1753,'1 - Componenten'!$B$7:$K$60,5,0),"")</f>
        <v/>
      </c>
      <c r="F1753" s="26" t="str">
        <f>_xlfn.IFNA(VLOOKUP(C1753,'1 - Componenten'!$B$7:$K$60,8,0),"")</f>
        <v/>
      </c>
      <c r="G1753" s="26" t="str">
        <f>_xlfn.IFNA(VLOOKUP(C1753,'1 - Componenten'!$B$7:$K$60,9,0),"")</f>
        <v/>
      </c>
      <c r="H1753" s="26" t="str">
        <f>_xlfn.IFNA(VLOOKUP(C1753,'1 - Componenten'!$B$7:$K$60,10,0),"")</f>
        <v/>
      </c>
      <c r="I1753" s="13">
        <v>1</v>
      </c>
      <c r="J1753" s="52">
        <f t="shared" si="595"/>
        <v>0</v>
      </c>
      <c r="K1753" s="53">
        <f t="shared" si="596"/>
        <v>0</v>
      </c>
      <c r="L1753" s="53">
        <f t="shared" si="593"/>
        <v>0</v>
      </c>
      <c r="M1753" s="53">
        <f t="shared" si="594"/>
        <v>0</v>
      </c>
      <c r="N1753" s="42"/>
    </row>
    <row r="1754" spans="2:14" s="2" customFormat="1" x14ac:dyDescent="0.25">
      <c r="B1754" s="39"/>
      <c r="C1754" s="3"/>
      <c r="D1754" s="4" t="str">
        <f>_xlfn.IFNA(VLOOKUP(C1754,'1 - Componenten'!$B$7:$K$60,3,0),"")</f>
        <v/>
      </c>
      <c r="E1754" s="18" t="str">
        <f>_xlfn.IFNA(VLOOKUP(C1754,'1 - Componenten'!$B$7:$K$60,5,0),"")</f>
        <v/>
      </c>
      <c r="F1754" s="26" t="str">
        <f>_xlfn.IFNA(VLOOKUP(C1754,'1 - Componenten'!$B$7:$K$60,8,0),"")</f>
        <v/>
      </c>
      <c r="G1754" s="26" t="str">
        <f>_xlfn.IFNA(VLOOKUP(C1754,'1 - Componenten'!$B$7:$K$60,9,0),"")</f>
        <v/>
      </c>
      <c r="H1754" s="26" t="str">
        <f>_xlfn.IFNA(VLOOKUP(C1754,'1 - Componenten'!$B$7:$K$60,10,0),"")</f>
        <v/>
      </c>
      <c r="I1754" s="13">
        <v>1</v>
      </c>
      <c r="J1754" s="52">
        <f t="shared" si="595"/>
        <v>0</v>
      </c>
      <c r="K1754" s="53">
        <f t="shared" si="596"/>
        <v>0</v>
      </c>
      <c r="L1754" s="53">
        <f t="shared" si="593"/>
        <v>0</v>
      </c>
      <c r="M1754" s="53">
        <f t="shared" si="594"/>
        <v>0</v>
      </c>
      <c r="N1754" s="42"/>
    </row>
    <row r="1755" spans="2:14" s="2" customFormat="1" x14ac:dyDescent="0.25">
      <c r="B1755" s="39"/>
      <c r="C1755" s="3"/>
      <c r="D1755" s="4" t="str">
        <f>_xlfn.IFNA(VLOOKUP(C1755,'1 - Componenten'!$B$7:$K$60,3,0),"")</f>
        <v/>
      </c>
      <c r="E1755" s="18" t="str">
        <f>_xlfn.IFNA(VLOOKUP(C1755,'1 - Componenten'!$B$7:$K$60,5,0),"")</f>
        <v/>
      </c>
      <c r="F1755" s="26" t="str">
        <f>_xlfn.IFNA(VLOOKUP(C1755,'1 - Componenten'!$B$7:$K$60,8,0),"")</f>
        <v/>
      </c>
      <c r="G1755" s="26" t="str">
        <f>_xlfn.IFNA(VLOOKUP(C1755,'1 - Componenten'!$B$7:$K$60,9,0),"")</f>
        <v/>
      </c>
      <c r="H1755" s="26" t="str">
        <f>_xlfn.IFNA(VLOOKUP(C1755,'1 - Componenten'!$B$7:$K$60,10,0),"")</f>
        <v/>
      </c>
      <c r="I1755" s="13">
        <v>1</v>
      </c>
      <c r="J1755" s="52">
        <f t="shared" si="595"/>
        <v>0</v>
      </c>
      <c r="K1755" s="53">
        <f t="shared" si="596"/>
        <v>0</v>
      </c>
      <c r="L1755" s="53">
        <f t="shared" si="593"/>
        <v>0</v>
      </c>
      <c r="M1755" s="53">
        <f t="shared" si="594"/>
        <v>0</v>
      </c>
      <c r="N1755" s="42"/>
    </row>
    <row r="1756" spans="2:14" s="2" customFormat="1" x14ac:dyDescent="0.25">
      <c r="B1756" s="39"/>
      <c r="C1756" s="3"/>
      <c r="D1756" s="4" t="str">
        <f>_xlfn.IFNA(VLOOKUP(C1756,'1 - Componenten'!$B$7:$K$60,3,0),"")</f>
        <v/>
      </c>
      <c r="E1756" s="18" t="str">
        <f>_xlfn.IFNA(VLOOKUP(C1756,'1 - Componenten'!$B$7:$K$60,5,0),"")</f>
        <v/>
      </c>
      <c r="F1756" s="26" t="str">
        <f>_xlfn.IFNA(VLOOKUP(C1756,'1 - Componenten'!$B$7:$K$60,8,0),"")</f>
        <v/>
      </c>
      <c r="G1756" s="26" t="str">
        <f>_xlfn.IFNA(VLOOKUP(C1756,'1 - Componenten'!$B$7:$K$60,9,0),"")</f>
        <v/>
      </c>
      <c r="H1756" s="26" t="str">
        <f>_xlfn.IFNA(VLOOKUP(C1756,'1 - Componenten'!$B$7:$K$60,10,0),"")</f>
        <v/>
      </c>
      <c r="I1756" s="13">
        <v>1</v>
      </c>
      <c r="J1756" s="52">
        <f t="shared" si="595"/>
        <v>0</v>
      </c>
      <c r="K1756" s="53">
        <f t="shared" si="596"/>
        <v>0</v>
      </c>
      <c r="L1756" s="53">
        <f t="shared" si="593"/>
        <v>0</v>
      </c>
      <c r="M1756" s="53">
        <f t="shared" si="594"/>
        <v>0</v>
      </c>
      <c r="N1756" s="42"/>
    </row>
    <row r="1757" spans="2:14" s="2" customFormat="1" ht="14.1" customHeight="1" x14ac:dyDescent="0.25">
      <c r="B1757" s="39"/>
      <c r="C1757" s="32"/>
      <c r="D1757" s="33"/>
      <c r="E1757" s="34"/>
      <c r="F1757" s="35"/>
      <c r="G1757" s="35"/>
      <c r="H1757" s="35"/>
      <c r="I1757" s="32"/>
      <c r="J1757" s="54" t="s">
        <v>29</v>
      </c>
      <c r="K1757" s="55">
        <f>SUM(K1748:K1756)</f>
        <v>0</v>
      </c>
      <c r="L1757" s="55">
        <f>SUM(L1748:L1756)</f>
        <v>0</v>
      </c>
      <c r="M1757" s="55">
        <f>SUM(M1748:M1756)</f>
        <v>0</v>
      </c>
      <c r="N1757" s="42"/>
    </row>
    <row r="1758" spans="2:14" s="2" customFormat="1" ht="18.75" x14ac:dyDescent="0.3">
      <c r="B1758" s="39"/>
      <c r="C1758" s="60" t="s">
        <v>34</v>
      </c>
      <c r="D1758" s="61"/>
      <c r="E1758" s="107" t="s">
        <v>19</v>
      </c>
      <c r="F1758" s="107"/>
      <c r="G1758" s="107"/>
      <c r="H1758" s="107"/>
      <c r="I1758" s="108" t="s">
        <v>35</v>
      </c>
      <c r="J1758" s="108"/>
      <c r="K1758" s="108"/>
      <c r="L1758" s="108"/>
      <c r="M1758" s="108"/>
      <c r="N1758" s="42"/>
    </row>
    <row r="1759" spans="2:14" s="2" customFormat="1" ht="30" customHeight="1" x14ac:dyDescent="0.25">
      <c r="B1759" s="39"/>
      <c r="C1759" s="5" t="s">
        <v>36</v>
      </c>
      <c r="D1759" s="5" t="s">
        <v>12</v>
      </c>
      <c r="E1759" s="113" t="s">
        <v>24</v>
      </c>
      <c r="F1759" s="114"/>
      <c r="G1759" s="23" t="s">
        <v>21</v>
      </c>
      <c r="H1759" s="23" t="s">
        <v>22</v>
      </c>
      <c r="I1759" s="21" t="s">
        <v>20</v>
      </c>
      <c r="J1759" s="115" t="s">
        <v>25</v>
      </c>
      <c r="K1759" s="116"/>
      <c r="L1759" s="51" t="s">
        <v>26</v>
      </c>
      <c r="M1759" s="51" t="s">
        <v>27</v>
      </c>
      <c r="N1759" s="42"/>
    </row>
    <row r="1760" spans="2:14" s="2" customFormat="1" x14ac:dyDescent="0.25">
      <c r="B1760" s="39"/>
      <c r="C1760" s="3"/>
      <c r="D1760" s="4" t="str">
        <f>_xlfn.IFNA(VLOOKUP(C1760,'1 - Componenten'!$B$7:$K$60,3,0),"")</f>
        <v/>
      </c>
      <c r="E1760" s="109" t="str">
        <f>_xlfn.IFNA(VLOOKUP(C1760,'1 - Componenten'!$B$7:$K$60,8,0),"")</f>
        <v/>
      </c>
      <c r="F1760" s="110"/>
      <c r="G1760" s="26" t="str">
        <f>_xlfn.IFNA(VLOOKUP(C1760,'1 - Componenten'!$B$7:$K$60,9,0),"")</f>
        <v/>
      </c>
      <c r="H1760" s="26" t="str">
        <f>_xlfn.IFNA(VLOOKUP(C1760,'1 - Componenten'!$B$7:$K$60,10,0),"")</f>
        <v/>
      </c>
      <c r="I1760" s="13">
        <v>1</v>
      </c>
      <c r="J1760" s="111">
        <f>IFERROR($I1760*E1760,0)</f>
        <v>0</v>
      </c>
      <c r="K1760" s="112"/>
      <c r="L1760" s="53">
        <f t="shared" ref="L1760:L1764" si="597">IFERROR($I1760*G1760,0)</f>
        <v>0</v>
      </c>
      <c r="M1760" s="53">
        <f t="shared" ref="M1760:M1764" si="598">IFERROR($I1760*H1760,0)</f>
        <v>0</v>
      </c>
      <c r="N1760" s="42"/>
    </row>
    <row r="1761" spans="2:14" s="2" customFormat="1" x14ac:dyDescent="0.25">
      <c r="B1761" s="39"/>
      <c r="C1761" s="3"/>
      <c r="D1761" s="4" t="str">
        <f>_xlfn.IFNA(VLOOKUP(C1761,'1 - Componenten'!$B$7:$K$60,3,0),"")</f>
        <v/>
      </c>
      <c r="E1761" s="109" t="str">
        <f>_xlfn.IFNA(VLOOKUP(C1761,'1 - Componenten'!$B$7:$K$60,8,0),"")</f>
        <v/>
      </c>
      <c r="F1761" s="110"/>
      <c r="G1761" s="26" t="str">
        <f>_xlfn.IFNA(VLOOKUP(C1761,'1 - Componenten'!$B$7:$K$60,9,0),"")</f>
        <v/>
      </c>
      <c r="H1761" s="26" t="str">
        <f>_xlfn.IFNA(VLOOKUP(C1761,'1 - Componenten'!$B$7:$K$60,10,0),"")</f>
        <v/>
      </c>
      <c r="I1761" s="13">
        <v>1</v>
      </c>
      <c r="J1761" s="111">
        <f t="shared" ref="J1761:J1764" si="599">IFERROR($I1761*E1761,0)</f>
        <v>0</v>
      </c>
      <c r="K1761" s="112"/>
      <c r="L1761" s="53">
        <f t="shared" si="597"/>
        <v>0</v>
      </c>
      <c r="M1761" s="53">
        <f t="shared" si="598"/>
        <v>0</v>
      </c>
      <c r="N1761" s="42"/>
    </row>
    <row r="1762" spans="2:14" s="2" customFormat="1" x14ac:dyDescent="0.25">
      <c r="B1762" s="39"/>
      <c r="C1762" s="3"/>
      <c r="D1762" s="4" t="str">
        <f>_xlfn.IFNA(VLOOKUP(C1762,'1 - Componenten'!$B$7:$K$60,3,0),"")</f>
        <v/>
      </c>
      <c r="E1762" s="109" t="str">
        <f>_xlfn.IFNA(VLOOKUP(C1762,'1 - Componenten'!$B$7:$K$60,8,0),"")</f>
        <v/>
      </c>
      <c r="F1762" s="110"/>
      <c r="G1762" s="26" t="str">
        <f>_xlfn.IFNA(VLOOKUP(C1762,'1 - Componenten'!$B$7:$K$60,9,0),"")</f>
        <v/>
      </c>
      <c r="H1762" s="26" t="str">
        <f>_xlfn.IFNA(VLOOKUP(C1762,'1 - Componenten'!$B$7:$K$60,10,0),"")</f>
        <v/>
      </c>
      <c r="I1762" s="13">
        <v>1</v>
      </c>
      <c r="J1762" s="111">
        <f t="shared" si="599"/>
        <v>0</v>
      </c>
      <c r="K1762" s="112"/>
      <c r="L1762" s="53">
        <f t="shared" si="597"/>
        <v>0</v>
      </c>
      <c r="M1762" s="53">
        <f t="shared" si="598"/>
        <v>0</v>
      </c>
      <c r="N1762" s="42"/>
    </row>
    <row r="1763" spans="2:14" s="2" customFormat="1" x14ac:dyDescent="0.25">
      <c r="B1763" s="39"/>
      <c r="C1763" s="3"/>
      <c r="D1763" s="4" t="str">
        <f>_xlfn.IFNA(VLOOKUP(C1763,'1 - Componenten'!$B$7:$K$60,3,0),"")</f>
        <v/>
      </c>
      <c r="E1763" s="109" t="str">
        <f>_xlfn.IFNA(VLOOKUP(C1763,'1 - Componenten'!$B$7:$K$60,8,0),"")</f>
        <v/>
      </c>
      <c r="F1763" s="110"/>
      <c r="G1763" s="26" t="str">
        <f>_xlfn.IFNA(VLOOKUP(C1763,'1 - Componenten'!$B$7:$K$60,9,0),"")</f>
        <v/>
      </c>
      <c r="H1763" s="26" t="str">
        <f>_xlfn.IFNA(VLOOKUP(C1763,'1 - Componenten'!$B$7:$K$60,10,0),"")</f>
        <v/>
      </c>
      <c r="I1763" s="13">
        <v>1</v>
      </c>
      <c r="J1763" s="111">
        <f t="shared" si="599"/>
        <v>0</v>
      </c>
      <c r="K1763" s="112"/>
      <c r="L1763" s="53">
        <f t="shared" si="597"/>
        <v>0</v>
      </c>
      <c r="M1763" s="53">
        <f t="shared" si="598"/>
        <v>0</v>
      </c>
      <c r="N1763" s="42"/>
    </row>
    <row r="1764" spans="2:14" s="2" customFormat="1" x14ac:dyDescent="0.25">
      <c r="B1764" s="39"/>
      <c r="C1764" s="3"/>
      <c r="D1764" s="4" t="str">
        <f>_xlfn.IFNA(VLOOKUP(C1764,'1 - Componenten'!$B$7:$K$60,3,0),"")</f>
        <v/>
      </c>
      <c r="E1764" s="109" t="str">
        <f>_xlfn.IFNA(VLOOKUP(C1764,'1 - Componenten'!$B$7:$K$60,8,0),"")</f>
        <v/>
      </c>
      <c r="F1764" s="110"/>
      <c r="G1764" s="26" t="str">
        <f>_xlfn.IFNA(VLOOKUP(C1764,'1 - Componenten'!$B$7:$K$60,9,0),"")</f>
        <v/>
      </c>
      <c r="H1764" s="26" t="str">
        <f>_xlfn.IFNA(VLOOKUP(C1764,'1 - Componenten'!$B$7:$K$60,10,0),"")</f>
        <v/>
      </c>
      <c r="I1764" s="13">
        <v>1</v>
      </c>
      <c r="J1764" s="111">
        <f t="shared" si="599"/>
        <v>0</v>
      </c>
      <c r="K1764" s="112"/>
      <c r="L1764" s="53">
        <f t="shared" si="597"/>
        <v>0</v>
      </c>
      <c r="M1764" s="53">
        <f t="shared" si="598"/>
        <v>0</v>
      </c>
      <c r="N1764" s="42"/>
    </row>
    <row r="1765" spans="2:14" s="2" customFormat="1" ht="14.1" customHeight="1" x14ac:dyDescent="0.25">
      <c r="B1765" s="39"/>
      <c r="C1765" s="32"/>
      <c r="D1765" s="33"/>
      <c r="E1765" s="34"/>
      <c r="F1765" s="35"/>
      <c r="G1765" s="35"/>
      <c r="H1765" s="35"/>
      <c r="I1765" s="54" t="s">
        <v>29</v>
      </c>
      <c r="J1765" s="122">
        <f>SUM(J1760:K1764)</f>
        <v>0</v>
      </c>
      <c r="K1765" s="122"/>
      <c r="L1765" s="55">
        <f>SUM(L1760:L1764)</f>
        <v>0</v>
      </c>
      <c r="M1765" s="55">
        <f>SUM(M1760:M1764)</f>
        <v>0</v>
      </c>
      <c r="N1765" s="42"/>
    </row>
    <row r="1766" spans="2:14" s="2" customFormat="1" x14ac:dyDescent="0.25">
      <c r="B1766" s="39"/>
      <c r="C1766" s="32"/>
      <c r="D1766" s="32"/>
      <c r="E1766" s="32"/>
      <c r="F1766" s="32"/>
      <c r="G1766" s="32"/>
      <c r="H1766" s="32"/>
      <c r="I1766" s="32"/>
      <c r="J1766" s="32"/>
      <c r="K1766" s="32"/>
      <c r="L1766" s="32"/>
      <c r="M1766" s="32"/>
      <c r="N1766" s="42"/>
    </row>
    <row r="1767" spans="2:14" s="2" customFormat="1" x14ac:dyDescent="0.25">
      <c r="B1767" s="45"/>
      <c r="C1767" s="46"/>
      <c r="D1767" s="46"/>
      <c r="E1767" s="46"/>
      <c r="F1767" s="46"/>
      <c r="G1767" s="46"/>
      <c r="H1767" s="46"/>
      <c r="I1767" s="46"/>
      <c r="J1767" s="46"/>
      <c r="K1767" s="46"/>
      <c r="L1767" s="46"/>
      <c r="M1767" s="46"/>
      <c r="N1767" s="47"/>
    </row>
    <row r="1768" spans="2:14" ht="5.0999999999999996" customHeight="1" x14ac:dyDescent="0.25">
      <c r="B1768" s="62"/>
      <c r="C1768" s="63"/>
      <c r="D1768" s="63"/>
      <c r="E1768" s="63"/>
      <c r="F1768" s="63"/>
      <c r="G1768" s="63"/>
      <c r="H1768" s="63"/>
      <c r="I1768" s="63"/>
      <c r="J1768" s="63"/>
      <c r="K1768" s="63"/>
      <c r="L1768" s="63"/>
      <c r="M1768" s="63"/>
      <c r="N1768" s="63"/>
    </row>
  </sheetData>
  <mergeCells count="392">
    <mergeCell ref="I205:M205"/>
    <mergeCell ref="E229:H229"/>
    <mergeCell ref="I229:M229"/>
    <mergeCell ref="E265:H265"/>
    <mergeCell ref="I265:M265"/>
    <mergeCell ref="E494:H494"/>
    <mergeCell ref="I494:M494"/>
    <mergeCell ref="E422:H422"/>
    <mergeCell ref="I422:M422"/>
    <mergeCell ref="E434:H434"/>
    <mergeCell ref="I434:M434"/>
    <mergeCell ref="E446:H446"/>
    <mergeCell ref="I446:M446"/>
    <mergeCell ref="E470:H470"/>
    <mergeCell ref="I470:M470"/>
    <mergeCell ref="E482:H482"/>
    <mergeCell ref="I482:M482"/>
    <mergeCell ref="E398:H398"/>
    <mergeCell ref="I398:M398"/>
    <mergeCell ref="E410:H410"/>
    <mergeCell ref="I410:M410"/>
    <mergeCell ref="I326:M326"/>
    <mergeCell ref="E631:H631"/>
    <mergeCell ref="I631:M631"/>
    <mergeCell ref="E643:H643"/>
    <mergeCell ref="I643:M643"/>
    <mergeCell ref="E655:H655"/>
    <mergeCell ref="I655:M655"/>
    <mergeCell ref="E49:H49"/>
    <mergeCell ref="I49:M49"/>
    <mergeCell ref="E73:H73"/>
    <mergeCell ref="I73:M73"/>
    <mergeCell ref="E85:H85"/>
    <mergeCell ref="I85:M85"/>
    <mergeCell ref="E109:H109"/>
    <mergeCell ref="I109:M109"/>
    <mergeCell ref="E133:H133"/>
    <mergeCell ref="I133:M133"/>
    <mergeCell ref="E157:H157"/>
    <mergeCell ref="I157:M157"/>
    <mergeCell ref="E181:H181"/>
    <mergeCell ref="I181:M181"/>
    <mergeCell ref="E193:H193"/>
    <mergeCell ref="I193:M193"/>
    <mergeCell ref="E217:H217"/>
    <mergeCell ref="I217:M217"/>
    <mergeCell ref="E559:H559"/>
    <mergeCell ref="I559:M559"/>
    <mergeCell ref="C544:E544"/>
    <mergeCell ref="F544:H544"/>
    <mergeCell ref="E547:H547"/>
    <mergeCell ref="I547:M547"/>
    <mergeCell ref="E607:H607"/>
    <mergeCell ref="I607:M607"/>
    <mergeCell ref="E619:H619"/>
    <mergeCell ref="I619:M619"/>
    <mergeCell ref="E571:H571"/>
    <mergeCell ref="I571:M571"/>
    <mergeCell ref="E583:H583"/>
    <mergeCell ref="I583:M583"/>
    <mergeCell ref="E595:H595"/>
    <mergeCell ref="I595:M595"/>
    <mergeCell ref="E524:F524"/>
    <mergeCell ref="J524:K524"/>
    <mergeCell ref="J525:K525"/>
    <mergeCell ref="E519:F519"/>
    <mergeCell ref="J519:K519"/>
    <mergeCell ref="E520:F520"/>
    <mergeCell ref="J520:K520"/>
    <mergeCell ref="E521:F521"/>
    <mergeCell ref="J521:K521"/>
    <mergeCell ref="E522:F522"/>
    <mergeCell ref="J522:K522"/>
    <mergeCell ref="E523:F523"/>
    <mergeCell ref="J523:K523"/>
    <mergeCell ref="E350:H350"/>
    <mergeCell ref="I350:M350"/>
    <mergeCell ref="E362:H362"/>
    <mergeCell ref="I362:M362"/>
    <mergeCell ref="E386:H386"/>
    <mergeCell ref="I386:M386"/>
    <mergeCell ref="K11:M11"/>
    <mergeCell ref="C34:E34"/>
    <mergeCell ref="F34:H34"/>
    <mergeCell ref="E37:H37"/>
    <mergeCell ref="I37:M37"/>
    <mergeCell ref="C311:E311"/>
    <mergeCell ref="F311:H311"/>
    <mergeCell ref="K291:M291"/>
    <mergeCell ref="J284:K284"/>
    <mergeCell ref="E61:H61"/>
    <mergeCell ref="I61:M61"/>
    <mergeCell ref="E97:H97"/>
    <mergeCell ref="I97:M97"/>
    <mergeCell ref="E121:H121"/>
    <mergeCell ref="I121:M121"/>
    <mergeCell ref="E281:F281"/>
    <mergeCell ref="E241:H241"/>
    <mergeCell ref="I241:M241"/>
    <mergeCell ref="J282:K282"/>
    <mergeCell ref="E277:H277"/>
    <mergeCell ref="I277:M277"/>
    <mergeCell ref="E283:F283"/>
    <mergeCell ref="J283:K283"/>
    <mergeCell ref="E278:F278"/>
    <mergeCell ref="E253:H253"/>
    <mergeCell ref="I253:M253"/>
    <mergeCell ref="E338:H338"/>
    <mergeCell ref="I338:M338"/>
    <mergeCell ref="K532:M532"/>
    <mergeCell ref="I145:M145"/>
    <mergeCell ref="E169:H169"/>
    <mergeCell ref="I169:M169"/>
    <mergeCell ref="E205:H205"/>
    <mergeCell ref="J278:K278"/>
    <mergeCell ref="E279:F279"/>
    <mergeCell ref="J279:K279"/>
    <mergeCell ref="E280:F280"/>
    <mergeCell ref="J280:K280"/>
    <mergeCell ref="E145:H145"/>
    <mergeCell ref="I314:M314"/>
    <mergeCell ref="E374:H374"/>
    <mergeCell ref="I374:M374"/>
    <mergeCell ref="E458:H458"/>
    <mergeCell ref="I458:M458"/>
    <mergeCell ref="E506:H506"/>
    <mergeCell ref="I506:M506"/>
    <mergeCell ref="E518:H518"/>
    <mergeCell ref="I518:M518"/>
    <mergeCell ref="E314:H314"/>
    <mergeCell ref="E326:H326"/>
    <mergeCell ref="J281:K281"/>
    <mergeCell ref="E282:F282"/>
    <mergeCell ref="E656:F656"/>
    <mergeCell ref="J656:K656"/>
    <mergeCell ref="E738:H738"/>
    <mergeCell ref="I738:M738"/>
    <mergeCell ref="E762:H762"/>
    <mergeCell ref="I762:M762"/>
    <mergeCell ref="E786:H786"/>
    <mergeCell ref="I786:M786"/>
    <mergeCell ref="J662:K662"/>
    <mergeCell ref="K669:M669"/>
    <mergeCell ref="E658:F658"/>
    <mergeCell ref="J658:K658"/>
    <mergeCell ref="E659:F659"/>
    <mergeCell ref="J659:K659"/>
    <mergeCell ref="E660:F660"/>
    <mergeCell ref="J660:K660"/>
    <mergeCell ref="E661:F661"/>
    <mergeCell ref="J661:K661"/>
    <mergeCell ref="E657:F657"/>
    <mergeCell ref="J657:K657"/>
    <mergeCell ref="E870:H870"/>
    <mergeCell ref="I870:M870"/>
    <mergeCell ref="E871:F871"/>
    <mergeCell ref="J871:K871"/>
    <mergeCell ref="E872:F872"/>
    <mergeCell ref="J872:K872"/>
    <mergeCell ref="C687:E687"/>
    <mergeCell ref="F687:H687"/>
    <mergeCell ref="E690:H690"/>
    <mergeCell ref="I690:M690"/>
    <mergeCell ref="E750:H750"/>
    <mergeCell ref="I750:M750"/>
    <mergeCell ref="E858:H858"/>
    <mergeCell ref="I858:M858"/>
    <mergeCell ref="E774:H774"/>
    <mergeCell ref="I774:M774"/>
    <mergeCell ref="E846:H846"/>
    <mergeCell ref="I846:M846"/>
    <mergeCell ref="E702:H702"/>
    <mergeCell ref="I702:M702"/>
    <mergeCell ref="E714:H714"/>
    <mergeCell ref="I714:M714"/>
    <mergeCell ref="E726:H726"/>
    <mergeCell ref="I726:M726"/>
    <mergeCell ref="E921:H921"/>
    <mergeCell ref="I921:M921"/>
    <mergeCell ref="E933:H933"/>
    <mergeCell ref="I933:M933"/>
    <mergeCell ref="E945:H945"/>
    <mergeCell ref="I945:M945"/>
    <mergeCell ref="E957:H957"/>
    <mergeCell ref="I957:M957"/>
    <mergeCell ref="E873:F873"/>
    <mergeCell ref="J873:K873"/>
    <mergeCell ref="E874:F874"/>
    <mergeCell ref="J874:K874"/>
    <mergeCell ref="E875:F875"/>
    <mergeCell ref="J875:K875"/>
    <mergeCell ref="J1144:K1144"/>
    <mergeCell ref="E1077:H1077"/>
    <mergeCell ref="I1077:M1077"/>
    <mergeCell ref="E1101:H1101"/>
    <mergeCell ref="I1101:M1101"/>
    <mergeCell ref="E1141:F1141"/>
    <mergeCell ref="J1141:K1141"/>
    <mergeCell ref="E1142:F1142"/>
    <mergeCell ref="J1142:K1142"/>
    <mergeCell ref="E1143:F1143"/>
    <mergeCell ref="J1143:K1143"/>
    <mergeCell ref="E1138:F1138"/>
    <mergeCell ref="J1138:K1138"/>
    <mergeCell ref="E1139:F1139"/>
    <mergeCell ref="J1139:K1139"/>
    <mergeCell ref="E1140:F1140"/>
    <mergeCell ref="J1140:K1140"/>
    <mergeCell ref="E1113:H1113"/>
    <mergeCell ref="I1113:M1113"/>
    <mergeCell ref="E1125:H1125"/>
    <mergeCell ref="I1125:M1125"/>
    <mergeCell ref="E1137:H1137"/>
    <mergeCell ref="I1137:M1137"/>
    <mergeCell ref="E1495:H1495"/>
    <mergeCell ref="I1495:M1495"/>
    <mergeCell ref="E1496:F1496"/>
    <mergeCell ref="J1496:K1496"/>
    <mergeCell ref="E1497:F1497"/>
    <mergeCell ref="J1497:K1497"/>
    <mergeCell ref="K1151:M1151"/>
    <mergeCell ref="C1180:E1180"/>
    <mergeCell ref="F1180:H1180"/>
    <mergeCell ref="E1183:H1183"/>
    <mergeCell ref="I1183:M1183"/>
    <mergeCell ref="E1279:H1279"/>
    <mergeCell ref="I1279:M1279"/>
    <mergeCell ref="E1303:H1303"/>
    <mergeCell ref="I1303:M1303"/>
    <mergeCell ref="E1315:H1315"/>
    <mergeCell ref="I1315:M1315"/>
    <mergeCell ref="E1195:H1195"/>
    <mergeCell ref="I1195:M1195"/>
    <mergeCell ref="E1207:H1207"/>
    <mergeCell ref="I1207:M1207"/>
    <mergeCell ref="E1219:H1219"/>
    <mergeCell ref="I1219:M1219"/>
    <mergeCell ref="E1231:H1231"/>
    <mergeCell ref="I1613:M1613"/>
    <mergeCell ref="E1625:H1625"/>
    <mergeCell ref="I1625:M1625"/>
    <mergeCell ref="E1637:H1637"/>
    <mergeCell ref="I1637:M1637"/>
    <mergeCell ref="E1661:H1661"/>
    <mergeCell ref="I1661:M1661"/>
    <mergeCell ref="E1553:H1553"/>
    <mergeCell ref="I1553:M1553"/>
    <mergeCell ref="E1565:H1565"/>
    <mergeCell ref="I1565:M1565"/>
    <mergeCell ref="E1577:H1577"/>
    <mergeCell ref="I1577:M1577"/>
    <mergeCell ref="E1589:H1589"/>
    <mergeCell ref="I1589:M1589"/>
    <mergeCell ref="E1601:H1601"/>
    <mergeCell ref="I1601:M1601"/>
    <mergeCell ref="E1649:H1649"/>
    <mergeCell ref="I1649:M1649"/>
    <mergeCell ref="E1763:F1763"/>
    <mergeCell ref="J1763:K1763"/>
    <mergeCell ref="E1764:F1764"/>
    <mergeCell ref="J1764:K1764"/>
    <mergeCell ref="J1765:K1765"/>
    <mergeCell ref="B5:I5"/>
    <mergeCell ref="H2:I2"/>
    <mergeCell ref="E1760:F1760"/>
    <mergeCell ref="J1760:K1760"/>
    <mergeCell ref="E1761:F1761"/>
    <mergeCell ref="J1761:K1761"/>
    <mergeCell ref="E1762:F1762"/>
    <mergeCell ref="J1762:K1762"/>
    <mergeCell ref="E1710:H1710"/>
    <mergeCell ref="I1710:M1710"/>
    <mergeCell ref="E1758:H1758"/>
    <mergeCell ref="I1758:M1758"/>
    <mergeCell ref="E1759:F1759"/>
    <mergeCell ref="J1759:K1759"/>
    <mergeCell ref="J1692:K1692"/>
    <mergeCell ref="K1700:M1700"/>
    <mergeCell ref="C1707:E1707"/>
    <mergeCell ref="F1707:H1707"/>
    <mergeCell ref="E1613:H1613"/>
    <mergeCell ref="E798:H798"/>
    <mergeCell ref="I798:M798"/>
    <mergeCell ref="E810:H810"/>
    <mergeCell ref="I810:M810"/>
    <mergeCell ref="E822:H822"/>
    <mergeCell ref="I822:M822"/>
    <mergeCell ref="E834:H834"/>
    <mergeCell ref="I834:M834"/>
    <mergeCell ref="E1005:H1005"/>
    <mergeCell ref="I1005:M1005"/>
    <mergeCell ref="E981:H981"/>
    <mergeCell ref="I981:M981"/>
    <mergeCell ref="E993:H993"/>
    <mergeCell ref="I993:M993"/>
    <mergeCell ref="E876:F876"/>
    <mergeCell ref="J876:K876"/>
    <mergeCell ref="J877:K877"/>
    <mergeCell ref="K884:M884"/>
    <mergeCell ref="C906:E906"/>
    <mergeCell ref="F906:H906"/>
    <mergeCell ref="E909:H909"/>
    <mergeCell ref="I909:M909"/>
    <mergeCell ref="E969:H969"/>
    <mergeCell ref="I969:M969"/>
    <mergeCell ref="E1017:H1017"/>
    <mergeCell ref="I1017:M1017"/>
    <mergeCell ref="E1041:H1041"/>
    <mergeCell ref="I1041:M1041"/>
    <mergeCell ref="E1065:H1065"/>
    <mergeCell ref="I1065:M1065"/>
    <mergeCell ref="E1089:H1089"/>
    <mergeCell ref="I1089:M1089"/>
    <mergeCell ref="E1029:H1029"/>
    <mergeCell ref="I1029:M1029"/>
    <mergeCell ref="E1053:H1053"/>
    <mergeCell ref="I1053:M1053"/>
    <mergeCell ref="I1231:M1231"/>
    <mergeCell ref="E1243:H1243"/>
    <mergeCell ref="I1243:M1243"/>
    <mergeCell ref="E1255:H1255"/>
    <mergeCell ref="I1255:M1255"/>
    <mergeCell ref="E1267:H1267"/>
    <mergeCell ref="I1267:M1267"/>
    <mergeCell ref="E1291:H1291"/>
    <mergeCell ref="I1291:M1291"/>
    <mergeCell ref="E1327:H1327"/>
    <mergeCell ref="I1327:M1327"/>
    <mergeCell ref="E1339:H1339"/>
    <mergeCell ref="I1339:M1339"/>
    <mergeCell ref="E1351:H1351"/>
    <mergeCell ref="I1351:M1351"/>
    <mergeCell ref="E1363:H1363"/>
    <mergeCell ref="I1363:M1363"/>
    <mergeCell ref="E1375:H1375"/>
    <mergeCell ref="I1375:M1375"/>
    <mergeCell ref="E1387:H1387"/>
    <mergeCell ref="I1387:M1387"/>
    <mergeCell ref="E1411:H1411"/>
    <mergeCell ref="I1411:M1411"/>
    <mergeCell ref="E1423:H1423"/>
    <mergeCell ref="I1423:M1423"/>
    <mergeCell ref="E1435:H1435"/>
    <mergeCell ref="I1435:M1435"/>
    <mergeCell ref="E1447:H1447"/>
    <mergeCell ref="I1447:M1447"/>
    <mergeCell ref="E1459:H1459"/>
    <mergeCell ref="I1459:M1459"/>
    <mergeCell ref="E1471:H1471"/>
    <mergeCell ref="I1471:M1471"/>
    <mergeCell ref="E1483:H1483"/>
    <mergeCell ref="I1483:M1483"/>
    <mergeCell ref="E1399:H1399"/>
    <mergeCell ref="I1399:M1399"/>
    <mergeCell ref="E1541:H1541"/>
    <mergeCell ref="I1541:M1541"/>
    <mergeCell ref="C1526:E1526"/>
    <mergeCell ref="F1526:H1526"/>
    <mergeCell ref="E1529:H1529"/>
    <mergeCell ref="I1529:M1529"/>
    <mergeCell ref="E1501:F1501"/>
    <mergeCell ref="J1501:K1501"/>
    <mergeCell ref="J1502:K1502"/>
    <mergeCell ref="K1510:M1510"/>
    <mergeCell ref="E1498:F1498"/>
    <mergeCell ref="J1498:K1498"/>
    <mergeCell ref="E1499:F1499"/>
    <mergeCell ref="J1499:K1499"/>
    <mergeCell ref="E1500:F1500"/>
    <mergeCell ref="J1500:K1500"/>
    <mergeCell ref="E1673:H1673"/>
    <mergeCell ref="I1673:M1673"/>
    <mergeCell ref="E1722:H1722"/>
    <mergeCell ref="I1722:M1722"/>
    <mergeCell ref="E1734:H1734"/>
    <mergeCell ref="I1734:M1734"/>
    <mergeCell ref="E1746:H1746"/>
    <mergeCell ref="I1746:M1746"/>
    <mergeCell ref="E1689:F1689"/>
    <mergeCell ref="J1689:K1689"/>
    <mergeCell ref="E1690:F1690"/>
    <mergeCell ref="J1690:K1690"/>
    <mergeCell ref="E1691:F1691"/>
    <mergeCell ref="J1691:K1691"/>
    <mergeCell ref="E1686:F1686"/>
    <mergeCell ref="J1686:K1686"/>
    <mergeCell ref="E1687:F1687"/>
    <mergeCell ref="J1687:K1687"/>
    <mergeCell ref="E1688:F1688"/>
    <mergeCell ref="J1688:K1688"/>
    <mergeCell ref="E1685:H1685"/>
    <mergeCell ref="I1685:M1685"/>
  </mergeCells>
  <phoneticPr fontId="22" type="noConversion"/>
  <pageMargins left="0.70866141732283472" right="0.70866141732283472" top="0.74803149606299213" bottom="0.74803149606299213" header="0.31496062992125984" footer="0.31496062992125984"/>
  <pageSetup paperSize="8" scale="55" fitToHeight="14" orientation="landscape" r:id="rId1"/>
  <rowBreaks count="7" manualBreakCount="7">
    <brk id="285" max="16383" man="1"/>
    <brk id="663" max="16383" man="1"/>
    <brk id="878" max="16383" man="1"/>
    <brk id="1063" max="16383" man="1"/>
    <brk id="1146" max="16383" man="1"/>
    <brk id="1504" max="16383" man="1"/>
    <brk id="169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E76C13-A3CD-4405-870D-04AEA9978F65}">
          <x14:formula1>
            <xm:f>'1 - Componenten'!$B$7:$B$60</xm:f>
          </x14:formula1>
          <xm:sqref>C39:C47 C279:C283 C51:C59 C87:C95 C111:C119 C316:C324 C520:C524 C376:C384 C460:C468 C508:C516 C549:C557 C657:C661 C496:C504 C692:C700 C872:C876 C752:C760 C911:C919 C1139:C1143 C971:C979 C1031:C1039 C1055:C1063 C1079:C1087 C1103:C1111 C1185:C1193 C1497:C1501 C1531:C1539 C1687:C1691 C1712:C1720 C1760:C1764 C135:C143 C159:C167 C195:C203 C219:C227 C243:C251 C609:C617 C597:C605 C776:C784 C848:C856 C860:C868 C1281:C1289 C1305:C1313 C1317:C1325 C1615:C1623 C1627:C1635 C1639:C1647 C1663:C1671 C63:C71 C75:C83 C99:C107 C123:C131 C147:C155 C171:C179 C183:C191 C207:C215 C231:C239 C255:C263 C267:C275 C328:C336 C340:C348 C352:C360 C364:C372 C388:C396 C400:C408 C412:C420 C424:C432 C436:C444 C448:C456 C472:C480 C484:C492 C561:C569 C573:C581 C585:C593 C621:C629 C633:C641 C645:C653 C704:C712 C716:C724 C728:C736 C740:C748 C764:C772 C788:C796 C800:C808 C812:C820 C824:C832 C836:C844 C923:C931 C935:C943 C947:C955 C959:C967 C983:C991 C995:C1003 C1007:C1015 C1019:C1027 C1043:C1051 C1067:C1075 C1091:C1099 C1115:C1123 C1127:C1135 C1197:C1205 C1209:C1217 C1221:C1229 C1233:C1241 C1245:C1253 C1257:C1265 C1269:C1277 C1293:C1301 C1329:C1337 C1341:C1349 C1353:C1361 C1365:C1373 C1377:C1385 C1485:C1493 C1413:C1421 C1425:C1433 C1437:C1445 C1449:C1457 C1461:C1469 C1473:C1481 C1389:C1397 C1401:C1409 C1543:C1551 C1555:C1563 C1567:C1575 C1579:C1587 C1591:C1599 C1603:C1611 C1651:C1659 C1675:C1683 C1724:C1732 C1736:C1744 C1748:C1756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DD1A-1486-476E-8812-07E0E562A48C}">
  <dimension ref="A1:T20"/>
  <sheetViews>
    <sheetView showGridLines="0" topLeftCell="B1" zoomScale="80" zoomScaleNormal="80" workbookViewId="0">
      <selection activeCell="E22" sqref="E22"/>
    </sheetView>
  </sheetViews>
  <sheetFormatPr defaultRowHeight="15" x14ac:dyDescent="0.25"/>
  <cols>
    <col min="1" max="1" width="3.7109375" style="81" customWidth="1"/>
    <col min="2" max="2" width="40.85546875" customWidth="1"/>
    <col min="3" max="3" width="22.42578125" bestFit="1" customWidth="1"/>
    <col min="4" max="4" width="16.5703125" bestFit="1" customWidth="1"/>
    <col min="5" max="5" width="16" customWidth="1"/>
    <col min="6" max="6" width="18.85546875" customWidth="1"/>
    <col min="7" max="7" width="21.5703125" bestFit="1" customWidth="1"/>
    <col min="8" max="8" width="21.42578125" customWidth="1"/>
    <col min="9" max="9" width="27.42578125" customWidth="1"/>
    <col min="10" max="10" width="25.7109375" bestFit="1" customWidth="1"/>
    <col min="11" max="11" width="22.28515625" style="81" bestFit="1" customWidth="1"/>
    <col min="12" max="12" width="21.85546875" customWidth="1"/>
    <col min="13" max="13" width="27.42578125" style="81" customWidth="1"/>
    <col min="14" max="14" width="20.5703125" bestFit="1" customWidth="1"/>
    <col min="15" max="16" width="26.7109375" customWidth="1"/>
    <col min="17" max="17" width="27.5703125" bestFit="1" customWidth="1"/>
  </cols>
  <sheetData>
    <row r="1" spans="2:20" s="81" customFormat="1" ht="15.75" thickBot="1" x14ac:dyDescent="0.3">
      <c r="C1" s="2"/>
      <c r="D1" s="2"/>
      <c r="E1" s="2"/>
      <c r="F1" s="2"/>
      <c r="G1" s="2"/>
      <c r="H1" s="2"/>
      <c r="I1" s="2"/>
      <c r="J1" s="2"/>
      <c r="K1" s="2"/>
      <c r="L1" s="2"/>
      <c r="M1" s="2"/>
      <c r="N1" s="2"/>
      <c r="O1" s="2"/>
      <c r="P1" s="2"/>
    </row>
    <row r="2" spans="2:20" s="2" customFormat="1" ht="60" customHeight="1" thickBot="1" x14ac:dyDescent="0.45">
      <c r="B2" s="1" t="s">
        <v>187</v>
      </c>
      <c r="H2" s="100" t="s">
        <v>60</v>
      </c>
      <c r="I2" s="102"/>
    </row>
    <row r="3" spans="2:20" s="81" customFormat="1" x14ac:dyDescent="0.25">
      <c r="C3" s="2"/>
      <c r="D3" s="2"/>
      <c r="E3" s="2"/>
      <c r="F3" s="2"/>
      <c r="G3" s="2"/>
      <c r="H3" s="2"/>
      <c r="I3" s="2"/>
      <c r="J3" s="2"/>
      <c r="K3" s="2"/>
      <c r="L3" s="2"/>
      <c r="M3" s="2"/>
      <c r="N3" s="2"/>
      <c r="O3" s="2"/>
      <c r="P3" s="2"/>
    </row>
    <row r="4" spans="2:20" s="2" customFormat="1" ht="19.5" thickBot="1" x14ac:dyDescent="0.35">
      <c r="B4" s="65" t="s">
        <v>116</v>
      </c>
      <c r="C4" s="9"/>
      <c r="D4" s="9"/>
      <c r="E4" s="9"/>
    </row>
    <row r="5" spans="2:20" s="2" customFormat="1" ht="135" customHeight="1" thickBot="1" x14ac:dyDescent="0.25">
      <c r="B5" s="126" t="s">
        <v>193</v>
      </c>
      <c r="C5" s="127"/>
      <c r="D5" s="127"/>
      <c r="E5" s="127"/>
      <c r="F5" s="127"/>
      <c r="G5" s="127"/>
      <c r="H5" s="127"/>
      <c r="I5" s="128"/>
    </row>
    <row r="7" spans="2:20" ht="20.25" x14ac:dyDescent="0.3">
      <c r="B7" s="130" t="s">
        <v>164</v>
      </c>
      <c r="C7" s="131"/>
    </row>
    <row r="8" spans="2:20" x14ac:dyDescent="0.25">
      <c r="B8" s="5" t="s">
        <v>14</v>
      </c>
      <c r="C8" s="5" t="s">
        <v>174</v>
      </c>
      <c r="D8" s="12" t="s">
        <v>12</v>
      </c>
      <c r="E8" s="12" t="s">
        <v>165</v>
      </c>
      <c r="F8" s="12" t="s">
        <v>171</v>
      </c>
      <c r="G8" s="21" t="s">
        <v>172</v>
      </c>
      <c r="H8" s="21" t="s">
        <v>181</v>
      </c>
      <c r="I8" s="21" t="s">
        <v>178</v>
      </c>
      <c r="J8" s="21" t="s">
        <v>179</v>
      </c>
      <c r="K8" s="21" t="s">
        <v>173</v>
      </c>
      <c r="L8" s="21" t="s">
        <v>182</v>
      </c>
      <c r="M8" s="21" t="s">
        <v>183</v>
      </c>
      <c r="N8" s="21" t="s">
        <v>180</v>
      </c>
      <c r="O8" s="21" t="s">
        <v>191</v>
      </c>
      <c r="P8" s="21" t="s">
        <v>190</v>
      </c>
      <c r="Q8" s="50" t="s">
        <v>25</v>
      </c>
      <c r="R8" s="81"/>
      <c r="S8" s="81"/>
      <c r="T8" s="81"/>
    </row>
    <row r="9" spans="2:20" x14ac:dyDescent="0.25">
      <c r="B9" s="4" t="s">
        <v>63</v>
      </c>
      <c r="C9" s="18">
        <v>69</v>
      </c>
      <c r="D9" s="18" t="s">
        <v>169</v>
      </c>
      <c r="E9" s="18">
        <v>69</v>
      </c>
      <c r="F9" s="18">
        <v>0</v>
      </c>
      <c r="G9" s="11">
        <v>0</v>
      </c>
      <c r="H9" s="11"/>
      <c r="I9" s="13"/>
      <c r="J9" s="68">
        <f>G9*I9</f>
        <v>0</v>
      </c>
      <c r="K9" s="11">
        <v>0</v>
      </c>
      <c r="L9" s="82"/>
      <c r="M9" s="13"/>
      <c r="N9" s="68">
        <f t="shared" ref="N9:N17" si="0">K9*M9</f>
        <v>0</v>
      </c>
      <c r="O9" s="96">
        <v>0</v>
      </c>
      <c r="P9" s="96">
        <v>0</v>
      </c>
      <c r="Q9" s="53">
        <f>J9+N9+O9+P9</f>
        <v>0</v>
      </c>
      <c r="R9" s="81"/>
      <c r="S9" s="81"/>
      <c r="T9" s="81"/>
    </row>
    <row r="10" spans="2:20" x14ac:dyDescent="0.25">
      <c r="B10" s="83" t="s">
        <v>175</v>
      </c>
      <c r="C10" s="18">
        <v>44</v>
      </c>
      <c r="D10" s="18" t="s">
        <v>168</v>
      </c>
      <c r="E10" s="18">
        <v>44</v>
      </c>
      <c r="F10" s="18">
        <v>0</v>
      </c>
      <c r="G10" s="11">
        <v>0</v>
      </c>
      <c r="H10" s="11"/>
      <c r="I10" s="13"/>
      <c r="J10" s="68">
        <f t="shared" ref="J10:J17" si="1">G10*I10</f>
        <v>0</v>
      </c>
      <c r="K10" s="11">
        <v>0</v>
      </c>
      <c r="L10" s="82"/>
      <c r="M10" s="13"/>
      <c r="N10" s="68">
        <f t="shared" si="0"/>
        <v>0</v>
      </c>
      <c r="O10" s="96">
        <v>0</v>
      </c>
      <c r="P10" s="96">
        <v>0</v>
      </c>
      <c r="Q10" s="53">
        <f>J10+N10+O10+P10</f>
        <v>0</v>
      </c>
      <c r="R10" s="81"/>
      <c r="S10" s="81"/>
      <c r="T10" s="81"/>
    </row>
    <row r="11" spans="2:20" x14ac:dyDescent="0.25">
      <c r="B11" s="83" t="s">
        <v>176</v>
      </c>
      <c r="C11" s="18" t="s">
        <v>177</v>
      </c>
      <c r="D11" s="18" t="s">
        <v>177</v>
      </c>
      <c r="E11" s="18" t="s">
        <v>177</v>
      </c>
      <c r="F11" s="18" t="s">
        <v>177</v>
      </c>
      <c r="G11" s="11">
        <v>0</v>
      </c>
      <c r="H11" s="11"/>
      <c r="I11" s="13"/>
      <c r="J11" s="68">
        <f t="shared" si="1"/>
        <v>0</v>
      </c>
      <c r="K11" s="11">
        <v>0</v>
      </c>
      <c r="L11" s="82"/>
      <c r="M11" s="13"/>
      <c r="N11" s="68">
        <f t="shared" si="0"/>
        <v>0</v>
      </c>
      <c r="O11" s="96">
        <v>0</v>
      </c>
      <c r="P11" s="96">
        <v>0</v>
      </c>
      <c r="Q11" s="53">
        <f t="shared" ref="Q11:Q17" si="2">J11+N11+O11+P11</f>
        <v>0</v>
      </c>
      <c r="R11" s="81"/>
      <c r="S11" s="81"/>
      <c r="T11" s="81"/>
    </row>
    <row r="12" spans="2:20" x14ac:dyDescent="0.25">
      <c r="B12" s="4" t="s">
        <v>78</v>
      </c>
      <c r="C12" s="18">
        <v>42</v>
      </c>
      <c r="D12" s="18" t="s">
        <v>168</v>
      </c>
      <c r="E12" s="18">
        <v>42</v>
      </c>
      <c r="F12" s="18">
        <v>0</v>
      </c>
      <c r="G12" s="11">
        <v>0</v>
      </c>
      <c r="H12" s="11"/>
      <c r="I12" s="13"/>
      <c r="J12" s="68">
        <f t="shared" si="1"/>
        <v>0</v>
      </c>
      <c r="K12" s="11">
        <v>0</v>
      </c>
      <c r="L12" s="82"/>
      <c r="M12" s="13"/>
      <c r="N12" s="68">
        <f t="shared" si="0"/>
        <v>0</v>
      </c>
      <c r="O12" s="96">
        <v>0</v>
      </c>
      <c r="P12" s="96">
        <v>0</v>
      </c>
      <c r="Q12" s="53">
        <f>J12+N12+O12+P12</f>
        <v>0</v>
      </c>
      <c r="R12" s="81"/>
      <c r="S12" s="81"/>
      <c r="T12" s="81"/>
    </row>
    <row r="13" spans="2:20" x14ac:dyDescent="0.25">
      <c r="B13" s="4" t="s">
        <v>170</v>
      </c>
      <c r="C13" s="18">
        <v>84</v>
      </c>
      <c r="D13" s="18" t="s">
        <v>166</v>
      </c>
      <c r="E13" s="18">
        <v>81</v>
      </c>
      <c r="F13" s="18">
        <v>3</v>
      </c>
      <c r="G13" s="11">
        <v>0</v>
      </c>
      <c r="H13" s="11"/>
      <c r="I13" s="13"/>
      <c r="J13" s="68">
        <f t="shared" si="1"/>
        <v>0</v>
      </c>
      <c r="K13" s="11">
        <v>0</v>
      </c>
      <c r="L13" s="82"/>
      <c r="M13" s="13"/>
      <c r="N13" s="68">
        <f t="shared" si="0"/>
        <v>0</v>
      </c>
      <c r="O13" s="96">
        <v>0</v>
      </c>
      <c r="P13" s="96">
        <v>0</v>
      </c>
      <c r="Q13" s="53">
        <f>J13+N13+O13+P13</f>
        <v>0</v>
      </c>
      <c r="R13" s="81"/>
      <c r="S13" s="81"/>
      <c r="T13" s="81"/>
    </row>
    <row r="14" spans="2:20" x14ac:dyDescent="0.25">
      <c r="B14" s="4" t="s">
        <v>82</v>
      </c>
      <c r="C14" s="18">
        <v>49</v>
      </c>
      <c r="D14" s="18" t="s">
        <v>166</v>
      </c>
      <c r="E14" s="18">
        <v>47</v>
      </c>
      <c r="F14" s="18">
        <v>2</v>
      </c>
      <c r="G14" s="11">
        <v>0</v>
      </c>
      <c r="H14" s="11"/>
      <c r="I14" s="13"/>
      <c r="J14" s="68">
        <f t="shared" si="1"/>
        <v>0</v>
      </c>
      <c r="K14" s="11">
        <v>0</v>
      </c>
      <c r="L14" s="82"/>
      <c r="M14" s="13"/>
      <c r="N14" s="68">
        <f t="shared" si="0"/>
        <v>0</v>
      </c>
      <c r="O14" s="96">
        <v>0</v>
      </c>
      <c r="P14" s="96">
        <v>0</v>
      </c>
      <c r="Q14" s="53">
        <f t="shared" si="2"/>
        <v>0</v>
      </c>
      <c r="R14" s="81"/>
      <c r="S14" s="81"/>
      <c r="T14" s="81"/>
    </row>
    <row r="15" spans="2:20" x14ac:dyDescent="0.25">
      <c r="B15" s="4" t="s">
        <v>87</v>
      </c>
      <c r="C15" s="18">
        <v>33</v>
      </c>
      <c r="D15" s="18" t="s">
        <v>168</v>
      </c>
      <c r="E15" s="18">
        <v>33</v>
      </c>
      <c r="F15" s="18">
        <v>0</v>
      </c>
      <c r="G15" s="11">
        <v>0</v>
      </c>
      <c r="H15" s="11"/>
      <c r="I15" s="13"/>
      <c r="J15" s="68">
        <f t="shared" si="1"/>
        <v>0</v>
      </c>
      <c r="K15" s="11">
        <v>0</v>
      </c>
      <c r="L15" s="82"/>
      <c r="M15" s="13"/>
      <c r="N15" s="68">
        <f t="shared" si="0"/>
        <v>0</v>
      </c>
      <c r="O15" s="96">
        <v>0</v>
      </c>
      <c r="P15" s="96">
        <v>0</v>
      </c>
      <c r="Q15" s="53">
        <f t="shared" si="2"/>
        <v>0</v>
      </c>
      <c r="R15" s="81"/>
      <c r="S15" s="81"/>
      <c r="T15" s="81"/>
    </row>
    <row r="16" spans="2:20" x14ac:dyDescent="0.25">
      <c r="B16" s="4" t="s">
        <v>88</v>
      </c>
      <c r="C16" s="18">
        <v>4</v>
      </c>
      <c r="D16" s="18" t="s">
        <v>168</v>
      </c>
      <c r="E16" s="18">
        <v>4</v>
      </c>
      <c r="F16" s="18">
        <v>0</v>
      </c>
      <c r="G16" s="11">
        <v>0</v>
      </c>
      <c r="H16" s="11"/>
      <c r="I16" s="13"/>
      <c r="J16" s="68">
        <f t="shared" si="1"/>
        <v>0</v>
      </c>
      <c r="K16" s="11">
        <v>0</v>
      </c>
      <c r="L16" s="82"/>
      <c r="M16" s="13"/>
      <c r="N16" s="68">
        <f t="shared" si="0"/>
        <v>0</v>
      </c>
      <c r="O16" s="96">
        <v>0</v>
      </c>
      <c r="P16" s="96">
        <v>0</v>
      </c>
      <c r="Q16" s="53">
        <f t="shared" si="2"/>
        <v>0</v>
      </c>
      <c r="R16" s="81"/>
      <c r="S16" s="81"/>
      <c r="T16" s="81"/>
    </row>
    <row r="17" spans="2:20" x14ac:dyDescent="0.25">
      <c r="B17" s="4" t="s">
        <v>167</v>
      </c>
      <c r="C17" s="18">
        <v>38</v>
      </c>
      <c r="D17" s="18" t="s">
        <v>168</v>
      </c>
      <c r="E17" s="18">
        <v>38</v>
      </c>
      <c r="F17" s="18">
        <v>0</v>
      </c>
      <c r="G17" s="11">
        <v>0</v>
      </c>
      <c r="H17" s="11"/>
      <c r="I17" s="13"/>
      <c r="J17" s="68">
        <f t="shared" si="1"/>
        <v>0</v>
      </c>
      <c r="K17" s="11">
        <v>0</v>
      </c>
      <c r="L17" s="82"/>
      <c r="M17" s="13"/>
      <c r="N17" s="68">
        <f t="shared" si="0"/>
        <v>0</v>
      </c>
      <c r="O17" s="96">
        <v>0</v>
      </c>
      <c r="P17" s="96">
        <v>0</v>
      </c>
      <c r="Q17" s="53">
        <f t="shared" si="2"/>
        <v>0</v>
      </c>
      <c r="R17" s="81"/>
      <c r="S17" s="81"/>
      <c r="T17" s="81"/>
    </row>
    <row r="18" spans="2:20" x14ac:dyDescent="0.25">
      <c r="B18" s="32"/>
      <c r="C18" s="33"/>
      <c r="D18" s="34"/>
      <c r="E18" s="35"/>
      <c r="F18" s="35"/>
      <c r="G18" s="35"/>
      <c r="H18" s="32"/>
      <c r="I18" s="54"/>
      <c r="J18" s="54"/>
      <c r="K18" s="54"/>
      <c r="L18" s="54"/>
      <c r="M18" s="54"/>
      <c r="N18" s="54"/>
      <c r="O18" s="55"/>
      <c r="P18" s="54" t="s">
        <v>29</v>
      </c>
      <c r="Q18" s="55">
        <f>SUM(Q9:Q17)</f>
        <v>0</v>
      </c>
      <c r="R18" s="81"/>
    </row>
    <row r="20" spans="2:20" ht="20.25" x14ac:dyDescent="0.3">
      <c r="B20" s="84"/>
      <c r="C20" s="85"/>
      <c r="D20" s="86"/>
      <c r="E20" s="86"/>
      <c r="F20" s="86"/>
      <c r="G20" s="86"/>
      <c r="H20" s="86"/>
      <c r="I20" s="86"/>
      <c r="J20" s="86"/>
      <c r="K20" s="86"/>
      <c r="L20" s="86"/>
      <c r="M20" s="86"/>
      <c r="N20" s="86" t="s">
        <v>188</v>
      </c>
      <c r="O20" s="86"/>
      <c r="P20" s="86"/>
      <c r="Q20" s="87">
        <f>Q18</f>
        <v>0</v>
      </c>
    </row>
  </sheetData>
  <mergeCells count="3">
    <mergeCell ref="H2:I2"/>
    <mergeCell ref="B5:I5"/>
    <mergeCell ref="B7:C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E00C-5405-48BA-99EF-8D8F2A6B89D2}">
  <dimension ref="B1:O74"/>
  <sheetViews>
    <sheetView showGridLines="0" zoomScale="85" zoomScaleNormal="85" zoomScaleSheetLayoutView="85" workbookViewId="0">
      <selection activeCell="A2" sqref="A2"/>
    </sheetView>
  </sheetViews>
  <sheetFormatPr defaultRowHeight="15" x14ac:dyDescent="0.25"/>
  <cols>
    <col min="1" max="1" width="10.7109375" customWidth="1"/>
    <col min="2" max="2" width="39.42578125" customWidth="1"/>
    <col min="3" max="3" width="43.7109375" customWidth="1"/>
    <col min="4" max="4" width="34.7109375" customWidth="1"/>
    <col min="5" max="5" width="33.28515625" customWidth="1"/>
    <col min="6" max="6" width="38.5703125" customWidth="1"/>
    <col min="7" max="7" width="35.28515625" customWidth="1"/>
    <col min="8" max="8" width="23.140625" customWidth="1"/>
  </cols>
  <sheetData>
    <row r="1" spans="2:15" ht="15.75" thickBot="1" x14ac:dyDescent="0.3"/>
    <row r="2" spans="2:15" s="2" customFormat="1" ht="50.45" customHeight="1" thickBot="1" x14ac:dyDescent="0.45">
      <c r="B2" s="1" t="s">
        <v>186</v>
      </c>
      <c r="F2" s="69" t="s">
        <v>60</v>
      </c>
    </row>
    <row r="3" spans="2:15" x14ac:dyDescent="0.25">
      <c r="C3" s="2"/>
      <c r="D3" s="2"/>
      <c r="E3" s="2"/>
      <c r="F3" s="2"/>
      <c r="G3" s="2"/>
      <c r="H3" s="2"/>
      <c r="I3" s="2"/>
      <c r="J3" s="2"/>
      <c r="K3" s="2"/>
      <c r="L3" s="2"/>
      <c r="M3" s="2"/>
      <c r="N3" s="2"/>
      <c r="O3" s="2"/>
    </row>
    <row r="4" spans="2:15" s="2" customFormat="1" ht="19.5" thickBot="1" x14ac:dyDescent="0.35">
      <c r="B4" s="65" t="s">
        <v>41</v>
      </c>
      <c r="C4" s="9"/>
      <c r="D4" s="9"/>
    </row>
    <row r="5" spans="2:15" s="2" customFormat="1" ht="237.75" customHeight="1" thickBot="1" x14ac:dyDescent="0.25">
      <c r="B5" s="126" t="s">
        <v>201</v>
      </c>
      <c r="C5" s="127"/>
      <c r="D5" s="127"/>
      <c r="E5" s="127"/>
      <c r="F5" s="127"/>
      <c r="G5" s="127"/>
      <c r="H5" s="128"/>
    </row>
    <row r="6" spans="2:15" ht="20.25" x14ac:dyDescent="0.3">
      <c r="C6" s="15"/>
      <c r="D6" s="2"/>
      <c r="E6" s="2"/>
      <c r="F6" s="2"/>
      <c r="G6" s="2"/>
      <c r="H6" s="2"/>
      <c r="I6" s="2"/>
      <c r="J6" s="2"/>
      <c r="K6" s="2"/>
      <c r="L6" s="2"/>
      <c r="M6" s="2"/>
      <c r="N6" s="2"/>
      <c r="O6" s="2"/>
    </row>
    <row r="7" spans="2:15" ht="18.75" x14ac:dyDescent="0.3">
      <c r="B7" s="66" t="s">
        <v>42</v>
      </c>
    </row>
    <row r="8" spans="2:15" ht="25.5" x14ac:dyDescent="0.35">
      <c r="B8" s="138" t="s">
        <v>115</v>
      </c>
      <c r="C8" s="138"/>
      <c r="D8" s="138"/>
      <c r="E8" s="137">
        <f>'2 - Herinrichting'!E21</f>
        <v>0</v>
      </c>
      <c r="F8" s="137"/>
      <c r="G8" s="137"/>
    </row>
    <row r="10" spans="2:15" ht="18.75" x14ac:dyDescent="0.3">
      <c r="B10" s="66" t="s">
        <v>43</v>
      </c>
    </row>
    <row r="11" spans="2:15" x14ac:dyDescent="0.25">
      <c r="B11" s="12" t="s">
        <v>14</v>
      </c>
      <c r="C11" s="19" t="s">
        <v>163</v>
      </c>
      <c r="D11" s="19" t="s">
        <v>44</v>
      </c>
      <c r="E11" s="19" t="s">
        <v>47</v>
      </c>
      <c r="F11" s="19" t="s">
        <v>46</v>
      </c>
      <c r="G11" s="19" t="s">
        <v>45</v>
      </c>
    </row>
    <row r="12" spans="2:15" x14ac:dyDescent="0.25">
      <c r="B12" s="18" t="str">
        <f>'3 - Inrichting locaties'!D8</f>
        <v>Dalton Voorburg</v>
      </c>
      <c r="C12" s="68">
        <f>'3 - Inrichting locaties'!K13</f>
        <v>0</v>
      </c>
      <c r="D12" s="68">
        <f>'3 - Inrichting locaties'!L13</f>
        <v>0</v>
      </c>
      <c r="E12" s="68">
        <f>'3 - Inrichting locaties'!M13</f>
        <v>0</v>
      </c>
      <c r="F12" s="67">
        <f>E12*5</f>
        <v>0</v>
      </c>
      <c r="G12" s="67">
        <f>SUM(F12,C12:D12)</f>
        <v>0</v>
      </c>
    </row>
    <row r="13" spans="2:15" x14ac:dyDescent="0.25">
      <c r="B13" s="78" t="str">
        <f>'3 - Inrichting locaties'!D288</f>
        <v>s Gravendreefcollege Leidschenveen</v>
      </c>
      <c r="C13" s="68">
        <f>'3 - Inrichting locaties'!K293</f>
        <v>0</v>
      </c>
      <c r="D13" s="68">
        <f>'3 - Inrichting locaties'!L293</f>
        <v>0</v>
      </c>
      <c r="E13" s="68">
        <f>'3 - Inrichting locaties'!M293</f>
        <v>0</v>
      </c>
      <c r="F13" s="67">
        <f>E13*5</f>
        <v>0</v>
      </c>
      <c r="G13" s="67">
        <f t="shared" ref="G13:G19" si="0">SUM(F13,C13:D13)</f>
        <v>0</v>
      </c>
    </row>
    <row r="14" spans="2:15" x14ac:dyDescent="0.25">
      <c r="B14" s="78" t="str">
        <f>'3 - Inrichting locaties'!D529</f>
        <v>s Gravendreefcollege Leidschendam</v>
      </c>
      <c r="C14" s="68">
        <f>'3 - Inrichting locaties'!K534</f>
        <v>0</v>
      </c>
      <c r="D14" s="68">
        <f>'3 - Inrichting locaties'!L534</f>
        <v>0</v>
      </c>
      <c r="E14" s="68">
        <f>'3 - Inrichting locaties'!M534</f>
        <v>0</v>
      </c>
      <c r="F14" s="67">
        <f>E14*5</f>
        <v>0</v>
      </c>
      <c r="G14" s="67">
        <f t="shared" si="0"/>
        <v>0</v>
      </c>
    </row>
    <row r="15" spans="2:15" x14ac:dyDescent="0.25">
      <c r="B15" s="18" t="str">
        <f>'3 - Inrichting locaties'!D666</f>
        <v>Gymnasium Novum</v>
      </c>
      <c r="C15" s="68">
        <f>'3 - Inrichting locaties'!K671</f>
        <v>0</v>
      </c>
      <c r="D15" s="68">
        <f>'3 - Inrichting locaties'!L671</f>
        <v>0</v>
      </c>
      <c r="E15" s="68">
        <f>'3 - Inrichting locaties'!M671</f>
        <v>0</v>
      </c>
      <c r="F15" s="67">
        <f t="shared" ref="F15:F18" si="1">E15*5</f>
        <v>0</v>
      </c>
      <c r="G15" s="67">
        <f t="shared" si="0"/>
        <v>0</v>
      </c>
    </row>
    <row r="16" spans="2:15" x14ac:dyDescent="0.25">
      <c r="B16" s="18" t="str">
        <f>'3 - Inrichting locaties'!D881</f>
        <v>Sint-Maartenscollege</v>
      </c>
      <c r="C16" s="68">
        <f>'3 - Inrichting locaties'!K886</f>
        <v>0</v>
      </c>
      <c r="D16" s="68">
        <f>'3 - Inrichting locaties'!L886</f>
        <v>0</v>
      </c>
      <c r="E16" s="68">
        <f>'3 - Inrichting locaties'!M886</f>
        <v>0</v>
      </c>
      <c r="F16" s="67">
        <f t="shared" si="1"/>
        <v>0</v>
      </c>
      <c r="G16" s="67">
        <f t="shared" si="0"/>
        <v>0</v>
      </c>
    </row>
    <row r="17" spans="2:15" x14ac:dyDescent="0.25">
      <c r="B17" s="18" t="str">
        <f>'3 - Inrichting locaties'!D1148</f>
        <v>Veurs Lyceum</v>
      </c>
      <c r="C17" s="68">
        <f>'3 - Inrichting locaties'!K1153</f>
        <v>0</v>
      </c>
      <c r="D17" s="68">
        <f>'3 - Inrichting locaties'!L1153</f>
        <v>0</v>
      </c>
      <c r="E17" s="68">
        <f>'3 - Inrichting locaties'!M1153</f>
        <v>0</v>
      </c>
      <c r="F17" s="67">
        <f t="shared" si="1"/>
        <v>0</v>
      </c>
      <c r="G17" s="67">
        <f t="shared" si="0"/>
        <v>0</v>
      </c>
    </row>
    <row r="18" spans="2:15" x14ac:dyDescent="0.25">
      <c r="B18" s="18" t="str">
        <f>'3 - Inrichting locaties'!D1507</f>
        <v>Veurs Voorburg</v>
      </c>
      <c r="C18" s="68">
        <f>'3 - Inrichting locaties'!K1512</f>
        <v>0</v>
      </c>
      <c r="D18" s="68">
        <f>'3 - Inrichting locaties'!L1512</f>
        <v>0</v>
      </c>
      <c r="E18" s="68">
        <f>'3 - Inrichting locaties'!M1512</f>
        <v>0</v>
      </c>
      <c r="F18" s="67">
        <f t="shared" si="1"/>
        <v>0</v>
      </c>
      <c r="G18" s="67">
        <f t="shared" si="0"/>
        <v>0</v>
      </c>
    </row>
    <row r="19" spans="2:15" x14ac:dyDescent="0.25">
      <c r="B19" s="18" t="str">
        <f>'3 - Inrichting locaties'!D1697</f>
        <v>Bestuursbureau</v>
      </c>
      <c r="C19" s="68">
        <f>'3 - Inrichting locaties'!K1702</f>
        <v>0</v>
      </c>
      <c r="D19" s="68">
        <f>'3 - Inrichting locaties'!L1702</f>
        <v>0</v>
      </c>
      <c r="E19" s="68">
        <f>'3 - Inrichting locaties'!M1702</f>
        <v>0</v>
      </c>
      <c r="F19" s="67">
        <f>E19*5</f>
        <v>0</v>
      </c>
      <c r="G19" s="67">
        <f t="shared" si="0"/>
        <v>0</v>
      </c>
    </row>
    <row r="20" spans="2:15" ht="25.5" x14ac:dyDescent="0.35">
      <c r="B20" s="138" t="s">
        <v>61</v>
      </c>
      <c r="C20" s="138"/>
      <c r="D20" s="138"/>
      <c r="E20" s="137">
        <f>SUM(G12:G19)</f>
        <v>0</v>
      </c>
      <c r="F20" s="137"/>
      <c r="G20" s="137"/>
    </row>
    <row r="21" spans="2:15" ht="20.25" x14ac:dyDescent="0.3">
      <c r="C21" s="15"/>
      <c r="D21" s="2"/>
      <c r="E21" s="2"/>
      <c r="F21" s="2"/>
      <c r="G21" s="2"/>
      <c r="H21" s="2"/>
      <c r="I21" s="2"/>
      <c r="J21" s="2"/>
      <c r="K21" s="2"/>
      <c r="L21" s="2"/>
      <c r="M21" s="2"/>
      <c r="N21" s="2"/>
      <c r="O21" s="2"/>
    </row>
    <row r="22" spans="2:15" ht="18.75" x14ac:dyDescent="0.3">
      <c r="B22" s="66" t="s">
        <v>116</v>
      </c>
    </row>
    <row r="23" spans="2:15" s="81" customFormat="1" x14ac:dyDescent="0.25">
      <c r="B23" s="12" t="s">
        <v>14</v>
      </c>
      <c r="C23" s="19" t="s">
        <v>179</v>
      </c>
      <c r="D23" s="19" t="s">
        <v>180</v>
      </c>
      <c r="E23" s="19" t="s">
        <v>44</v>
      </c>
      <c r="F23" s="19" t="s">
        <v>47</v>
      </c>
      <c r="G23" s="19" t="s">
        <v>46</v>
      </c>
      <c r="H23" s="19" t="s">
        <v>45</v>
      </c>
    </row>
    <row r="24" spans="2:15" s="81" customFormat="1" x14ac:dyDescent="0.25">
      <c r="B24" s="18" t="str">
        <f>'4 - Acces points'!B9</f>
        <v>Dalton Voorburg</v>
      </c>
      <c r="C24" s="68">
        <f>'4 - Acces points'!J9</f>
        <v>0</v>
      </c>
      <c r="D24" s="68">
        <f>'4 - Acces points'!N9</f>
        <v>0</v>
      </c>
      <c r="E24" s="68">
        <f>'4 - Acces points'!O9</f>
        <v>0</v>
      </c>
      <c r="F24" s="67">
        <f>'4 - Acces points'!P9</f>
        <v>0</v>
      </c>
      <c r="G24" s="67">
        <f>F24*5</f>
        <v>0</v>
      </c>
      <c r="H24" s="67">
        <f>SUM(G24,C24:E24)</f>
        <v>0</v>
      </c>
    </row>
    <row r="25" spans="2:15" s="81" customFormat="1" x14ac:dyDescent="0.25">
      <c r="B25" s="18" t="str">
        <f>'4 - Acces points'!B10</f>
        <v>s Gravendreef College Leidschenveen</v>
      </c>
      <c r="C25" s="68">
        <f>'4 - Acces points'!J10</f>
        <v>0</v>
      </c>
      <c r="D25" s="68">
        <f>'4 - Acces points'!N10</f>
        <v>0</v>
      </c>
      <c r="E25" s="68">
        <f>'4 - Acces points'!O10</f>
        <v>0</v>
      </c>
      <c r="F25" s="67">
        <f>'4 - Acces points'!P10</f>
        <v>0</v>
      </c>
      <c r="G25" s="67">
        <f t="shared" ref="G25:G32" si="2">F25*5</f>
        <v>0</v>
      </c>
      <c r="H25" s="67">
        <f t="shared" ref="H25:H32" si="3">SUM(G25,C25:E25)</f>
        <v>0</v>
      </c>
    </row>
    <row r="26" spans="2:15" s="81" customFormat="1" x14ac:dyDescent="0.25">
      <c r="B26" s="18" t="str">
        <f>'4 - Acces points'!B11</f>
        <v>s Gravendreef College Leidschendam</v>
      </c>
      <c r="C26" s="68">
        <f>'4 - Acces points'!J11</f>
        <v>0</v>
      </c>
      <c r="D26" s="68">
        <f>'4 - Acces points'!N11</f>
        <v>0</v>
      </c>
      <c r="E26" s="68">
        <f>'4 - Acces points'!O11</f>
        <v>0</v>
      </c>
      <c r="F26" s="67">
        <f>'4 - Acces points'!P11</f>
        <v>0</v>
      </c>
      <c r="G26" s="67">
        <f t="shared" si="2"/>
        <v>0</v>
      </c>
      <c r="H26" s="67">
        <f t="shared" si="3"/>
        <v>0</v>
      </c>
    </row>
    <row r="27" spans="2:15" s="81" customFormat="1" x14ac:dyDescent="0.25">
      <c r="B27" s="18" t="str">
        <f>'4 - Acces points'!B12</f>
        <v>Gymnasium Novum</v>
      </c>
      <c r="C27" s="68">
        <f>'4 - Acces points'!J12</f>
        <v>0</v>
      </c>
      <c r="D27" s="68">
        <f>'4 - Acces points'!N12</f>
        <v>0</v>
      </c>
      <c r="E27" s="68">
        <f>'4 - Acces points'!O12</f>
        <v>0</v>
      </c>
      <c r="F27" s="67">
        <f>'4 - Acces points'!P12</f>
        <v>0</v>
      </c>
      <c r="G27" s="67">
        <f t="shared" si="2"/>
        <v>0</v>
      </c>
      <c r="H27" s="67">
        <f t="shared" si="3"/>
        <v>0</v>
      </c>
    </row>
    <row r="28" spans="2:15" s="81" customFormat="1" x14ac:dyDescent="0.25">
      <c r="B28" s="18" t="str">
        <f>'4 - Acces points'!B13</f>
        <v>st-Maartenscollege</v>
      </c>
      <c r="C28" s="68">
        <f>'4 - Acces points'!J13</f>
        <v>0</v>
      </c>
      <c r="D28" s="68">
        <f>'4 - Acces points'!N13</f>
        <v>0</v>
      </c>
      <c r="E28" s="68">
        <f>'4 - Acces points'!O13</f>
        <v>0</v>
      </c>
      <c r="F28" s="67">
        <f>'4 - Acces points'!P13</f>
        <v>0</v>
      </c>
      <c r="G28" s="67">
        <f t="shared" si="2"/>
        <v>0</v>
      </c>
      <c r="H28" s="67">
        <f>SUM(G28,C28:E28)</f>
        <v>0</v>
      </c>
    </row>
    <row r="29" spans="2:15" s="81" customFormat="1" x14ac:dyDescent="0.25">
      <c r="B29" s="18" t="str">
        <f>'4 - Acces points'!B14</f>
        <v>Veurs Lyceum</v>
      </c>
      <c r="C29" s="68">
        <f>'4 - Acces points'!J14</f>
        <v>0</v>
      </c>
      <c r="D29" s="68">
        <f>'4 - Acces points'!N14</f>
        <v>0</v>
      </c>
      <c r="E29" s="68">
        <f>'4 - Acces points'!O14</f>
        <v>0</v>
      </c>
      <c r="F29" s="67">
        <f>'4 - Acces points'!P14</f>
        <v>0</v>
      </c>
      <c r="G29" s="67">
        <f t="shared" si="2"/>
        <v>0</v>
      </c>
      <c r="H29" s="67">
        <f t="shared" si="3"/>
        <v>0</v>
      </c>
    </row>
    <row r="30" spans="2:15" s="81" customFormat="1" x14ac:dyDescent="0.25">
      <c r="B30" s="18" t="str">
        <f>'4 - Acces points'!B15</f>
        <v>Veurs Voorburg</v>
      </c>
      <c r="C30" s="68">
        <f>'4 - Acces points'!J15</f>
        <v>0</v>
      </c>
      <c r="D30" s="68">
        <f>'4 - Acces points'!N15</f>
        <v>0</v>
      </c>
      <c r="E30" s="68">
        <f>'4 - Acces points'!O15</f>
        <v>0</v>
      </c>
      <c r="F30" s="67">
        <f>'4 - Acces points'!P15</f>
        <v>0</v>
      </c>
      <c r="G30" s="67">
        <f t="shared" si="2"/>
        <v>0</v>
      </c>
      <c r="H30" s="67">
        <f t="shared" si="3"/>
        <v>0</v>
      </c>
    </row>
    <row r="31" spans="2:15" s="81" customFormat="1" x14ac:dyDescent="0.25">
      <c r="B31" s="18" t="str">
        <f>'4 - Acces points'!B16</f>
        <v>Bestuursbureau</v>
      </c>
      <c r="C31" s="68">
        <f>'4 - Acces points'!J16</f>
        <v>0</v>
      </c>
      <c r="D31" s="68">
        <f>'4 - Acces points'!N16</f>
        <v>0</v>
      </c>
      <c r="E31" s="68">
        <f>'4 - Acces points'!O16</f>
        <v>0</v>
      </c>
      <c r="F31" s="67">
        <f>'4 - Acces points'!P16</f>
        <v>0</v>
      </c>
      <c r="G31" s="67">
        <f t="shared" si="2"/>
        <v>0</v>
      </c>
      <c r="H31" s="67">
        <f t="shared" si="3"/>
        <v>0</v>
      </c>
    </row>
    <row r="32" spans="2:15" s="81" customFormat="1" x14ac:dyDescent="0.25">
      <c r="B32" s="18" t="str">
        <f>'4 - Acces points'!B17</f>
        <v>Francois Vatelschool</v>
      </c>
      <c r="C32" s="68">
        <f>'4 - Acces points'!J17</f>
        <v>0</v>
      </c>
      <c r="D32" s="68">
        <f>'4 - Acces points'!N17</f>
        <v>0</v>
      </c>
      <c r="E32" s="68">
        <f>'4 - Acces points'!O17</f>
        <v>0</v>
      </c>
      <c r="F32" s="67">
        <f>'4 - Acces points'!P17</f>
        <v>0</v>
      </c>
      <c r="G32" s="67">
        <f t="shared" si="2"/>
        <v>0</v>
      </c>
      <c r="H32" s="67">
        <f t="shared" si="3"/>
        <v>0</v>
      </c>
    </row>
    <row r="33" spans="2:8" ht="25.5" x14ac:dyDescent="0.35">
      <c r="B33" s="138" t="s">
        <v>117</v>
      </c>
      <c r="C33" s="138"/>
      <c r="D33" s="138"/>
      <c r="E33" s="139">
        <f>SUM(H24:H32)</f>
        <v>0</v>
      </c>
      <c r="F33" s="140"/>
      <c r="G33" s="140"/>
      <c r="H33" s="140"/>
    </row>
    <row r="35" spans="2:8" s="81" customFormat="1" ht="18.75" x14ac:dyDescent="0.3">
      <c r="B35" s="66" t="s">
        <v>203</v>
      </c>
    </row>
    <row r="36" spans="2:8" s="81" customFormat="1" ht="30" x14ac:dyDescent="0.25">
      <c r="B36" s="19" t="s">
        <v>48</v>
      </c>
      <c r="C36" s="113" t="s">
        <v>49</v>
      </c>
      <c r="D36" s="114"/>
      <c r="E36" s="22" t="s">
        <v>199</v>
      </c>
      <c r="F36" s="19" t="s">
        <v>202</v>
      </c>
      <c r="G36" s="19" t="s">
        <v>46</v>
      </c>
      <c r="H36" s="19" t="s">
        <v>45</v>
      </c>
    </row>
    <row r="37" spans="2:8" s="81" customFormat="1" x14ac:dyDescent="0.25">
      <c r="B37" s="70"/>
      <c r="C37" s="136"/>
      <c r="D37" s="136"/>
      <c r="E37" s="71">
        <v>0</v>
      </c>
      <c r="F37" s="71">
        <v>0</v>
      </c>
      <c r="G37" s="92">
        <f>F37*5</f>
        <v>0</v>
      </c>
      <c r="H37" s="67">
        <f>G37</f>
        <v>0</v>
      </c>
    </row>
    <row r="38" spans="2:8" s="81" customFormat="1" x14ac:dyDescent="0.25">
      <c r="B38" s="70"/>
      <c r="C38" s="136"/>
      <c r="D38" s="136"/>
      <c r="E38" s="71">
        <v>0</v>
      </c>
      <c r="F38" s="71">
        <v>0</v>
      </c>
      <c r="G38" s="92">
        <f t="shared" ref="G38:G44" si="4">F38*5</f>
        <v>0</v>
      </c>
      <c r="H38" s="67">
        <f t="shared" ref="H38:H44" si="5">G38</f>
        <v>0</v>
      </c>
    </row>
    <row r="39" spans="2:8" s="81" customFormat="1" x14ac:dyDescent="0.25">
      <c r="B39" s="70"/>
      <c r="C39" s="136"/>
      <c r="D39" s="136"/>
      <c r="E39" s="71">
        <v>0</v>
      </c>
      <c r="F39" s="71">
        <v>0</v>
      </c>
      <c r="G39" s="92">
        <f t="shared" si="4"/>
        <v>0</v>
      </c>
      <c r="H39" s="67">
        <f t="shared" si="5"/>
        <v>0</v>
      </c>
    </row>
    <row r="40" spans="2:8" s="81" customFormat="1" x14ac:dyDescent="0.25">
      <c r="B40" s="70"/>
      <c r="C40" s="136"/>
      <c r="D40" s="136"/>
      <c r="E40" s="71">
        <v>0</v>
      </c>
      <c r="F40" s="71">
        <v>0</v>
      </c>
      <c r="G40" s="92">
        <f t="shared" si="4"/>
        <v>0</v>
      </c>
      <c r="H40" s="67">
        <f t="shared" si="5"/>
        <v>0</v>
      </c>
    </row>
    <row r="41" spans="2:8" s="81" customFormat="1" x14ac:dyDescent="0.25">
      <c r="B41" s="70"/>
      <c r="C41" s="136"/>
      <c r="D41" s="136"/>
      <c r="E41" s="71">
        <v>0</v>
      </c>
      <c r="F41" s="71">
        <v>0</v>
      </c>
      <c r="G41" s="92">
        <f t="shared" si="4"/>
        <v>0</v>
      </c>
      <c r="H41" s="67">
        <f t="shared" si="5"/>
        <v>0</v>
      </c>
    </row>
    <row r="42" spans="2:8" s="81" customFormat="1" x14ac:dyDescent="0.25">
      <c r="B42" s="70"/>
      <c r="C42" s="136"/>
      <c r="D42" s="136"/>
      <c r="E42" s="71">
        <v>0</v>
      </c>
      <c r="F42" s="71">
        <v>0</v>
      </c>
      <c r="G42" s="92">
        <f t="shared" si="4"/>
        <v>0</v>
      </c>
      <c r="H42" s="67">
        <f t="shared" si="5"/>
        <v>0</v>
      </c>
    </row>
    <row r="43" spans="2:8" s="81" customFormat="1" x14ac:dyDescent="0.25">
      <c r="B43" s="70"/>
      <c r="C43" s="136"/>
      <c r="D43" s="136"/>
      <c r="E43" s="71">
        <v>0</v>
      </c>
      <c r="F43" s="71">
        <v>0</v>
      </c>
      <c r="G43" s="92">
        <f t="shared" si="4"/>
        <v>0</v>
      </c>
      <c r="H43" s="67">
        <f t="shared" si="5"/>
        <v>0</v>
      </c>
    </row>
    <row r="44" spans="2:8" s="81" customFormat="1" x14ac:dyDescent="0.25">
      <c r="B44" s="70"/>
      <c r="C44" s="136"/>
      <c r="D44" s="136"/>
      <c r="E44" s="71">
        <v>0</v>
      </c>
      <c r="F44" s="71">
        <v>0</v>
      </c>
      <c r="G44" s="92">
        <f t="shared" si="4"/>
        <v>0</v>
      </c>
      <c r="H44" s="67">
        <f t="shared" si="5"/>
        <v>0</v>
      </c>
    </row>
    <row r="45" spans="2:8" s="81" customFormat="1" ht="25.5" x14ac:dyDescent="0.35">
      <c r="B45" s="138" t="s">
        <v>197</v>
      </c>
      <c r="C45" s="138"/>
      <c r="D45" s="138"/>
      <c r="E45" s="139">
        <f>SUM(H37:H44)</f>
        <v>0</v>
      </c>
      <c r="F45" s="140"/>
      <c r="G45" s="140"/>
      <c r="H45" s="140"/>
    </row>
    <row r="46" spans="2:8" ht="18.75" x14ac:dyDescent="0.3">
      <c r="B46" s="66" t="s">
        <v>198</v>
      </c>
    </row>
    <row r="47" spans="2:8" x14ac:dyDescent="0.25">
      <c r="B47" s="19" t="s">
        <v>48</v>
      </c>
      <c r="C47" s="113" t="s">
        <v>49</v>
      </c>
      <c r="D47" s="114"/>
      <c r="E47" s="12" t="s">
        <v>50</v>
      </c>
      <c r="F47" s="12" t="s">
        <v>51</v>
      </c>
      <c r="G47" s="12" t="s">
        <v>52</v>
      </c>
    </row>
    <row r="48" spans="2:8" x14ac:dyDescent="0.25">
      <c r="B48" s="70"/>
      <c r="C48" s="136"/>
      <c r="D48" s="136"/>
      <c r="E48" s="71">
        <v>0</v>
      </c>
      <c r="F48" s="72">
        <v>1</v>
      </c>
      <c r="G48" s="92">
        <f>E48*F48</f>
        <v>0</v>
      </c>
    </row>
    <row r="49" spans="2:7" x14ac:dyDescent="0.25">
      <c r="B49" s="70"/>
      <c r="C49" s="136"/>
      <c r="D49" s="136"/>
      <c r="E49" s="71">
        <v>0</v>
      </c>
      <c r="F49" s="72">
        <v>1</v>
      </c>
      <c r="G49" s="92">
        <f t="shared" ref="G49:G62" si="6">E49*F49</f>
        <v>0</v>
      </c>
    </row>
    <row r="50" spans="2:7" x14ac:dyDescent="0.25">
      <c r="B50" s="70"/>
      <c r="C50" s="136"/>
      <c r="D50" s="136"/>
      <c r="E50" s="71">
        <v>0</v>
      </c>
      <c r="F50" s="72">
        <v>1</v>
      </c>
      <c r="G50" s="92">
        <f t="shared" si="6"/>
        <v>0</v>
      </c>
    </row>
    <row r="51" spans="2:7" x14ac:dyDescent="0.25">
      <c r="B51" s="70"/>
      <c r="C51" s="136"/>
      <c r="D51" s="136"/>
      <c r="E51" s="71">
        <v>0</v>
      </c>
      <c r="F51" s="72">
        <v>1</v>
      </c>
      <c r="G51" s="92">
        <f t="shared" si="6"/>
        <v>0</v>
      </c>
    </row>
    <row r="52" spans="2:7" x14ac:dyDescent="0.25">
      <c r="B52" s="70"/>
      <c r="C52" s="136"/>
      <c r="D52" s="136"/>
      <c r="E52" s="71">
        <v>0</v>
      </c>
      <c r="F52" s="72">
        <v>1</v>
      </c>
      <c r="G52" s="92">
        <f t="shared" si="6"/>
        <v>0</v>
      </c>
    </row>
    <row r="53" spans="2:7" x14ac:dyDescent="0.25">
      <c r="B53" s="70"/>
      <c r="C53" s="136"/>
      <c r="D53" s="136"/>
      <c r="E53" s="71">
        <v>0</v>
      </c>
      <c r="F53" s="72">
        <v>1</v>
      </c>
      <c r="G53" s="92">
        <f t="shared" si="6"/>
        <v>0</v>
      </c>
    </row>
    <row r="54" spans="2:7" x14ac:dyDescent="0.25">
      <c r="B54" s="70"/>
      <c r="C54" s="136"/>
      <c r="D54" s="136"/>
      <c r="E54" s="71">
        <v>0</v>
      </c>
      <c r="F54" s="72">
        <v>1</v>
      </c>
      <c r="G54" s="92">
        <f t="shared" si="6"/>
        <v>0</v>
      </c>
    </row>
    <row r="55" spans="2:7" x14ac:dyDescent="0.25">
      <c r="B55" s="70"/>
      <c r="C55" s="136"/>
      <c r="D55" s="136"/>
      <c r="E55" s="71">
        <v>0</v>
      </c>
      <c r="F55" s="72">
        <v>1</v>
      </c>
      <c r="G55" s="92">
        <f t="shared" si="6"/>
        <v>0</v>
      </c>
    </row>
    <row r="56" spans="2:7" x14ac:dyDescent="0.25">
      <c r="B56" s="70"/>
      <c r="C56" s="136"/>
      <c r="D56" s="136"/>
      <c r="E56" s="71">
        <v>0</v>
      </c>
      <c r="F56" s="72">
        <v>1</v>
      </c>
      <c r="G56" s="92">
        <f t="shared" si="6"/>
        <v>0</v>
      </c>
    </row>
    <row r="57" spans="2:7" x14ac:dyDescent="0.25">
      <c r="B57" s="70"/>
      <c r="C57" s="136"/>
      <c r="D57" s="136"/>
      <c r="E57" s="71">
        <v>0</v>
      </c>
      <c r="F57" s="72">
        <v>1</v>
      </c>
      <c r="G57" s="92">
        <f t="shared" si="6"/>
        <v>0</v>
      </c>
    </row>
    <row r="58" spans="2:7" x14ac:dyDescent="0.25">
      <c r="B58" s="70"/>
      <c r="C58" s="136"/>
      <c r="D58" s="136"/>
      <c r="E58" s="71">
        <v>0</v>
      </c>
      <c r="F58" s="72">
        <v>1</v>
      </c>
      <c r="G58" s="92">
        <f t="shared" si="6"/>
        <v>0</v>
      </c>
    </row>
    <row r="59" spans="2:7" x14ac:dyDescent="0.25">
      <c r="B59" s="70"/>
      <c r="C59" s="136"/>
      <c r="D59" s="136"/>
      <c r="E59" s="71">
        <v>0</v>
      </c>
      <c r="F59" s="72">
        <v>1</v>
      </c>
      <c r="G59" s="92">
        <f t="shared" si="6"/>
        <v>0</v>
      </c>
    </row>
    <row r="60" spans="2:7" x14ac:dyDescent="0.25">
      <c r="B60" s="70"/>
      <c r="C60" s="136"/>
      <c r="D60" s="136"/>
      <c r="E60" s="71">
        <v>0</v>
      </c>
      <c r="F60" s="72">
        <v>1</v>
      </c>
      <c r="G60" s="92">
        <f t="shared" si="6"/>
        <v>0</v>
      </c>
    </row>
    <row r="61" spans="2:7" x14ac:dyDescent="0.25">
      <c r="B61" s="70"/>
      <c r="C61" s="136"/>
      <c r="D61" s="136"/>
      <c r="E61" s="71">
        <v>0</v>
      </c>
      <c r="F61" s="72">
        <v>1</v>
      </c>
      <c r="G61" s="92">
        <f t="shared" si="6"/>
        <v>0</v>
      </c>
    </row>
    <row r="62" spans="2:7" x14ac:dyDescent="0.25">
      <c r="B62" s="70"/>
      <c r="C62" s="136"/>
      <c r="D62" s="136"/>
      <c r="E62" s="71">
        <v>0</v>
      </c>
      <c r="F62" s="72">
        <v>1</v>
      </c>
      <c r="G62" s="92">
        <f t="shared" si="6"/>
        <v>0</v>
      </c>
    </row>
    <row r="63" spans="2:7" ht="25.5" x14ac:dyDescent="0.35">
      <c r="B63" s="138" t="s">
        <v>200</v>
      </c>
      <c r="C63" s="138"/>
      <c r="D63" s="138"/>
      <c r="E63" s="137">
        <f>SUM(G48:G62)</f>
        <v>0</v>
      </c>
      <c r="F63" s="137"/>
      <c r="G63" s="137"/>
    </row>
    <row r="65" spans="2:7" ht="30" x14ac:dyDescent="0.4">
      <c r="B65" s="132" t="s">
        <v>53</v>
      </c>
      <c r="C65" s="132"/>
      <c r="D65" s="132"/>
      <c r="E65" s="133">
        <f>SUM(E8,E20,E33,E45,E63)</f>
        <v>0</v>
      </c>
      <c r="F65" s="133"/>
      <c r="G65" s="133"/>
    </row>
    <row r="66" spans="2:7" ht="14.1" customHeight="1" x14ac:dyDescent="0.25"/>
    <row r="68" spans="2:7" x14ac:dyDescent="0.25">
      <c r="B68" s="134" t="s">
        <v>54</v>
      </c>
      <c r="C68" s="134"/>
    </row>
    <row r="69" spans="2:7" x14ac:dyDescent="0.25">
      <c r="B69" s="135"/>
      <c r="C69" s="135"/>
    </row>
    <row r="70" spans="2:7" x14ac:dyDescent="0.25">
      <c r="B70" s="73" t="s">
        <v>55</v>
      </c>
      <c r="C70" s="70"/>
    </row>
    <row r="71" spans="2:7" x14ac:dyDescent="0.25">
      <c r="B71" s="73" t="s">
        <v>56</v>
      </c>
      <c r="C71" s="70"/>
    </row>
    <row r="72" spans="2:7" x14ac:dyDescent="0.25">
      <c r="B72" s="73" t="s">
        <v>57</v>
      </c>
      <c r="C72" s="70"/>
    </row>
    <row r="73" spans="2:7" x14ac:dyDescent="0.25">
      <c r="B73" s="73" t="s">
        <v>58</v>
      </c>
      <c r="C73" s="70"/>
    </row>
    <row r="74" spans="2:7" ht="56.45" customHeight="1" x14ac:dyDescent="0.25">
      <c r="B74" s="74" t="s">
        <v>59</v>
      </c>
      <c r="C74" s="70"/>
    </row>
  </sheetData>
  <mergeCells count="39">
    <mergeCell ref="B45:D45"/>
    <mergeCell ref="E45:H45"/>
    <mergeCell ref="C40:D40"/>
    <mergeCell ref="C41:D41"/>
    <mergeCell ref="C42:D42"/>
    <mergeCell ref="C43:D43"/>
    <mergeCell ref="C44:D44"/>
    <mergeCell ref="E33:H33"/>
    <mergeCell ref="B33:D33"/>
    <mergeCell ref="C47:D47"/>
    <mergeCell ref="C48:D48"/>
    <mergeCell ref="C61:D61"/>
    <mergeCell ref="C54:D54"/>
    <mergeCell ref="C55:D55"/>
    <mergeCell ref="C49:D49"/>
    <mergeCell ref="C50:D50"/>
    <mergeCell ref="C51:D51"/>
    <mergeCell ref="C52:D52"/>
    <mergeCell ref="C53:D53"/>
    <mergeCell ref="C36:D36"/>
    <mergeCell ref="C37:D37"/>
    <mergeCell ref="C38:D38"/>
    <mergeCell ref="C39:D39"/>
    <mergeCell ref="B5:H5"/>
    <mergeCell ref="B8:D8"/>
    <mergeCell ref="E8:G8"/>
    <mergeCell ref="B20:D20"/>
    <mergeCell ref="E20:G20"/>
    <mergeCell ref="B65:D65"/>
    <mergeCell ref="E65:G65"/>
    <mergeCell ref="B68:C69"/>
    <mergeCell ref="C56:D56"/>
    <mergeCell ref="C57:D57"/>
    <mergeCell ref="E63:G63"/>
    <mergeCell ref="C60:D60"/>
    <mergeCell ref="C58:D58"/>
    <mergeCell ref="C59:D59"/>
    <mergeCell ref="C62:D62"/>
    <mergeCell ref="B63:D63"/>
  </mergeCells>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A36F85-EC3D-4D8E-ACEB-341CE9B0BD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922C25-C62D-46CE-9CC4-7B9BB900B1A4}">
  <ds:schemaRefs>
    <ds:schemaRef ds:uri="http://schemas.microsoft.com/sharepoint/v3/contenttype/forms"/>
  </ds:schemaRefs>
</ds:datastoreItem>
</file>

<file path=customXml/itemProps3.xml><?xml version="1.0" encoding="utf-8"?>
<ds:datastoreItem xmlns:ds="http://schemas.openxmlformats.org/officeDocument/2006/customXml" ds:itemID="{2D863167-CC4F-43FC-B080-E42F1BD7A5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 Componenten</vt:lpstr>
      <vt:lpstr>2 - Herinrichting</vt:lpstr>
      <vt:lpstr>3 - Inrichting locaties</vt:lpstr>
      <vt:lpstr>4 - Acces points</vt:lpstr>
      <vt:lpstr>Totalisatie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Willem Maassen van den Brink | Inkada Inkoop &amp; Advies</cp:lastModifiedBy>
  <dcterms:created xsi:type="dcterms:W3CDTF">2021-04-29T07:53:27Z</dcterms:created>
  <dcterms:modified xsi:type="dcterms:W3CDTF">2022-02-25T11:07:41Z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