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Aanbesteding koffie\Definitief\"/>
    </mc:Choice>
  </mc:AlternateContent>
  <xr:revisionPtr revIDLastSave="0" documentId="13_ncr:1_{980A97B6-84B8-4AAA-A1A0-AFDE030A9400}" xr6:coauthVersionLast="46" xr6:coauthVersionMax="46" xr10:uidLastSave="{00000000-0000-0000-0000-000000000000}"/>
  <bookViews>
    <workbookView xWindow="-120" yWindow="-120" windowWidth="29040" windowHeight="17640" tabRatio="735" activeTab="1" xr2:uid="{00000000-000D-0000-FFFF-FFFF00000000}"/>
  </bookViews>
  <sheets>
    <sheet name="Samenvatting" sheetId="1" r:id="rId1"/>
    <sheet name="1.1 Automaatkosten" sheetId="2" r:id="rId2"/>
    <sheet name="1.2 ingrediëntkosten" sheetId="3" r:id="rId3"/>
    <sheet name="1.3 Invulblad automaatkosten" sheetId="4" r:id="rId4"/>
    <sheet name="1.4 Invulblad ingrediëntkosten" sheetId="5" r:id="rId5"/>
    <sheet name="1.5 Invulblad dosering-verbruik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H17" i="2"/>
  <c r="H16" i="2"/>
  <c r="H15" i="2"/>
  <c r="H14" i="2"/>
  <c r="H13" i="2"/>
  <c r="H12" i="2"/>
  <c r="H11" i="2"/>
  <c r="H10" i="2"/>
  <c r="H9" i="2"/>
  <c r="H8" i="2"/>
  <c r="H7" i="2"/>
  <c r="H19" i="2" l="1"/>
  <c r="F25" i="6" l="1"/>
  <c r="E25" i="6"/>
  <c r="D25" i="6"/>
  <c r="F24" i="6"/>
  <c r="E24" i="6"/>
  <c r="D24" i="6"/>
  <c r="F23" i="6"/>
  <c r="E23" i="6"/>
  <c r="D23" i="6"/>
  <c r="F22" i="6"/>
  <c r="D22" i="6"/>
  <c r="F21" i="6"/>
  <c r="F20" i="6"/>
  <c r="E21" i="6"/>
  <c r="D21" i="6"/>
  <c r="E20" i="6"/>
  <c r="D20" i="6"/>
  <c r="E24" i="3" l="1"/>
  <c r="E23" i="3"/>
  <c r="E22" i="3"/>
  <c r="E21" i="3"/>
  <c r="E20" i="3"/>
  <c r="E19" i="3"/>
  <c r="E18" i="3"/>
  <c r="G30" i="5" l="1"/>
  <c r="G29" i="5"/>
  <c r="G28" i="5"/>
  <c r="G27" i="5"/>
  <c r="G26" i="5"/>
  <c r="G25" i="5"/>
  <c r="G19" i="5"/>
  <c r="F24" i="3" s="1"/>
  <c r="G24" i="3" s="1"/>
  <c r="G18" i="5"/>
  <c r="F23" i="3" s="1"/>
  <c r="G23" i="3" s="1"/>
  <c r="G17" i="5"/>
  <c r="F22" i="3" s="1"/>
  <c r="G22" i="3" s="1"/>
  <c r="G16" i="5"/>
  <c r="F21" i="3" s="1"/>
  <c r="G21" i="3" s="1"/>
  <c r="G15" i="5"/>
  <c r="F20" i="3" s="1"/>
  <c r="G20" i="3" s="1"/>
  <c r="G14" i="5"/>
  <c r="F19" i="3" s="1"/>
  <c r="G19" i="3" s="1"/>
  <c r="G13" i="5"/>
  <c r="F18" i="3" s="1"/>
  <c r="G18" i="3" s="1"/>
  <c r="G7" i="5" l="1"/>
  <c r="F11" i="3" s="1"/>
  <c r="G6" i="5"/>
  <c r="F10" i="3" s="1"/>
  <c r="G5" i="5"/>
  <c r="F9" i="3" s="1"/>
  <c r="C18" i="4"/>
  <c r="G25" i="3"/>
  <c r="G17" i="2" l="1"/>
  <c r="I17" i="2" s="1"/>
  <c r="J17" i="2" s="1"/>
  <c r="G14" i="2"/>
  <c r="I14" i="2" s="1"/>
  <c r="J14" i="2" s="1"/>
  <c r="G11" i="2"/>
  <c r="I11" i="2" s="1"/>
  <c r="J11" i="2" s="1"/>
  <c r="G8" i="2"/>
  <c r="I8" i="2" s="1"/>
  <c r="J8" i="2" s="1"/>
  <c r="G16" i="2"/>
  <c r="I16" i="2" s="1"/>
  <c r="J16" i="2" s="1"/>
  <c r="G10" i="2"/>
  <c r="I10" i="2" s="1"/>
  <c r="J10" i="2" s="1"/>
  <c r="G13" i="2"/>
  <c r="I13" i="2" s="1"/>
  <c r="J13" i="2" s="1"/>
  <c r="G15" i="2"/>
  <c r="I15" i="2" s="1"/>
  <c r="J15" i="2" s="1"/>
  <c r="G12" i="2"/>
  <c r="I12" i="2" s="1"/>
  <c r="J12" i="2" s="1"/>
  <c r="G9" i="2"/>
  <c r="I9" i="2" s="1"/>
  <c r="J9" i="2" s="1"/>
  <c r="G7" i="2"/>
  <c r="E19" i="2"/>
  <c r="G19" i="2" l="1"/>
  <c r="I7" i="2"/>
  <c r="J7" i="2" l="1"/>
  <c r="J19" i="2" s="1"/>
  <c r="I19" i="2"/>
  <c r="C7" i="1" s="1"/>
  <c r="C15" i="6"/>
  <c r="E22" i="6"/>
  <c r="F26" i="6" l="1"/>
  <c r="E11" i="3" s="1"/>
  <c r="G11" i="3" s="1"/>
  <c r="D26" i="6"/>
  <c r="E9" i="3" s="1"/>
  <c r="G9" i="3" s="1"/>
  <c r="E26" i="6"/>
  <c r="E10" i="3" s="1"/>
  <c r="G10" i="3" s="1"/>
  <c r="G13" i="3" l="1"/>
  <c r="C8" i="1" s="1"/>
  <c r="C9" i="1" s="1"/>
</calcChain>
</file>

<file path=xl/sharedStrings.xml><?xml version="1.0" encoding="utf-8"?>
<sst xmlns="http://schemas.openxmlformats.org/spreadsheetml/2006/main" count="235" uniqueCount="146">
  <si>
    <t>Type automaat</t>
  </si>
  <si>
    <t>Automaatkosten (per jaar)</t>
  </si>
  <si>
    <t>Accessoires (per jaar)</t>
  </si>
  <si>
    <t>Totaal (per jaar)</t>
  </si>
  <si>
    <t>Samenvatting - Automaatkosten</t>
  </si>
  <si>
    <t>Samenvatting - Ingrediëntkosten</t>
  </si>
  <si>
    <t>Productomschrijving</t>
  </si>
  <si>
    <t>Eenheid</t>
  </si>
  <si>
    <t>Aantal eenheden</t>
  </si>
  <si>
    <t>Prijs (per kg)</t>
  </si>
  <si>
    <t>Totaal</t>
  </si>
  <si>
    <t>per kg</t>
  </si>
  <si>
    <t>Kosten ingrediënten (per jaar)</t>
  </si>
  <si>
    <t>Koffie</t>
  </si>
  <si>
    <t>Cacao</t>
  </si>
  <si>
    <t>Automaatingrediënten</t>
  </si>
  <si>
    <t xml:space="preserve">Bijproducten </t>
  </si>
  <si>
    <t>Prijs (per eenheid)</t>
  </si>
  <si>
    <t>Decafé sticks</t>
  </si>
  <si>
    <t>Creamer sticks</t>
  </si>
  <si>
    <t>Rietsuiker sticks</t>
  </si>
  <si>
    <t>Zoetstof</t>
  </si>
  <si>
    <t>Theezakjes - diverse smaken</t>
  </si>
  <si>
    <t>Melkcupjes (lang houdbaar)</t>
  </si>
  <si>
    <t>Kosten bijproducten (per jaar)</t>
  </si>
  <si>
    <t>Brita Filter</t>
  </si>
  <si>
    <t>Bekertray</t>
  </si>
  <si>
    <t>Supplementendozen</t>
  </si>
  <si>
    <t>Reinigingstablet voor koffieapparatuur</t>
  </si>
  <si>
    <t>Topping</t>
  </si>
  <si>
    <t xml:space="preserve">Locatie </t>
  </si>
  <si>
    <t>Acessoires</t>
  </si>
  <si>
    <t>Cultureel Jongerencentrum Bizzi</t>
  </si>
  <si>
    <t>Sociaal Wijkteam Schijndel</t>
  </si>
  <si>
    <t>Museum Jan Heestershuis</t>
  </si>
  <si>
    <t>Zwembad De Molen Hey</t>
  </si>
  <si>
    <t>Gemeentewerf Schijndel</t>
  </si>
  <si>
    <t>Bestuurscentrum Sint-Oedenrode</t>
  </si>
  <si>
    <t>Gemeentewerf Veghel</t>
  </si>
  <si>
    <t>Gemeentehuis Veghel</t>
  </si>
  <si>
    <t>RAADhuis Schijndel</t>
  </si>
  <si>
    <t xml:space="preserve">Natuurtuin </t>
  </si>
  <si>
    <t>Zwembad De Neul</t>
  </si>
  <si>
    <t>Aantal automaten</t>
  </si>
  <si>
    <t>Bonenautomaat</t>
  </si>
  <si>
    <t>koudwaterinbouwunit</t>
  </si>
  <si>
    <t xml:space="preserve">Bonenautomaat met onderkast </t>
  </si>
  <si>
    <t>koudwaterinbouwunit, muntsysteem</t>
  </si>
  <si>
    <t>koudwaterinbouwunit, groot bonencanister</t>
  </si>
  <si>
    <t>FS</t>
  </si>
  <si>
    <t>Totaal kosten</t>
  </si>
  <si>
    <t>Samenvatting - Koffie- en drankautomaten</t>
  </si>
  <si>
    <t>Omschrijving</t>
  </si>
  <si>
    <t>Kosten</t>
  </si>
  <si>
    <t>Automaatkosten</t>
  </si>
  <si>
    <t>Ingredientkosten</t>
  </si>
  <si>
    <t>Totale kosten (5 jaar)</t>
  </si>
  <si>
    <t>Naam Inschrijver</t>
  </si>
  <si>
    <t>Handtekening inschrijver</t>
  </si>
  <si>
    <t>Plaats</t>
  </si>
  <si>
    <t>Datum</t>
  </si>
  <si>
    <t>per stick</t>
  </si>
  <si>
    <t>per stick (4gram)</t>
  </si>
  <si>
    <t>per stick (0,5gram)</t>
  </si>
  <si>
    <t>per roerstaafje</t>
  </si>
  <si>
    <t>per melkcupje</t>
  </si>
  <si>
    <t>per envelopje</t>
  </si>
  <si>
    <t>Automaat A</t>
  </si>
  <si>
    <t>Merk automaat</t>
  </si>
  <si>
    <t>Model automaat</t>
  </si>
  <si>
    <t>Productiesnelheid</t>
  </si>
  <si>
    <t>Uurcapaciteit</t>
  </si>
  <si>
    <t>Zetmethodiek</t>
  </si>
  <si>
    <t>Aantal gebruikers</t>
  </si>
  <si>
    <t>&gt;50</t>
  </si>
  <si>
    <t>Huurkosten</t>
  </si>
  <si>
    <t>Onderhoud</t>
  </si>
  <si>
    <t>Overige</t>
  </si>
  <si>
    <t>Service</t>
  </si>
  <si>
    <t xml:space="preserve">Bonenautomaat </t>
  </si>
  <si>
    <t>Vaste verrekentarieven - Full Service</t>
  </si>
  <si>
    <t>Koudwatermodule</t>
  </si>
  <si>
    <t>Onderzetkast</t>
  </si>
  <si>
    <t>Muntsysteem</t>
  </si>
  <si>
    <t>Productnaam</t>
  </si>
  <si>
    <t>Verpakkingseenheid</t>
  </si>
  <si>
    <t>Hoeveelheid 
(aantal kg/ liter)</t>
  </si>
  <si>
    <t>Prijs 
(per kg / liter)</t>
  </si>
  <si>
    <t>Vaste verrekentarieven - Ingrediënten automaat</t>
  </si>
  <si>
    <t xml:space="preserve">Hoeveelheid 
(aantal eenheden) </t>
  </si>
  <si>
    <t>Prijs 
(per eenheid)</t>
  </si>
  <si>
    <t xml:space="preserve">Hoeveelheid (aantal stuks) </t>
  </si>
  <si>
    <t>Filterkoffie fair trade (gemalen)</t>
  </si>
  <si>
    <t>Consumptiesoort</t>
  </si>
  <si>
    <t>Prognose 
(in aantal)</t>
  </si>
  <si>
    <t>Prognose  
(in %)</t>
  </si>
  <si>
    <t>Dosering / per consumptie</t>
  </si>
  <si>
    <t>Koffie (gram)</t>
  </si>
  <si>
    <t>Cacao (gram)</t>
  </si>
  <si>
    <t>Topping (gram)</t>
  </si>
  <si>
    <t>Koffie (zwart)</t>
  </si>
  <si>
    <t>Espresso (zwart)</t>
  </si>
  <si>
    <t>Chocolademelk</t>
  </si>
  <si>
    <t>Totaal aantal consumpties*</t>
  </si>
  <si>
    <t>Cappucino</t>
  </si>
  <si>
    <t>Latte Macchiato</t>
  </si>
  <si>
    <t>Wiener melange</t>
  </si>
  <si>
    <t>Omschrijving consumptie</t>
  </si>
  <si>
    <t>Volume</t>
  </si>
  <si>
    <t>Koffiebonen (kg)</t>
  </si>
  <si>
    <t>Cacao (kg)</t>
  </si>
  <si>
    <t>Verbruik per jaar</t>
  </si>
  <si>
    <t>Topping (kg)</t>
  </si>
  <si>
    <t>Verbruik bijproducten</t>
  </si>
  <si>
    <t xml:space="preserve">Service-niveau </t>
  </si>
  <si>
    <t>Vaste verrekentarieven - Bijproducten</t>
  </si>
  <si>
    <t>Vaste verrekentarieven - overige producten</t>
  </si>
  <si>
    <t>Vaste verrekentarieven - Verplaatsen automaat</t>
  </si>
  <si>
    <t>Tarief per automaat*</t>
  </si>
  <si>
    <t>Externe verhuizing (tussen locaties)</t>
  </si>
  <si>
    <t>Interne verhuizing</t>
  </si>
  <si>
    <t>Aandachtspunten voor de inschrijver</t>
  </si>
  <si>
    <t>Het tarievenblad is opgebouwd uit verschillende tabbladen waarbij gebruik gemaakt</t>
  </si>
  <si>
    <t>wordt van diverse koppelingen tussen de verschillende tabbladen. Deze koppelingen</t>
  </si>
  <si>
    <t xml:space="preserve">inschrijfsom. </t>
  </si>
  <si>
    <t xml:space="preserve">getallen, indien nodig, een komma (géén punt). </t>
  </si>
  <si>
    <t>Aandachtspunten voor inschrijver</t>
  </si>
  <si>
    <t xml:space="preserve">In bovenstaande overzicht dient inschrijver de productnaam, verpakkingseenheid, hoeveelheid en prijs per verpakkingseenheid op te geven. De genoemde verpakkingseenheden zijn illustratief en dienen ter voorbeeld. </t>
  </si>
  <si>
    <t>In bovenstaande overzicht dient u per product aan te geven wat de grammage van de benodigden ingrediënten is waarbij u tevens de grammage van de</t>
  </si>
  <si>
    <t xml:space="preserve">benodigde topping dient aan te geven. </t>
  </si>
  <si>
    <t>*Allebovengenoemde kosten gelden voor een heel jaar</t>
  </si>
  <si>
    <t>125 ml</t>
  </si>
  <si>
    <t>40 ml</t>
  </si>
  <si>
    <t>Houten roerstaafjes - FSC</t>
  </si>
  <si>
    <t>Kartonnen Beker (180cc) PE-coating</t>
  </si>
  <si>
    <t>Vaste verrekentarieven - accessoires automaat</t>
  </si>
  <si>
    <t>geven aan hoe de inschrijving opgebouwd is en hoe dit resulteert in de uiteindelijke</t>
  </si>
  <si>
    <t>Groot bonencanister (2 kg)</t>
  </si>
  <si>
    <t>De warme drankenautomaten dienen zodanig te zijn afgesteld dat een kwalitatief goede consumptie van 125ml in een 180cc beker wordt verzorgd.</t>
  </si>
  <si>
    <t>Dosering per consumptie - automaat type A</t>
  </si>
  <si>
    <t>*All-in prijs (incl. o.a. aan- en afkoppelen, afstellen etc.)</t>
  </si>
  <si>
    <t>Totaal per automaat / per jaar*</t>
  </si>
  <si>
    <t>Inschijver dient alle groene cellen (              ) in te vullen en gebruikt bij het invullen van</t>
  </si>
  <si>
    <t>Overbouwen betaalsysteem</t>
  </si>
  <si>
    <t>Prijs per verpakkingseenheid</t>
  </si>
  <si>
    <t>Totaal (per maand)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</si>
</sst>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-&quot;€&quot;\ * #,##0.00_-;_-&quot;€&quot;\ * #,##0.00\-;_-&quot;€&quot;\ * &quot;-&quot;??_-;_-@_-"/>
    <numFmt numFmtId="166" formatCode="&quot;€&quot;\ #,##0.00_-"/>
    <numFmt numFmtId="167" formatCode="[$-F800]dddd\,\ mmmm\ dd\,\ yyyy"/>
    <numFmt numFmtId="168" formatCode="&quot;€&quot;\ #,##0.00"/>
    <numFmt numFmtId="169" formatCode="_(&quot;€&quot;\ * #,##0.00_);_(&quot;€&quot;\ * \(#,##0.00\);_(&quot;€&quot;\ * &quot;-&quot;??_);_(@_)"/>
    <numFmt numFmtId="170" formatCode="_ &quot;€&quot;\ * #,##0.0000_ ;_ &quot;€&quot;\ * \-#,##0.0000_ ;_ &quot;€&quot;\ * &quot;-&quot;????_ ;_ @_ "/>
    <numFmt numFmtId="171" formatCode="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9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Arial"/>
      <family val="2"/>
    </font>
    <font>
      <sz val="10"/>
      <name val="Calibri"/>
      <family val="2"/>
    </font>
    <font>
      <b/>
      <u/>
      <sz val="11"/>
      <color theme="1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  <font>
      <b/>
      <u/>
      <sz val="14"/>
      <color rgb="FF000000"/>
      <name val="Calibri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theme="0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14999847407452621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249977111117893"/>
      </left>
      <right/>
      <top style="thin">
        <color theme="0" tint="-0.14999847407452621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/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/>
      <top style="medium">
        <color indexed="64"/>
      </top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medium">
        <color indexed="64"/>
      </right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indexed="64"/>
      </left>
      <right style="thick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medium">
        <color indexed="64"/>
      </top>
      <bottom style="thick">
        <color theme="0"/>
      </bottom>
      <diagonal/>
    </border>
    <border>
      <left/>
      <right style="thin">
        <color theme="0"/>
      </right>
      <top style="medium">
        <color indexed="64"/>
      </top>
      <bottom style="thick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thick">
        <color theme="0"/>
      </right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ck">
        <color theme="0"/>
      </bottom>
      <diagonal/>
    </border>
    <border>
      <left style="thin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 style="medium">
        <color indexed="64"/>
      </bottom>
      <diagonal/>
    </border>
    <border>
      <left style="thin">
        <color theme="0"/>
      </left>
      <right/>
      <top style="thick">
        <color theme="0"/>
      </top>
      <bottom style="medium">
        <color indexed="64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ck">
        <color theme="0"/>
      </left>
      <right style="medium">
        <color indexed="64"/>
      </right>
      <top/>
      <bottom style="thin">
        <color theme="0"/>
      </bottom>
      <diagonal/>
    </border>
    <border>
      <left style="thick">
        <color theme="0"/>
      </left>
      <right/>
      <top style="thick">
        <color theme="0"/>
      </top>
      <bottom style="thin">
        <color theme="0"/>
      </bottom>
      <diagonal/>
    </border>
    <border>
      <left style="thick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ck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ck">
        <color rgb="FF92D050"/>
      </left>
      <right style="thin">
        <color theme="0"/>
      </right>
      <top style="thick">
        <color rgb="FF92D050"/>
      </top>
      <bottom style="thin">
        <color theme="0"/>
      </bottom>
      <diagonal/>
    </border>
    <border>
      <left/>
      <right style="thin">
        <color theme="0"/>
      </right>
      <top style="thick">
        <color rgb="FF92D050"/>
      </top>
      <bottom style="thin">
        <color theme="0"/>
      </bottom>
      <diagonal/>
    </border>
    <border>
      <left style="thin">
        <color theme="0"/>
      </left>
      <right style="thick">
        <color rgb="FF92D050"/>
      </right>
      <top style="thick">
        <color rgb="FF92D050"/>
      </top>
      <bottom style="thin">
        <color theme="0"/>
      </bottom>
      <diagonal/>
    </border>
    <border>
      <left style="thick">
        <color rgb="FF92D05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rgb="FF92D050"/>
      </right>
      <top/>
      <bottom style="thin">
        <color theme="0"/>
      </bottom>
      <diagonal/>
    </border>
    <border>
      <left style="thick">
        <color rgb="FF92D05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ck">
        <color rgb="FF92D050"/>
      </left>
      <right style="medium">
        <color indexed="64"/>
      </right>
      <top/>
      <bottom style="thin">
        <color theme="0"/>
      </bottom>
      <diagonal/>
    </border>
    <border>
      <left/>
      <right style="thick">
        <color rgb="FF92D050"/>
      </right>
      <top/>
      <bottom style="thin">
        <color theme="0"/>
      </bottom>
      <diagonal/>
    </border>
    <border>
      <left style="thin">
        <color theme="0"/>
      </left>
      <right style="thick">
        <color rgb="FF92D050"/>
      </right>
      <top style="thin">
        <color theme="0"/>
      </top>
      <bottom style="thin">
        <color theme="0"/>
      </bottom>
      <diagonal/>
    </border>
    <border>
      <left style="thick">
        <color rgb="FF92D050"/>
      </left>
      <right style="thin">
        <color theme="0"/>
      </right>
      <top style="thin">
        <color theme="0"/>
      </top>
      <bottom style="thick">
        <color rgb="FF92D05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rgb="FF92D050"/>
      </bottom>
      <diagonal/>
    </border>
    <border>
      <left style="thin">
        <color theme="0"/>
      </left>
      <right style="thick">
        <color rgb="FF92D050"/>
      </right>
      <top/>
      <bottom style="thick">
        <color rgb="FF92D05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ck">
        <color rgb="FF92D050"/>
      </top>
      <bottom style="medium">
        <color indexed="64"/>
      </bottom>
      <diagonal/>
    </border>
    <border>
      <left style="thin">
        <color theme="0"/>
      </left>
      <right style="thick">
        <color rgb="FF92D050"/>
      </right>
      <top/>
      <bottom/>
      <diagonal/>
    </border>
    <border>
      <left style="thin">
        <color theme="0"/>
      </left>
      <right style="thick">
        <color rgb="FF92D050"/>
      </right>
      <top/>
      <bottom style="thick">
        <color theme="0"/>
      </bottom>
      <diagonal/>
    </border>
    <border>
      <left style="thin">
        <color theme="0"/>
      </left>
      <right style="thick">
        <color rgb="FF92D05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ck">
        <color rgb="FF92D050"/>
      </right>
      <top style="thick">
        <color theme="0"/>
      </top>
      <bottom style="thick">
        <color theme="0"/>
      </bottom>
      <diagonal/>
    </border>
    <border>
      <left style="thick">
        <color rgb="FF92D050"/>
      </left>
      <right style="thick">
        <color theme="0"/>
      </right>
      <top style="thick">
        <color theme="0"/>
      </top>
      <bottom style="thick">
        <color rgb="FF92D05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rgb="FF92D050"/>
      </bottom>
      <diagonal/>
    </border>
    <border>
      <left/>
      <right/>
      <top style="thick">
        <color theme="0"/>
      </top>
      <bottom style="thick">
        <color rgb="FF92D050"/>
      </bottom>
      <diagonal/>
    </border>
    <border>
      <left/>
      <right style="thin">
        <color theme="0"/>
      </right>
      <top style="thick">
        <color rgb="FF92D050"/>
      </top>
      <bottom style="thick">
        <color theme="0"/>
      </bottom>
      <diagonal/>
    </border>
    <border>
      <left/>
      <right/>
      <top style="thick">
        <color rgb="FF92D050"/>
      </top>
      <bottom style="thick">
        <color theme="0"/>
      </bottom>
      <diagonal/>
    </border>
    <border>
      <left style="thin">
        <color theme="0"/>
      </left>
      <right style="thick">
        <color theme="0"/>
      </right>
      <top style="thick">
        <color rgb="FF92D05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rgb="FF92D050"/>
      </top>
      <bottom style="thick">
        <color theme="0"/>
      </bottom>
      <diagonal/>
    </border>
    <border>
      <left style="thick">
        <color theme="0"/>
      </left>
      <right style="thick">
        <color rgb="FF92D050"/>
      </right>
      <top style="thick">
        <color rgb="FF92D050"/>
      </top>
      <bottom/>
      <diagonal/>
    </border>
    <border>
      <left style="thick">
        <color theme="0"/>
      </left>
      <right style="thick">
        <color rgb="FF92D050"/>
      </right>
      <top style="thick">
        <color theme="0"/>
      </top>
      <bottom style="thick">
        <color theme="0"/>
      </bottom>
      <diagonal/>
    </border>
    <border>
      <left style="thick">
        <color rgb="FF92D050"/>
      </left>
      <right style="medium">
        <color indexed="64"/>
      </right>
      <top style="thin">
        <color theme="0"/>
      </top>
      <bottom/>
      <diagonal/>
    </border>
    <border>
      <left style="thick">
        <color theme="0"/>
      </left>
      <right style="thick">
        <color rgb="FF92D050"/>
      </right>
      <top/>
      <bottom/>
      <diagonal/>
    </border>
    <border>
      <left style="thick">
        <color theme="0"/>
      </left>
      <right style="thick">
        <color rgb="FF92D050"/>
      </right>
      <top style="thick">
        <color theme="0"/>
      </top>
      <bottom/>
      <diagonal/>
    </border>
    <border>
      <left style="thick">
        <color theme="0"/>
      </left>
      <right style="thick">
        <color rgb="FF92D050"/>
      </right>
      <top/>
      <bottom style="thick">
        <color theme="0"/>
      </bottom>
      <diagonal/>
    </border>
    <border>
      <left style="thick">
        <color rgb="FF92D050"/>
      </left>
      <right/>
      <top/>
      <bottom/>
      <diagonal/>
    </border>
    <border>
      <left/>
      <right style="thick">
        <color rgb="FF92D050"/>
      </right>
      <top/>
      <bottom/>
      <diagonal/>
    </border>
    <border>
      <left/>
      <right style="thick">
        <color rgb="FF92D050"/>
      </right>
      <top/>
      <bottom style="thick">
        <color theme="0"/>
      </bottom>
      <diagonal/>
    </border>
    <border>
      <left style="thick">
        <color rgb="FF92D050"/>
      </left>
      <right/>
      <top style="thin">
        <color theme="0"/>
      </top>
      <bottom style="thin">
        <color theme="0"/>
      </bottom>
      <diagonal/>
    </border>
    <border>
      <left style="thick">
        <color rgb="FF92D05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rgb="FF92D050"/>
      </bottom>
      <diagonal/>
    </border>
    <border>
      <left/>
      <right/>
      <top/>
      <bottom style="thick">
        <color rgb="FF92D050"/>
      </bottom>
      <diagonal/>
    </border>
    <border>
      <left style="thick">
        <color theme="0"/>
      </left>
      <right/>
      <top style="thick">
        <color theme="0"/>
      </top>
      <bottom style="thick">
        <color rgb="FF92D050"/>
      </bottom>
      <diagonal/>
    </border>
    <border>
      <left style="thick">
        <color theme="0"/>
      </left>
      <right style="thick">
        <color rgb="FF92D050"/>
      </right>
      <top style="thick">
        <color theme="0"/>
      </top>
      <bottom style="thick">
        <color rgb="FF92D050"/>
      </bottom>
      <diagonal/>
    </border>
    <border>
      <left style="thick">
        <color rgb="FF92D050"/>
      </left>
      <right style="thick">
        <color theme="0"/>
      </right>
      <top style="thick">
        <color rgb="FF92D050"/>
      </top>
      <bottom style="thick">
        <color theme="0"/>
      </bottom>
      <diagonal/>
    </border>
    <border>
      <left/>
      <right style="thick">
        <color theme="0"/>
      </right>
      <top style="thick">
        <color rgb="FF92D050"/>
      </top>
      <bottom style="thick">
        <color theme="0"/>
      </bottom>
      <diagonal/>
    </border>
    <border>
      <left/>
      <right style="thick">
        <color theme="0"/>
      </right>
      <top style="thick">
        <color rgb="FF92D050"/>
      </top>
      <bottom/>
      <diagonal/>
    </border>
    <border>
      <left/>
      <right/>
      <top style="thick">
        <color rgb="FF92D050"/>
      </top>
      <bottom/>
      <diagonal/>
    </border>
    <border>
      <left style="thick">
        <color theme="0"/>
      </left>
      <right style="thick">
        <color rgb="FF92D050"/>
      </right>
      <top style="thick">
        <color rgb="FF92D050"/>
      </top>
      <bottom style="thin">
        <color theme="0"/>
      </bottom>
      <diagonal/>
    </border>
    <border>
      <left style="thick">
        <color rgb="FF92D05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92D05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rgb="FF92D05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rgb="FF92D050"/>
      </right>
      <top style="thin">
        <color theme="0"/>
      </top>
      <bottom/>
      <diagonal/>
    </border>
    <border>
      <left style="medium">
        <color indexed="64"/>
      </left>
      <right style="thick">
        <color rgb="FF92D05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ck">
        <color rgb="FF92D050"/>
      </right>
      <top/>
      <bottom/>
      <diagonal/>
    </border>
    <border>
      <left style="medium">
        <color indexed="64"/>
      </left>
      <right style="thick">
        <color rgb="FF92D050"/>
      </right>
      <top style="thin">
        <color theme="0"/>
      </top>
      <bottom/>
      <diagonal/>
    </border>
    <border>
      <left style="thick">
        <color rgb="FF92D050"/>
      </left>
      <right/>
      <top style="thick">
        <color theme="0"/>
      </top>
      <bottom/>
      <diagonal/>
    </border>
    <border>
      <left style="thick">
        <color rgb="FF92D050"/>
      </left>
      <right style="thin">
        <color theme="0"/>
      </right>
      <top style="thick">
        <color theme="0"/>
      </top>
      <bottom style="thick">
        <color rgb="FF92D050"/>
      </bottom>
      <diagonal/>
    </border>
    <border>
      <left/>
      <right style="thin">
        <color theme="0"/>
      </right>
      <top style="thick">
        <color theme="0"/>
      </top>
      <bottom style="thick">
        <color rgb="FF92D05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ck">
        <color rgb="FF92D050"/>
      </bottom>
      <diagonal/>
    </border>
    <border>
      <left/>
      <right style="thick">
        <color rgb="FF92D050"/>
      </right>
      <top style="thin">
        <color theme="0"/>
      </top>
      <bottom style="thick">
        <color rgb="FF92D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92D050"/>
      </right>
      <top style="thick">
        <color rgb="FF92D050"/>
      </top>
      <bottom style="thick">
        <color theme="0"/>
      </bottom>
      <diagonal/>
    </border>
    <border>
      <left style="thick">
        <color rgb="FF92D05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ck">
        <color rgb="FF92D050"/>
      </right>
      <top style="thick">
        <color theme="0"/>
      </top>
      <bottom style="thin">
        <color theme="0"/>
      </bottom>
      <diagonal/>
    </border>
    <border>
      <left style="medium">
        <color indexed="64"/>
      </left>
      <right style="thick">
        <color rgb="FF92D050"/>
      </right>
      <top/>
      <bottom style="thin">
        <color theme="0"/>
      </bottom>
      <diagonal/>
    </border>
    <border>
      <left style="thick">
        <color rgb="FF92D050"/>
      </left>
      <right style="thin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rgb="FF92D050"/>
      </bottom>
      <diagonal/>
    </border>
    <border>
      <left/>
      <right style="thick">
        <color rgb="FF92D050"/>
      </right>
      <top/>
      <bottom style="thick">
        <color rgb="FF92D050"/>
      </bottom>
      <diagonal/>
    </border>
    <border>
      <left style="thin">
        <color theme="0"/>
      </left>
      <right style="thin">
        <color theme="0"/>
      </right>
      <top style="thick">
        <color rgb="FF92D050"/>
      </top>
      <bottom style="thin">
        <color theme="0"/>
      </bottom>
      <diagonal/>
    </border>
    <border>
      <left/>
      <right style="thick">
        <color rgb="FF92D050"/>
      </right>
      <top style="thick">
        <color rgb="FF92D050"/>
      </top>
      <bottom style="thin">
        <color theme="0"/>
      </bottom>
      <diagonal/>
    </border>
    <border>
      <left/>
      <right style="thick">
        <color rgb="FF92D050"/>
      </right>
      <top style="thin">
        <color theme="0"/>
      </top>
      <bottom style="thin">
        <color theme="0"/>
      </bottom>
      <diagonal/>
    </border>
    <border>
      <left style="thick">
        <color rgb="FF92D050"/>
      </left>
      <right/>
      <top/>
      <bottom style="thin">
        <color theme="0"/>
      </bottom>
      <diagonal/>
    </border>
    <border>
      <left style="thick">
        <color rgb="FF92D05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rgb="FF92D050"/>
      </bottom>
      <diagonal/>
    </border>
    <border>
      <left style="thin">
        <color theme="0"/>
      </left>
      <right style="thick">
        <color rgb="FF92D050"/>
      </right>
      <top style="thin">
        <color theme="0"/>
      </top>
      <bottom style="thick">
        <color rgb="FF92D050"/>
      </bottom>
      <diagonal/>
    </border>
    <border>
      <left style="thick">
        <color rgb="FF92D050"/>
      </left>
      <right style="thin">
        <color theme="0"/>
      </right>
      <top style="thin">
        <color theme="0"/>
      </top>
      <bottom/>
      <diagonal/>
    </border>
    <border>
      <left style="thick">
        <color rgb="FF92D05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 style="medium">
        <color indexed="64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/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 style="medium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2">
    <xf numFmtId="0" fontId="0" fillId="0" borderId="0" xfId="0"/>
    <xf numFmtId="2" fontId="0" fillId="2" borderId="14" xfId="2" applyNumberFormat="1" applyFont="1" applyFill="1" applyBorder="1" applyAlignment="1" applyProtection="1">
      <alignment horizontal="center"/>
    </xf>
    <xf numFmtId="3" fontId="3" fillId="2" borderId="18" xfId="0" applyNumberFormat="1" applyFont="1" applyFill="1" applyBorder="1" applyAlignment="1" applyProtection="1">
      <alignment horizontal="center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left" vertical="center" wrapText="1"/>
    </xf>
    <xf numFmtId="49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20" xfId="0" applyNumberFormat="1" applyFont="1" applyFill="1" applyBorder="1" applyAlignment="1" applyProtection="1">
      <alignment horizontal="center" vertical="center" wrapText="1"/>
    </xf>
    <xf numFmtId="0" fontId="0" fillId="2" borderId="15" xfId="0" applyFont="1" applyFill="1" applyBorder="1" applyAlignment="1" applyProtection="1">
      <alignment horizontal="left" vertical="center" wrapText="1"/>
    </xf>
    <xf numFmtId="49" fontId="0" fillId="3" borderId="14" xfId="0" applyNumberFormat="1" applyFont="1" applyFill="1" applyBorder="1" applyAlignment="1" applyProtection="1">
      <alignment horizontal="left" vertical="center"/>
      <protection locked="0"/>
    </xf>
    <xf numFmtId="0" fontId="0" fillId="3" borderId="14" xfId="0" applyNumberFormat="1" applyFont="1" applyFill="1" applyBorder="1" applyAlignment="1" applyProtection="1">
      <alignment horizontal="center" vertical="center"/>
      <protection locked="0"/>
    </xf>
    <xf numFmtId="2" fontId="0" fillId="3" borderId="14" xfId="0" applyNumberFormat="1" applyFont="1" applyFill="1" applyBorder="1" applyAlignment="1" applyProtection="1">
      <alignment horizontal="center" vertical="center"/>
      <protection locked="0"/>
    </xf>
    <xf numFmtId="169" fontId="0" fillId="2" borderId="20" xfId="0" applyNumberFormat="1" applyFont="1" applyFill="1" applyBorder="1" applyAlignment="1" applyProtection="1">
      <alignment horizontal="center" vertical="center"/>
    </xf>
    <xf numFmtId="49" fontId="0" fillId="4" borderId="14" xfId="0" applyNumberFormat="1" applyFont="1" applyFill="1" applyBorder="1" applyAlignment="1" applyProtection="1">
      <alignment horizontal="left" vertical="center"/>
      <protection locked="0"/>
    </xf>
    <xf numFmtId="0" fontId="0" fillId="4" borderId="14" xfId="0" applyNumberFormat="1" applyFont="1" applyFill="1" applyBorder="1" applyAlignment="1" applyProtection="1">
      <alignment horizontal="center" vertical="center"/>
      <protection locked="0"/>
    </xf>
    <xf numFmtId="2" fontId="0" fillId="4" borderId="14" xfId="0" applyNumberFormat="1" applyFont="1" applyFill="1" applyBorder="1" applyAlignment="1" applyProtection="1">
      <alignment horizontal="center" vertical="center"/>
      <protection locked="0"/>
    </xf>
    <xf numFmtId="169" fontId="0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ont="1" applyFill="1" applyBorder="1" applyAlignment="1" applyProtection="1">
      <alignment horizontal="left" vertical="center" wrapText="1"/>
    </xf>
    <xf numFmtId="49" fontId="0" fillId="3" borderId="18" xfId="0" applyNumberFormat="1" applyFont="1" applyFill="1" applyBorder="1" applyAlignment="1" applyProtection="1">
      <alignment horizontal="left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169" fontId="0" fillId="3" borderId="18" xfId="0" applyNumberFormat="1" applyFont="1" applyFill="1" applyBorder="1" applyAlignment="1" applyProtection="1">
      <alignment horizontal="center" vertical="center"/>
      <protection locked="0"/>
    </xf>
    <xf numFmtId="169" fontId="0" fillId="2" borderId="21" xfId="0" applyNumberFormat="1" applyFont="1" applyFill="1" applyBorder="1" applyAlignment="1" applyProtection="1">
      <alignment horizontal="center" vertical="center"/>
    </xf>
    <xf numFmtId="170" fontId="0" fillId="2" borderId="20" xfId="0" applyNumberFormat="1" applyFont="1" applyFill="1" applyBorder="1" applyAlignment="1" applyProtection="1">
      <alignment horizontal="center" vertical="center" wrapText="1"/>
    </xf>
    <xf numFmtId="49" fontId="0" fillId="4" borderId="14" xfId="0" applyNumberFormat="1" applyFont="1" applyFill="1" applyBorder="1" applyAlignment="1" applyProtection="1">
      <alignment horizontal="center" vertical="center"/>
      <protection locked="0"/>
    </xf>
    <xf numFmtId="1" fontId="0" fillId="4" borderId="14" xfId="0" applyNumberFormat="1" applyFont="1" applyFill="1" applyBorder="1" applyAlignment="1" applyProtection="1">
      <alignment horizontal="center" vertical="center"/>
      <protection locked="0"/>
    </xf>
    <xf numFmtId="44" fontId="0" fillId="4" borderId="14" xfId="0" applyNumberFormat="1" applyFont="1" applyFill="1" applyBorder="1" applyAlignment="1" applyProtection="1">
      <alignment horizontal="center" vertical="center"/>
      <protection locked="0"/>
    </xf>
    <xf numFmtId="49" fontId="0" fillId="3" borderId="14" xfId="0" applyNumberFormat="1" applyFont="1" applyFill="1" applyBorder="1" applyAlignment="1" applyProtection="1">
      <alignment horizontal="center" vertical="center"/>
      <protection locked="0"/>
    </xf>
    <xf numFmtId="1" fontId="0" fillId="3" borderId="14" xfId="0" applyNumberFormat="1" applyFont="1" applyFill="1" applyBorder="1" applyAlignment="1" applyProtection="1">
      <alignment horizontal="center" vertical="center"/>
      <protection locked="0"/>
    </xf>
    <xf numFmtId="44" fontId="0" fillId="3" borderId="14" xfId="0" applyNumberFormat="1" applyFont="1" applyFill="1" applyBorder="1" applyAlignment="1" applyProtection="1">
      <alignment horizontal="center" vertical="center"/>
      <protection locked="0"/>
    </xf>
    <xf numFmtId="170" fontId="0" fillId="2" borderId="21" xfId="0" applyNumberFormat="1" applyFont="1" applyFill="1" applyBorder="1" applyAlignment="1" applyProtection="1">
      <alignment horizontal="center" vertical="center" wrapText="1"/>
    </xf>
    <xf numFmtId="44" fontId="0" fillId="2" borderId="20" xfId="0" applyNumberFormat="1" applyFont="1" applyFill="1" applyBorder="1" applyAlignment="1" applyProtection="1">
      <alignment horizontal="center" vertical="center" wrapText="1"/>
    </xf>
    <xf numFmtId="49" fontId="0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18" xfId="0" applyNumberFormat="1" applyFont="1" applyFill="1" applyBorder="1" applyAlignment="1" applyProtection="1">
      <alignment horizontal="center" vertical="center"/>
      <protection locked="0"/>
    </xf>
    <xf numFmtId="2" fontId="0" fillId="4" borderId="18" xfId="0" applyNumberFormat="1" applyFont="1" applyFill="1" applyBorder="1" applyAlignment="1" applyProtection="1">
      <alignment horizontal="center" vertical="center"/>
      <protection locked="0"/>
    </xf>
    <xf numFmtId="44" fontId="0" fillId="4" borderId="18" xfId="0" applyNumberFormat="1" applyFont="1" applyFill="1" applyBorder="1" applyAlignment="1" applyProtection="1">
      <alignment horizontal="center" vertical="center"/>
      <protection locked="0"/>
    </xf>
    <xf numFmtId="44" fontId="0" fillId="2" borderId="21" xfId="0" applyNumberFormat="1" applyFont="1" applyFill="1" applyBorder="1" applyAlignment="1" applyProtection="1">
      <alignment horizontal="center" vertical="center" wrapText="1"/>
    </xf>
    <xf numFmtId="0" fontId="3" fillId="2" borderId="19" xfId="0" applyNumberFormat="1" applyFont="1" applyFill="1" applyBorder="1" applyAlignment="1" applyProtection="1">
      <alignment horizontal="center" vertical="center" wrapText="1"/>
    </xf>
    <xf numFmtId="49" fontId="6" fillId="8" borderId="0" xfId="0" applyNumberFormat="1" applyFont="1" applyFill="1" applyBorder="1" applyAlignment="1" applyProtection="1">
      <alignment horizontal="center" vertical="center"/>
      <protection locked="0"/>
    </xf>
    <xf numFmtId="0" fontId="6" fillId="8" borderId="0" xfId="0" applyNumberFormat="1" applyFont="1" applyFill="1" applyBorder="1" applyAlignment="1" applyProtection="1">
      <alignment horizontal="center" vertical="center"/>
      <protection locked="0"/>
    </xf>
    <xf numFmtId="2" fontId="6" fillId="8" borderId="0" xfId="0" applyNumberFormat="1" applyFont="1" applyFill="1" applyBorder="1" applyAlignment="1" applyProtection="1">
      <alignment horizontal="center" vertical="center"/>
      <protection locked="0"/>
    </xf>
    <xf numFmtId="44" fontId="6" fillId="8" borderId="0" xfId="0" applyNumberFormat="1" applyFont="1" applyFill="1" applyBorder="1" applyAlignment="1" applyProtection="1">
      <alignment horizontal="center" vertical="center"/>
      <protection locked="0"/>
    </xf>
    <xf numFmtId="44" fontId="6" fillId="2" borderId="80" xfId="0" applyNumberFormat="1" applyFont="1" applyFill="1" applyBorder="1" applyAlignment="1" applyProtection="1">
      <alignment horizontal="center" vertical="center"/>
      <protection locked="0"/>
    </xf>
    <xf numFmtId="2" fontId="6" fillId="2" borderId="80" xfId="0" applyNumberFormat="1" applyFont="1" applyFill="1" applyBorder="1" applyAlignment="1" applyProtection="1">
      <alignment horizontal="center" vertical="center"/>
      <protection locked="0"/>
    </xf>
    <xf numFmtId="0" fontId="6" fillId="2" borderId="80" xfId="0" applyNumberFormat="1" applyFont="1" applyFill="1" applyBorder="1" applyAlignment="1" applyProtection="1">
      <alignment horizontal="center" vertical="center"/>
      <protection locked="0"/>
    </xf>
    <xf numFmtId="49" fontId="6" fillId="2" borderId="80" xfId="0" applyNumberFormat="1" applyFont="1" applyFill="1" applyBorder="1" applyAlignment="1" applyProtection="1">
      <alignment horizontal="center" vertical="center"/>
      <protection locked="0"/>
    </xf>
    <xf numFmtId="49" fontId="6" fillId="2" borderId="129" xfId="0" applyNumberFormat="1" applyFont="1" applyFill="1" applyBorder="1" applyAlignment="1" applyProtection="1">
      <alignment horizontal="center" vertical="center"/>
      <protection locked="0"/>
    </xf>
    <xf numFmtId="0" fontId="6" fillId="2" borderId="129" xfId="0" applyNumberFormat="1" applyFont="1" applyFill="1" applyBorder="1" applyAlignment="1" applyProtection="1">
      <alignment horizontal="center" vertical="center"/>
      <protection locked="0"/>
    </xf>
    <xf numFmtId="2" fontId="6" fillId="2" borderId="129" xfId="0" applyNumberFormat="1" applyFont="1" applyFill="1" applyBorder="1" applyAlignment="1" applyProtection="1">
      <alignment horizontal="center" vertical="center"/>
      <protection locked="0"/>
    </xf>
    <xf numFmtId="44" fontId="6" fillId="2" borderId="129" xfId="0" applyNumberFormat="1" applyFont="1" applyFill="1" applyBorder="1" applyAlignment="1" applyProtection="1">
      <alignment horizontal="center" vertical="center"/>
      <protection locked="0"/>
    </xf>
    <xf numFmtId="1" fontId="3" fillId="2" borderId="18" xfId="2" applyNumberFormat="1" applyFont="1" applyFill="1" applyBorder="1" applyAlignment="1" applyProtection="1">
      <alignment horizontal="center"/>
    </xf>
    <xf numFmtId="171" fontId="0" fillId="6" borderId="14" xfId="2" applyNumberFormat="1" applyFont="1" applyFill="1" applyBorder="1" applyAlignment="1" applyProtection="1">
      <alignment horizontal="center"/>
    </xf>
    <xf numFmtId="171" fontId="0" fillId="5" borderId="14" xfId="2" applyNumberFormat="1" applyFont="1" applyFill="1" applyBorder="1" applyAlignment="1" applyProtection="1">
      <alignment horizontal="center"/>
    </xf>
    <xf numFmtId="171" fontId="0" fillId="7" borderId="14" xfId="2" applyNumberFormat="1" applyFont="1" applyFill="1" applyBorder="1" applyAlignment="1" applyProtection="1">
      <alignment horizontal="center"/>
    </xf>
    <xf numFmtId="1" fontId="0" fillId="9" borderId="14" xfId="0" applyNumberFormat="1" applyFont="1" applyFill="1" applyBorder="1" applyAlignment="1" applyProtection="1">
      <alignment horizontal="center" vertical="center"/>
      <protection locked="0"/>
    </xf>
    <xf numFmtId="49" fontId="6" fillId="2" borderId="61" xfId="0" applyNumberFormat="1" applyFont="1" applyFill="1" applyBorder="1" applyAlignment="1" applyProtection="1">
      <alignment horizontal="center" vertical="center"/>
      <protection locked="0"/>
    </xf>
    <xf numFmtId="0" fontId="6" fillId="2" borderId="61" xfId="0" applyNumberFormat="1" applyFont="1" applyFill="1" applyBorder="1" applyAlignment="1" applyProtection="1">
      <alignment horizontal="center" vertical="center"/>
      <protection locked="0"/>
    </xf>
    <xf numFmtId="2" fontId="6" fillId="2" borderId="61" xfId="0" applyNumberFormat="1" applyFont="1" applyFill="1" applyBorder="1" applyAlignment="1" applyProtection="1">
      <alignment horizontal="center" vertical="center"/>
      <protection locked="0"/>
    </xf>
    <xf numFmtId="44" fontId="6" fillId="2" borderId="61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Border="1" applyAlignment="1" applyProtection="1">
      <alignment horizontal="center" vertical="center"/>
      <protection locked="0"/>
    </xf>
    <xf numFmtId="171" fontId="0" fillId="5" borderId="204" xfId="2" applyNumberFormat="1" applyFont="1" applyFill="1" applyBorder="1" applyAlignment="1" applyProtection="1">
      <alignment horizontal="center"/>
    </xf>
    <xf numFmtId="0" fontId="0" fillId="0" borderId="110" xfId="0" applyBorder="1" applyProtection="1">
      <protection locked="0"/>
    </xf>
    <xf numFmtId="0" fontId="0" fillId="0" borderId="111" xfId="0" applyBorder="1" applyProtection="1">
      <protection locked="0"/>
    </xf>
    <xf numFmtId="0" fontId="0" fillId="0" borderId="175" xfId="0" applyBorder="1" applyProtection="1">
      <protection locked="0"/>
    </xf>
    <xf numFmtId="0" fontId="0" fillId="0" borderId="176" xfId="0" applyBorder="1" applyProtection="1">
      <protection locked="0"/>
    </xf>
    <xf numFmtId="0" fontId="0" fillId="8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113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177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178" xfId="0" applyBorder="1" applyProtection="1">
      <protection locked="0"/>
    </xf>
    <xf numFmtId="0" fontId="0" fillId="0" borderId="144" xfId="0" applyBorder="1" applyProtection="1">
      <protection locked="0"/>
    </xf>
    <xf numFmtId="0" fontId="0" fillId="8" borderId="0" xfId="0" applyFill="1" applyAlignment="1" applyProtection="1">
      <alignment horizontal="center" wrapText="1"/>
      <protection locked="0"/>
    </xf>
    <xf numFmtId="0" fontId="0" fillId="8" borderId="0" xfId="0" applyFill="1" applyAlignment="1" applyProtection="1">
      <alignment wrapText="1"/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165" fontId="5" fillId="2" borderId="0" xfId="0" applyNumberFormat="1" applyFont="1" applyFill="1" applyBorder="1" applyAlignment="1" applyProtection="1">
      <alignment horizontal="left"/>
      <protection locked="0"/>
    </xf>
    <xf numFmtId="0" fontId="0" fillId="0" borderId="117" xfId="0" applyBorder="1" applyProtection="1">
      <protection locked="0"/>
    </xf>
    <xf numFmtId="0" fontId="7" fillId="0" borderId="82" xfId="0" applyFont="1" applyFill="1" applyBorder="1" applyAlignment="1" applyProtection="1">
      <alignment horizontal="center"/>
      <protection locked="0"/>
    </xf>
    <xf numFmtId="166" fontId="8" fillId="0" borderId="82" xfId="0" applyNumberFormat="1" applyFont="1" applyFill="1" applyBorder="1" applyAlignment="1" applyProtection="1">
      <alignment horizontal="center"/>
      <protection locked="0"/>
    </xf>
    <xf numFmtId="0" fontId="0" fillId="0" borderId="114" xfId="0" applyBorder="1" applyProtection="1"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0" fontId="0" fillId="2" borderId="15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0" fillId="0" borderId="179" xfId="0" applyBorder="1" applyProtection="1">
      <protection locked="0"/>
    </xf>
    <xf numFmtId="0" fontId="10" fillId="0" borderId="47" xfId="0" applyFont="1" applyFill="1" applyBorder="1" applyProtection="1">
      <protection locked="0"/>
    </xf>
    <xf numFmtId="0" fontId="0" fillId="0" borderId="51" xfId="0" applyFill="1" applyBorder="1" applyProtection="1">
      <protection locked="0"/>
    </xf>
    <xf numFmtId="0" fontId="0" fillId="0" borderId="48" xfId="0" applyBorder="1" applyProtection="1">
      <protection locked="0"/>
    </xf>
    <xf numFmtId="0" fontId="0" fillId="0" borderId="118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119" xfId="0" applyBorder="1" applyProtection="1">
      <protection locked="0"/>
    </xf>
    <xf numFmtId="0" fontId="0" fillId="0" borderId="180" xfId="0" applyBorder="1" applyProtection="1">
      <protection locked="0"/>
    </xf>
    <xf numFmtId="0" fontId="0" fillId="0" borderId="120" xfId="0" applyBorder="1" applyProtection="1">
      <protection locked="0"/>
    </xf>
    <xf numFmtId="0" fontId="0" fillId="0" borderId="181" xfId="0" applyBorder="1" applyProtection="1">
      <protection locked="0"/>
    </xf>
    <xf numFmtId="0" fontId="18" fillId="0" borderId="48" xfId="0" applyFont="1" applyBorder="1" applyProtection="1"/>
    <xf numFmtId="0" fontId="0" fillId="0" borderId="49" xfId="0" applyBorder="1" applyProtection="1"/>
    <xf numFmtId="0" fontId="0" fillId="0" borderId="48" xfId="0" applyBorder="1" applyProtection="1"/>
    <xf numFmtId="0" fontId="11" fillId="9" borderId="25" xfId="0" applyFont="1" applyFill="1" applyBorder="1" applyAlignment="1" applyProtection="1">
      <alignment horizontal="left"/>
      <protection locked="0"/>
    </xf>
    <xf numFmtId="0" fontId="11" fillId="9" borderId="20" xfId="0" applyFont="1" applyFill="1" applyBorder="1" applyAlignment="1" applyProtection="1">
      <alignment horizontal="left"/>
      <protection locked="0"/>
    </xf>
    <xf numFmtId="0" fontId="11" fillId="10" borderId="20" xfId="0" applyFont="1" applyFill="1" applyBorder="1" applyAlignment="1" applyProtection="1">
      <alignment horizontal="left"/>
      <protection locked="0"/>
    </xf>
    <xf numFmtId="167" fontId="11" fillId="10" borderId="21" xfId="0" applyNumberFormat="1" applyFont="1" applyFill="1" applyBorder="1" applyAlignment="1" applyProtection="1">
      <alignment horizontal="left"/>
      <protection locked="0"/>
    </xf>
    <xf numFmtId="0" fontId="0" fillId="0" borderId="178" xfId="0" applyBorder="1" applyProtection="1"/>
    <xf numFmtId="0" fontId="19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0" fillId="0" borderId="144" xfId="0" applyBorder="1" applyProtection="1"/>
    <xf numFmtId="0" fontId="5" fillId="2" borderId="23" xfId="0" applyFont="1" applyFill="1" applyBorder="1" applyAlignment="1" applyProtection="1">
      <alignment horizontal="left"/>
    </xf>
    <xf numFmtId="0" fontId="5" fillId="2" borderId="25" xfId="0" applyFont="1" applyFill="1" applyBorder="1" applyAlignment="1" applyProtection="1">
      <alignment horizontal="left"/>
    </xf>
    <xf numFmtId="0" fontId="6" fillId="2" borderId="15" xfId="0" applyFont="1" applyFill="1" applyBorder="1" applyAlignment="1" applyProtection="1">
      <alignment horizontal="left"/>
    </xf>
    <xf numFmtId="165" fontId="6" fillId="2" borderId="20" xfId="0" applyNumberFormat="1" applyFont="1" applyFill="1" applyBorder="1" applyAlignment="1" applyProtection="1">
      <alignment horizontal="left"/>
    </xf>
    <xf numFmtId="164" fontId="6" fillId="2" borderId="20" xfId="0" applyNumberFormat="1" applyFont="1" applyFill="1" applyBorder="1" applyAlignment="1" applyProtection="1">
      <alignment horizontal="left"/>
    </xf>
    <xf numFmtId="0" fontId="5" fillId="2" borderId="17" xfId="0" applyFont="1" applyFill="1" applyBorder="1" applyAlignment="1" applyProtection="1">
      <alignment horizontal="left"/>
    </xf>
    <xf numFmtId="44" fontId="5" fillId="2" borderId="21" xfId="1" applyFont="1" applyFill="1" applyBorder="1" applyAlignment="1" applyProtection="1">
      <alignment horizontal="left"/>
    </xf>
    <xf numFmtId="0" fontId="0" fillId="0" borderId="113" xfId="0" applyBorder="1" applyProtection="1"/>
    <xf numFmtId="0" fontId="0" fillId="0" borderId="179" xfId="0" applyBorder="1" applyProtection="1"/>
    <xf numFmtId="0" fontId="0" fillId="0" borderId="150" xfId="0" applyBorder="1" applyProtection="1">
      <protection locked="0"/>
    </xf>
    <xf numFmtId="0" fontId="0" fillId="0" borderId="134" xfId="0" applyBorder="1" applyProtection="1">
      <protection locked="0"/>
    </xf>
    <xf numFmtId="0" fontId="0" fillId="0" borderId="151" xfId="0" applyBorder="1" applyProtection="1">
      <protection locked="0"/>
    </xf>
    <xf numFmtId="0" fontId="0" fillId="0" borderId="168" xfId="0" applyBorder="1" applyProtection="1">
      <protection locked="0"/>
    </xf>
    <xf numFmtId="0" fontId="0" fillId="0" borderId="155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143" xfId="0" applyBorder="1" applyProtection="1">
      <protection locked="0"/>
    </xf>
    <xf numFmtId="0" fontId="0" fillId="0" borderId="96" xfId="0" applyBorder="1" applyProtection="1">
      <protection locked="0"/>
    </xf>
    <xf numFmtId="0" fontId="0" fillId="0" borderId="170" xfId="0" applyBorder="1" applyProtection="1">
      <protection locked="0"/>
    </xf>
    <xf numFmtId="0" fontId="0" fillId="0" borderId="115" xfId="0" applyBorder="1" applyProtection="1">
      <protection locked="0"/>
    </xf>
    <xf numFmtId="0" fontId="0" fillId="0" borderId="171" xfId="0" applyBorder="1" applyProtection="1">
      <protection locked="0"/>
    </xf>
    <xf numFmtId="0" fontId="1" fillId="8" borderId="0" xfId="0" applyFont="1" applyFill="1" applyBorder="1" applyAlignment="1" applyProtection="1">
      <alignment vertical="center" wrapText="1"/>
      <protection locked="0"/>
    </xf>
    <xf numFmtId="0" fontId="1" fillId="8" borderId="0" xfId="0" applyFont="1" applyFill="1" applyBorder="1" applyAlignment="1" applyProtection="1">
      <alignment horizontal="center" vertical="center" wrapText="1"/>
      <protection locked="0"/>
    </xf>
    <xf numFmtId="0" fontId="0" fillId="0" borderId="116" xfId="0" applyBorder="1" applyProtection="1">
      <protection locked="0"/>
    </xf>
    <xf numFmtId="0" fontId="2" fillId="8" borderId="0" xfId="0" applyFont="1" applyFill="1" applyBorder="1" applyAlignment="1" applyProtection="1">
      <alignment vertical="center" wrapText="1"/>
      <protection locked="0"/>
    </xf>
    <xf numFmtId="0" fontId="0" fillId="0" borderId="86" xfId="0" applyBorder="1" applyProtection="1">
      <protection locked="0"/>
    </xf>
    <xf numFmtId="0" fontId="0" fillId="0" borderId="94" xfId="0" applyBorder="1" applyProtection="1">
      <protection locked="0"/>
    </xf>
    <xf numFmtId="0" fontId="0" fillId="8" borderId="0" xfId="0" applyFill="1" applyBorder="1" applyProtection="1">
      <protection locked="0"/>
    </xf>
    <xf numFmtId="0" fontId="0" fillId="0" borderId="128" xfId="0" applyBorder="1" applyProtection="1">
      <protection locked="0"/>
    </xf>
    <xf numFmtId="0" fontId="0" fillId="0" borderId="173" xfId="0" applyBorder="1" applyProtection="1">
      <protection locked="0"/>
    </xf>
    <xf numFmtId="0" fontId="0" fillId="0" borderId="129" xfId="0" applyBorder="1" applyProtection="1">
      <protection locked="0"/>
    </xf>
    <xf numFmtId="0" fontId="0" fillId="0" borderId="174" xfId="0" applyBorder="1" applyProtection="1">
      <protection locked="0"/>
    </xf>
    <xf numFmtId="0" fontId="18" fillId="0" borderId="55" xfId="0" applyFont="1" applyBorder="1" applyProtection="1"/>
    <xf numFmtId="0" fontId="0" fillId="0" borderId="54" xfId="0" applyBorder="1" applyProtection="1"/>
    <xf numFmtId="0" fontId="0" fillId="0" borderId="57" xfId="0" applyBorder="1" applyProtection="1"/>
    <xf numFmtId="0" fontId="0" fillId="0" borderId="57" xfId="0" applyBorder="1" applyAlignment="1" applyProtection="1">
      <alignment horizontal="center"/>
    </xf>
    <xf numFmtId="0" fontId="0" fillId="0" borderId="96" xfId="0" applyBorder="1" applyProtection="1"/>
    <xf numFmtId="0" fontId="0" fillId="0" borderId="107" xfId="0" applyBorder="1" applyProtection="1"/>
    <xf numFmtId="0" fontId="3" fillId="0" borderId="36" xfId="0" applyFont="1" applyBorder="1" applyProtection="1"/>
    <xf numFmtId="0" fontId="3" fillId="0" borderId="37" xfId="0" applyFont="1" applyBorder="1" applyProtection="1"/>
    <xf numFmtId="0" fontId="3" fillId="0" borderId="37" xfId="0" applyFont="1" applyBorder="1" applyAlignment="1" applyProtection="1">
      <alignment horizontal="center" wrapText="1"/>
    </xf>
    <xf numFmtId="0" fontId="3" fillId="0" borderId="38" xfId="0" applyFont="1" applyBorder="1" applyAlignment="1" applyProtection="1">
      <alignment horizontal="center" wrapText="1"/>
    </xf>
    <xf numFmtId="0" fontId="0" fillId="0" borderId="39" xfId="0" applyFont="1" applyBorder="1" applyAlignment="1" applyProtection="1">
      <alignment vertical="center" wrapText="1"/>
    </xf>
    <xf numFmtId="0" fontId="0" fillId="0" borderId="9" xfId="0" applyFont="1" applyBorder="1" applyProtection="1"/>
    <xf numFmtId="0" fontId="0" fillId="0" borderId="9" xfId="0" applyFont="1" applyBorder="1" applyAlignment="1" applyProtection="1">
      <alignment horizontal="center"/>
    </xf>
    <xf numFmtId="164" fontId="0" fillId="0" borderId="9" xfId="0" applyNumberFormat="1" applyFont="1" applyBorder="1" applyAlignment="1" applyProtection="1">
      <alignment wrapText="1"/>
    </xf>
    <xf numFmtId="164" fontId="0" fillId="0" borderId="9" xfId="0" applyNumberFormat="1" applyFont="1" applyBorder="1" applyProtection="1"/>
    <xf numFmtId="164" fontId="0" fillId="0" borderId="40" xfId="0" applyNumberFormat="1" applyFont="1" applyBorder="1" applyProtection="1"/>
    <xf numFmtId="0" fontId="0" fillId="0" borderId="10" xfId="0" applyFont="1" applyBorder="1" applyAlignment="1" applyProtection="1">
      <alignment horizontal="center"/>
    </xf>
    <xf numFmtId="0" fontId="0" fillId="0" borderId="167" xfId="0" applyFont="1" applyBorder="1" applyProtection="1"/>
    <xf numFmtId="0" fontId="0" fillId="0" borderId="106" xfId="0" applyFont="1" applyBorder="1" applyAlignment="1" applyProtection="1">
      <alignment horizontal="center"/>
    </xf>
    <xf numFmtId="0" fontId="0" fillId="0" borderId="52" xfId="0" applyFont="1" applyBorder="1" applyAlignment="1" applyProtection="1">
      <alignment horizontal="center"/>
    </xf>
    <xf numFmtId="164" fontId="0" fillId="0" borderId="10" xfId="0" applyNumberFormat="1" applyFont="1" applyBorder="1" applyProtection="1"/>
    <xf numFmtId="0" fontId="0" fillId="0" borderId="41" xfId="0" applyFont="1" applyBorder="1" applyProtection="1"/>
    <xf numFmtId="0" fontId="0" fillId="0" borderId="42" xfId="0" applyFont="1" applyBorder="1" applyProtection="1"/>
    <xf numFmtId="0" fontId="0" fillId="0" borderId="42" xfId="0" applyFont="1" applyBorder="1" applyAlignment="1" applyProtection="1">
      <alignment horizontal="right"/>
    </xf>
    <xf numFmtId="0" fontId="0" fillId="0" borderId="43" xfId="0" applyFont="1" applyBorder="1" applyAlignment="1" applyProtection="1">
      <alignment horizontal="center"/>
    </xf>
    <xf numFmtId="0" fontId="0" fillId="0" borderId="11" xfId="0" applyFont="1" applyBorder="1" applyAlignment="1" applyProtection="1">
      <alignment horizontal="right"/>
    </xf>
    <xf numFmtId="164" fontId="0" fillId="0" borderId="12" xfId="0" applyNumberFormat="1" applyFont="1" applyBorder="1" applyProtection="1"/>
    <xf numFmtId="164" fontId="0" fillId="0" borderId="13" xfId="0" applyNumberFormat="1" applyFont="1" applyBorder="1" applyProtection="1"/>
    <xf numFmtId="0" fontId="0" fillId="0" borderId="86" xfId="0" applyBorder="1" applyProtection="1"/>
    <xf numFmtId="0" fontId="0" fillId="0" borderId="94" xfId="0" applyBorder="1" applyProtection="1"/>
    <xf numFmtId="0" fontId="0" fillId="0" borderId="152" xfId="0" applyBorder="1" applyProtection="1">
      <protection locked="0"/>
    </xf>
    <xf numFmtId="0" fontId="0" fillId="0" borderId="153" xfId="0" applyBorder="1" applyProtection="1">
      <protection locked="0"/>
    </xf>
    <xf numFmtId="0" fontId="0" fillId="0" borderId="154" xfId="0" applyBorder="1" applyProtection="1">
      <protection locked="0"/>
    </xf>
    <xf numFmtId="0" fontId="0" fillId="0" borderId="64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6" xfId="0" applyBorder="1" applyProtection="1">
      <protection locked="0"/>
    </xf>
    <xf numFmtId="0" fontId="0" fillId="0" borderId="138" xfId="0" applyBorder="1" applyProtection="1">
      <protection locked="0"/>
    </xf>
    <xf numFmtId="0" fontId="0" fillId="0" borderId="156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57" xfId="0" applyBorder="1" applyProtection="1">
      <protection locked="0"/>
    </xf>
    <xf numFmtId="0" fontId="0" fillId="0" borderId="141" xfId="0" applyBorder="1" applyProtection="1">
      <protection locked="0"/>
    </xf>
    <xf numFmtId="0" fontId="0" fillId="0" borderId="70" xfId="0" applyBorder="1" applyProtection="1">
      <protection locked="0"/>
    </xf>
    <xf numFmtId="0" fontId="0" fillId="0" borderId="87" xfId="0" applyBorder="1" applyProtection="1">
      <protection locked="0"/>
    </xf>
    <xf numFmtId="0" fontId="0" fillId="0" borderId="14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62" xfId="0" applyBorder="1" applyProtection="1">
      <protection locked="0"/>
    </xf>
    <xf numFmtId="0" fontId="0" fillId="0" borderId="80" xfId="0" applyBorder="1" applyProtection="1">
      <protection locked="0"/>
    </xf>
    <xf numFmtId="0" fontId="0" fillId="0" borderId="59" xfId="0" applyBorder="1" applyProtection="1">
      <protection locked="0"/>
    </xf>
    <xf numFmtId="0" fontId="0" fillId="0" borderId="68" xfId="0" applyBorder="1" applyProtection="1">
      <protection locked="0"/>
    </xf>
    <xf numFmtId="0" fontId="0" fillId="0" borderId="66" xfId="0" applyBorder="1" applyProtection="1">
      <protection locked="0"/>
    </xf>
    <xf numFmtId="0" fontId="0" fillId="0" borderId="163" xfId="0" applyBorder="1" applyProtection="1">
      <protection locked="0"/>
    </xf>
    <xf numFmtId="0" fontId="0" fillId="0" borderId="164" xfId="0" applyBorder="1" applyProtection="1">
      <protection locked="0"/>
    </xf>
    <xf numFmtId="0" fontId="0" fillId="0" borderId="130" xfId="0" applyBorder="1" applyProtection="1">
      <protection locked="0"/>
    </xf>
    <xf numFmtId="0" fontId="0" fillId="0" borderId="165" xfId="0" applyBorder="1" applyProtection="1">
      <protection locked="0"/>
    </xf>
    <xf numFmtId="0" fontId="0" fillId="0" borderId="166" xfId="0" applyBorder="1" applyProtection="1">
      <protection locked="0"/>
    </xf>
    <xf numFmtId="0" fontId="0" fillId="8" borderId="0" xfId="0" applyFill="1" applyBorder="1" applyAlignment="1" applyProtection="1">
      <alignment horizontal="center"/>
      <protection locked="0"/>
    </xf>
    <xf numFmtId="44" fontId="0" fillId="8" borderId="0" xfId="1" applyFont="1" applyFill="1" applyBorder="1" applyProtection="1">
      <protection locked="0"/>
    </xf>
    <xf numFmtId="0" fontId="0" fillId="0" borderId="64" xfId="0" applyBorder="1" applyProtection="1"/>
    <xf numFmtId="0" fontId="18" fillId="0" borderId="70" xfId="0" applyFont="1" applyBorder="1" applyProtection="1"/>
    <xf numFmtId="0" fontId="0" fillId="0" borderId="56" xfId="0" applyBorder="1" applyProtection="1"/>
    <xf numFmtId="0" fontId="0" fillId="0" borderId="138" xfId="0" applyBorder="1" applyProtection="1"/>
    <xf numFmtId="0" fontId="0" fillId="0" borderId="158" xfId="0" applyBorder="1" applyProtection="1"/>
    <xf numFmtId="0" fontId="0" fillId="0" borderId="70" xfId="0" applyBorder="1" applyProtection="1"/>
    <xf numFmtId="0" fontId="16" fillId="0" borderId="64" xfId="0" applyFont="1" applyBorder="1" applyProtection="1"/>
    <xf numFmtId="0" fontId="0" fillId="0" borderId="157" xfId="0" applyBorder="1" applyProtection="1"/>
    <xf numFmtId="0" fontId="0" fillId="0" borderId="101" xfId="0" applyBorder="1" applyProtection="1"/>
    <xf numFmtId="0" fontId="16" fillId="0" borderId="96" xfId="0" applyFont="1" applyBorder="1" applyProtection="1"/>
    <xf numFmtId="0" fontId="0" fillId="0" borderId="87" xfId="0" applyBorder="1" applyProtection="1"/>
    <xf numFmtId="0" fontId="0" fillId="0" borderId="71" xfId="0" applyBorder="1" applyProtection="1"/>
    <xf numFmtId="0" fontId="0" fillId="0" borderId="114" xfId="0" applyBorder="1" applyProtection="1"/>
    <xf numFmtId="0" fontId="0" fillId="0" borderId="100" xfId="0" applyBorder="1" applyProtection="1"/>
    <xf numFmtId="0" fontId="3" fillId="0" borderId="1" xfId="0" applyFont="1" applyBorder="1" applyProtection="1"/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0" fillId="0" borderId="142" xfId="0" applyBorder="1" applyProtection="1"/>
    <xf numFmtId="0" fontId="0" fillId="0" borderId="5" xfId="0" applyBorder="1" applyProtection="1"/>
    <xf numFmtId="0" fontId="0" fillId="0" borderId="4" xfId="0" applyBorder="1" applyProtection="1"/>
    <xf numFmtId="0" fontId="0" fillId="0" borderId="0" xfId="0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0" fontId="0" fillId="0" borderId="0" xfId="0" applyBorder="1" applyProtection="1"/>
    <xf numFmtId="168" fontId="0" fillId="0" borderId="5" xfId="0" applyNumberFormat="1" applyBorder="1" applyProtection="1"/>
    <xf numFmtId="0" fontId="0" fillId="0" borderId="159" xfId="0" applyBorder="1" applyProtection="1"/>
    <xf numFmtId="0" fontId="0" fillId="0" borderId="102" xfId="0" applyBorder="1" applyProtection="1"/>
    <xf numFmtId="0" fontId="0" fillId="0" borderId="160" xfId="0" applyBorder="1" applyProtection="1"/>
    <xf numFmtId="0" fontId="0" fillId="0" borderId="161" xfId="0" applyBorder="1" applyProtection="1"/>
    <xf numFmtId="168" fontId="0" fillId="0" borderId="8" xfId="0" applyNumberFormat="1" applyBorder="1" applyProtection="1"/>
    <xf numFmtId="0" fontId="0" fillId="0" borderId="105" xfId="0" applyBorder="1" applyProtection="1"/>
    <xf numFmtId="0" fontId="0" fillId="0" borderId="80" xfId="0" applyBorder="1" applyProtection="1"/>
    <xf numFmtId="0" fontId="0" fillId="0" borderId="59" xfId="0" applyBorder="1" applyProtection="1"/>
    <xf numFmtId="0" fontId="0" fillId="0" borderId="79" xfId="0" applyBorder="1" applyProtection="1"/>
    <xf numFmtId="0" fontId="0" fillId="0" borderId="103" xfId="0" applyBorder="1" applyProtection="1"/>
    <xf numFmtId="0" fontId="0" fillId="0" borderId="118" xfId="0" applyBorder="1" applyProtection="1"/>
    <xf numFmtId="0" fontId="16" fillId="0" borderId="70" xfId="0" applyFont="1" applyBorder="1" applyProtection="1"/>
    <xf numFmtId="0" fontId="0" fillId="0" borderId="60" xfId="0" applyBorder="1" applyProtection="1"/>
    <xf numFmtId="0" fontId="0" fillId="0" borderId="63" xfId="0" applyBorder="1" applyProtection="1"/>
    <xf numFmtId="0" fontId="0" fillId="0" borderId="68" xfId="0" applyBorder="1" applyProtection="1"/>
    <xf numFmtId="0" fontId="0" fillId="0" borderId="62" xfId="0" applyBorder="1" applyProtection="1"/>
    <xf numFmtId="0" fontId="0" fillId="5" borderId="0" xfId="0" applyFill="1" applyBorder="1" applyAlignment="1" applyProtection="1">
      <alignment horizontal="center"/>
    </xf>
    <xf numFmtId="0" fontId="0" fillId="0" borderId="69" xfId="0" applyBorder="1" applyProtection="1"/>
    <xf numFmtId="0" fontId="0" fillId="11" borderId="0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44" fontId="0" fillId="0" borderId="8" xfId="1" applyFont="1" applyBorder="1" applyProtection="1"/>
    <xf numFmtId="0" fontId="0" fillId="0" borderId="112" xfId="0" applyBorder="1" applyProtection="1">
      <protection locked="0"/>
    </xf>
    <xf numFmtId="0" fontId="0" fillId="0" borderId="109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84" xfId="0" applyBorder="1" applyProtection="1">
      <protection locked="0"/>
    </xf>
    <xf numFmtId="0" fontId="0" fillId="0" borderId="85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108" xfId="0" applyBorder="1" applyProtection="1">
      <protection locked="0"/>
    </xf>
    <xf numFmtId="0" fontId="0" fillId="3" borderId="20" xfId="0" applyFont="1" applyFill="1" applyBorder="1" applyAlignment="1" applyProtection="1">
      <alignment horizontal="center" wrapText="1"/>
      <protection locked="0"/>
    </xf>
    <xf numFmtId="0" fontId="0" fillId="0" borderId="122" xfId="0" applyBorder="1" applyProtection="1">
      <protection locked="0"/>
    </xf>
    <xf numFmtId="0" fontId="0" fillId="4" borderId="20" xfId="0" applyFont="1" applyFill="1" applyBorder="1" applyAlignment="1" applyProtection="1">
      <alignment horizontal="center" wrapText="1"/>
      <protection locked="0"/>
    </xf>
    <xf numFmtId="0" fontId="0" fillId="0" borderId="82" xfId="0" applyBorder="1" applyProtection="1">
      <protection locked="0"/>
    </xf>
    <xf numFmtId="168" fontId="0" fillId="4" borderId="20" xfId="0" applyNumberFormat="1" applyFont="1" applyFill="1" applyBorder="1" applyAlignment="1" applyProtection="1">
      <alignment horizontal="center" wrapText="1"/>
      <protection locked="0"/>
    </xf>
    <xf numFmtId="168" fontId="0" fillId="3" borderId="20" xfId="0" applyNumberFormat="1" applyFont="1" applyFill="1" applyBorder="1" applyAlignment="1" applyProtection="1">
      <alignment horizontal="center" wrapText="1"/>
      <protection locked="0"/>
    </xf>
    <xf numFmtId="168" fontId="0" fillId="2" borderId="20" xfId="0" applyNumberFormat="1" applyFont="1" applyFill="1" applyBorder="1" applyAlignment="1" applyProtection="1">
      <alignment horizontal="center" wrapText="1"/>
      <protection locked="0"/>
    </xf>
    <xf numFmtId="0" fontId="0" fillId="0" borderId="6" xfId="0" applyFont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46" xfId="0" applyBorder="1" applyProtection="1">
      <protection locked="0"/>
    </xf>
    <xf numFmtId="168" fontId="0" fillId="4" borderId="207" xfId="0" applyNumberFormat="1" applyFont="1" applyFill="1" applyBorder="1" applyAlignment="1" applyProtection="1">
      <alignment horizontal="center" wrapText="1"/>
      <protection locked="0"/>
    </xf>
    <xf numFmtId="168" fontId="0" fillId="10" borderId="21" xfId="0" applyNumberFormat="1" applyFont="1" applyFill="1" applyBorder="1" applyAlignment="1" applyProtection="1">
      <alignment horizontal="center" wrapText="1"/>
      <protection locked="0"/>
    </xf>
    <xf numFmtId="0" fontId="0" fillId="0" borderId="184" xfId="0" applyBorder="1" applyProtection="1">
      <protection locked="0"/>
    </xf>
    <xf numFmtId="0" fontId="0" fillId="0" borderId="185" xfId="0" applyBorder="1" applyProtection="1">
      <protection locked="0"/>
    </xf>
    <xf numFmtId="0" fontId="0" fillId="0" borderId="187" xfId="0" applyBorder="1" applyProtection="1">
      <protection locked="0"/>
    </xf>
    <xf numFmtId="168" fontId="0" fillId="9" borderId="20" xfId="0" applyNumberFormat="1" applyFill="1" applyBorder="1" applyAlignment="1" applyProtection="1">
      <alignment horizontal="center"/>
      <protection locked="0"/>
    </xf>
    <xf numFmtId="0" fontId="0" fillId="0" borderId="183" xfId="0" applyBorder="1" applyProtection="1">
      <protection locked="0"/>
    </xf>
    <xf numFmtId="168" fontId="0" fillId="10" borderId="8" xfId="0" applyNumberFormat="1" applyFill="1" applyBorder="1" applyAlignment="1" applyProtection="1">
      <alignment horizontal="center"/>
      <protection locked="0"/>
    </xf>
    <xf numFmtId="0" fontId="0" fillId="0" borderId="182" xfId="0" applyBorder="1" applyProtection="1">
      <protection locked="0"/>
    </xf>
    <xf numFmtId="0" fontId="20" fillId="0" borderId="82" xfId="0" applyFont="1" applyBorder="1" applyProtection="1">
      <protection locked="0"/>
    </xf>
    <xf numFmtId="0" fontId="0" fillId="0" borderId="121" xfId="0" applyBorder="1" applyProtection="1">
      <protection locked="0"/>
    </xf>
    <xf numFmtId="0" fontId="0" fillId="0" borderId="115" xfId="0" applyBorder="1" applyProtection="1"/>
    <xf numFmtId="0" fontId="18" fillId="0" borderId="1" xfId="0" applyFont="1" applyBorder="1" applyProtection="1"/>
    <xf numFmtId="0" fontId="3" fillId="0" borderId="15" xfId="0" applyFont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wrapText="1"/>
    </xf>
    <xf numFmtId="0" fontId="0" fillId="2" borderId="15" xfId="0" applyFont="1" applyFill="1" applyBorder="1" applyAlignment="1" applyProtection="1">
      <alignment horizontal="center" wrapText="1"/>
    </xf>
    <xf numFmtId="0" fontId="0" fillId="0" borderId="116" xfId="0" applyBorder="1" applyProtection="1"/>
    <xf numFmtId="0" fontId="0" fillId="2" borderId="15" xfId="0" applyFont="1" applyFill="1" applyBorder="1" applyAlignment="1" applyProtection="1">
      <alignment horizontal="center" vertical="center" wrapText="1"/>
    </xf>
    <xf numFmtId="0" fontId="0" fillId="2" borderId="15" xfId="0" applyFont="1" applyFill="1" applyBorder="1" applyAlignment="1" applyProtection="1">
      <alignment horizontal="center" vertical="center"/>
    </xf>
    <xf numFmtId="0" fontId="0" fillId="2" borderId="20" xfId="0" applyFont="1" applyFill="1" applyBorder="1" applyAlignment="1" applyProtection="1">
      <alignment horizontal="center" vertical="center" wrapText="1"/>
    </xf>
    <xf numFmtId="0" fontId="0" fillId="2" borderId="20" xfId="0" applyFont="1" applyFill="1" applyBorder="1" applyAlignment="1" applyProtection="1">
      <alignment horizontal="center" wrapText="1"/>
    </xf>
    <xf numFmtId="2" fontId="0" fillId="2" borderId="15" xfId="0" applyNumberFormat="1" applyFont="1" applyFill="1" applyBorder="1" applyAlignment="1" applyProtection="1">
      <alignment horizontal="center" wrapText="1"/>
    </xf>
    <xf numFmtId="0" fontId="3" fillId="2" borderId="16" xfId="0" applyFont="1" applyFill="1" applyBorder="1" applyAlignment="1" applyProtection="1">
      <alignment horizontal="center" wrapText="1"/>
    </xf>
    <xf numFmtId="166" fontId="3" fillId="2" borderId="202" xfId="0" applyNumberFormat="1" applyFont="1" applyFill="1" applyBorder="1" applyAlignment="1" applyProtection="1">
      <alignment horizontal="center" wrapText="1"/>
    </xf>
    <xf numFmtId="0" fontId="0" fillId="0" borderId="6" xfId="0" applyFont="1" applyBorder="1" applyProtection="1"/>
    <xf numFmtId="0" fontId="0" fillId="0" borderId="15" xfId="0" applyFont="1" applyBorder="1" applyAlignment="1" applyProtection="1">
      <alignment horizontal="center"/>
    </xf>
    <xf numFmtId="0" fontId="0" fillId="0" borderId="208" xfId="0" applyFont="1" applyBorder="1" applyAlignment="1" applyProtection="1">
      <alignment horizontal="center"/>
    </xf>
    <xf numFmtId="0" fontId="0" fillId="0" borderId="17" xfId="0" applyFont="1" applyBorder="1" applyAlignment="1" applyProtection="1">
      <alignment horizontal="center"/>
    </xf>
    <xf numFmtId="0" fontId="18" fillId="0" borderId="36" xfId="0" applyFont="1" applyBorder="1" applyProtection="1"/>
    <xf numFmtId="0" fontId="0" fillId="0" borderId="186" xfId="0" applyBorder="1" applyProtection="1"/>
    <xf numFmtId="0" fontId="3" fillId="0" borderId="15" xfId="0" applyFont="1" applyBorder="1" applyAlignment="1" applyProtection="1">
      <alignment horizontal="center"/>
    </xf>
    <xf numFmtId="0" fontId="3" fillId="0" borderId="20" xfId="0" applyFont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188" xfId="0" applyBorder="1" applyAlignment="1" applyProtection="1">
      <alignment horizontal="center"/>
    </xf>
    <xf numFmtId="0" fontId="0" fillId="0" borderId="2" xfId="0" applyFont="1" applyBorder="1" applyProtection="1"/>
    <xf numFmtId="0" fontId="0" fillId="0" borderId="3" xfId="0" applyFont="1" applyBorder="1" applyProtection="1"/>
    <xf numFmtId="0" fontId="0" fillId="0" borderId="4" xfId="0" applyFont="1" applyBorder="1" applyProtection="1"/>
    <xf numFmtId="0" fontId="0" fillId="0" borderId="0" xfId="0" applyFont="1" applyBorder="1" applyProtection="1"/>
    <xf numFmtId="0" fontId="0" fillId="0" borderId="5" xfId="0" applyFont="1" applyBorder="1" applyProtection="1"/>
    <xf numFmtId="0" fontId="0" fillId="0" borderId="86" xfId="0" applyFont="1" applyBorder="1" applyProtection="1"/>
    <xf numFmtId="0" fontId="18" fillId="0" borderId="1" xfId="0" applyFont="1" applyBorder="1" applyAlignment="1" applyProtection="1">
      <alignment horizontal="left"/>
    </xf>
    <xf numFmtId="0" fontId="18" fillId="2" borderId="23" xfId="0" applyFont="1" applyFill="1" applyBorder="1" applyAlignment="1" applyProtection="1">
      <alignment horizontal="left"/>
    </xf>
    <xf numFmtId="0" fontId="11" fillId="2" borderId="15" xfId="0" applyFont="1" applyFill="1" applyBorder="1" applyAlignment="1" applyProtection="1">
      <alignment horizontal="left" wrapText="1"/>
    </xf>
    <xf numFmtId="0" fontId="0" fillId="0" borderId="123" xfId="0" applyBorder="1" applyProtection="1">
      <protection locked="0"/>
    </xf>
    <xf numFmtId="0" fontId="0" fillId="0" borderId="44" xfId="0" applyBorder="1" applyAlignment="1" applyProtection="1">
      <alignment horizontal="left"/>
      <protection locked="0"/>
    </xf>
    <xf numFmtId="0" fontId="17" fillId="0" borderId="45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left"/>
      <protection locked="0"/>
    </xf>
    <xf numFmtId="0" fontId="0" fillId="0" borderId="2" xfId="0" applyFont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26" xfId="0" applyFont="1" applyBorder="1" applyProtection="1">
      <protection locked="0"/>
    </xf>
    <xf numFmtId="0" fontId="0" fillId="0" borderId="5" xfId="0" applyFont="1" applyBorder="1" applyProtection="1">
      <protection locked="0"/>
    </xf>
    <xf numFmtId="0" fontId="0" fillId="0" borderId="124" xfId="0" applyBorder="1" applyProtection="1">
      <protection locked="0"/>
    </xf>
    <xf numFmtId="0" fontId="0" fillId="0" borderId="86" xfId="0" applyFont="1" applyBorder="1" applyProtection="1">
      <protection locked="0"/>
    </xf>
    <xf numFmtId="0" fontId="0" fillId="0" borderId="87" xfId="0" applyFont="1" applyBorder="1" applyProtection="1">
      <protection locked="0"/>
    </xf>
    <xf numFmtId="0" fontId="0" fillId="0" borderId="2" xfId="0" applyFont="1" applyBorder="1" applyAlignment="1" applyProtection="1">
      <alignment horizontal="right"/>
      <protection locked="0"/>
    </xf>
    <xf numFmtId="0" fontId="0" fillId="0" borderId="125" xfId="0" applyBorder="1" applyProtection="1">
      <protection locked="0"/>
    </xf>
    <xf numFmtId="0" fontId="0" fillId="0" borderId="126" xfId="0" applyBorder="1" applyProtection="1">
      <protection locked="0"/>
    </xf>
    <xf numFmtId="0" fontId="0" fillId="0" borderId="81" xfId="0" applyBorder="1" applyProtection="1">
      <protection locked="0"/>
    </xf>
    <xf numFmtId="49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3" borderId="14" xfId="0" applyNumberFormat="1" applyFont="1" applyFill="1" applyBorder="1" applyAlignment="1" applyProtection="1">
      <alignment horizontal="center" vertical="center" wrapText="1"/>
      <protection locked="0"/>
    </xf>
    <xf numFmtId="44" fontId="0" fillId="3" borderId="14" xfId="0" applyNumberFormat="1" applyFont="1" applyFill="1" applyBorder="1" applyAlignment="1" applyProtection="1">
      <alignment horizontal="center" vertical="center" wrapText="1"/>
      <protection locked="0"/>
    </xf>
    <xf numFmtId="170" fontId="0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8" xfId="0" applyFont="1" applyFill="1" applyBorder="1" applyAlignment="1" applyProtection="1">
      <alignment horizontal="center"/>
      <protection locked="0"/>
    </xf>
    <xf numFmtId="1" fontId="11" fillId="3" borderId="18" xfId="0" applyNumberFormat="1" applyFont="1" applyFill="1" applyBorder="1" applyAlignment="1" applyProtection="1">
      <alignment horizontal="center"/>
      <protection locked="0"/>
    </xf>
    <xf numFmtId="44" fontId="11" fillId="3" borderId="18" xfId="0" applyNumberFormat="1" applyFont="1" applyFill="1" applyBorder="1" applyAlignment="1" applyProtection="1">
      <alignment horizontal="center"/>
      <protection locked="0"/>
    </xf>
    <xf numFmtId="0" fontId="11" fillId="2" borderId="86" xfId="0" applyFont="1" applyFill="1" applyBorder="1" applyAlignment="1" applyProtection="1">
      <alignment horizontal="left" wrapText="1"/>
      <protection locked="0"/>
    </xf>
    <xf numFmtId="0" fontId="11" fillId="2" borderId="86" xfId="0" applyFont="1" applyFill="1" applyBorder="1" applyAlignment="1" applyProtection="1">
      <alignment horizontal="center"/>
      <protection locked="0"/>
    </xf>
    <xf numFmtId="1" fontId="11" fillId="2" borderId="86" xfId="0" applyNumberFormat="1" applyFont="1" applyFill="1" applyBorder="1" applyAlignment="1" applyProtection="1">
      <alignment horizontal="center"/>
      <protection locked="0"/>
    </xf>
    <xf numFmtId="44" fontId="11" fillId="2" borderId="86" xfId="0" applyNumberFormat="1" applyFont="1" applyFill="1" applyBorder="1" applyAlignment="1" applyProtection="1">
      <alignment horizontal="center"/>
      <protection locked="0"/>
    </xf>
    <xf numFmtId="170" fontId="0" fillId="2" borderId="86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87" xfId="0" applyFont="1" applyFill="1" applyBorder="1" applyAlignment="1" applyProtection="1">
      <alignment horizontal="left" wrapText="1"/>
      <protection locked="0"/>
    </xf>
    <xf numFmtId="0" fontId="11" fillId="2" borderId="87" xfId="0" applyFont="1" applyFill="1" applyBorder="1" applyAlignment="1" applyProtection="1">
      <alignment horizontal="center"/>
      <protection locked="0"/>
    </xf>
    <xf numFmtId="1" fontId="11" fillId="2" borderId="87" xfId="0" applyNumberFormat="1" applyFont="1" applyFill="1" applyBorder="1" applyAlignment="1" applyProtection="1">
      <alignment horizontal="center"/>
      <protection locked="0"/>
    </xf>
    <xf numFmtId="44" fontId="11" fillId="2" borderId="87" xfId="0" applyNumberFormat="1" applyFont="1" applyFill="1" applyBorder="1" applyAlignment="1" applyProtection="1">
      <alignment horizontal="center"/>
      <protection locked="0"/>
    </xf>
    <xf numFmtId="170" fontId="0" fillId="2" borderId="8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4" xfId="0" applyFont="1" applyFill="1" applyBorder="1" applyAlignment="1" applyProtection="1">
      <alignment horizontal="right"/>
      <protection locked="0"/>
    </xf>
    <xf numFmtId="0" fontId="11" fillId="2" borderId="24" xfId="0" applyFont="1" applyFill="1" applyBorder="1" applyAlignment="1" applyProtection="1">
      <alignment horizontal="center"/>
      <protection locked="0"/>
    </xf>
    <xf numFmtId="1" fontId="11" fillId="2" borderId="24" xfId="0" applyNumberFormat="1" applyFont="1" applyFill="1" applyBorder="1" applyAlignment="1" applyProtection="1">
      <alignment horizontal="center"/>
      <protection locked="0"/>
    </xf>
    <xf numFmtId="44" fontId="11" fillId="2" borderId="24" xfId="0" applyNumberFormat="1" applyFont="1" applyFill="1" applyBorder="1" applyAlignment="1" applyProtection="1">
      <alignment horizontal="center"/>
      <protection locked="0"/>
    </xf>
    <xf numFmtId="170" fontId="0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/>
      <protection locked="0"/>
    </xf>
    <xf numFmtId="1" fontId="11" fillId="2" borderId="14" xfId="0" applyNumberFormat="1" applyFont="1" applyFill="1" applyBorder="1" applyAlignment="1" applyProtection="1">
      <alignment horizontal="center"/>
      <protection locked="0"/>
    </xf>
    <xf numFmtId="44" fontId="11" fillId="2" borderId="14" xfId="0" applyNumberFormat="1" applyFont="1" applyFill="1" applyBorder="1" applyAlignment="1" applyProtection="1">
      <alignment horizontal="center"/>
      <protection locked="0"/>
    </xf>
    <xf numFmtId="0" fontId="0" fillId="0" borderId="83" xfId="0" applyBorder="1" applyProtection="1">
      <protection locked="0"/>
    </xf>
    <xf numFmtId="2" fontId="0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7" xfId="0" applyBorder="1" applyProtection="1">
      <protection locked="0"/>
    </xf>
    <xf numFmtId="0" fontId="9" fillId="2" borderId="80" xfId="0" applyFont="1" applyFill="1" applyBorder="1" applyAlignment="1" applyProtection="1">
      <alignment horizontal="left" wrapText="1"/>
      <protection locked="0"/>
    </xf>
    <xf numFmtId="44" fontId="6" fillId="2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 applyProtection="1">
      <protection locked="0"/>
    </xf>
    <xf numFmtId="0" fontId="17" fillId="2" borderId="61" xfId="0" applyFont="1" applyFill="1" applyBorder="1" applyAlignment="1" applyProtection="1">
      <alignment horizontal="left" wrapText="1"/>
      <protection locked="0"/>
    </xf>
    <xf numFmtId="44" fontId="6" fillId="2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9" xfId="0" applyBorder="1" applyProtection="1">
      <protection locked="0"/>
    </xf>
    <xf numFmtId="0" fontId="9" fillId="2" borderId="190" xfId="0" applyFont="1" applyFill="1" applyBorder="1" applyAlignment="1" applyProtection="1">
      <alignment horizontal="left" wrapText="1"/>
      <protection locked="0"/>
    </xf>
    <xf numFmtId="0" fontId="9" fillId="2" borderId="61" xfId="0" applyFont="1" applyFill="1" applyBorder="1" applyAlignment="1" applyProtection="1">
      <alignment horizontal="left" wrapText="1"/>
      <protection locked="0"/>
    </xf>
    <xf numFmtId="0" fontId="9" fillId="2" borderId="129" xfId="0" applyFont="1" applyFill="1" applyBorder="1" applyAlignment="1" applyProtection="1">
      <alignment horizontal="left" wrapText="1"/>
      <protection locked="0"/>
    </xf>
    <xf numFmtId="44" fontId="6" fillId="2" borderId="129" xfId="0" applyNumberFormat="1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Border="1" applyAlignment="1" applyProtection="1">
      <alignment horizontal="left" wrapText="1"/>
      <protection locked="0"/>
    </xf>
    <xf numFmtId="44" fontId="6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5" xfId="0" applyBorder="1" applyProtection="1"/>
    <xf numFmtId="0" fontId="0" fillId="0" borderId="169" xfId="0" applyBorder="1" applyProtection="1"/>
    <xf numFmtId="0" fontId="0" fillId="0" borderId="172" xfId="0" applyBorder="1" applyProtection="1"/>
    <xf numFmtId="0" fontId="0" fillId="0" borderId="131" xfId="0" applyBorder="1" applyProtection="1">
      <protection locked="0"/>
    </xf>
    <xf numFmtId="2" fontId="11" fillId="2" borderId="132" xfId="0" applyNumberFormat="1" applyFont="1" applyFill="1" applyBorder="1" applyAlignment="1" applyProtection="1">
      <alignment horizontal="center" vertical="center"/>
      <protection locked="0"/>
    </xf>
    <xf numFmtId="0" fontId="0" fillId="0" borderId="133" xfId="0" applyBorder="1" applyProtection="1">
      <protection locked="0"/>
    </xf>
    <xf numFmtId="0" fontId="0" fillId="0" borderId="135" xfId="0" applyBorder="1" applyProtection="1">
      <protection locked="0"/>
    </xf>
    <xf numFmtId="0" fontId="0" fillId="0" borderId="97" xfId="0" applyBorder="1" applyProtection="1">
      <protection locked="0"/>
    </xf>
    <xf numFmtId="0" fontId="0" fillId="0" borderId="95" xfId="0" applyBorder="1" applyProtection="1">
      <protection locked="0"/>
    </xf>
    <xf numFmtId="0" fontId="0" fillId="0" borderId="136" xfId="0" applyBorder="1" applyProtection="1">
      <protection locked="0"/>
    </xf>
    <xf numFmtId="0" fontId="0" fillId="0" borderId="137" xfId="0" applyFont="1" applyBorder="1" applyProtection="1">
      <protection locked="0"/>
    </xf>
    <xf numFmtId="0" fontId="0" fillId="0" borderId="90" xfId="0" applyFont="1" applyBorder="1" applyProtection="1">
      <protection locked="0"/>
    </xf>
    <xf numFmtId="0" fontId="0" fillId="0" borderId="91" xfId="0" applyFont="1" applyBorder="1" applyProtection="1">
      <protection locked="0"/>
    </xf>
    <xf numFmtId="0" fontId="0" fillId="0" borderId="203" xfId="0" applyFont="1" applyBorder="1" applyProtection="1">
      <protection locked="0"/>
    </xf>
    <xf numFmtId="0" fontId="0" fillId="0" borderId="136" xfId="0" applyFont="1" applyBorder="1" applyProtection="1">
      <protection locked="0"/>
    </xf>
    <xf numFmtId="0" fontId="0" fillId="0" borderId="115" xfId="0" applyFont="1" applyBorder="1" applyProtection="1">
      <protection locked="0"/>
    </xf>
    <xf numFmtId="0" fontId="0" fillId="0" borderId="75" xfId="0" applyFont="1" applyBorder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0" fillId="0" borderId="77" xfId="0" applyFont="1" applyBorder="1" applyProtection="1">
      <protection locked="0"/>
    </xf>
    <xf numFmtId="0" fontId="0" fillId="0" borderId="138" xfId="0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0" fillId="0" borderId="53" xfId="0" applyFont="1" applyBorder="1" applyProtection="1">
      <protection locked="0"/>
    </xf>
    <xf numFmtId="0" fontId="0" fillId="0" borderId="139" xfId="0" applyFont="1" applyBorder="1" applyProtection="1">
      <protection locked="0"/>
    </xf>
    <xf numFmtId="0" fontId="0" fillId="2" borderId="0" xfId="0" applyFont="1" applyFill="1" applyBorder="1" applyAlignment="1" applyProtection="1">
      <protection locked="0"/>
    </xf>
    <xf numFmtId="0" fontId="12" fillId="2" borderId="140" xfId="0" applyFont="1" applyFill="1" applyBorder="1" applyAlignment="1" applyProtection="1">
      <protection locked="0"/>
    </xf>
    <xf numFmtId="0" fontId="0" fillId="0" borderId="141" xfId="0" applyFont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203" xfId="0" applyFont="1" applyFill="1" applyBorder="1" applyAlignment="1" applyProtection="1">
      <alignment horizontal="center" vertical="center"/>
      <protection locked="0"/>
    </xf>
    <xf numFmtId="0" fontId="13" fillId="2" borderId="139" xfId="0" applyFont="1" applyFill="1" applyBorder="1" applyAlignment="1" applyProtection="1">
      <alignment horizontal="center" vertical="center"/>
      <protection locked="0"/>
    </xf>
    <xf numFmtId="2" fontId="14" fillId="3" borderId="205" xfId="0" applyNumberFormat="1" applyFont="1" applyFill="1" applyBorder="1" applyAlignment="1" applyProtection="1">
      <alignment horizontal="center" vertical="center"/>
      <protection locked="0"/>
    </xf>
    <xf numFmtId="2" fontId="14" fillId="3" borderId="207" xfId="0" applyNumberFormat="1" applyFont="1" applyFill="1" applyBorder="1" applyAlignment="1" applyProtection="1">
      <alignment horizontal="center" vertical="center"/>
      <protection locked="0"/>
    </xf>
    <xf numFmtId="2" fontId="11" fillId="2" borderId="203" xfId="0" applyNumberFormat="1" applyFont="1" applyFill="1" applyBorder="1" applyAlignment="1" applyProtection="1">
      <alignment horizontal="center" vertical="center"/>
      <protection locked="0"/>
    </xf>
    <xf numFmtId="2" fontId="15" fillId="2" borderId="139" xfId="0" applyNumberFormat="1" applyFont="1" applyFill="1" applyBorder="1" applyAlignment="1" applyProtection="1">
      <alignment horizontal="center" vertical="center"/>
      <protection locked="0"/>
    </xf>
    <xf numFmtId="2" fontId="14" fillId="4" borderId="14" xfId="0" applyNumberFormat="1" applyFont="1" applyFill="1" applyBorder="1" applyAlignment="1" applyProtection="1">
      <alignment horizontal="center" vertical="center"/>
      <protection locked="0"/>
    </xf>
    <xf numFmtId="2" fontId="14" fillId="4" borderId="205" xfId="0" applyNumberFormat="1" applyFont="1" applyFill="1" applyBorder="1" applyAlignment="1" applyProtection="1">
      <alignment horizontal="center" vertical="center"/>
      <protection locked="0"/>
    </xf>
    <xf numFmtId="2" fontId="14" fillId="4" borderId="20" xfId="0" applyNumberFormat="1" applyFont="1" applyFill="1" applyBorder="1" applyAlignment="1" applyProtection="1">
      <alignment horizontal="center" vertical="center"/>
      <protection locked="0"/>
    </xf>
    <xf numFmtId="2" fontId="14" fillId="3" borderId="0" xfId="0" applyNumberFormat="1" applyFont="1" applyFill="1" applyBorder="1" applyAlignment="1" applyProtection="1">
      <alignment horizontal="center" vertical="center"/>
      <protection locked="0"/>
    </xf>
    <xf numFmtId="2" fontId="14" fillId="3" borderId="206" xfId="0" applyNumberFormat="1" applyFont="1" applyFill="1" applyBorder="1" applyAlignment="1" applyProtection="1">
      <alignment horizontal="center" vertical="center"/>
      <protection locked="0"/>
    </xf>
    <xf numFmtId="2" fontId="14" fillId="3" borderId="20" xfId="0" applyNumberFormat="1" applyFont="1" applyFill="1" applyBorder="1" applyAlignment="1" applyProtection="1">
      <alignment horizontal="center" vertical="center"/>
      <protection locked="0"/>
    </xf>
    <xf numFmtId="2" fontId="15" fillId="2" borderId="136" xfId="0" applyNumberFormat="1" applyFont="1" applyFill="1" applyBorder="1" applyAlignment="1" applyProtection="1">
      <alignment horizontal="center" vertical="center"/>
      <protection locked="0"/>
    </xf>
    <xf numFmtId="0" fontId="0" fillId="0" borderId="203" xfId="0" applyBorder="1" applyProtection="1">
      <protection locked="0"/>
    </xf>
    <xf numFmtId="2" fontId="15" fillId="2" borderId="138" xfId="0" applyNumberFormat="1" applyFont="1" applyFill="1" applyBorder="1" applyAlignment="1" applyProtection="1">
      <alignment horizontal="center" vertical="center"/>
      <protection locked="0"/>
    </xf>
    <xf numFmtId="2" fontId="14" fillId="3" borderId="14" xfId="0" applyNumberFormat="1" applyFont="1" applyFill="1" applyBorder="1" applyAlignment="1" applyProtection="1">
      <alignment horizontal="center" vertical="center"/>
      <protection locked="0"/>
    </xf>
    <xf numFmtId="2" fontId="14" fillId="4" borderId="0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20" xfId="0" applyNumberFormat="1" applyFont="1" applyFill="1" applyBorder="1" applyAlignment="1" applyProtection="1">
      <alignment horizontal="center"/>
      <protection locked="0"/>
    </xf>
    <xf numFmtId="2" fontId="0" fillId="2" borderId="203" xfId="0" applyNumberFormat="1" applyFont="1" applyFill="1" applyBorder="1" applyAlignment="1" applyProtection="1">
      <alignment horizontal="center"/>
      <protection locked="0"/>
    </xf>
    <xf numFmtId="2" fontId="12" fillId="2" borderId="136" xfId="0" applyNumberFormat="1" applyFont="1" applyFill="1" applyBorder="1" applyAlignment="1" applyProtection="1">
      <alignment horizontal="center"/>
      <protection locked="0"/>
    </xf>
    <xf numFmtId="0" fontId="0" fillId="2" borderId="18" xfId="0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203" xfId="0" applyFont="1" applyFill="1" applyBorder="1" applyProtection="1">
      <protection locked="0"/>
    </xf>
    <xf numFmtId="0" fontId="12" fillId="2" borderId="138" xfId="0" applyFont="1" applyFill="1" applyBorder="1" applyProtection="1">
      <protection locked="0"/>
    </xf>
    <xf numFmtId="0" fontId="11" fillId="0" borderId="88" xfId="0" applyFont="1" applyBorder="1" applyProtection="1">
      <protection locked="0"/>
    </xf>
    <xf numFmtId="0" fontId="0" fillId="0" borderId="88" xfId="0" applyFont="1" applyBorder="1" applyProtection="1">
      <protection locked="0"/>
    </xf>
    <xf numFmtId="0" fontId="0" fillId="0" borderId="7" xfId="0" applyFont="1" applyBorder="1" applyProtection="1">
      <protection locked="0"/>
    </xf>
    <xf numFmtId="0" fontId="0" fillId="0" borderId="99" xfId="0" applyFont="1" applyBorder="1" applyProtection="1">
      <protection locked="0"/>
    </xf>
    <xf numFmtId="0" fontId="0" fillId="0" borderId="98" xfId="0" applyFont="1" applyBorder="1" applyProtection="1">
      <protection locked="0"/>
    </xf>
    <xf numFmtId="0" fontId="0" fillId="0" borderId="78" xfId="0" applyFont="1" applyBorder="1" applyProtection="1">
      <protection locked="0"/>
    </xf>
    <xf numFmtId="0" fontId="0" fillId="0" borderId="63" xfId="0" applyFont="1" applyBorder="1" applyProtection="1">
      <protection locked="0"/>
    </xf>
    <xf numFmtId="0" fontId="0" fillId="0" borderId="64" xfId="0" applyFont="1" applyBorder="1" applyProtection="1">
      <protection locked="0"/>
    </xf>
    <xf numFmtId="0" fontId="0" fillId="0" borderId="92" xfId="0" applyFont="1" applyBorder="1" applyProtection="1">
      <protection locked="0"/>
    </xf>
    <xf numFmtId="0" fontId="0" fillId="0" borderId="65" xfId="0" applyFont="1" applyBorder="1" applyProtection="1">
      <protection locked="0"/>
    </xf>
    <xf numFmtId="0" fontId="0" fillId="0" borderId="142" xfId="0" applyFont="1" applyBorder="1" applyProtection="1">
      <protection locked="0"/>
    </xf>
    <xf numFmtId="0" fontId="0" fillId="0" borderId="58" xfId="0" applyFont="1" applyBorder="1" applyProtection="1">
      <protection locked="0"/>
    </xf>
    <xf numFmtId="0" fontId="0" fillId="0" borderId="140" xfId="0" applyFont="1" applyBorder="1" applyProtection="1">
      <protection locked="0"/>
    </xf>
    <xf numFmtId="0" fontId="0" fillId="0" borderId="143" xfId="0" applyFont="1" applyBorder="1" applyProtection="1">
      <protection locked="0"/>
    </xf>
    <xf numFmtId="0" fontId="0" fillId="0" borderId="144" xfId="0" applyFont="1" applyBorder="1" applyProtection="1">
      <protection locked="0"/>
    </xf>
    <xf numFmtId="0" fontId="0" fillId="0" borderId="94" xfId="0" applyFont="1" applyBorder="1" applyProtection="1">
      <protection locked="0"/>
    </xf>
    <xf numFmtId="0" fontId="0" fillId="0" borderId="93" xfId="0" applyFont="1" applyBorder="1" applyProtection="1">
      <protection locked="0"/>
    </xf>
    <xf numFmtId="0" fontId="0" fillId="0" borderId="55" xfId="0" applyFont="1" applyBorder="1" applyProtection="1">
      <protection locked="0"/>
    </xf>
    <xf numFmtId="0" fontId="3" fillId="2" borderId="92" xfId="0" applyFont="1" applyFill="1" applyBorder="1" applyAlignment="1" applyProtection="1">
      <alignment vertical="center" wrapText="1"/>
      <protection locked="0"/>
    </xf>
    <xf numFmtId="0" fontId="0" fillId="0" borderId="64" xfId="0" applyFont="1" applyBorder="1" applyAlignment="1" applyProtection="1">
      <alignment vertical="center" wrapText="1"/>
      <protection locked="0"/>
    </xf>
    <xf numFmtId="0" fontId="0" fillId="0" borderId="73" xfId="0" applyFont="1" applyBorder="1" applyProtection="1">
      <protection locked="0"/>
    </xf>
    <xf numFmtId="0" fontId="0" fillId="0" borderId="104" xfId="0" applyFont="1" applyBorder="1" applyProtection="1">
      <protection locked="0"/>
    </xf>
    <xf numFmtId="0" fontId="0" fillId="0" borderId="57" xfId="0" applyFont="1" applyBorder="1" applyProtection="1">
      <protection locked="0"/>
    </xf>
    <xf numFmtId="0" fontId="0" fillId="0" borderId="67" xfId="0" applyFont="1" applyBorder="1" applyProtection="1">
      <protection locked="0"/>
    </xf>
    <xf numFmtId="0" fontId="0" fillId="0" borderId="70" xfId="0" applyFont="1" applyBorder="1" applyProtection="1">
      <protection locked="0"/>
    </xf>
    <xf numFmtId="0" fontId="0" fillId="0" borderId="139" xfId="0" applyBorder="1" applyProtection="1">
      <protection locked="0"/>
    </xf>
    <xf numFmtId="0" fontId="18" fillId="0" borderId="61" xfId="0" applyFont="1" applyBorder="1" applyProtection="1">
      <protection locked="0"/>
    </xf>
    <xf numFmtId="0" fontId="0" fillId="0" borderId="49" xfId="0" applyFont="1" applyBorder="1" applyProtection="1">
      <protection locked="0"/>
    </xf>
    <xf numFmtId="0" fontId="0" fillId="0" borderId="198" xfId="0" applyFont="1" applyBorder="1" applyProtection="1">
      <protection locked="0"/>
    </xf>
    <xf numFmtId="0" fontId="0" fillId="0" borderId="66" xfId="0" applyFont="1" applyBorder="1" applyProtection="1">
      <protection locked="0"/>
    </xf>
    <xf numFmtId="0" fontId="0" fillId="0" borderId="0" xfId="0" applyFont="1" applyFill="1" applyBorder="1" applyProtection="1">
      <protection locked="0"/>
    </xf>
    <xf numFmtId="0" fontId="0" fillId="0" borderId="195" xfId="0" applyFont="1" applyBorder="1" applyProtection="1">
      <protection locked="0"/>
    </xf>
    <xf numFmtId="0" fontId="0" fillId="0" borderId="199" xfId="0" applyFont="1" applyBorder="1" applyProtection="1">
      <protection locked="0"/>
    </xf>
    <xf numFmtId="0" fontId="0" fillId="0" borderId="194" xfId="0" applyFont="1" applyBorder="1" applyProtection="1">
      <protection locked="0"/>
    </xf>
    <xf numFmtId="0" fontId="0" fillId="0" borderId="190" xfId="0" applyFont="1" applyBorder="1" applyProtection="1">
      <protection locked="0"/>
    </xf>
    <xf numFmtId="0" fontId="0" fillId="0" borderId="193" xfId="0" applyFont="1" applyBorder="1" applyProtection="1">
      <protection locked="0"/>
    </xf>
    <xf numFmtId="0" fontId="0" fillId="0" borderId="192" xfId="0" applyFont="1" applyBorder="1" applyProtection="1">
      <protection locked="0"/>
    </xf>
    <xf numFmtId="0" fontId="0" fillId="0" borderId="200" xfId="0" applyFont="1" applyBorder="1" applyProtection="1">
      <protection locked="0"/>
    </xf>
    <xf numFmtId="0" fontId="0" fillId="0" borderId="191" xfId="0" applyFont="1" applyBorder="1" applyProtection="1">
      <protection locked="0"/>
    </xf>
    <xf numFmtId="0" fontId="0" fillId="0" borderId="196" xfId="0" applyFont="1" applyBorder="1" applyProtection="1">
      <protection locked="0"/>
    </xf>
    <xf numFmtId="0" fontId="0" fillId="0" borderId="145" xfId="0" applyBorder="1" applyProtection="1">
      <protection locked="0"/>
    </xf>
    <xf numFmtId="0" fontId="0" fillId="0" borderId="74" xfId="0" applyBorder="1" applyProtection="1">
      <protection locked="0"/>
    </xf>
    <xf numFmtId="0" fontId="0" fillId="0" borderId="197" xfId="0" applyBorder="1" applyProtection="1">
      <protection locked="0"/>
    </xf>
    <xf numFmtId="0" fontId="0" fillId="0" borderId="201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146" xfId="0" applyBorder="1" applyProtection="1">
      <protection locked="0"/>
    </xf>
    <xf numFmtId="0" fontId="0" fillId="0" borderId="147" xfId="0" applyBorder="1" applyProtection="1">
      <protection locked="0"/>
    </xf>
    <xf numFmtId="0" fontId="0" fillId="0" borderId="148" xfId="0" applyBorder="1" applyProtection="1">
      <protection locked="0"/>
    </xf>
    <xf numFmtId="0" fontId="0" fillId="0" borderId="149" xfId="0" applyBorder="1" applyProtection="1">
      <protection locked="0"/>
    </xf>
    <xf numFmtId="0" fontId="0" fillId="8" borderId="72" xfId="0" applyFill="1" applyBorder="1" applyProtection="1">
      <protection locked="0"/>
    </xf>
    <xf numFmtId="0" fontId="0" fillId="0" borderId="89" xfId="0" applyFont="1" applyBorder="1" applyProtection="1"/>
    <xf numFmtId="0" fontId="18" fillId="0" borderId="76" xfId="0" applyFont="1" applyBorder="1" applyAlignment="1" applyProtection="1"/>
    <xf numFmtId="0" fontId="0" fillId="2" borderId="15" xfId="0" applyFont="1" applyFill="1" applyBorder="1" applyAlignment="1" applyProtection="1">
      <alignment wrapText="1"/>
    </xf>
    <xf numFmtId="0" fontId="3" fillId="2" borderId="17" xfId="0" applyFont="1" applyFill="1" applyBorder="1" applyProtection="1"/>
    <xf numFmtId="0" fontId="17" fillId="2" borderId="1" xfId="0" applyFont="1" applyFill="1" applyBorder="1" applyAlignment="1" applyProtection="1">
      <alignment wrapText="1"/>
    </xf>
    <xf numFmtId="0" fontId="11" fillId="0" borderId="29" xfId="0" applyFont="1" applyBorder="1" applyProtection="1"/>
    <xf numFmtId="0" fontId="3" fillId="2" borderId="15" xfId="0" applyFont="1" applyFill="1" applyBorder="1" applyAlignment="1" applyProtection="1">
      <alignment horizontal="left"/>
    </xf>
    <xf numFmtId="0" fontId="18" fillId="2" borderId="30" xfId="0" applyFont="1" applyFill="1" applyBorder="1" applyAlignment="1" applyProtection="1">
      <alignment wrapText="1"/>
    </xf>
    <xf numFmtId="0" fontId="3" fillId="0" borderId="2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0" fillId="6" borderId="5" xfId="0" applyFont="1" applyFill="1" applyBorder="1" applyAlignment="1" applyProtection="1">
      <alignment horizontal="center"/>
    </xf>
    <xf numFmtId="0" fontId="0" fillId="5" borderId="5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0" fillId="6" borderId="8" xfId="0" applyFont="1" applyFill="1" applyBorder="1" applyAlignment="1" applyProtection="1">
      <alignment horizontal="center"/>
    </xf>
    <xf numFmtId="0" fontId="0" fillId="0" borderId="28" xfId="0" applyFont="1" applyBorder="1" applyProtection="1"/>
    <xf numFmtId="0" fontId="3" fillId="2" borderId="14" xfId="0" applyFont="1" applyFill="1" applyBorder="1" applyAlignment="1" applyProtection="1">
      <alignment horizontal="center"/>
    </xf>
    <xf numFmtId="0" fontId="3" fillId="2" borderId="14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6" borderId="14" xfId="0" applyFont="1" applyFill="1" applyBorder="1" applyAlignment="1" applyProtection="1">
      <alignment horizontal="center" wrapText="1"/>
    </xf>
    <xf numFmtId="171" fontId="0" fillId="2" borderId="14" xfId="0" applyNumberFormat="1" applyFont="1" applyFill="1" applyBorder="1" applyAlignment="1" applyProtection="1">
      <alignment horizontal="center"/>
    </xf>
    <xf numFmtId="171" fontId="0" fillId="2" borderId="20" xfId="0" applyNumberFormat="1" applyFont="1" applyFill="1" applyBorder="1" applyAlignment="1" applyProtection="1">
      <alignment horizontal="center"/>
    </xf>
    <xf numFmtId="0" fontId="3" fillId="5" borderId="14" xfId="0" applyFont="1" applyFill="1" applyBorder="1" applyAlignment="1" applyProtection="1">
      <alignment horizontal="center" wrapText="1"/>
    </xf>
    <xf numFmtId="0" fontId="0" fillId="2" borderId="18" xfId="0" applyFont="1" applyFill="1" applyBorder="1" applyProtection="1"/>
    <xf numFmtId="171" fontId="3" fillId="2" borderId="18" xfId="0" applyNumberFormat="1" applyFont="1" applyFill="1" applyBorder="1" applyAlignment="1" applyProtection="1">
      <alignment horizontal="center"/>
    </xf>
    <xf numFmtId="171" fontId="3" fillId="2" borderId="21" xfId="0" applyNumberFormat="1" applyFont="1" applyFill="1" applyBorder="1" applyAlignment="1" applyProtection="1">
      <alignment horizontal="center"/>
    </xf>
    <xf numFmtId="0" fontId="0" fillId="0" borderId="88" xfId="0" applyFont="1" applyBorder="1" applyProtection="1"/>
    <xf numFmtId="0" fontId="0" fillId="0" borderId="94" xfId="0" applyFont="1" applyBorder="1" applyProtection="1"/>
    <xf numFmtId="0" fontId="0" fillId="0" borderId="75" xfId="0" applyFont="1" applyBorder="1" applyAlignment="1" applyProtection="1"/>
    <xf numFmtId="0" fontId="0" fillId="0" borderId="0" xfId="0" applyFont="1" applyBorder="1" applyAlignment="1" applyProtection="1"/>
    <xf numFmtId="0" fontId="0" fillId="0" borderId="31" xfId="0" applyFont="1" applyBorder="1" applyProtection="1"/>
    <xf numFmtId="3" fontId="0" fillId="6" borderId="14" xfId="0" applyNumberFormat="1" applyFont="1" applyFill="1" applyBorder="1" applyAlignment="1" applyProtection="1">
      <alignment horizontal="center"/>
    </xf>
    <xf numFmtId="3" fontId="0" fillId="5" borderId="14" xfId="0" applyNumberFormat="1" applyFont="1" applyFill="1" applyBorder="1" applyAlignment="1" applyProtection="1">
      <alignment horizontal="center"/>
    </xf>
    <xf numFmtId="3" fontId="0" fillId="7" borderId="14" xfId="0" applyNumberFormat="1" applyFont="1" applyFill="1" applyBorder="1" applyAlignment="1" applyProtection="1">
      <alignment horizontal="center"/>
    </xf>
    <xf numFmtId="3" fontId="0" fillId="5" borderId="204" xfId="0" applyNumberFormat="1" applyFont="1" applyFill="1" applyBorder="1" applyAlignment="1" applyProtection="1">
      <alignment horizontal="center"/>
    </xf>
    <xf numFmtId="3" fontId="0" fillId="2" borderId="19" xfId="0" applyNumberFormat="1" applyFont="1" applyFill="1" applyBorder="1" applyAlignment="1" applyProtection="1">
      <alignment horizontal="center"/>
    </xf>
    <xf numFmtId="168" fontId="0" fillId="0" borderId="0" xfId="0" applyNumberFormat="1" applyBorder="1" applyAlignment="1" applyProtection="1">
      <alignment horizontal="center"/>
    </xf>
    <xf numFmtId="169" fontId="0" fillId="10" borderId="14" xfId="0" applyNumberFormat="1" applyFont="1" applyFill="1" applyBorder="1" applyAlignment="1" applyProtection="1">
      <alignment horizontal="center" vertical="center"/>
      <protection locked="0"/>
    </xf>
    <xf numFmtId="1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right"/>
    </xf>
    <xf numFmtId="0" fontId="0" fillId="8" borderId="0" xfId="0" applyFill="1" applyBorder="1" applyAlignment="1" applyProtection="1">
      <alignment horizontal="right"/>
      <protection locked="0"/>
    </xf>
    <xf numFmtId="0" fontId="9" fillId="2" borderId="0" xfId="0" applyFont="1" applyFill="1" applyBorder="1" applyAlignment="1" applyProtection="1">
      <alignment horizontal="left" wrapText="1"/>
      <protection locked="0"/>
    </xf>
    <xf numFmtId="0" fontId="3" fillId="2" borderId="35" xfId="0" applyFont="1" applyFill="1" applyBorder="1" applyAlignment="1" applyProtection="1">
      <alignment vertical="center" wrapText="1"/>
    </xf>
    <xf numFmtId="0" fontId="0" fillId="2" borderId="15" xfId="0" applyFont="1" applyFill="1" applyBorder="1" applyAlignment="1" applyProtection="1">
      <alignment vertical="center" wrapText="1"/>
    </xf>
    <xf numFmtId="0" fontId="3" fillId="2" borderId="34" xfId="0" applyFont="1" applyFill="1" applyBorder="1" applyAlignment="1" applyProtection="1">
      <alignment horizontal="center" vertical="center" wrapText="1"/>
    </xf>
    <xf numFmtId="0" fontId="0" fillId="0" borderId="19" xfId="0" applyFont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32" xfId="0" applyFont="1" applyFill="1" applyBorder="1" applyAlignment="1" applyProtection="1">
      <alignment horizontal="center"/>
      <protection locked="0"/>
    </xf>
    <xf numFmtId="0" fontId="3" fillId="2" borderId="27" xfId="0" applyFont="1" applyFill="1" applyBorder="1" applyAlignment="1" applyProtection="1">
      <alignment horizontal="center"/>
      <protection locked="0"/>
    </xf>
    <xf numFmtId="0" fontId="3" fillId="2" borderId="33" xfId="0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1924050</xdr:colOff>
      <xdr:row>23</xdr:row>
      <xdr:rowOff>47625</xdr:rowOff>
    </xdr:from>
    <xdr:to>
      <xdr:col>1</xdr:col>
      <xdr:colOff>2105025</xdr:colOff>
      <xdr:row>23</xdr:row>
      <xdr:rowOff>152400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33650" y="5162550"/>
          <a:ext cx="180975" cy="10477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2114550</xdr:colOff>
      <xdr:row>23</xdr:row>
      <xdr:rowOff>47625</xdr:rowOff>
    </xdr:from>
    <xdr:to>
      <xdr:col>2</xdr:col>
      <xdr:colOff>0</xdr:colOff>
      <xdr:row>23</xdr:row>
      <xdr:rowOff>152400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724150" y="5162550"/>
          <a:ext cx="180975" cy="1047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9"/>
  <sheetViews>
    <sheetView zoomScale="120" zoomScaleNormal="120" workbookViewId="0">
      <selection activeCell="C7" sqref="C7"/>
    </sheetView>
  </sheetViews>
  <sheetFormatPr defaultRowHeight="12.75" x14ac:dyDescent="0.2"/>
  <cols>
    <col min="1" max="1" width="9.140625" style="65"/>
    <col min="2" max="2" width="34.42578125" style="65" customWidth="1"/>
    <col min="3" max="3" width="35.28515625" style="65" customWidth="1"/>
    <col min="4" max="4" width="11.28515625" style="65" bestFit="1" customWidth="1"/>
    <col min="5" max="5" width="12.7109375" style="65" bestFit="1" customWidth="1"/>
    <col min="6" max="6" width="15.28515625" style="65" bestFit="1" customWidth="1"/>
    <col min="7" max="7" width="11.28515625" style="65" bestFit="1" customWidth="1"/>
    <col min="8" max="8" width="9.140625" style="65"/>
    <col min="9" max="9" width="10.85546875" style="65" customWidth="1"/>
    <col min="10" max="16384" width="9.140625" style="65"/>
  </cols>
  <sheetData>
    <row r="1" spans="1:38" ht="13.5" thickTop="1" x14ac:dyDescent="0.2">
      <c r="A1" s="60"/>
      <c r="B1" s="61"/>
      <c r="C1" s="62"/>
      <c r="D1" s="63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38" x14ac:dyDescent="0.2">
      <c r="A2" s="66"/>
      <c r="B2" s="67"/>
      <c r="C2" s="67"/>
      <c r="D2" s="68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</row>
    <row r="3" spans="1:38" x14ac:dyDescent="0.2">
      <c r="A3" s="66"/>
      <c r="B3" s="69"/>
      <c r="C3" s="69"/>
      <c r="D3" s="68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</row>
    <row r="4" spans="1:38" ht="18.75" x14ac:dyDescent="0.2">
      <c r="A4" s="101"/>
      <c r="B4" s="102" t="s">
        <v>51</v>
      </c>
      <c r="C4" s="103"/>
      <c r="D4" s="68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</row>
    <row r="5" spans="1:38" ht="10.5" customHeight="1" thickBot="1" x14ac:dyDescent="0.25">
      <c r="A5" s="101"/>
      <c r="B5" s="102"/>
      <c r="C5" s="103"/>
      <c r="D5" s="68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38" x14ac:dyDescent="0.2">
      <c r="A6" s="104"/>
      <c r="B6" s="105" t="s">
        <v>52</v>
      </c>
      <c r="C6" s="106" t="s">
        <v>53</v>
      </c>
      <c r="D6" s="68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</row>
    <row r="7" spans="1:38" x14ac:dyDescent="0.2">
      <c r="A7" s="104"/>
      <c r="B7" s="107" t="s">
        <v>54</v>
      </c>
      <c r="C7" s="108">
        <f>SUM('1.1 Automaatkosten'!I19*5)</f>
        <v>0</v>
      </c>
      <c r="D7" s="68"/>
      <c r="E7" s="64"/>
      <c r="F7" s="72"/>
      <c r="G7" s="72"/>
      <c r="H7" s="72"/>
      <c r="I7" s="72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</row>
    <row r="8" spans="1:38" x14ac:dyDescent="0.2">
      <c r="A8" s="104"/>
      <c r="B8" s="107" t="s">
        <v>55</v>
      </c>
      <c r="C8" s="109" t="e">
        <f>SUM('1.2 ingrediëntkosten'!G13+'1.2 ingrediëntkosten'!G25)*5</f>
        <v>#DIV/0!</v>
      </c>
      <c r="D8" s="68"/>
      <c r="E8" s="64"/>
      <c r="F8" s="73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</row>
    <row r="9" spans="1:38" ht="13.5" thickBot="1" x14ac:dyDescent="0.25">
      <c r="A9" s="104"/>
      <c r="B9" s="110" t="s">
        <v>56</v>
      </c>
      <c r="C9" s="111" t="e">
        <f>SUM(C7+C8)</f>
        <v>#DIV/0!</v>
      </c>
      <c r="D9" s="68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</row>
    <row r="10" spans="1:38" x14ac:dyDescent="0.2">
      <c r="A10" s="70"/>
      <c r="B10" s="74"/>
      <c r="C10" s="75"/>
      <c r="D10" s="76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</row>
    <row r="11" spans="1:38" ht="13.5" thickBot="1" x14ac:dyDescent="0.25">
      <c r="A11" s="66"/>
      <c r="B11" s="77"/>
      <c r="C11" s="78"/>
      <c r="D11" s="79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</row>
    <row r="12" spans="1:38" ht="24.75" customHeight="1" x14ac:dyDescent="0.2">
      <c r="A12" s="71"/>
      <c r="B12" s="80" t="s">
        <v>57</v>
      </c>
      <c r="C12" s="97"/>
      <c r="D12" s="76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</row>
    <row r="13" spans="1:38" ht="100.5" customHeight="1" x14ac:dyDescent="0.2">
      <c r="A13" s="71"/>
      <c r="B13" s="81" t="s">
        <v>58</v>
      </c>
      <c r="C13" s="99"/>
      <c r="D13" s="76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</row>
    <row r="14" spans="1:38" x14ac:dyDescent="0.2">
      <c r="A14" s="71"/>
      <c r="B14" s="82" t="s">
        <v>59</v>
      </c>
      <c r="C14" s="98"/>
      <c r="D14" s="76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</row>
    <row r="15" spans="1:38" ht="13.5" thickBot="1" x14ac:dyDescent="0.25">
      <c r="A15" s="71"/>
      <c r="B15" s="83" t="s">
        <v>60</v>
      </c>
      <c r="C15" s="100"/>
      <c r="D15" s="76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</row>
    <row r="16" spans="1:38" x14ac:dyDescent="0.2">
      <c r="A16" s="84"/>
      <c r="B16" s="85"/>
      <c r="C16" s="86"/>
      <c r="D16" s="76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</row>
    <row r="17" spans="1:38" x14ac:dyDescent="0.2">
      <c r="A17" s="112"/>
      <c r="B17" s="96"/>
      <c r="C17" s="95"/>
      <c r="D17" s="68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</row>
    <row r="18" spans="1:38" ht="15.75" x14ac:dyDescent="0.25">
      <c r="A18" s="113"/>
      <c r="B18" s="94" t="s">
        <v>121</v>
      </c>
      <c r="C18" s="95"/>
      <c r="D18" s="68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</row>
    <row r="19" spans="1:38" x14ac:dyDescent="0.2">
      <c r="A19" s="113"/>
      <c r="B19" s="96" t="s">
        <v>122</v>
      </c>
      <c r="C19" s="95"/>
      <c r="D19" s="68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</row>
    <row r="20" spans="1:38" x14ac:dyDescent="0.2">
      <c r="A20" s="113"/>
      <c r="B20" s="96" t="s">
        <v>123</v>
      </c>
      <c r="C20" s="95"/>
      <c r="D20" s="68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</row>
    <row r="21" spans="1:38" x14ac:dyDescent="0.2">
      <c r="A21" s="113"/>
      <c r="B21" s="96" t="s">
        <v>136</v>
      </c>
      <c r="C21" s="95"/>
      <c r="D21" s="68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</row>
    <row r="22" spans="1:38" x14ac:dyDescent="0.2">
      <c r="A22" s="113"/>
      <c r="B22" s="96" t="s">
        <v>124</v>
      </c>
      <c r="C22" s="95"/>
      <c r="D22" s="68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</row>
    <row r="23" spans="1:38" x14ac:dyDescent="0.2">
      <c r="A23" s="113"/>
      <c r="B23" s="96"/>
      <c r="C23" s="95"/>
      <c r="D23" s="68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</row>
    <row r="24" spans="1:38" x14ac:dyDescent="0.2">
      <c r="A24" s="113"/>
      <c r="B24" s="96" t="s">
        <v>142</v>
      </c>
      <c r="C24" s="95"/>
      <c r="D24" s="68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</row>
    <row r="25" spans="1:38" x14ac:dyDescent="0.2">
      <c r="A25" s="113"/>
      <c r="B25" s="96" t="s">
        <v>125</v>
      </c>
      <c r="C25" s="95"/>
      <c r="D25" s="68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</row>
    <row r="26" spans="1:38" x14ac:dyDescent="0.2">
      <c r="A26" s="113"/>
      <c r="B26" s="96"/>
      <c r="C26" s="95"/>
      <c r="D26" s="88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</row>
    <row r="27" spans="1:38" x14ac:dyDescent="0.2">
      <c r="A27" s="84"/>
      <c r="B27" s="89"/>
      <c r="C27" s="67"/>
      <c r="D27" s="79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</row>
    <row r="28" spans="1:38" x14ac:dyDescent="0.2">
      <c r="A28" s="66"/>
      <c r="B28" s="89"/>
      <c r="C28" s="67"/>
      <c r="D28" s="79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</row>
    <row r="29" spans="1:38" ht="13.5" thickBot="1" x14ac:dyDescent="0.25">
      <c r="A29" s="90"/>
      <c r="B29" s="91"/>
      <c r="C29" s="92"/>
      <c r="D29" s="93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</row>
    <row r="30" spans="1:38" ht="13.5" thickTop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</row>
    <row r="31" spans="1:38" x14ac:dyDescent="0.2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</row>
    <row r="32" spans="1:38" x14ac:dyDescent="0.2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</row>
    <row r="33" spans="1:38" x14ac:dyDescent="0.2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</row>
    <row r="34" spans="1:38" x14ac:dyDescent="0.2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</row>
    <row r="35" spans="1:38" x14ac:dyDescent="0.2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</row>
    <row r="36" spans="1:38" x14ac:dyDescent="0.2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</row>
    <row r="37" spans="1:38" x14ac:dyDescent="0.2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</row>
    <row r="38" spans="1:38" x14ac:dyDescent="0.2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</row>
    <row r="39" spans="1:38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</row>
    <row r="40" spans="1:38" x14ac:dyDescent="0.2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</row>
    <row r="41" spans="1:38" x14ac:dyDescent="0.2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</row>
    <row r="42" spans="1:38" x14ac:dyDescent="0.2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</row>
    <row r="43" spans="1:38" x14ac:dyDescent="0.2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</row>
    <row r="44" spans="1:38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</row>
    <row r="45" spans="1:38" x14ac:dyDescent="0.2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</row>
    <row r="46" spans="1:38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</row>
    <row r="47" spans="1:38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</row>
    <row r="48" spans="1:38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</row>
    <row r="49" spans="1:38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</row>
    <row r="50" spans="1:38" x14ac:dyDescent="0.2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</row>
    <row r="51" spans="1:38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</row>
    <row r="52" spans="1:38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</row>
    <row r="53" spans="1:38" x14ac:dyDescent="0.2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</row>
    <row r="54" spans="1:38" x14ac:dyDescent="0.2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</row>
    <row r="55" spans="1:38" x14ac:dyDescent="0.2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</row>
    <row r="56" spans="1:38" x14ac:dyDescent="0.2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</row>
    <row r="57" spans="1:38" x14ac:dyDescent="0.2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</row>
    <row r="58" spans="1:38" x14ac:dyDescent="0.2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</row>
    <row r="59" spans="1:38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</row>
    <row r="60" spans="1:38" x14ac:dyDescent="0.2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</row>
    <row r="61" spans="1:38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</row>
    <row r="62" spans="1:38" x14ac:dyDescent="0.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</row>
    <row r="63" spans="1:38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</row>
    <row r="64" spans="1:38" x14ac:dyDescent="0.2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</row>
    <row r="65" spans="1:38" x14ac:dyDescent="0.2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</row>
    <row r="66" spans="1:38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</row>
    <row r="67" spans="1:38" x14ac:dyDescent="0.2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</row>
    <row r="68" spans="1:38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</row>
    <row r="69" spans="1:38" x14ac:dyDescent="0.2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</row>
    <row r="70" spans="1:38" x14ac:dyDescent="0.2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</row>
    <row r="71" spans="1:38" x14ac:dyDescent="0.2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</row>
    <row r="72" spans="1:38" x14ac:dyDescent="0.2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</row>
    <row r="73" spans="1:38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</row>
    <row r="74" spans="1:38" x14ac:dyDescent="0.2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</row>
    <row r="75" spans="1:38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</row>
    <row r="76" spans="1:38" x14ac:dyDescent="0.2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</row>
    <row r="77" spans="1:38" x14ac:dyDescent="0.2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</row>
    <row r="78" spans="1:38" x14ac:dyDescent="0.2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</row>
    <row r="79" spans="1:38" x14ac:dyDescent="0.2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</row>
    <row r="80" spans="1:38" x14ac:dyDescent="0.2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</row>
    <row r="81" spans="1:38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</row>
    <row r="82" spans="1:38" x14ac:dyDescent="0.2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</row>
    <row r="83" spans="1:38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</row>
    <row r="84" spans="1:38" x14ac:dyDescent="0.2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</row>
    <row r="85" spans="1:38" x14ac:dyDescent="0.2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</row>
    <row r="86" spans="1:38" x14ac:dyDescent="0.2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</row>
    <row r="87" spans="1:38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</row>
    <row r="88" spans="1:38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</row>
    <row r="89" spans="1:38" x14ac:dyDescent="0.2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</row>
    <row r="90" spans="1:38" x14ac:dyDescent="0.2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</row>
    <row r="91" spans="1:38" x14ac:dyDescent="0.2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</row>
    <row r="92" spans="1:38" x14ac:dyDescent="0.2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</row>
    <row r="93" spans="1:38" x14ac:dyDescent="0.2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</row>
    <row r="94" spans="1:38" x14ac:dyDescent="0.2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</row>
    <row r="95" spans="1:38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</row>
    <row r="96" spans="1:38" x14ac:dyDescent="0.2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</row>
    <row r="97" spans="1:38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</row>
    <row r="98" spans="1:38" x14ac:dyDescent="0.2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</row>
    <row r="99" spans="1:38" x14ac:dyDescent="0.2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</row>
  </sheetData>
  <sheetProtection algorithmName="SHA-512" hashValue="gFBf/t46Ti2W5QQp6zJlLtwFWFBISQj8xVn7WSpyFhwwwNesjghrX8dX5pTEa3NnSfvpB3I/lNFXb4n++NHH6Q==" saltValue="R1l9uXm0F1/MUeKzgxP7tA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88"/>
  <sheetViews>
    <sheetView tabSelected="1" zoomScale="120" zoomScaleNormal="120" workbookViewId="0">
      <selection activeCell="D27" sqref="D27"/>
    </sheetView>
  </sheetViews>
  <sheetFormatPr defaultRowHeight="12.75" x14ac:dyDescent="0.2"/>
  <cols>
    <col min="1" max="1" width="9.140625" style="65"/>
    <col min="2" max="2" width="36" style="65" customWidth="1"/>
    <col min="3" max="3" width="27.5703125" style="65" bestFit="1" customWidth="1"/>
    <col min="4" max="4" width="36.42578125" style="65" bestFit="1" customWidth="1"/>
    <col min="5" max="5" width="11.85546875" style="65" customWidth="1"/>
    <col min="6" max="6" width="12.140625" style="65" bestFit="1" customWidth="1"/>
    <col min="7" max="7" width="15.7109375" style="65" customWidth="1"/>
    <col min="8" max="8" width="12" style="65" customWidth="1"/>
    <col min="9" max="9" width="11" style="65" bestFit="1" customWidth="1"/>
    <col min="10" max="10" width="13.140625" style="65" customWidth="1"/>
    <col min="11" max="16384" width="9.140625" style="65"/>
  </cols>
  <sheetData>
    <row r="1" spans="1:32" ht="14.25" thickTop="1" thickBot="1" x14ac:dyDescent="0.25">
      <c r="A1" s="114"/>
      <c r="B1" s="115"/>
      <c r="C1" s="116"/>
      <c r="D1" s="116"/>
      <c r="E1" s="116"/>
      <c r="F1" s="116"/>
      <c r="G1" s="116"/>
      <c r="H1" s="116"/>
      <c r="I1" s="116"/>
      <c r="J1" s="116"/>
      <c r="K1" s="117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2" spans="1:32" ht="14.25" thickTop="1" thickBot="1" x14ac:dyDescent="0.25">
      <c r="A2" s="118"/>
      <c r="B2" s="119"/>
      <c r="C2" s="119"/>
      <c r="D2" s="119"/>
      <c r="E2" s="119"/>
      <c r="F2" s="119"/>
      <c r="G2" s="119"/>
      <c r="H2" s="119"/>
      <c r="I2" s="119"/>
      <c r="J2" s="120"/>
      <c r="K2" s="121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</row>
    <row r="3" spans="1:32" ht="14.25" thickTop="1" thickBot="1" x14ac:dyDescent="0.25">
      <c r="A3" s="357"/>
      <c r="B3" s="138"/>
      <c r="C3" s="139"/>
      <c r="D3" s="138"/>
      <c r="E3" s="139"/>
      <c r="F3" s="139"/>
      <c r="G3" s="139"/>
      <c r="H3" s="139"/>
      <c r="I3" s="139"/>
      <c r="J3" s="138"/>
      <c r="K3" s="121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</row>
    <row r="4" spans="1:32" ht="17.25" thickTop="1" thickBot="1" x14ac:dyDescent="0.3">
      <c r="A4" s="357"/>
      <c r="B4" s="137" t="s">
        <v>4</v>
      </c>
      <c r="C4" s="138"/>
      <c r="D4" s="139"/>
      <c r="E4" s="138"/>
      <c r="F4" s="139"/>
      <c r="G4" s="140"/>
      <c r="H4" s="139"/>
      <c r="I4" s="139"/>
      <c r="J4" s="138"/>
      <c r="K4" s="121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</row>
    <row r="5" spans="1:32" ht="14.25" thickTop="1" thickBot="1" x14ac:dyDescent="0.25">
      <c r="A5" s="358"/>
      <c r="B5" s="141"/>
      <c r="C5" s="142"/>
      <c r="D5" s="142"/>
      <c r="E5" s="142"/>
      <c r="F5" s="142"/>
      <c r="G5" s="142"/>
      <c r="H5" s="141"/>
      <c r="I5" s="142"/>
      <c r="J5" s="142"/>
      <c r="K5" s="123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</row>
    <row r="6" spans="1:32" ht="25.5" x14ac:dyDescent="0.2">
      <c r="A6" s="267"/>
      <c r="B6" s="143" t="s">
        <v>30</v>
      </c>
      <c r="C6" s="144" t="s">
        <v>0</v>
      </c>
      <c r="D6" s="144" t="s">
        <v>31</v>
      </c>
      <c r="E6" s="145" t="s">
        <v>43</v>
      </c>
      <c r="F6" s="145" t="s">
        <v>114</v>
      </c>
      <c r="G6" s="145" t="s">
        <v>1</v>
      </c>
      <c r="H6" s="145" t="s">
        <v>2</v>
      </c>
      <c r="I6" s="145" t="s">
        <v>3</v>
      </c>
      <c r="J6" s="146" t="s">
        <v>145</v>
      </c>
      <c r="K6" s="125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</row>
    <row r="7" spans="1:32" x14ac:dyDescent="0.2">
      <c r="A7" s="267"/>
      <c r="B7" s="147" t="s">
        <v>32</v>
      </c>
      <c r="C7" s="148" t="s">
        <v>44</v>
      </c>
      <c r="D7" s="148" t="s">
        <v>45</v>
      </c>
      <c r="E7" s="149">
        <v>1</v>
      </c>
      <c r="F7" s="149" t="s">
        <v>49</v>
      </c>
      <c r="G7" s="150">
        <f>'1.3 Invulblad automaatkosten'!C18</f>
        <v>0</v>
      </c>
      <c r="H7" s="151">
        <f>'1.3 Invulblad automaatkosten'!C27</f>
        <v>0</v>
      </c>
      <c r="I7" s="151">
        <f>SUM(G7+H7)</f>
        <v>0</v>
      </c>
      <c r="J7" s="152">
        <f>SUM(I7/12)</f>
        <v>0</v>
      </c>
      <c r="K7" s="125"/>
      <c r="L7" s="64"/>
      <c r="M7" s="64"/>
      <c r="N7" s="64"/>
      <c r="O7" s="64"/>
      <c r="P7" s="64"/>
      <c r="Q7" s="126"/>
      <c r="R7" s="126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</row>
    <row r="8" spans="1:32" x14ac:dyDescent="0.2">
      <c r="A8" s="267"/>
      <c r="B8" s="147" t="s">
        <v>33</v>
      </c>
      <c r="C8" s="148" t="s">
        <v>44</v>
      </c>
      <c r="D8" s="148" t="s">
        <v>45</v>
      </c>
      <c r="E8" s="149">
        <v>1</v>
      </c>
      <c r="F8" s="149" t="s">
        <v>49</v>
      </c>
      <c r="G8" s="150">
        <f>'1.3 Invulblad automaatkosten'!C18</f>
        <v>0</v>
      </c>
      <c r="H8" s="151">
        <f>'1.3 Invulblad automaatkosten'!C27</f>
        <v>0</v>
      </c>
      <c r="I8" s="151">
        <f>SUM(G8+H8)</f>
        <v>0</v>
      </c>
      <c r="J8" s="152">
        <f>SUM(I8/12)</f>
        <v>0</v>
      </c>
      <c r="K8" s="125"/>
      <c r="L8" s="64"/>
      <c r="M8" s="64"/>
      <c r="N8" s="64"/>
      <c r="O8" s="64"/>
      <c r="P8" s="64"/>
      <c r="Q8" s="127"/>
      <c r="R8" s="126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</row>
    <row r="9" spans="1:32" x14ac:dyDescent="0.2">
      <c r="A9" s="267"/>
      <c r="B9" s="147" t="s">
        <v>34</v>
      </c>
      <c r="C9" s="148" t="s">
        <v>46</v>
      </c>
      <c r="D9" s="148" t="s">
        <v>45</v>
      </c>
      <c r="E9" s="153">
        <v>1</v>
      </c>
      <c r="F9" s="149" t="s">
        <v>49</v>
      </c>
      <c r="G9" s="151">
        <f>'1.3 Invulblad automaatkosten'!C18</f>
        <v>0</v>
      </c>
      <c r="H9" s="151">
        <f>'1.3 Invulblad automaatkosten'!C29+'1.3 Invulblad automaatkosten'!C27</f>
        <v>0</v>
      </c>
      <c r="I9" s="151">
        <f>SUM(G9+H9)</f>
        <v>0</v>
      </c>
      <c r="J9" s="152">
        <f t="shared" ref="J9:J18" si="0">SUM(I9/12)</f>
        <v>0</v>
      </c>
      <c r="K9" s="125"/>
      <c r="L9" s="64"/>
      <c r="M9" s="64"/>
      <c r="N9" s="64"/>
      <c r="O9" s="64"/>
      <c r="P9" s="64"/>
      <c r="Q9" s="127"/>
      <c r="R9" s="126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</row>
    <row r="10" spans="1:32" x14ac:dyDescent="0.2">
      <c r="A10" s="267"/>
      <c r="B10" s="147" t="s">
        <v>35</v>
      </c>
      <c r="C10" s="148" t="s">
        <v>46</v>
      </c>
      <c r="D10" s="154" t="s">
        <v>47</v>
      </c>
      <c r="E10" s="149">
        <v>1</v>
      </c>
      <c r="F10" s="155" t="s">
        <v>49</v>
      </c>
      <c r="G10" s="151">
        <f>'1.3 Invulblad automaatkosten'!C18</f>
        <v>0</v>
      </c>
      <c r="H10" s="151">
        <f>'1.3 Invulblad automaatkosten'!C29+'1.3 Invulblad automaatkosten'!C27+'1.3 Invulblad automaatkosten'!C25</f>
        <v>0</v>
      </c>
      <c r="I10" s="151">
        <f>SUM(G10+H10)</f>
        <v>0</v>
      </c>
      <c r="J10" s="152">
        <f t="shared" si="0"/>
        <v>0</v>
      </c>
      <c r="K10" s="125"/>
      <c r="L10" s="64"/>
      <c r="M10" s="64"/>
      <c r="N10" s="64"/>
      <c r="O10" s="64"/>
      <c r="P10" s="64"/>
      <c r="Q10" s="127"/>
      <c r="R10" s="126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</row>
    <row r="11" spans="1:32" x14ac:dyDescent="0.2">
      <c r="A11" s="267"/>
      <c r="B11" s="147" t="s">
        <v>36</v>
      </c>
      <c r="C11" s="148" t="s">
        <v>44</v>
      </c>
      <c r="D11" s="148" t="s">
        <v>48</v>
      </c>
      <c r="E11" s="156">
        <v>2</v>
      </c>
      <c r="F11" s="149" t="s">
        <v>49</v>
      </c>
      <c r="G11" s="151">
        <f>'1.3 Invulblad automaatkosten'!C18</f>
        <v>0</v>
      </c>
      <c r="H11" s="151">
        <f>'1.3 Invulblad automaatkosten'!C27+'1.3 Invulblad automaatkosten'!C26</f>
        <v>0</v>
      </c>
      <c r="I11" s="151">
        <f>SUM(G11+H11)*2</f>
        <v>0</v>
      </c>
      <c r="J11" s="152">
        <f t="shared" si="0"/>
        <v>0</v>
      </c>
      <c r="K11" s="125"/>
      <c r="L11" s="64"/>
      <c r="M11" s="64"/>
      <c r="N11" s="64"/>
      <c r="O11" s="64"/>
      <c r="P11" s="64"/>
      <c r="Q11" s="127"/>
      <c r="R11" s="126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</row>
    <row r="12" spans="1:32" ht="15" customHeight="1" x14ac:dyDescent="0.2">
      <c r="A12" s="267"/>
      <c r="B12" s="147" t="s">
        <v>37</v>
      </c>
      <c r="C12" s="148" t="s">
        <v>46</v>
      </c>
      <c r="D12" s="148" t="s">
        <v>48</v>
      </c>
      <c r="E12" s="149">
        <v>2</v>
      </c>
      <c r="F12" s="149" t="s">
        <v>49</v>
      </c>
      <c r="G12" s="151">
        <f>'1.3 Invulblad automaatkosten'!C18</f>
        <v>0</v>
      </c>
      <c r="H12" s="151">
        <f>'1.3 Invulblad automaatkosten'!C29+'1.3 Invulblad automaatkosten'!C27+'1.3 Invulblad automaatkosten'!C26</f>
        <v>0</v>
      </c>
      <c r="I12" s="151">
        <f>SUM(G12+H12)*2</f>
        <v>0</v>
      </c>
      <c r="J12" s="152">
        <f t="shared" si="0"/>
        <v>0</v>
      </c>
      <c r="K12" s="125"/>
      <c r="L12" s="64"/>
      <c r="M12" s="64"/>
      <c r="N12" s="64"/>
      <c r="O12" s="64"/>
      <c r="P12" s="64"/>
      <c r="Q12" s="127"/>
      <c r="R12" s="126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</row>
    <row r="13" spans="1:32" x14ac:dyDescent="0.2">
      <c r="A13" s="267"/>
      <c r="B13" s="147" t="s">
        <v>38</v>
      </c>
      <c r="C13" s="148" t="s">
        <v>44</v>
      </c>
      <c r="D13" s="148" t="s">
        <v>48</v>
      </c>
      <c r="E13" s="149">
        <v>2</v>
      </c>
      <c r="F13" s="149" t="s">
        <v>49</v>
      </c>
      <c r="G13" s="151">
        <f>'1.3 Invulblad automaatkosten'!C18</f>
        <v>0</v>
      </c>
      <c r="H13" s="151">
        <f>'1.3 Invulblad automaatkosten'!C27+'1.3 Invulblad automaatkosten'!C26</f>
        <v>0</v>
      </c>
      <c r="I13" s="151">
        <f>SUM(G13+H13)*2</f>
        <v>0</v>
      </c>
      <c r="J13" s="152">
        <f t="shared" si="0"/>
        <v>0</v>
      </c>
      <c r="K13" s="125"/>
      <c r="L13" s="64"/>
      <c r="M13" s="64"/>
      <c r="N13" s="64"/>
      <c r="O13" s="64"/>
      <c r="P13" s="64"/>
      <c r="Q13" s="127"/>
      <c r="R13" s="126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</row>
    <row r="14" spans="1:32" x14ac:dyDescent="0.2">
      <c r="A14" s="272"/>
      <c r="B14" s="147" t="s">
        <v>39</v>
      </c>
      <c r="C14" s="148" t="s">
        <v>44</v>
      </c>
      <c r="D14" s="148" t="s">
        <v>48</v>
      </c>
      <c r="E14" s="149">
        <v>7</v>
      </c>
      <c r="F14" s="149" t="s">
        <v>49</v>
      </c>
      <c r="G14" s="151">
        <f>'1.3 Invulblad automaatkosten'!C18</f>
        <v>0</v>
      </c>
      <c r="H14" s="151">
        <f>'1.3 Invulblad automaatkosten'!C27+'1.3 Invulblad automaatkosten'!C26</f>
        <v>0</v>
      </c>
      <c r="I14" s="151">
        <f>SUM(G14+H14)*7</f>
        <v>0</v>
      </c>
      <c r="J14" s="152">
        <f t="shared" si="0"/>
        <v>0</v>
      </c>
      <c r="K14" s="125"/>
      <c r="L14" s="64"/>
      <c r="M14" s="64"/>
      <c r="N14" s="64"/>
      <c r="O14" s="64"/>
      <c r="P14" s="64"/>
      <c r="Q14" s="127"/>
      <c r="R14" s="126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</row>
    <row r="15" spans="1:32" x14ac:dyDescent="0.2">
      <c r="A15" s="267"/>
      <c r="B15" s="147" t="s">
        <v>40</v>
      </c>
      <c r="C15" s="148" t="s">
        <v>44</v>
      </c>
      <c r="D15" s="148" t="s">
        <v>48</v>
      </c>
      <c r="E15" s="149">
        <v>1</v>
      </c>
      <c r="F15" s="149" t="s">
        <v>49</v>
      </c>
      <c r="G15" s="151">
        <f>'1.3 Invulblad automaatkosten'!C18</f>
        <v>0</v>
      </c>
      <c r="H15" s="151">
        <f>'1.3 Invulblad automaatkosten'!C27+'1.3 Invulblad automaatkosten'!C26+'1.3 Invulblad automaatkosten'!C28</f>
        <v>0</v>
      </c>
      <c r="I15" s="151">
        <f>SUM(G15+H15)</f>
        <v>0</v>
      </c>
      <c r="J15" s="152">
        <f t="shared" si="0"/>
        <v>0</v>
      </c>
      <c r="K15" s="125"/>
      <c r="L15" s="64"/>
      <c r="M15" s="64"/>
      <c r="N15" s="64"/>
      <c r="O15" s="64"/>
      <c r="P15" s="64"/>
      <c r="Q15" s="127"/>
      <c r="R15" s="126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</row>
    <row r="16" spans="1:32" x14ac:dyDescent="0.2">
      <c r="A16" s="267"/>
      <c r="B16" s="147" t="s">
        <v>41</v>
      </c>
      <c r="C16" s="148" t="s">
        <v>44</v>
      </c>
      <c r="D16" s="148" t="s">
        <v>45</v>
      </c>
      <c r="E16" s="149">
        <v>1</v>
      </c>
      <c r="F16" s="149" t="s">
        <v>49</v>
      </c>
      <c r="G16" s="151">
        <f>'1.3 Invulblad automaatkosten'!C18</f>
        <v>0</v>
      </c>
      <c r="H16" s="151">
        <f>'1.3 Invulblad automaatkosten'!C27</f>
        <v>0</v>
      </c>
      <c r="I16" s="151">
        <f>SUM(G16+H16)</f>
        <v>0</v>
      </c>
      <c r="J16" s="152">
        <f t="shared" si="0"/>
        <v>0</v>
      </c>
      <c r="K16" s="125"/>
      <c r="L16" s="64"/>
      <c r="M16" s="64"/>
      <c r="N16" s="64"/>
      <c r="O16" s="64"/>
      <c r="P16" s="64"/>
      <c r="Q16" s="127"/>
      <c r="R16" s="126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</row>
    <row r="17" spans="1:32" x14ac:dyDescent="0.2">
      <c r="A17" s="267"/>
      <c r="B17" s="147" t="s">
        <v>42</v>
      </c>
      <c r="C17" s="148" t="s">
        <v>46</v>
      </c>
      <c r="D17" s="148" t="s">
        <v>45</v>
      </c>
      <c r="E17" s="149">
        <v>1</v>
      </c>
      <c r="F17" s="149" t="s">
        <v>49</v>
      </c>
      <c r="G17" s="151">
        <f>'1.3 Invulblad automaatkosten'!C18</f>
        <v>0</v>
      </c>
      <c r="H17" s="151">
        <f>'1.3 Invulblad automaatkosten'!C29+'1.3 Invulblad automaatkosten'!C27</f>
        <v>0</v>
      </c>
      <c r="I17" s="151">
        <f>SUM(G17+H17)</f>
        <v>0</v>
      </c>
      <c r="J17" s="152">
        <f t="shared" si="0"/>
        <v>0</v>
      </c>
      <c r="K17" s="125"/>
      <c r="L17" s="64"/>
      <c r="M17" s="64"/>
      <c r="N17" s="64"/>
      <c r="O17" s="64"/>
      <c r="P17" s="64"/>
      <c r="Q17" s="127"/>
      <c r="R17" s="126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</row>
    <row r="18" spans="1:32" ht="13.5" thickBot="1" x14ac:dyDescent="0.25">
      <c r="A18" s="272"/>
      <c r="B18" s="147"/>
      <c r="C18" s="148"/>
      <c r="D18" s="148"/>
      <c r="E18" s="149"/>
      <c r="F18" s="153"/>
      <c r="G18" s="157"/>
      <c r="H18" s="157"/>
      <c r="I18" s="157"/>
      <c r="J18" s="152"/>
      <c r="K18" s="125"/>
      <c r="L18" s="64"/>
      <c r="M18" s="64"/>
      <c r="N18" s="64"/>
      <c r="O18" s="64"/>
      <c r="P18" s="64"/>
      <c r="Q18" s="127"/>
      <c r="R18" s="126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</row>
    <row r="19" spans="1:32" ht="13.5" thickBot="1" x14ac:dyDescent="0.25">
      <c r="A19" s="267"/>
      <c r="B19" s="158"/>
      <c r="C19" s="159"/>
      <c r="D19" s="160" t="s">
        <v>10</v>
      </c>
      <c r="E19" s="161">
        <f>SUM(E7:E18)</f>
        <v>20</v>
      </c>
      <c r="F19" s="162" t="s">
        <v>50</v>
      </c>
      <c r="G19" s="163">
        <f>SUM(G7:G18)</f>
        <v>0</v>
      </c>
      <c r="H19" s="163">
        <f>SUM(H7:H18)</f>
        <v>0</v>
      </c>
      <c r="I19" s="163">
        <f>SUM(I7:I18)</f>
        <v>0</v>
      </c>
      <c r="J19" s="164">
        <f>SUM(J7:J18)</f>
        <v>0</v>
      </c>
      <c r="K19" s="125"/>
      <c r="L19" s="64"/>
      <c r="M19" s="64"/>
      <c r="N19" s="64"/>
      <c r="O19" s="64"/>
      <c r="P19" s="64"/>
      <c r="Q19" s="127"/>
      <c r="R19" s="129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</row>
    <row r="20" spans="1:32" ht="13.5" thickBot="1" x14ac:dyDescent="0.25">
      <c r="A20" s="359"/>
      <c r="B20" s="165"/>
      <c r="C20" s="165"/>
      <c r="D20" s="166"/>
      <c r="E20" s="166"/>
      <c r="F20" s="166"/>
      <c r="G20" s="166"/>
      <c r="H20" s="166"/>
      <c r="I20" s="166"/>
      <c r="J20" s="166"/>
      <c r="K20" s="121"/>
      <c r="L20" s="64"/>
      <c r="M20" s="64"/>
      <c r="N20" s="64"/>
      <c r="O20" s="64"/>
      <c r="P20" s="64"/>
      <c r="Q20" s="132"/>
      <c r="R20" s="132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</row>
    <row r="21" spans="1:32" ht="14.25" thickTop="1" thickBot="1" x14ac:dyDescent="0.25">
      <c r="A21" s="133"/>
      <c r="B21" s="134"/>
      <c r="C21" s="134"/>
      <c r="D21" s="135"/>
      <c r="E21" s="135"/>
      <c r="F21" s="135"/>
      <c r="G21" s="135"/>
      <c r="H21" s="135"/>
      <c r="I21" s="135"/>
      <c r="J21" s="135"/>
      <c r="K21" s="136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</row>
    <row r="22" spans="1:32" ht="13.5" thickTop="1" x14ac:dyDescent="0.2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</row>
    <row r="23" spans="1:32" x14ac:dyDescent="0.2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</row>
    <row r="24" spans="1:32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</row>
    <row r="25" spans="1:32" x14ac:dyDescent="0.2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</row>
    <row r="26" spans="1:32" x14ac:dyDescent="0.2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</row>
    <row r="27" spans="1:32" x14ac:dyDescent="0.2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</row>
    <row r="28" spans="1:32" x14ac:dyDescent="0.2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</row>
    <row r="29" spans="1:32" x14ac:dyDescent="0.2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</row>
    <row r="30" spans="1:32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132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</row>
    <row r="31" spans="1:32" x14ac:dyDescent="0.2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</row>
    <row r="32" spans="1:32" x14ac:dyDescent="0.2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</row>
    <row r="33" spans="1:32" x14ac:dyDescent="0.2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</row>
    <row r="34" spans="1:32" x14ac:dyDescent="0.2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</row>
    <row r="35" spans="1:32" x14ac:dyDescent="0.2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</row>
    <row r="36" spans="1:32" x14ac:dyDescent="0.2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</row>
    <row r="37" spans="1:32" x14ac:dyDescent="0.2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</row>
    <row r="38" spans="1:32" x14ac:dyDescent="0.2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</row>
    <row r="39" spans="1:32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</row>
    <row r="40" spans="1:32" x14ac:dyDescent="0.2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</row>
    <row r="41" spans="1:32" x14ac:dyDescent="0.2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</row>
    <row r="42" spans="1:32" x14ac:dyDescent="0.2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</row>
    <row r="43" spans="1:32" x14ac:dyDescent="0.2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</row>
    <row r="44" spans="1:32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</row>
    <row r="45" spans="1:32" x14ac:dyDescent="0.2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</row>
    <row r="46" spans="1:32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</row>
    <row r="47" spans="1:32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</row>
    <row r="48" spans="1:32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</row>
    <row r="49" spans="1:32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</row>
    <row r="50" spans="1:32" x14ac:dyDescent="0.2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</row>
    <row r="51" spans="1:32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</row>
    <row r="52" spans="1:32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</row>
    <row r="53" spans="1:32" x14ac:dyDescent="0.2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</row>
    <row r="54" spans="1:32" x14ac:dyDescent="0.2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</row>
    <row r="55" spans="1:32" x14ac:dyDescent="0.2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</row>
    <row r="56" spans="1:32" x14ac:dyDescent="0.2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</row>
    <row r="57" spans="1:32" x14ac:dyDescent="0.2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</row>
    <row r="58" spans="1:32" x14ac:dyDescent="0.2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</row>
    <row r="59" spans="1:32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</row>
    <row r="60" spans="1:32" x14ac:dyDescent="0.2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</row>
    <row r="61" spans="1:32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</row>
    <row r="62" spans="1:32" x14ac:dyDescent="0.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</row>
    <row r="63" spans="1:32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</row>
    <row r="64" spans="1:32" x14ac:dyDescent="0.2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</row>
    <row r="65" spans="1:32" x14ac:dyDescent="0.2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</row>
    <row r="66" spans="1:32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</row>
    <row r="67" spans="1:32" x14ac:dyDescent="0.2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</row>
    <row r="68" spans="1:32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</row>
    <row r="69" spans="1:32" x14ac:dyDescent="0.2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</row>
    <row r="70" spans="1:32" x14ac:dyDescent="0.2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</row>
    <row r="71" spans="1:32" x14ac:dyDescent="0.2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</row>
    <row r="72" spans="1:32" x14ac:dyDescent="0.2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</row>
    <row r="73" spans="1:32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</row>
    <row r="74" spans="1:32" x14ac:dyDescent="0.2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</row>
    <row r="75" spans="1:32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</row>
    <row r="76" spans="1:32" x14ac:dyDescent="0.2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</row>
    <row r="77" spans="1:32" x14ac:dyDescent="0.2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</row>
    <row r="78" spans="1:32" x14ac:dyDescent="0.2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</row>
    <row r="79" spans="1:32" x14ac:dyDescent="0.2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</row>
    <row r="80" spans="1:32" x14ac:dyDescent="0.2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</row>
    <row r="81" spans="1:32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</row>
    <row r="82" spans="1:32" x14ac:dyDescent="0.2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</row>
    <row r="83" spans="1:32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</row>
    <row r="84" spans="1:32" x14ac:dyDescent="0.2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</row>
    <row r="85" spans="1:32" x14ac:dyDescent="0.2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</row>
    <row r="86" spans="1:32" x14ac:dyDescent="0.2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</row>
    <row r="87" spans="1:32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</row>
    <row r="88" spans="1:32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</row>
    <row r="89" spans="1:32" x14ac:dyDescent="0.2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</row>
    <row r="90" spans="1:32" x14ac:dyDescent="0.2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</row>
    <row r="91" spans="1:32" x14ac:dyDescent="0.2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</row>
    <row r="92" spans="1:32" x14ac:dyDescent="0.2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</row>
    <row r="93" spans="1:32" x14ac:dyDescent="0.2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</row>
    <row r="94" spans="1:32" x14ac:dyDescent="0.2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</row>
    <row r="95" spans="1:32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</row>
    <row r="96" spans="1:32" x14ac:dyDescent="0.2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</row>
    <row r="97" spans="1:32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</row>
    <row r="98" spans="1:32" x14ac:dyDescent="0.2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</row>
    <row r="99" spans="1:32" x14ac:dyDescent="0.2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</row>
    <row r="100" spans="1:32" x14ac:dyDescent="0.2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</row>
    <row r="101" spans="1:32" x14ac:dyDescent="0.2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</row>
    <row r="102" spans="1:32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</row>
    <row r="103" spans="1:32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</row>
    <row r="104" spans="1:32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</row>
    <row r="105" spans="1:32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</row>
    <row r="106" spans="1:32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</row>
    <row r="107" spans="1:32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</row>
    <row r="108" spans="1:32" x14ac:dyDescent="0.2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</row>
    <row r="109" spans="1:32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</row>
    <row r="110" spans="1:32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</row>
    <row r="111" spans="1:32" x14ac:dyDescent="0.2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</row>
    <row r="112" spans="1:32" x14ac:dyDescent="0.2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</row>
    <row r="113" spans="1:32" x14ac:dyDescent="0.2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</row>
    <row r="114" spans="1:32" x14ac:dyDescent="0.2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</row>
    <row r="115" spans="1:32" x14ac:dyDescent="0.2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</row>
    <row r="116" spans="1:32" x14ac:dyDescent="0.2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</row>
    <row r="117" spans="1:32" x14ac:dyDescent="0.2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</row>
    <row r="118" spans="1:32" x14ac:dyDescent="0.2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</row>
    <row r="119" spans="1:32" x14ac:dyDescent="0.2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</row>
    <row r="120" spans="1:32" x14ac:dyDescent="0.2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</row>
    <row r="121" spans="1:32" x14ac:dyDescent="0.2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</row>
    <row r="122" spans="1:32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</row>
    <row r="123" spans="1:32" x14ac:dyDescent="0.2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</row>
    <row r="124" spans="1:32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</row>
    <row r="125" spans="1:32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</row>
    <row r="126" spans="1:32" x14ac:dyDescent="0.2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</row>
    <row r="127" spans="1:32" x14ac:dyDescent="0.2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</row>
    <row r="128" spans="1:32" x14ac:dyDescent="0.2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</row>
    <row r="129" spans="1:32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</row>
    <row r="130" spans="1:32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</row>
    <row r="131" spans="1:32" x14ac:dyDescent="0.2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</row>
    <row r="132" spans="1:32" x14ac:dyDescent="0.2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</row>
    <row r="133" spans="1:32" x14ac:dyDescent="0.2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</row>
    <row r="134" spans="1:32" x14ac:dyDescent="0.2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</row>
    <row r="135" spans="1:32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</row>
    <row r="136" spans="1:32" x14ac:dyDescent="0.2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</row>
    <row r="137" spans="1:32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</row>
    <row r="138" spans="1:32" x14ac:dyDescent="0.2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</row>
    <row r="139" spans="1:32" x14ac:dyDescent="0.2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</row>
    <row r="140" spans="1:32" x14ac:dyDescent="0.2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</row>
    <row r="141" spans="1:32" x14ac:dyDescent="0.2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</row>
    <row r="142" spans="1:32" x14ac:dyDescent="0.2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</row>
    <row r="143" spans="1:32" x14ac:dyDescent="0.2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</row>
    <row r="144" spans="1:32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</row>
    <row r="145" spans="1:32" x14ac:dyDescent="0.2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</row>
    <row r="146" spans="1:32" x14ac:dyDescent="0.2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</row>
    <row r="147" spans="1:32" x14ac:dyDescent="0.2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</row>
    <row r="148" spans="1:32" x14ac:dyDescent="0.2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</row>
    <row r="149" spans="1:32" x14ac:dyDescent="0.2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</row>
    <row r="150" spans="1:32" x14ac:dyDescent="0.2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</row>
    <row r="151" spans="1:32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</row>
    <row r="152" spans="1:32" x14ac:dyDescent="0.2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</row>
    <row r="153" spans="1:32" x14ac:dyDescent="0.2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</row>
    <row r="154" spans="1:32" x14ac:dyDescent="0.2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</row>
    <row r="155" spans="1:32" x14ac:dyDescent="0.2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</row>
    <row r="156" spans="1:32" x14ac:dyDescent="0.2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</row>
    <row r="157" spans="1:32" x14ac:dyDescent="0.2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</row>
    <row r="158" spans="1:32" x14ac:dyDescent="0.2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</row>
    <row r="159" spans="1:32" x14ac:dyDescent="0.2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</row>
    <row r="160" spans="1:32" x14ac:dyDescent="0.2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</row>
    <row r="161" spans="1:32" x14ac:dyDescent="0.2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</row>
    <row r="162" spans="1:32" x14ac:dyDescent="0.2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</row>
    <row r="163" spans="1:32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</row>
    <row r="164" spans="1:32" x14ac:dyDescent="0.2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</row>
    <row r="165" spans="1:32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</row>
    <row r="166" spans="1:32" x14ac:dyDescent="0.2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</row>
    <row r="167" spans="1:32" x14ac:dyDescent="0.2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</row>
    <row r="168" spans="1:32" x14ac:dyDescent="0.2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</row>
    <row r="169" spans="1:32" x14ac:dyDescent="0.2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</row>
    <row r="170" spans="1:32" x14ac:dyDescent="0.2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</row>
    <row r="171" spans="1:32" x14ac:dyDescent="0.2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</row>
    <row r="172" spans="1:32" x14ac:dyDescent="0.2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</row>
    <row r="173" spans="1:32" x14ac:dyDescent="0.2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</row>
    <row r="174" spans="1:32" x14ac:dyDescent="0.2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</row>
    <row r="175" spans="1:32" x14ac:dyDescent="0.2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</row>
    <row r="176" spans="1:32" x14ac:dyDescent="0.2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</row>
    <row r="177" spans="1:32" x14ac:dyDescent="0.2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</row>
    <row r="178" spans="1:32" x14ac:dyDescent="0.2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</row>
    <row r="179" spans="1:32" x14ac:dyDescent="0.2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</row>
    <row r="180" spans="1:32" x14ac:dyDescent="0.2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</row>
    <row r="181" spans="1:32" x14ac:dyDescent="0.2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</row>
    <row r="182" spans="1:32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</row>
    <row r="183" spans="1:32" x14ac:dyDescent="0.2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</row>
    <row r="184" spans="1:32" x14ac:dyDescent="0.2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</row>
    <row r="185" spans="1:32" x14ac:dyDescent="0.2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</row>
    <row r="186" spans="1:32" x14ac:dyDescent="0.2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</row>
    <row r="187" spans="1:32" x14ac:dyDescent="0.2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</row>
    <row r="188" spans="1:32" x14ac:dyDescent="0.2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</row>
  </sheetData>
  <sheetProtection algorithmName="SHA-512" hashValue="R6Z9KoKuCQu9LWxaN08DlyvklEfZACs6Wqc/XKF7FROU9z+UuqTdwj1D4bH1921YQewnjdmhLmQupRHdmjW0Mw==" saltValue="dnPLWx56m9t25Z4whSVlw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11"/>
  <sheetViews>
    <sheetView workbookViewId="0">
      <selection activeCell="F20" sqref="F20"/>
    </sheetView>
  </sheetViews>
  <sheetFormatPr defaultRowHeight="12.75" x14ac:dyDescent="0.2"/>
  <cols>
    <col min="1" max="2" width="9.140625" style="65"/>
    <col min="3" max="3" width="32.28515625" style="65" bestFit="1" customWidth="1"/>
    <col min="4" max="5" width="16.7109375" style="65" bestFit="1" customWidth="1"/>
    <col min="6" max="6" width="18" style="65" bestFit="1" customWidth="1"/>
    <col min="7" max="7" width="13" style="65" customWidth="1"/>
    <col min="8" max="16384" width="9.140625" style="65"/>
  </cols>
  <sheetData>
    <row r="1" spans="1:35" ht="14.25" thickTop="1" thickBot="1" x14ac:dyDescent="0.25">
      <c r="A1" s="114"/>
      <c r="B1" s="115"/>
      <c r="C1" s="116"/>
      <c r="D1" s="167"/>
      <c r="E1" s="167"/>
      <c r="F1" s="116"/>
      <c r="G1" s="168"/>
      <c r="H1" s="169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</row>
    <row r="2" spans="1:35" ht="14.25" thickTop="1" thickBot="1" x14ac:dyDescent="0.25">
      <c r="A2" s="118"/>
      <c r="B2" s="170"/>
      <c r="C2" s="171"/>
      <c r="D2" s="170"/>
      <c r="E2" s="172"/>
      <c r="F2" s="170"/>
      <c r="G2" s="119"/>
      <c r="H2" s="173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1:35" ht="14.25" thickTop="1" thickBot="1" x14ac:dyDescent="0.25">
      <c r="A3" s="174"/>
      <c r="B3" s="170"/>
      <c r="C3" s="175"/>
      <c r="D3" s="170"/>
      <c r="E3" s="170"/>
      <c r="F3" s="119"/>
      <c r="G3" s="170"/>
      <c r="H3" s="176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</row>
    <row r="4" spans="1:35" ht="17.25" thickTop="1" thickBot="1" x14ac:dyDescent="0.3">
      <c r="A4" s="174"/>
      <c r="B4" s="194"/>
      <c r="C4" s="195" t="s">
        <v>5</v>
      </c>
      <c r="D4" s="196"/>
      <c r="E4" s="139"/>
      <c r="F4" s="194"/>
      <c r="G4" s="194"/>
      <c r="H4" s="197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</row>
    <row r="5" spans="1:35" ht="14.25" thickTop="1" thickBot="1" x14ac:dyDescent="0.25">
      <c r="A5" s="177"/>
      <c r="B5" s="194"/>
      <c r="C5" s="196"/>
      <c r="D5" s="139"/>
      <c r="E5" s="139"/>
      <c r="F5" s="194"/>
      <c r="G5" s="194"/>
      <c r="H5" s="198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</row>
    <row r="6" spans="1:35" ht="16.5" thickTop="1" thickBot="1" x14ac:dyDescent="0.3">
      <c r="A6" s="174"/>
      <c r="B6" s="199"/>
      <c r="C6" s="200" t="s">
        <v>15</v>
      </c>
      <c r="D6" s="196"/>
      <c r="E6" s="194"/>
      <c r="F6" s="194"/>
      <c r="G6" s="194"/>
      <c r="H6" s="201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</row>
    <row r="7" spans="1:35" ht="16.5" thickTop="1" thickBot="1" x14ac:dyDescent="0.3">
      <c r="A7" s="174"/>
      <c r="B7" s="202"/>
      <c r="C7" s="203"/>
      <c r="D7" s="204"/>
      <c r="E7" s="141"/>
      <c r="F7" s="141"/>
      <c r="G7" s="205"/>
      <c r="H7" s="206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</row>
    <row r="8" spans="1:35" ht="15.75" customHeight="1" thickTop="1" thickBot="1" x14ac:dyDescent="0.25">
      <c r="A8" s="177"/>
      <c r="B8" s="207"/>
      <c r="C8" s="208" t="s">
        <v>6</v>
      </c>
      <c r="D8" s="209" t="s">
        <v>7</v>
      </c>
      <c r="E8" s="209" t="s">
        <v>8</v>
      </c>
      <c r="F8" s="209" t="s">
        <v>9</v>
      </c>
      <c r="G8" s="210" t="s">
        <v>10</v>
      </c>
      <c r="H8" s="211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</row>
    <row r="9" spans="1:35" ht="14.25" thickTop="1" thickBot="1" x14ac:dyDescent="0.25">
      <c r="A9" s="118"/>
      <c r="B9" s="212"/>
      <c r="C9" s="213" t="s">
        <v>13</v>
      </c>
      <c r="D9" s="214" t="s">
        <v>11</v>
      </c>
      <c r="E9" s="215">
        <f>'1.5 Invulblad dosering-verbruik'!D26</f>
        <v>0</v>
      </c>
      <c r="F9" s="497" t="e">
        <f>'1.4 Invulblad ingrediëntkosten'!G5</f>
        <v>#DIV/0!</v>
      </c>
      <c r="G9" s="217" t="e">
        <f>E9*F9</f>
        <v>#DIV/0!</v>
      </c>
      <c r="H9" s="218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</row>
    <row r="10" spans="1:35" ht="14.25" thickTop="1" thickBot="1" x14ac:dyDescent="0.25">
      <c r="A10" s="174"/>
      <c r="B10" s="219"/>
      <c r="C10" s="213" t="s">
        <v>14</v>
      </c>
      <c r="D10" s="214" t="s">
        <v>11</v>
      </c>
      <c r="E10" s="215">
        <f>'1.5 Invulblad dosering-verbruik'!E26</f>
        <v>0</v>
      </c>
      <c r="F10" s="497" t="e">
        <f>'1.4 Invulblad ingrediëntkosten'!G6</f>
        <v>#DIV/0!</v>
      </c>
      <c r="G10" s="217" t="e">
        <f>E10*F10</f>
        <v>#DIV/0!</v>
      </c>
      <c r="H10" s="220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</row>
    <row r="11" spans="1:35" ht="14.25" thickTop="1" thickBot="1" x14ac:dyDescent="0.25">
      <c r="A11" s="174"/>
      <c r="B11" s="219"/>
      <c r="C11" s="213" t="s">
        <v>29</v>
      </c>
      <c r="D11" s="214" t="s">
        <v>11</v>
      </c>
      <c r="E11" s="215">
        <f>'1.5 Invulblad dosering-verbruik'!F26</f>
        <v>0</v>
      </c>
      <c r="F11" s="497" t="e">
        <f>'1.4 Invulblad ingrediëntkosten'!G7</f>
        <v>#DIV/0!</v>
      </c>
      <c r="G11" s="217" t="e">
        <f>E11*F11</f>
        <v>#DIV/0!</v>
      </c>
      <c r="H11" s="221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</row>
    <row r="12" spans="1:35" ht="14.25" thickTop="1" thickBot="1" x14ac:dyDescent="0.25">
      <c r="A12" s="174"/>
      <c r="B12" s="219"/>
      <c r="C12" s="213"/>
      <c r="D12" s="216"/>
      <c r="E12" s="216"/>
      <c r="F12" s="497"/>
      <c r="G12" s="217"/>
      <c r="H12" s="221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</row>
    <row r="13" spans="1:35" ht="14.25" thickTop="1" thickBot="1" x14ac:dyDescent="0.25">
      <c r="A13" s="177"/>
      <c r="B13" s="219"/>
      <c r="C13" s="500" t="s">
        <v>12</v>
      </c>
      <c r="D13" s="501"/>
      <c r="E13" s="501"/>
      <c r="F13" s="501"/>
      <c r="G13" s="222" t="e">
        <f>SUM(G9:G11)</f>
        <v>#DIV/0!</v>
      </c>
      <c r="H13" s="218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</row>
    <row r="14" spans="1:35" ht="14.25" thickTop="1" thickBot="1" x14ac:dyDescent="0.25">
      <c r="A14" s="182"/>
      <c r="B14" s="223"/>
      <c r="C14" s="166"/>
      <c r="D14" s="224"/>
      <c r="E14" s="225"/>
      <c r="F14" s="226"/>
      <c r="G14" s="227"/>
      <c r="H14" s="228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</row>
    <row r="15" spans="1:35" ht="16.5" thickTop="1" thickBot="1" x14ac:dyDescent="0.3">
      <c r="A15" s="174"/>
      <c r="B15" s="194"/>
      <c r="C15" s="229" t="s">
        <v>16</v>
      </c>
      <c r="D15" s="230"/>
      <c r="E15" s="230"/>
      <c r="F15" s="199"/>
      <c r="G15" s="231"/>
      <c r="H15" s="201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</row>
    <row r="16" spans="1:35" ht="16.5" thickTop="1" thickBot="1" x14ac:dyDescent="0.3">
      <c r="A16" s="118"/>
      <c r="B16" s="232"/>
      <c r="C16" s="203"/>
      <c r="D16" s="141"/>
      <c r="E16" s="205"/>
      <c r="F16" s="141"/>
      <c r="G16" s="233"/>
      <c r="H16" s="211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</row>
    <row r="17" spans="1:35" ht="14.25" thickTop="1" thickBot="1" x14ac:dyDescent="0.25">
      <c r="A17" s="177"/>
      <c r="B17" s="219"/>
      <c r="C17" s="208" t="s">
        <v>6</v>
      </c>
      <c r="D17" s="209" t="s">
        <v>7</v>
      </c>
      <c r="E17" s="209" t="s">
        <v>8</v>
      </c>
      <c r="F17" s="209" t="s">
        <v>17</v>
      </c>
      <c r="G17" s="210" t="s">
        <v>10</v>
      </c>
      <c r="H17" s="221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</row>
    <row r="18" spans="1:35" ht="14.25" thickTop="1" thickBot="1" x14ac:dyDescent="0.25">
      <c r="A18" s="182"/>
      <c r="B18" s="207"/>
      <c r="C18" s="213" t="s">
        <v>18</v>
      </c>
      <c r="D18" s="214" t="s">
        <v>61</v>
      </c>
      <c r="E18" s="234">
        <f>'1.5 Invulblad dosering-verbruik'!D31</f>
        <v>1200</v>
      </c>
      <c r="F18" s="497" t="e">
        <f>'1.4 Invulblad ingrediëntkosten'!G13</f>
        <v>#DIV/0!</v>
      </c>
      <c r="G18" s="212" t="e">
        <f t="shared" ref="G18:G24" si="0">E18*F18</f>
        <v>#DIV/0!</v>
      </c>
      <c r="H18" s="221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</row>
    <row r="19" spans="1:35" ht="14.25" thickTop="1" thickBot="1" x14ac:dyDescent="0.25">
      <c r="A19" s="174"/>
      <c r="B19" s="235"/>
      <c r="C19" s="213" t="s">
        <v>19</v>
      </c>
      <c r="D19" s="214" t="s">
        <v>61</v>
      </c>
      <c r="E19" s="236">
        <f>'1.5 Invulblad dosering-verbruik'!D32</f>
        <v>26000</v>
      </c>
      <c r="F19" s="497" t="e">
        <f>'1.4 Invulblad ingrediëntkosten'!G14</f>
        <v>#DIV/0!</v>
      </c>
      <c r="G19" s="212" t="e">
        <f t="shared" si="0"/>
        <v>#DIV/0!</v>
      </c>
      <c r="H19" s="218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</row>
    <row r="20" spans="1:35" ht="14.25" thickTop="1" thickBot="1" x14ac:dyDescent="0.25">
      <c r="A20" s="118"/>
      <c r="B20" s="219"/>
      <c r="C20" s="213" t="s">
        <v>20</v>
      </c>
      <c r="D20" s="237" t="s">
        <v>62</v>
      </c>
      <c r="E20" s="234">
        <f>'1.5 Invulblad dosering-verbruik'!D33</f>
        <v>43000</v>
      </c>
      <c r="F20" s="497" t="e">
        <f>'1.4 Invulblad ingrediëntkosten'!G15</f>
        <v>#DIV/0!</v>
      </c>
      <c r="G20" s="212" t="e">
        <f t="shared" si="0"/>
        <v>#DIV/0!</v>
      </c>
      <c r="H20" s="220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</row>
    <row r="21" spans="1:35" ht="14.25" thickTop="1" thickBot="1" x14ac:dyDescent="0.25">
      <c r="A21" s="177"/>
      <c r="B21" s="219"/>
      <c r="C21" s="213" t="s">
        <v>21</v>
      </c>
      <c r="D21" s="237" t="s">
        <v>63</v>
      </c>
      <c r="E21" s="236">
        <f>'1.5 Invulblad dosering-verbruik'!D34</f>
        <v>16500</v>
      </c>
      <c r="F21" s="497" t="e">
        <f>'1.4 Invulblad ingrediëntkosten'!G16</f>
        <v>#DIV/0!</v>
      </c>
      <c r="G21" s="212" t="e">
        <f t="shared" si="0"/>
        <v>#DIV/0!</v>
      </c>
      <c r="H21" s="218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</row>
    <row r="22" spans="1:35" ht="14.25" thickTop="1" thickBot="1" x14ac:dyDescent="0.25">
      <c r="A22" s="174"/>
      <c r="B22" s="219"/>
      <c r="C22" s="213" t="s">
        <v>133</v>
      </c>
      <c r="D22" s="237" t="s">
        <v>64</v>
      </c>
      <c r="E22" s="234">
        <f>'1.5 Invulblad dosering-verbruik'!D35</f>
        <v>92000</v>
      </c>
      <c r="F22" s="497" t="e">
        <f>'1.4 Invulblad ingrediëntkosten'!G17</f>
        <v>#DIV/0!</v>
      </c>
      <c r="G22" s="212" t="e">
        <f t="shared" si="0"/>
        <v>#DIV/0!</v>
      </c>
      <c r="H22" s="220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</row>
    <row r="23" spans="1:35" ht="14.25" thickTop="1" thickBot="1" x14ac:dyDescent="0.25">
      <c r="A23" s="177"/>
      <c r="B23" s="219"/>
      <c r="C23" s="213" t="s">
        <v>23</v>
      </c>
      <c r="D23" s="237" t="s">
        <v>65</v>
      </c>
      <c r="E23" s="236">
        <f>'1.5 Invulblad dosering-verbruik'!D36</f>
        <v>15840</v>
      </c>
      <c r="F23" s="497" t="e">
        <f>'1.4 Invulblad ingrediëntkosten'!G18</f>
        <v>#DIV/0!</v>
      </c>
      <c r="G23" s="212" t="e">
        <f t="shared" si="0"/>
        <v>#DIV/0!</v>
      </c>
      <c r="H23" s="218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</row>
    <row r="24" spans="1:35" ht="14.25" thickTop="1" thickBot="1" x14ac:dyDescent="0.25">
      <c r="A24" s="118"/>
      <c r="B24" s="219"/>
      <c r="C24" s="213" t="s">
        <v>22</v>
      </c>
      <c r="D24" s="237" t="s">
        <v>66</v>
      </c>
      <c r="E24" s="234">
        <f>'1.5 Invulblad dosering-verbruik'!D37</f>
        <v>38500</v>
      </c>
      <c r="F24" s="497" t="e">
        <f>'1.4 Invulblad ingrediëntkosten'!G19</f>
        <v>#DIV/0!</v>
      </c>
      <c r="G24" s="212" t="e">
        <f t="shared" si="0"/>
        <v>#DIV/0!</v>
      </c>
      <c r="H24" s="211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</row>
    <row r="25" spans="1:35" ht="14.25" thickTop="1" thickBot="1" x14ac:dyDescent="0.25">
      <c r="A25" s="174"/>
      <c r="B25" s="219"/>
      <c r="C25" s="500" t="s">
        <v>24</v>
      </c>
      <c r="D25" s="501"/>
      <c r="E25" s="501"/>
      <c r="F25" s="501"/>
      <c r="G25" s="238" t="e">
        <f>SUM(G18:G24)</f>
        <v>#DIV/0!</v>
      </c>
      <c r="H25" s="218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</row>
    <row r="26" spans="1:35" ht="14.25" thickTop="1" thickBot="1" x14ac:dyDescent="0.25">
      <c r="A26" s="174"/>
      <c r="B26" s="186"/>
      <c r="C26" s="131"/>
      <c r="D26" s="184"/>
      <c r="E26" s="131"/>
      <c r="F26" s="183"/>
      <c r="G26" s="183"/>
      <c r="H26" s="180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</row>
    <row r="27" spans="1:35" ht="14.25" thickTop="1" thickBot="1" x14ac:dyDescent="0.25">
      <c r="A27" s="187"/>
      <c r="B27" s="188"/>
      <c r="C27" s="189"/>
      <c r="D27" s="190"/>
      <c r="E27" s="190"/>
      <c r="F27" s="190"/>
      <c r="G27" s="188"/>
      <c r="H27" s="191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</row>
    <row r="28" spans="1:35" ht="13.5" thickTop="1" x14ac:dyDescent="0.2">
      <c r="A28" s="64"/>
      <c r="B28" s="132"/>
      <c r="C28" s="132"/>
      <c r="D28" s="192"/>
      <c r="E28" s="132"/>
      <c r="F28" s="132"/>
      <c r="G28" s="132"/>
      <c r="H28" s="132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</row>
    <row r="29" spans="1:35" x14ac:dyDescent="0.2">
      <c r="A29" s="64"/>
      <c r="B29" s="132"/>
      <c r="C29" s="132"/>
      <c r="D29" s="192"/>
      <c r="E29" s="132"/>
      <c r="F29" s="132"/>
      <c r="G29" s="132"/>
      <c r="H29" s="132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</row>
    <row r="30" spans="1:35" x14ac:dyDescent="0.2">
      <c r="A30" s="64"/>
      <c r="B30" s="132"/>
      <c r="C30" s="132"/>
      <c r="D30" s="192"/>
      <c r="E30" s="132"/>
      <c r="F30" s="132"/>
      <c r="G30" s="132"/>
      <c r="H30" s="132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</row>
    <row r="31" spans="1:35" x14ac:dyDescent="0.2">
      <c r="A31" s="64"/>
      <c r="B31" s="132"/>
      <c r="C31" s="132"/>
      <c r="D31" s="192"/>
      <c r="E31" s="132"/>
      <c r="F31" s="132"/>
      <c r="G31" s="132"/>
      <c r="H31" s="132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</row>
    <row r="32" spans="1:35" x14ac:dyDescent="0.2">
      <c r="A32" s="64"/>
      <c r="B32" s="132"/>
      <c r="C32" s="132"/>
      <c r="D32" s="192"/>
      <c r="E32" s="132"/>
      <c r="F32" s="132"/>
      <c r="G32" s="132"/>
      <c r="H32" s="132"/>
      <c r="I32" s="64"/>
      <c r="J32" s="64"/>
      <c r="K32" s="64"/>
      <c r="L32" s="132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</row>
    <row r="33" spans="1:35" x14ac:dyDescent="0.2">
      <c r="A33" s="64"/>
      <c r="B33" s="132"/>
      <c r="C33" s="132"/>
      <c r="D33" s="192"/>
      <c r="E33" s="132"/>
      <c r="F33" s="132"/>
      <c r="G33" s="132"/>
      <c r="H33" s="132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</row>
    <row r="34" spans="1:35" x14ac:dyDescent="0.2">
      <c r="A34" s="64"/>
      <c r="B34" s="132"/>
      <c r="C34" s="132"/>
      <c r="D34" s="192"/>
      <c r="E34" s="132"/>
      <c r="F34" s="132"/>
      <c r="G34" s="132"/>
      <c r="H34" s="132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</row>
    <row r="35" spans="1:35" x14ac:dyDescent="0.2">
      <c r="A35" s="64"/>
      <c r="B35" s="132"/>
      <c r="C35" s="502"/>
      <c r="D35" s="502"/>
      <c r="E35" s="502"/>
      <c r="F35" s="502"/>
      <c r="G35" s="193"/>
      <c r="H35" s="132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</row>
    <row r="36" spans="1:35" x14ac:dyDescent="0.2">
      <c r="A36" s="64"/>
      <c r="B36" s="132"/>
      <c r="C36" s="132"/>
      <c r="D36" s="132"/>
      <c r="E36" s="132"/>
      <c r="F36" s="132"/>
      <c r="G36" s="132"/>
      <c r="H36" s="132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</row>
    <row r="37" spans="1:35" x14ac:dyDescent="0.2">
      <c r="A37" s="64"/>
      <c r="B37" s="132"/>
      <c r="C37" s="132"/>
      <c r="D37" s="132"/>
      <c r="E37" s="132"/>
      <c r="F37" s="132"/>
      <c r="G37" s="132"/>
      <c r="H37" s="132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</row>
    <row r="38" spans="1:35" x14ac:dyDescent="0.2">
      <c r="A38" s="64"/>
      <c r="B38" s="132"/>
      <c r="C38" s="132"/>
      <c r="D38" s="132"/>
      <c r="E38" s="132"/>
      <c r="F38" s="132"/>
      <c r="G38" s="132"/>
      <c r="H38" s="132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</row>
    <row r="39" spans="1:35" x14ac:dyDescent="0.2">
      <c r="A39" s="64"/>
      <c r="B39" s="132"/>
      <c r="C39" s="132"/>
      <c r="D39" s="132"/>
      <c r="E39" s="132"/>
      <c r="F39" s="132"/>
      <c r="G39" s="132"/>
      <c r="H39" s="132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</row>
    <row r="40" spans="1:35" x14ac:dyDescent="0.2">
      <c r="A40" s="64"/>
      <c r="B40" s="132"/>
      <c r="C40" s="132"/>
      <c r="D40" s="132"/>
      <c r="E40" s="132"/>
      <c r="F40" s="132"/>
      <c r="G40" s="132"/>
      <c r="H40" s="132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</row>
    <row r="41" spans="1:35" x14ac:dyDescent="0.2">
      <c r="A41" s="64"/>
      <c r="B41" s="132"/>
      <c r="C41" s="132"/>
      <c r="D41" s="132"/>
      <c r="E41" s="132"/>
      <c r="F41" s="132"/>
      <c r="G41" s="132"/>
      <c r="H41" s="132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</row>
    <row r="42" spans="1:35" x14ac:dyDescent="0.2">
      <c r="A42" s="64"/>
      <c r="B42" s="132"/>
      <c r="C42" s="132"/>
      <c r="D42" s="132"/>
      <c r="E42" s="132"/>
      <c r="F42" s="132"/>
      <c r="G42" s="132"/>
      <c r="H42" s="132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</row>
    <row r="43" spans="1:35" x14ac:dyDescent="0.2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</row>
    <row r="44" spans="1:35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</row>
    <row r="45" spans="1:35" x14ac:dyDescent="0.2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</row>
    <row r="46" spans="1:35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</row>
    <row r="47" spans="1:35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</row>
    <row r="48" spans="1:35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</row>
    <row r="49" spans="1:35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</row>
    <row r="50" spans="1:35" x14ac:dyDescent="0.2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</row>
    <row r="51" spans="1:35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</row>
    <row r="52" spans="1:35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</row>
    <row r="53" spans="1:35" x14ac:dyDescent="0.2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</row>
    <row r="54" spans="1:35" x14ac:dyDescent="0.2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</row>
    <row r="55" spans="1:35" x14ac:dyDescent="0.2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</row>
    <row r="56" spans="1:35" x14ac:dyDescent="0.2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</row>
    <row r="57" spans="1:35" x14ac:dyDescent="0.2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</row>
    <row r="58" spans="1:35" x14ac:dyDescent="0.2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</row>
    <row r="59" spans="1:35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</row>
    <row r="60" spans="1:35" x14ac:dyDescent="0.2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</row>
    <row r="61" spans="1:35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</row>
    <row r="62" spans="1:35" x14ac:dyDescent="0.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</row>
    <row r="63" spans="1:35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</row>
    <row r="64" spans="1:35" x14ac:dyDescent="0.2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</row>
    <row r="65" spans="1:35" x14ac:dyDescent="0.2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</row>
    <row r="66" spans="1:35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</row>
    <row r="67" spans="1:35" x14ac:dyDescent="0.2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</row>
    <row r="68" spans="1:35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</row>
    <row r="69" spans="1:35" x14ac:dyDescent="0.2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</row>
    <row r="70" spans="1:35" x14ac:dyDescent="0.2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</row>
    <row r="71" spans="1:35" x14ac:dyDescent="0.2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</row>
    <row r="72" spans="1:35" x14ac:dyDescent="0.2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</row>
    <row r="73" spans="1:35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</row>
    <row r="74" spans="1:35" x14ac:dyDescent="0.2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</row>
    <row r="75" spans="1:35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</row>
    <row r="76" spans="1:35" x14ac:dyDescent="0.2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</row>
    <row r="77" spans="1:35" x14ac:dyDescent="0.2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</row>
    <row r="78" spans="1:35" x14ac:dyDescent="0.2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</row>
    <row r="79" spans="1:35" x14ac:dyDescent="0.2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</row>
    <row r="80" spans="1:35" x14ac:dyDescent="0.2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</row>
    <row r="81" spans="1:35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</row>
    <row r="82" spans="1:35" x14ac:dyDescent="0.2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</row>
    <row r="83" spans="1:35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</row>
    <row r="84" spans="1:35" x14ac:dyDescent="0.2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</row>
    <row r="85" spans="1:35" x14ac:dyDescent="0.2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</row>
    <row r="86" spans="1:35" x14ac:dyDescent="0.2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</row>
    <row r="87" spans="1:35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</row>
    <row r="88" spans="1:35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</row>
    <row r="89" spans="1:35" x14ac:dyDescent="0.2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</row>
    <row r="90" spans="1:35" x14ac:dyDescent="0.2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</row>
    <row r="91" spans="1:35" x14ac:dyDescent="0.2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</row>
    <row r="92" spans="1:35" x14ac:dyDescent="0.2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</row>
    <row r="93" spans="1:35" x14ac:dyDescent="0.2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</row>
    <row r="94" spans="1:35" x14ac:dyDescent="0.2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</row>
    <row r="95" spans="1:35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</row>
    <row r="96" spans="1:35" x14ac:dyDescent="0.2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</row>
    <row r="97" spans="1:35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</row>
    <row r="98" spans="1:35" x14ac:dyDescent="0.2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</row>
    <row r="99" spans="1:35" x14ac:dyDescent="0.2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</row>
    <row r="100" spans="1:35" x14ac:dyDescent="0.2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</row>
    <row r="101" spans="1:35" x14ac:dyDescent="0.2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</row>
    <row r="102" spans="1:35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</row>
    <row r="103" spans="1:35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</row>
    <row r="104" spans="1:35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</row>
    <row r="105" spans="1:35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</row>
    <row r="106" spans="1:35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</row>
    <row r="107" spans="1:35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</row>
    <row r="108" spans="1:35" x14ac:dyDescent="0.2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</row>
    <row r="109" spans="1:35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</row>
    <row r="110" spans="1:35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</row>
    <row r="111" spans="1:35" x14ac:dyDescent="0.2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</row>
    <row r="112" spans="1:35" x14ac:dyDescent="0.2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</row>
    <row r="113" spans="1:35" x14ac:dyDescent="0.2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</row>
    <row r="114" spans="1:35" x14ac:dyDescent="0.2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</row>
    <row r="115" spans="1:35" x14ac:dyDescent="0.2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</row>
    <row r="116" spans="1:35" x14ac:dyDescent="0.2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</row>
    <row r="117" spans="1:35" x14ac:dyDescent="0.2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</row>
    <row r="118" spans="1:35" x14ac:dyDescent="0.2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</row>
    <row r="119" spans="1:35" x14ac:dyDescent="0.2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</row>
    <row r="120" spans="1:35" x14ac:dyDescent="0.2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</row>
    <row r="121" spans="1:35" x14ac:dyDescent="0.2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</row>
    <row r="122" spans="1:35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</row>
    <row r="123" spans="1:35" x14ac:dyDescent="0.2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</row>
    <row r="124" spans="1:35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</row>
    <row r="125" spans="1:35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</row>
    <row r="126" spans="1:35" x14ac:dyDescent="0.2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</row>
    <row r="127" spans="1:35" x14ac:dyDescent="0.2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</row>
    <row r="128" spans="1:35" x14ac:dyDescent="0.2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</row>
    <row r="129" spans="1:35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</row>
    <row r="130" spans="1:35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</row>
    <row r="131" spans="1:35" x14ac:dyDescent="0.2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</row>
    <row r="132" spans="1:35" x14ac:dyDescent="0.2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</row>
    <row r="133" spans="1:35" x14ac:dyDescent="0.2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</row>
    <row r="134" spans="1:35" x14ac:dyDescent="0.2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</row>
    <row r="135" spans="1:35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</row>
    <row r="136" spans="1:35" x14ac:dyDescent="0.2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</row>
    <row r="137" spans="1:35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</row>
    <row r="138" spans="1:35" x14ac:dyDescent="0.2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</row>
    <row r="139" spans="1:35" x14ac:dyDescent="0.2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</row>
    <row r="140" spans="1:35" x14ac:dyDescent="0.2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</row>
    <row r="141" spans="1:35" x14ac:dyDescent="0.2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</row>
    <row r="142" spans="1:35" x14ac:dyDescent="0.2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</row>
    <row r="143" spans="1:35" x14ac:dyDescent="0.2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</row>
    <row r="144" spans="1:35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</row>
    <row r="145" spans="1:35" x14ac:dyDescent="0.2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</row>
    <row r="146" spans="1:35" x14ac:dyDescent="0.2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</row>
    <row r="147" spans="1:35" x14ac:dyDescent="0.2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</row>
    <row r="148" spans="1:35" x14ac:dyDescent="0.2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</row>
    <row r="149" spans="1:35" x14ac:dyDescent="0.2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</row>
    <row r="150" spans="1:35" x14ac:dyDescent="0.2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</row>
    <row r="151" spans="1:35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</row>
    <row r="152" spans="1:35" x14ac:dyDescent="0.2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</row>
    <row r="153" spans="1:35" x14ac:dyDescent="0.2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</row>
    <row r="154" spans="1:35" x14ac:dyDescent="0.2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</row>
    <row r="155" spans="1:35" x14ac:dyDescent="0.2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</row>
    <row r="156" spans="1:35" x14ac:dyDescent="0.2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</row>
    <row r="157" spans="1:35" x14ac:dyDescent="0.2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</row>
    <row r="158" spans="1:35" x14ac:dyDescent="0.2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</row>
    <row r="159" spans="1:35" x14ac:dyDescent="0.2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</row>
    <row r="160" spans="1:35" x14ac:dyDescent="0.2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</row>
    <row r="161" spans="1:35" x14ac:dyDescent="0.2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</row>
    <row r="162" spans="1:35" x14ac:dyDescent="0.2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</row>
    <row r="163" spans="1:35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</row>
    <row r="164" spans="1:35" x14ac:dyDescent="0.2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</row>
    <row r="165" spans="1:35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</row>
    <row r="166" spans="1:35" x14ac:dyDescent="0.2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</row>
    <row r="167" spans="1:35" x14ac:dyDescent="0.2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</row>
    <row r="168" spans="1:35" x14ac:dyDescent="0.2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</row>
    <row r="169" spans="1:35" x14ac:dyDescent="0.2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</row>
    <row r="170" spans="1:35" x14ac:dyDescent="0.2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</row>
    <row r="171" spans="1:35" x14ac:dyDescent="0.2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</row>
    <row r="172" spans="1:35" x14ac:dyDescent="0.2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</row>
    <row r="173" spans="1:35" x14ac:dyDescent="0.2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</row>
    <row r="174" spans="1:35" x14ac:dyDescent="0.2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</row>
    <row r="175" spans="1:35" x14ac:dyDescent="0.2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</row>
    <row r="176" spans="1:35" x14ac:dyDescent="0.2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</row>
    <row r="177" spans="1:35" x14ac:dyDescent="0.2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</row>
    <row r="178" spans="1:35" x14ac:dyDescent="0.2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</row>
    <row r="179" spans="1:35" x14ac:dyDescent="0.2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</row>
    <row r="180" spans="1:35" x14ac:dyDescent="0.2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</row>
    <row r="181" spans="1:35" x14ac:dyDescent="0.2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</row>
    <row r="182" spans="1:35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</row>
    <row r="183" spans="1:35" x14ac:dyDescent="0.2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</row>
    <row r="184" spans="1:35" x14ac:dyDescent="0.2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</row>
    <row r="185" spans="1:35" x14ac:dyDescent="0.2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</row>
    <row r="186" spans="1:35" x14ac:dyDescent="0.2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</row>
    <row r="187" spans="1:35" x14ac:dyDescent="0.2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</row>
    <row r="188" spans="1:35" x14ac:dyDescent="0.2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</row>
    <row r="189" spans="1:35" x14ac:dyDescent="0.2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</row>
    <row r="190" spans="1:35" x14ac:dyDescent="0.2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</row>
    <row r="191" spans="1:35" x14ac:dyDescent="0.2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</row>
    <row r="192" spans="1:35" x14ac:dyDescent="0.2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</row>
    <row r="193" spans="1:35" x14ac:dyDescent="0.2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</row>
    <row r="194" spans="1:35" x14ac:dyDescent="0.2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</row>
    <row r="195" spans="1:35" x14ac:dyDescent="0.2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</row>
    <row r="196" spans="1:35" x14ac:dyDescent="0.2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</row>
    <row r="197" spans="1:35" x14ac:dyDescent="0.2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</row>
    <row r="198" spans="1:35" x14ac:dyDescent="0.2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</row>
    <row r="199" spans="1:35" x14ac:dyDescent="0.2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</row>
    <row r="200" spans="1:35" x14ac:dyDescent="0.2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</row>
    <row r="201" spans="1:35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</row>
    <row r="202" spans="1:35" x14ac:dyDescent="0.2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</row>
    <row r="203" spans="1:35" x14ac:dyDescent="0.2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</row>
    <row r="204" spans="1:35" x14ac:dyDescent="0.2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</row>
    <row r="205" spans="1:35" x14ac:dyDescent="0.2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</row>
    <row r="206" spans="1:35" x14ac:dyDescent="0.2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</row>
    <row r="207" spans="1:35" x14ac:dyDescent="0.2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</row>
    <row r="208" spans="1:35" x14ac:dyDescent="0.2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</row>
    <row r="209" spans="1:35" x14ac:dyDescent="0.2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</row>
    <row r="210" spans="1:35" x14ac:dyDescent="0.2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</row>
    <row r="211" spans="1:35" x14ac:dyDescent="0.2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</row>
  </sheetData>
  <sheetProtection algorithmName="SHA-512" hashValue="SkyNMSBzcq4UR68MGtdLExKgbBQ0BREgYZfh2DZLZA3VFtEU+K2JdJkCeFTHJPsJVnIGH38MBrvZBkG9kFZ3Ow==" saltValue="dVGv3BH9EYg1/efqOt7IGQ==" spinCount="100000" sheet="1" objects="1" scenarios="1"/>
  <mergeCells count="3">
    <mergeCell ref="C13:F13"/>
    <mergeCell ref="C25:F25"/>
    <mergeCell ref="C35:F3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336"/>
  <sheetViews>
    <sheetView zoomScale="120" zoomScaleNormal="120" workbookViewId="0">
      <selection activeCell="F25" sqref="F25"/>
    </sheetView>
  </sheetViews>
  <sheetFormatPr defaultRowHeight="12.75" x14ac:dyDescent="0.2"/>
  <cols>
    <col min="1" max="1" width="9.140625" style="65"/>
    <col min="2" max="2" width="35.42578125" style="65" bestFit="1" customWidth="1"/>
    <col min="3" max="3" width="20" style="65" bestFit="1" customWidth="1"/>
    <col min="4" max="16384" width="9.140625" style="65"/>
  </cols>
  <sheetData>
    <row r="1" spans="1:38" ht="13.5" thickTop="1" x14ac:dyDescent="0.2">
      <c r="A1" s="60"/>
      <c r="B1" s="61"/>
      <c r="C1" s="61"/>
      <c r="D1" s="61"/>
      <c r="E1" s="61"/>
      <c r="F1" s="239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38" ht="13.5" thickBot="1" x14ac:dyDescent="0.25">
      <c r="A2" s="66"/>
      <c r="B2" s="240"/>
      <c r="C2" s="240"/>
      <c r="D2" s="89"/>
      <c r="E2" s="175"/>
      <c r="F2" s="79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</row>
    <row r="3" spans="1:38" ht="15.75" x14ac:dyDescent="0.25">
      <c r="A3" s="124"/>
      <c r="B3" s="268" t="s">
        <v>80</v>
      </c>
      <c r="C3" s="241"/>
      <c r="D3" s="242"/>
      <c r="E3" s="67"/>
      <c r="F3" s="79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</row>
    <row r="4" spans="1:38" x14ac:dyDescent="0.2">
      <c r="A4" s="124"/>
      <c r="B4" s="213"/>
      <c r="C4" s="181"/>
      <c r="D4" s="243"/>
      <c r="E4" s="244"/>
      <c r="F4" s="79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</row>
    <row r="5" spans="1:38" ht="13.5" thickBot="1" x14ac:dyDescent="0.25">
      <c r="A5" s="124"/>
      <c r="B5" s="269" t="s">
        <v>52</v>
      </c>
      <c r="C5" s="270" t="s">
        <v>67</v>
      </c>
      <c r="D5" s="245"/>
      <c r="E5" s="244"/>
      <c r="F5" s="79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38" ht="13.5" thickBot="1" x14ac:dyDescent="0.25">
      <c r="A6" s="124"/>
      <c r="B6" s="271" t="s">
        <v>68</v>
      </c>
      <c r="C6" s="246"/>
      <c r="D6" s="247"/>
      <c r="E6" s="89"/>
      <c r="F6" s="79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</row>
    <row r="7" spans="1:38" x14ac:dyDescent="0.2">
      <c r="A7" s="128"/>
      <c r="B7" s="271" t="s">
        <v>69</v>
      </c>
      <c r="C7" s="248"/>
      <c r="D7" s="242"/>
      <c r="E7" s="67"/>
      <c r="F7" s="76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</row>
    <row r="8" spans="1:38" x14ac:dyDescent="0.2">
      <c r="A8" s="128"/>
      <c r="B8" s="273" t="s">
        <v>70</v>
      </c>
      <c r="C8" s="246"/>
      <c r="D8" s="242"/>
      <c r="E8" s="244"/>
      <c r="F8" s="88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</row>
    <row r="9" spans="1:38" x14ac:dyDescent="0.2">
      <c r="A9" s="124"/>
      <c r="B9" s="271" t="s">
        <v>71</v>
      </c>
      <c r="C9" s="248"/>
      <c r="D9" s="242"/>
      <c r="E9" s="67"/>
      <c r="F9" s="88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</row>
    <row r="10" spans="1:38" x14ac:dyDescent="0.2">
      <c r="A10" s="124"/>
      <c r="B10" s="274" t="s">
        <v>0</v>
      </c>
      <c r="C10" s="275" t="s">
        <v>79</v>
      </c>
      <c r="D10" s="242"/>
      <c r="E10" s="249"/>
      <c r="F10" s="79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</row>
    <row r="11" spans="1:38" x14ac:dyDescent="0.2">
      <c r="A11" s="124"/>
      <c r="B11" s="271" t="s">
        <v>72</v>
      </c>
      <c r="C11" s="248"/>
      <c r="D11" s="242"/>
      <c r="E11" s="67"/>
      <c r="F11" s="79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</row>
    <row r="12" spans="1:38" x14ac:dyDescent="0.2">
      <c r="A12" s="124"/>
      <c r="B12" s="271" t="s">
        <v>73</v>
      </c>
      <c r="C12" s="276" t="s">
        <v>74</v>
      </c>
      <c r="D12" s="242"/>
      <c r="E12" s="244"/>
      <c r="F12" s="88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</row>
    <row r="13" spans="1:38" x14ac:dyDescent="0.2">
      <c r="A13" s="124"/>
      <c r="B13" s="271" t="s">
        <v>75</v>
      </c>
      <c r="C13" s="250">
        <v>0</v>
      </c>
      <c r="D13" s="242"/>
      <c r="E13" s="67"/>
      <c r="F13" s="79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</row>
    <row r="14" spans="1:38" x14ac:dyDescent="0.2">
      <c r="A14" s="124"/>
      <c r="B14" s="271" t="s">
        <v>76</v>
      </c>
      <c r="C14" s="251">
        <v>0</v>
      </c>
      <c r="D14" s="243"/>
      <c r="E14" s="67"/>
      <c r="F14" s="68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</row>
    <row r="15" spans="1:38" x14ac:dyDescent="0.2">
      <c r="A15" s="124"/>
      <c r="B15" s="271" t="s">
        <v>78</v>
      </c>
      <c r="C15" s="250">
        <v>0</v>
      </c>
      <c r="D15" s="242"/>
      <c r="E15" s="249"/>
      <c r="F15" s="88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</row>
    <row r="16" spans="1:38" x14ac:dyDescent="0.2">
      <c r="A16" s="124"/>
      <c r="B16" s="277" t="s">
        <v>77</v>
      </c>
      <c r="C16" s="251">
        <v>0</v>
      </c>
      <c r="D16" s="242"/>
      <c r="E16" s="67"/>
      <c r="F16" s="79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</row>
    <row r="17" spans="1:38" x14ac:dyDescent="0.2">
      <c r="A17" s="124"/>
      <c r="B17" s="271"/>
      <c r="C17" s="252"/>
      <c r="D17" s="243"/>
      <c r="E17" s="244"/>
      <c r="F17" s="79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</row>
    <row r="18" spans="1:38" ht="13.5" thickBot="1" x14ac:dyDescent="0.25">
      <c r="A18" s="124"/>
      <c r="B18" s="278" t="s">
        <v>141</v>
      </c>
      <c r="C18" s="279">
        <f>SUM(C13:C17)</f>
        <v>0</v>
      </c>
      <c r="D18" s="242"/>
      <c r="E18" s="67"/>
      <c r="F18" s="79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</row>
    <row r="19" spans="1:38" ht="13.5" thickBot="1" x14ac:dyDescent="0.25">
      <c r="A19" s="124"/>
      <c r="B19" s="253"/>
      <c r="C19" s="254"/>
      <c r="D19" s="242"/>
      <c r="E19" s="244"/>
      <c r="F19" s="79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</row>
    <row r="20" spans="1:38" x14ac:dyDescent="0.2">
      <c r="A20" s="66"/>
      <c r="B20" s="130" t="s">
        <v>130</v>
      </c>
      <c r="C20" s="130"/>
      <c r="D20" s="89"/>
      <c r="E20" s="244"/>
      <c r="F20" s="79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</row>
    <row r="21" spans="1:38" ht="13.5" thickBot="1" x14ac:dyDescent="0.25">
      <c r="A21" s="66"/>
      <c r="B21" s="179"/>
      <c r="C21" s="179"/>
      <c r="D21" s="255"/>
      <c r="E21" s="244"/>
      <c r="F21" s="79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</row>
    <row r="22" spans="1:38" ht="15.75" x14ac:dyDescent="0.25">
      <c r="A22" s="124"/>
      <c r="B22" s="268" t="s">
        <v>135</v>
      </c>
      <c r="C22" s="241"/>
      <c r="D22" s="243"/>
      <c r="E22" s="87"/>
      <c r="F22" s="79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</row>
    <row r="23" spans="1:38" x14ac:dyDescent="0.2">
      <c r="A23" s="124"/>
      <c r="B23" s="213"/>
      <c r="C23" s="181"/>
      <c r="D23" s="243"/>
      <c r="E23" s="87"/>
      <c r="F23" s="79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</row>
    <row r="24" spans="1:38" x14ac:dyDescent="0.2">
      <c r="A24" s="124"/>
      <c r="B24" s="269" t="s">
        <v>52</v>
      </c>
      <c r="C24" s="270" t="s">
        <v>67</v>
      </c>
      <c r="D24" s="243"/>
      <c r="E24" s="87"/>
      <c r="F24" s="88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</row>
    <row r="25" spans="1:38" x14ac:dyDescent="0.2">
      <c r="A25" s="124"/>
      <c r="B25" s="281" t="s">
        <v>83</v>
      </c>
      <c r="C25" s="250">
        <v>0</v>
      </c>
      <c r="D25" s="243"/>
      <c r="E25" s="67"/>
      <c r="F25" s="79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</row>
    <row r="26" spans="1:38" x14ac:dyDescent="0.2">
      <c r="A26" s="124"/>
      <c r="B26" s="281" t="s">
        <v>137</v>
      </c>
      <c r="C26" s="251">
        <v>0</v>
      </c>
      <c r="D26" s="243"/>
      <c r="E26" s="67"/>
      <c r="F26" s="76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</row>
    <row r="27" spans="1:38" x14ac:dyDescent="0.2">
      <c r="A27" s="124"/>
      <c r="B27" s="281" t="s">
        <v>81</v>
      </c>
      <c r="C27" s="250">
        <v>0</v>
      </c>
      <c r="D27" s="243"/>
      <c r="E27" s="89"/>
      <c r="F27" s="79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</row>
    <row r="28" spans="1:38" x14ac:dyDescent="0.2">
      <c r="A28" s="124"/>
      <c r="B28" s="282" t="s">
        <v>143</v>
      </c>
      <c r="C28" s="256">
        <v>0</v>
      </c>
      <c r="D28" s="242"/>
      <c r="E28" s="89"/>
      <c r="F28" s="79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</row>
    <row r="29" spans="1:38" ht="13.5" thickBot="1" x14ac:dyDescent="0.25">
      <c r="A29" s="124"/>
      <c r="B29" s="283" t="s">
        <v>82</v>
      </c>
      <c r="C29" s="257">
        <v>0</v>
      </c>
      <c r="D29" s="242"/>
      <c r="E29" s="244"/>
      <c r="F29" s="79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</row>
    <row r="30" spans="1:38" ht="13.5" thickBot="1" x14ac:dyDescent="0.25">
      <c r="A30" s="66"/>
      <c r="B30" s="258"/>
      <c r="C30" s="258"/>
      <c r="D30" s="67"/>
      <c r="E30" s="67"/>
      <c r="F30" s="79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</row>
    <row r="31" spans="1:38" ht="15.75" x14ac:dyDescent="0.25">
      <c r="A31" s="71"/>
      <c r="B31" s="284" t="s">
        <v>117</v>
      </c>
      <c r="C31" s="259"/>
      <c r="D31" s="67"/>
      <c r="E31" s="67"/>
      <c r="F31" s="79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</row>
    <row r="32" spans="1:38" x14ac:dyDescent="0.2">
      <c r="A32" s="71"/>
      <c r="B32" s="285"/>
      <c r="C32" s="260"/>
      <c r="D32" s="67"/>
      <c r="E32" s="67"/>
      <c r="F32" s="79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</row>
    <row r="33" spans="1:38" x14ac:dyDescent="0.2">
      <c r="A33" s="71"/>
      <c r="B33" s="286" t="s">
        <v>52</v>
      </c>
      <c r="C33" s="287" t="s">
        <v>118</v>
      </c>
      <c r="D33" s="67"/>
      <c r="E33" s="67"/>
      <c r="F33" s="79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</row>
    <row r="34" spans="1:38" x14ac:dyDescent="0.2">
      <c r="A34" s="71"/>
      <c r="B34" s="288" t="s">
        <v>119</v>
      </c>
      <c r="C34" s="261">
        <v>0</v>
      </c>
      <c r="D34" s="67"/>
      <c r="E34" s="67"/>
      <c r="F34" s="79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</row>
    <row r="35" spans="1:38" ht="13.5" thickBot="1" x14ac:dyDescent="0.25">
      <c r="A35" s="262"/>
      <c r="B35" s="289" t="s">
        <v>120</v>
      </c>
      <c r="C35" s="263">
        <v>0</v>
      </c>
      <c r="D35" s="69"/>
      <c r="E35" s="69"/>
      <c r="F35" s="88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</row>
    <row r="36" spans="1:38" x14ac:dyDescent="0.2">
      <c r="A36" s="264"/>
      <c r="B36" s="265" t="s">
        <v>140</v>
      </c>
      <c r="C36" s="265"/>
      <c r="D36" s="69"/>
      <c r="E36" s="69"/>
      <c r="F36" s="88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</row>
    <row r="37" spans="1:38" ht="13.5" thickBot="1" x14ac:dyDescent="0.25">
      <c r="A37" s="90"/>
      <c r="B37" s="92"/>
      <c r="C37" s="92"/>
      <c r="D37" s="92"/>
      <c r="E37" s="92"/>
      <c r="F37" s="266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</row>
    <row r="38" spans="1:38" ht="13.5" thickTop="1" x14ac:dyDescent="0.2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</row>
    <row r="39" spans="1:38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</row>
    <row r="40" spans="1:38" x14ac:dyDescent="0.2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</row>
    <row r="41" spans="1:38" x14ac:dyDescent="0.2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</row>
    <row r="42" spans="1:38" x14ac:dyDescent="0.2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</row>
    <row r="43" spans="1:38" x14ac:dyDescent="0.2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</row>
    <row r="44" spans="1:38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</row>
    <row r="45" spans="1:38" x14ac:dyDescent="0.2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</row>
    <row r="46" spans="1:38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</row>
    <row r="47" spans="1:38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</row>
    <row r="48" spans="1:38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</row>
    <row r="49" spans="1:38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</row>
    <row r="50" spans="1:38" x14ac:dyDescent="0.2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</row>
    <row r="51" spans="1:38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</row>
    <row r="52" spans="1:38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132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</row>
    <row r="53" spans="1:38" x14ac:dyDescent="0.2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</row>
    <row r="54" spans="1:38" x14ac:dyDescent="0.2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</row>
    <row r="55" spans="1:38" x14ac:dyDescent="0.2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</row>
    <row r="56" spans="1:38" x14ac:dyDescent="0.2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</row>
    <row r="57" spans="1:38" x14ac:dyDescent="0.2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</row>
    <row r="58" spans="1:38" x14ac:dyDescent="0.2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</row>
    <row r="59" spans="1:38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</row>
    <row r="60" spans="1:38" x14ac:dyDescent="0.2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</row>
    <row r="61" spans="1:38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</row>
    <row r="62" spans="1:38" x14ac:dyDescent="0.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</row>
    <row r="63" spans="1:38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</row>
    <row r="64" spans="1:38" x14ac:dyDescent="0.2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</row>
    <row r="65" spans="1:38" x14ac:dyDescent="0.2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</row>
    <row r="66" spans="1:38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</row>
    <row r="67" spans="1:38" x14ac:dyDescent="0.2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</row>
    <row r="68" spans="1:38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</row>
    <row r="69" spans="1:38" x14ac:dyDescent="0.2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</row>
    <row r="70" spans="1:38" x14ac:dyDescent="0.2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</row>
    <row r="71" spans="1:38" x14ac:dyDescent="0.2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</row>
    <row r="72" spans="1:38" x14ac:dyDescent="0.2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</row>
    <row r="73" spans="1:38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</row>
    <row r="74" spans="1:38" x14ac:dyDescent="0.2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</row>
    <row r="75" spans="1:38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</row>
    <row r="76" spans="1:38" x14ac:dyDescent="0.2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</row>
    <row r="77" spans="1:38" x14ac:dyDescent="0.2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</row>
    <row r="78" spans="1:38" x14ac:dyDescent="0.2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</row>
    <row r="79" spans="1:38" x14ac:dyDescent="0.2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</row>
    <row r="80" spans="1:38" x14ac:dyDescent="0.2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</row>
    <row r="81" spans="1:38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</row>
    <row r="82" spans="1:38" x14ac:dyDescent="0.2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</row>
    <row r="83" spans="1:38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</row>
    <row r="84" spans="1:38" x14ac:dyDescent="0.2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</row>
    <row r="85" spans="1:38" x14ac:dyDescent="0.2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</row>
    <row r="86" spans="1:38" x14ac:dyDescent="0.2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</row>
    <row r="87" spans="1:38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</row>
    <row r="88" spans="1:38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</row>
    <row r="89" spans="1:38" x14ac:dyDescent="0.2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</row>
    <row r="90" spans="1:38" x14ac:dyDescent="0.2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</row>
    <row r="91" spans="1:38" x14ac:dyDescent="0.2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</row>
    <row r="92" spans="1:38" x14ac:dyDescent="0.2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</row>
    <row r="93" spans="1:38" x14ac:dyDescent="0.2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</row>
    <row r="94" spans="1:38" x14ac:dyDescent="0.2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</row>
    <row r="95" spans="1:38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</row>
    <row r="96" spans="1:38" x14ac:dyDescent="0.2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</row>
    <row r="97" spans="1:38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</row>
    <row r="98" spans="1:38" x14ac:dyDescent="0.2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</row>
    <row r="99" spans="1:38" x14ac:dyDescent="0.2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</row>
    <row r="100" spans="1:38" x14ac:dyDescent="0.2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</row>
    <row r="101" spans="1:38" x14ac:dyDescent="0.2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</row>
    <row r="102" spans="1:38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</row>
    <row r="103" spans="1:38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</row>
    <row r="104" spans="1:38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</row>
    <row r="105" spans="1:38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</row>
    <row r="106" spans="1:38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</row>
    <row r="107" spans="1:38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</row>
    <row r="108" spans="1:38" x14ac:dyDescent="0.2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</row>
    <row r="109" spans="1:38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</row>
    <row r="110" spans="1:38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</row>
    <row r="111" spans="1:38" x14ac:dyDescent="0.2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</row>
    <row r="112" spans="1:38" x14ac:dyDescent="0.2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</row>
    <row r="113" spans="1:38" x14ac:dyDescent="0.2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</row>
    <row r="114" spans="1:38" x14ac:dyDescent="0.2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</row>
    <row r="115" spans="1:38" x14ac:dyDescent="0.2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</row>
    <row r="116" spans="1:38" x14ac:dyDescent="0.2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</row>
    <row r="117" spans="1:38" x14ac:dyDescent="0.2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</row>
    <row r="118" spans="1:38" x14ac:dyDescent="0.2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</row>
    <row r="119" spans="1:38" x14ac:dyDescent="0.2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</row>
    <row r="120" spans="1:38" x14ac:dyDescent="0.2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</row>
    <row r="121" spans="1:38" x14ac:dyDescent="0.2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</row>
    <row r="122" spans="1:38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</row>
    <row r="123" spans="1:38" x14ac:dyDescent="0.2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</row>
    <row r="124" spans="1:38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</row>
    <row r="125" spans="1:38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</row>
    <row r="126" spans="1:38" x14ac:dyDescent="0.2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</row>
    <row r="127" spans="1:38" x14ac:dyDescent="0.2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</row>
    <row r="128" spans="1:38" x14ac:dyDescent="0.2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</row>
    <row r="129" spans="1:38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</row>
    <row r="130" spans="1:38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</row>
    <row r="131" spans="1:38" x14ac:dyDescent="0.2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</row>
    <row r="132" spans="1:38" x14ac:dyDescent="0.2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</row>
    <row r="133" spans="1:38" x14ac:dyDescent="0.2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</row>
    <row r="134" spans="1:38" x14ac:dyDescent="0.2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</row>
    <row r="135" spans="1:38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</row>
    <row r="136" spans="1:38" x14ac:dyDescent="0.2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</row>
    <row r="137" spans="1:38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</row>
    <row r="138" spans="1:38" x14ac:dyDescent="0.2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</row>
    <row r="139" spans="1:38" x14ac:dyDescent="0.2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</row>
    <row r="140" spans="1:38" x14ac:dyDescent="0.2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</row>
    <row r="141" spans="1:38" x14ac:dyDescent="0.2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</row>
    <row r="142" spans="1:38" x14ac:dyDescent="0.2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</row>
    <row r="143" spans="1:38" x14ac:dyDescent="0.2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</row>
    <row r="144" spans="1:38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</row>
    <row r="145" spans="1:38" x14ac:dyDescent="0.2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</row>
    <row r="146" spans="1:38" x14ac:dyDescent="0.2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</row>
    <row r="147" spans="1:38" x14ac:dyDescent="0.2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</row>
    <row r="148" spans="1:38" x14ac:dyDescent="0.2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</row>
    <row r="149" spans="1:38" x14ac:dyDescent="0.2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</row>
    <row r="150" spans="1:38" x14ac:dyDescent="0.2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</row>
    <row r="151" spans="1:38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</row>
    <row r="152" spans="1:38" x14ac:dyDescent="0.2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</row>
    <row r="153" spans="1:38" x14ac:dyDescent="0.2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</row>
    <row r="154" spans="1:38" x14ac:dyDescent="0.2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</row>
    <row r="155" spans="1:38" x14ac:dyDescent="0.2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</row>
    <row r="156" spans="1:38" x14ac:dyDescent="0.2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</row>
    <row r="157" spans="1:38" x14ac:dyDescent="0.2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</row>
    <row r="158" spans="1:38" x14ac:dyDescent="0.2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</row>
    <row r="159" spans="1:38" x14ac:dyDescent="0.2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</row>
    <row r="160" spans="1:38" x14ac:dyDescent="0.2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</row>
    <row r="161" spans="1:38" x14ac:dyDescent="0.2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</row>
    <row r="162" spans="1:38" x14ac:dyDescent="0.2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</row>
    <row r="163" spans="1:38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</row>
    <row r="164" spans="1:38" x14ac:dyDescent="0.2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</row>
    <row r="165" spans="1:38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</row>
    <row r="166" spans="1:38" x14ac:dyDescent="0.2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</row>
    <row r="167" spans="1:38" x14ac:dyDescent="0.2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</row>
    <row r="168" spans="1:38" x14ac:dyDescent="0.2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</row>
    <row r="169" spans="1:38" x14ac:dyDescent="0.2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</row>
    <row r="170" spans="1:38" x14ac:dyDescent="0.2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</row>
    <row r="171" spans="1:38" x14ac:dyDescent="0.2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</row>
    <row r="172" spans="1:38" x14ac:dyDescent="0.2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</row>
    <row r="173" spans="1:38" x14ac:dyDescent="0.2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</row>
    <row r="174" spans="1:38" x14ac:dyDescent="0.2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</row>
    <row r="175" spans="1:38" x14ac:dyDescent="0.2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</row>
    <row r="176" spans="1:38" x14ac:dyDescent="0.2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</row>
    <row r="177" spans="1:38" x14ac:dyDescent="0.2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</row>
    <row r="178" spans="1:38" x14ac:dyDescent="0.2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</row>
    <row r="179" spans="1:38" x14ac:dyDescent="0.2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</row>
    <row r="180" spans="1:38" x14ac:dyDescent="0.2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</row>
    <row r="181" spans="1:38" x14ac:dyDescent="0.2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</row>
    <row r="182" spans="1:38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</row>
    <row r="183" spans="1:38" x14ac:dyDescent="0.2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</row>
    <row r="184" spans="1:38" x14ac:dyDescent="0.2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</row>
    <row r="185" spans="1:38" x14ac:dyDescent="0.2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</row>
    <row r="186" spans="1:38" x14ac:dyDescent="0.2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</row>
    <row r="187" spans="1:38" x14ac:dyDescent="0.2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</row>
    <row r="188" spans="1:38" x14ac:dyDescent="0.2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</row>
    <row r="189" spans="1:38" x14ac:dyDescent="0.2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</row>
    <row r="190" spans="1:38" x14ac:dyDescent="0.2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</row>
    <row r="191" spans="1:38" x14ac:dyDescent="0.2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</row>
    <row r="192" spans="1:38" x14ac:dyDescent="0.2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</row>
    <row r="193" spans="1:38" x14ac:dyDescent="0.2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</row>
    <row r="194" spans="1:38" x14ac:dyDescent="0.2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</row>
    <row r="195" spans="1:38" x14ac:dyDescent="0.2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</row>
    <row r="196" spans="1:38" x14ac:dyDescent="0.2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</row>
    <row r="197" spans="1:38" x14ac:dyDescent="0.2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</row>
    <row r="198" spans="1:38" x14ac:dyDescent="0.2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</row>
    <row r="199" spans="1:38" x14ac:dyDescent="0.2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</row>
    <row r="200" spans="1:38" x14ac:dyDescent="0.2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</row>
    <row r="201" spans="1:38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</row>
    <row r="202" spans="1:38" x14ac:dyDescent="0.2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</row>
    <row r="203" spans="1:38" x14ac:dyDescent="0.2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</row>
    <row r="204" spans="1:38" x14ac:dyDescent="0.2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</row>
    <row r="205" spans="1:38" x14ac:dyDescent="0.2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</row>
    <row r="206" spans="1:38" x14ac:dyDescent="0.2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</row>
    <row r="207" spans="1:38" x14ac:dyDescent="0.2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</row>
    <row r="208" spans="1:38" x14ac:dyDescent="0.2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</row>
    <row r="209" spans="1:38" x14ac:dyDescent="0.2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</row>
    <row r="210" spans="1:38" x14ac:dyDescent="0.2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</row>
    <row r="211" spans="1:38" x14ac:dyDescent="0.2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</row>
    <row r="212" spans="1:38" x14ac:dyDescent="0.2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</row>
    <row r="213" spans="1:38" x14ac:dyDescent="0.2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</row>
    <row r="214" spans="1:38" x14ac:dyDescent="0.2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</row>
    <row r="215" spans="1:38" x14ac:dyDescent="0.2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</row>
    <row r="216" spans="1:38" x14ac:dyDescent="0.2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</row>
    <row r="217" spans="1:38" x14ac:dyDescent="0.2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</row>
    <row r="218" spans="1:38" x14ac:dyDescent="0.2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</row>
    <row r="219" spans="1:38" x14ac:dyDescent="0.2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</row>
    <row r="220" spans="1:38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</row>
    <row r="221" spans="1:38" x14ac:dyDescent="0.2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</row>
    <row r="222" spans="1:38" x14ac:dyDescent="0.2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</row>
    <row r="223" spans="1:38" x14ac:dyDescent="0.2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</row>
    <row r="224" spans="1:38" x14ac:dyDescent="0.2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</row>
    <row r="225" spans="1:38" x14ac:dyDescent="0.2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</row>
    <row r="226" spans="1:38" x14ac:dyDescent="0.2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</row>
    <row r="227" spans="1:38" x14ac:dyDescent="0.2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</row>
    <row r="228" spans="1:38" x14ac:dyDescent="0.2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</row>
    <row r="229" spans="1:38" x14ac:dyDescent="0.2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</row>
    <row r="230" spans="1:38" x14ac:dyDescent="0.2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</row>
    <row r="231" spans="1:38" x14ac:dyDescent="0.2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</row>
    <row r="232" spans="1:38" x14ac:dyDescent="0.2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</row>
    <row r="233" spans="1:38" x14ac:dyDescent="0.2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</row>
    <row r="234" spans="1:38" x14ac:dyDescent="0.2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</row>
    <row r="235" spans="1:38" x14ac:dyDescent="0.2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</row>
    <row r="236" spans="1:38" x14ac:dyDescent="0.2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</row>
    <row r="237" spans="1:38" x14ac:dyDescent="0.2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</row>
    <row r="238" spans="1:38" x14ac:dyDescent="0.2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</row>
    <row r="239" spans="1:38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</row>
    <row r="240" spans="1:38" x14ac:dyDescent="0.2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</row>
    <row r="241" spans="1:38" x14ac:dyDescent="0.2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</row>
    <row r="242" spans="1:38" x14ac:dyDescent="0.2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</row>
    <row r="243" spans="1:38" x14ac:dyDescent="0.2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</row>
    <row r="244" spans="1:38" x14ac:dyDescent="0.2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</row>
    <row r="245" spans="1:38" x14ac:dyDescent="0.2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</row>
    <row r="246" spans="1:38" x14ac:dyDescent="0.2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</row>
    <row r="247" spans="1:38" x14ac:dyDescent="0.2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</row>
    <row r="248" spans="1:38" x14ac:dyDescent="0.2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</row>
    <row r="249" spans="1:38" x14ac:dyDescent="0.2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</row>
    <row r="250" spans="1:38" x14ac:dyDescent="0.2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</row>
    <row r="251" spans="1:38" x14ac:dyDescent="0.2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</row>
    <row r="252" spans="1:38" x14ac:dyDescent="0.2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</row>
    <row r="253" spans="1:38" x14ac:dyDescent="0.2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</row>
    <row r="254" spans="1:38" x14ac:dyDescent="0.2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</row>
    <row r="255" spans="1:38" x14ac:dyDescent="0.2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</row>
    <row r="256" spans="1:38" x14ac:dyDescent="0.2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</row>
    <row r="257" spans="1:38" x14ac:dyDescent="0.2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</row>
    <row r="258" spans="1:38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</row>
    <row r="259" spans="1:38" x14ac:dyDescent="0.2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</row>
    <row r="260" spans="1:38" x14ac:dyDescent="0.2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</row>
    <row r="261" spans="1:38" x14ac:dyDescent="0.2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</row>
    <row r="262" spans="1:38" x14ac:dyDescent="0.2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</row>
    <row r="263" spans="1:38" x14ac:dyDescent="0.2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</row>
    <row r="264" spans="1:38" x14ac:dyDescent="0.2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</row>
    <row r="265" spans="1:38" x14ac:dyDescent="0.2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</row>
    <row r="266" spans="1:38" x14ac:dyDescent="0.2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</row>
    <row r="267" spans="1:38" x14ac:dyDescent="0.2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</row>
    <row r="268" spans="1:38" x14ac:dyDescent="0.2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</row>
    <row r="269" spans="1:38" x14ac:dyDescent="0.2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</row>
    <row r="270" spans="1:38" x14ac:dyDescent="0.2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</row>
    <row r="271" spans="1:38" x14ac:dyDescent="0.2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</row>
    <row r="272" spans="1:38" x14ac:dyDescent="0.2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</row>
    <row r="273" spans="1:38" x14ac:dyDescent="0.2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</row>
    <row r="274" spans="1:38" x14ac:dyDescent="0.2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</row>
    <row r="275" spans="1:38" x14ac:dyDescent="0.2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</row>
    <row r="276" spans="1:38" x14ac:dyDescent="0.2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</row>
    <row r="277" spans="1:38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</row>
    <row r="278" spans="1:38" x14ac:dyDescent="0.2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</row>
    <row r="279" spans="1:38" x14ac:dyDescent="0.2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</row>
    <row r="280" spans="1:38" x14ac:dyDescent="0.2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</row>
    <row r="281" spans="1:38" x14ac:dyDescent="0.2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</row>
    <row r="282" spans="1:38" x14ac:dyDescent="0.2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</row>
    <row r="283" spans="1:38" x14ac:dyDescent="0.2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</row>
    <row r="284" spans="1:38" x14ac:dyDescent="0.2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</row>
    <row r="285" spans="1:38" x14ac:dyDescent="0.2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</row>
    <row r="286" spans="1:38" x14ac:dyDescent="0.2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</row>
    <row r="287" spans="1:38" x14ac:dyDescent="0.2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</row>
    <row r="288" spans="1:38" x14ac:dyDescent="0.2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</row>
    <row r="289" spans="1:38" x14ac:dyDescent="0.2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</row>
    <row r="290" spans="1:38" x14ac:dyDescent="0.2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</row>
    <row r="291" spans="1:38" x14ac:dyDescent="0.2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</row>
    <row r="292" spans="1:38" x14ac:dyDescent="0.2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</row>
    <row r="293" spans="1:38" x14ac:dyDescent="0.2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</row>
    <row r="294" spans="1:38" x14ac:dyDescent="0.2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</row>
    <row r="295" spans="1:38" x14ac:dyDescent="0.2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</row>
    <row r="296" spans="1:38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</row>
    <row r="297" spans="1:38" x14ac:dyDescent="0.2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</row>
    <row r="298" spans="1:38" x14ac:dyDescent="0.2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</row>
    <row r="299" spans="1:38" x14ac:dyDescent="0.2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</row>
    <row r="300" spans="1:38" x14ac:dyDescent="0.2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</row>
    <row r="301" spans="1:38" x14ac:dyDescent="0.2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</row>
    <row r="302" spans="1:38" x14ac:dyDescent="0.2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</row>
    <row r="303" spans="1:38" x14ac:dyDescent="0.2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</row>
    <row r="304" spans="1:38" x14ac:dyDescent="0.2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</row>
    <row r="305" spans="1:38" x14ac:dyDescent="0.2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</row>
    <row r="306" spans="1:38" x14ac:dyDescent="0.2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</row>
    <row r="307" spans="1:38" x14ac:dyDescent="0.2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</row>
    <row r="308" spans="1:38" x14ac:dyDescent="0.2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</row>
    <row r="309" spans="1:38" x14ac:dyDescent="0.2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</row>
    <row r="310" spans="1:38" x14ac:dyDescent="0.2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</row>
    <row r="311" spans="1:38" x14ac:dyDescent="0.2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</row>
    <row r="312" spans="1:38" x14ac:dyDescent="0.2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</row>
    <row r="313" spans="1:38" x14ac:dyDescent="0.2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</row>
    <row r="314" spans="1:38" x14ac:dyDescent="0.2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</row>
    <row r="315" spans="1:38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</row>
    <row r="316" spans="1:38" x14ac:dyDescent="0.2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</row>
    <row r="317" spans="1:38" x14ac:dyDescent="0.2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</row>
    <row r="318" spans="1:38" x14ac:dyDescent="0.2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</row>
    <row r="319" spans="1:38" x14ac:dyDescent="0.2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</row>
    <row r="320" spans="1:38" x14ac:dyDescent="0.2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</row>
    <row r="321" spans="1:38" x14ac:dyDescent="0.2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</row>
    <row r="322" spans="1:38" x14ac:dyDescent="0.2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</row>
    <row r="323" spans="1:38" x14ac:dyDescent="0.2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</row>
    <row r="324" spans="1:38" x14ac:dyDescent="0.2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</row>
    <row r="325" spans="1:38" x14ac:dyDescent="0.2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</row>
    <row r="326" spans="1:38" x14ac:dyDescent="0.2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</row>
    <row r="327" spans="1:38" x14ac:dyDescent="0.2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</row>
    <row r="328" spans="1:38" x14ac:dyDescent="0.2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</row>
    <row r="329" spans="1:38" x14ac:dyDescent="0.2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</row>
    <row r="330" spans="1:38" x14ac:dyDescent="0.2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</row>
    <row r="331" spans="1:38" x14ac:dyDescent="0.2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</row>
    <row r="332" spans="1:38" x14ac:dyDescent="0.2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</row>
    <row r="333" spans="1:38" x14ac:dyDescent="0.2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</row>
    <row r="334" spans="1:38" x14ac:dyDescent="0.2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</row>
    <row r="335" spans="1:38" x14ac:dyDescent="0.2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</row>
    <row r="336" spans="1:38" x14ac:dyDescent="0.2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</row>
  </sheetData>
  <sheetProtection algorithmName="SHA-512" hashValue="6d41/a6wQjykayKD4tcaN6w+rLvfgZ6+62aSLzFJLb9aNgAsDtfhnCipWfKUM90vNHVP0yS2HO3T6V7Lr9Xt+g==" saltValue="UWRz9tYUDOohcR2StycmN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83"/>
  <sheetViews>
    <sheetView workbookViewId="0">
      <selection activeCell="F6" sqref="F6"/>
    </sheetView>
  </sheetViews>
  <sheetFormatPr defaultRowHeight="12.75" x14ac:dyDescent="0.2"/>
  <cols>
    <col min="1" max="1" width="9.140625" style="65"/>
    <col min="2" max="2" width="40.42578125" style="65" customWidth="1"/>
    <col min="3" max="3" width="24.5703125" style="65" customWidth="1"/>
    <col min="4" max="4" width="26.5703125" style="65" customWidth="1"/>
    <col min="5" max="5" width="12.7109375" style="65" customWidth="1"/>
    <col min="6" max="6" width="20" style="65" customWidth="1"/>
    <col min="7" max="7" width="13.85546875" style="65" customWidth="1"/>
    <col min="8" max="16384" width="9.140625" style="65"/>
  </cols>
  <sheetData>
    <row r="1" spans="1:33" ht="14.25" thickTop="1" thickBot="1" x14ac:dyDescent="0.25">
      <c r="A1" s="60"/>
      <c r="B1" s="299"/>
      <c r="C1" s="299"/>
      <c r="D1" s="299"/>
      <c r="E1" s="299"/>
      <c r="F1" s="299"/>
      <c r="G1" s="299"/>
      <c r="H1" s="61"/>
      <c r="I1" s="239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</row>
    <row r="2" spans="1:33" ht="15.75" x14ac:dyDescent="0.25">
      <c r="A2" s="124"/>
      <c r="B2" s="268" t="s">
        <v>88</v>
      </c>
      <c r="C2" s="300"/>
      <c r="D2" s="301"/>
      <c r="E2" s="302"/>
      <c r="F2" s="303"/>
      <c r="G2" s="304"/>
      <c r="H2" s="242"/>
      <c r="I2" s="88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3" x14ac:dyDescent="0.2">
      <c r="A3" s="124"/>
      <c r="B3" s="292"/>
      <c r="C3" s="306"/>
      <c r="D3" s="307"/>
      <c r="E3" s="306"/>
      <c r="F3" s="306"/>
      <c r="G3" s="308"/>
      <c r="H3" s="242"/>
      <c r="I3" s="309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</row>
    <row r="4" spans="1:33" ht="38.25" x14ac:dyDescent="0.2">
      <c r="A4" s="124"/>
      <c r="B4" s="4" t="s">
        <v>6</v>
      </c>
      <c r="C4" s="5" t="s">
        <v>84</v>
      </c>
      <c r="D4" s="36" t="s">
        <v>85</v>
      </c>
      <c r="E4" s="6" t="s">
        <v>86</v>
      </c>
      <c r="F4" s="6" t="s">
        <v>144</v>
      </c>
      <c r="G4" s="7" t="s">
        <v>87</v>
      </c>
      <c r="H4" s="243"/>
      <c r="I4" s="88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</row>
    <row r="5" spans="1:33" x14ac:dyDescent="0.2">
      <c r="A5" s="124"/>
      <c r="B5" s="8" t="s">
        <v>13</v>
      </c>
      <c r="C5" s="9"/>
      <c r="D5" s="10"/>
      <c r="E5" s="27"/>
      <c r="F5" s="498">
        <v>0</v>
      </c>
      <c r="G5" s="12" t="e">
        <f>F5/E5</f>
        <v>#DIV/0!</v>
      </c>
      <c r="H5" s="242"/>
      <c r="I5" s="88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</row>
    <row r="6" spans="1:33" x14ac:dyDescent="0.2">
      <c r="A6" s="124"/>
      <c r="B6" s="8" t="s">
        <v>14</v>
      </c>
      <c r="C6" s="13"/>
      <c r="D6" s="14"/>
      <c r="E6" s="24"/>
      <c r="F6" s="16">
        <v>0</v>
      </c>
      <c r="G6" s="12" t="e">
        <f>F6/E6</f>
        <v>#DIV/0!</v>
      </c>
      <c r="H6" s="242"/>
      <c r="I6" s="309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3.5" thickBot="1" x14ac:dyDescent="0.25">
      <c r="A7" s="124"/>
      <c r="B7" s="17" t="s">
        <v>29</v>
      </c>
      <c r="C7" s="18"/>
      <c r="D7" s="19"/>
      <c r="E7" s="499"/>
      <c r="F7" s="20">
        <v>0</v>
      </c>
      <c r="G7" s="21" t="e">
        <f t="shared" ref="G7" si="0">F7/E7</f>
        <v>#DIV/0!</v>
      </c>
      <c r="H7" s="242"/>
      <c r="I7" s="88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</row>
    <row r="8" spans="1:33" x14ac:dyDescent="0.2">
      <c r="A8" s="66"/>
      <c r="B8" s="310"/>
      <c r="C8" s="310"/>
      <c r="D8" s="310"/>
      <c r="E8" s="310"/>
      <c r="F8" s="310"/>
      <c r="G8" s="310"/>
      <c r="H8" s="89"/>
      <c r="I8" s="88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</row>
    <row r="9" spans="1:33" ht="13.5" thickBot="1" x14ac:dyDescent="0.25">
      <c r="A9" s="66"/>
      <c r="B9" s="311"/>
      <c r="C9" s="311"/>
      <c r="D9" s="311"/>
      <c r="E9" s="311"/>
      <c r="F9" s="311"/>
      <c r="G9" s="311"/>
      <c r="H9" s="89"/>
      <c r="I9" s="88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</row>
    <row r="10" spans="1:33" ht="16.5" thickBot="1" x14ac:dyDescent="0.3">
      <c r="A10" s="124"/>
      <c r="B10" s="296" t="s">
        <v>115</v>
      </c>
      <c r="C10" s="312"/>
      <c r="D10" s="303"/>
      <c r="E10" s="303"/>
      <c r="F10" s="303"/>
      <c r="G10" s="304"/>
      <c r="H10" s="242"/>
      <c r="I10" s="313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</row>
    <row r="11" spans="1:33" ht="13.5" thickTop="1" x14ac:dyDescent="0.2">
      <c r="A11" s="124"/>
      <c r="B11" s="292"/>
      <c r="C11" s="306"/>
      <c r="D11" s="306"/>
      <c r="E11" s="306"/>
      <c r="F11" s="306"/>
      <c r="G11" s="308"/>
      <c r="H11" s="242"/>
      <c r="I11" s="31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</row>
    <row r="12" spans="1:33" ht="38.25" x14ac:dyDescent="0.2">
      <c r="A12" s="124"/>
      <c r="B12" s="4" t="s">
        <v>6</v>
      </c>
      <c r="C12" s="5" t="s">
        <v>84</v>
      </c>
      <c r="D12" s="6" t="s">
        <v>85</v>
      </c>
      <c r="E12" s="6" t="s">
        <v>89</v>
      </c>
      <c r="F12" s="6" t="s">
        <v>144</v>
      </c>
      <c r="G12" s="7" t="s">
        <v>90</v>
      </c>
      <c r="H12" s="315"/>
      <c r="I12" s="79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</row>
    <row r="13" spans="1:33" x14ac:dyDescent="0.2">
      <c r="A13" s="124"/>
      <c r="B13" s="292" t="s">
        <v>18</v>
      </c>
      <c r="C13" s="316"/>
      <c r="D13" s="317"/>
      <c r="E13" s="318"/>
      <c r="F13" s="319">
        <v>0</v>
      </c>
      <c r="G13" s="22" t="e">
        <f>F13/E13</f>
        <v>#DIV/0!</v>
      </c>
      <c r="H13" s="315"/>
      <c r="I13" s="88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</row>
    <row r="14" spans="1:33" x14ac:dyDescent="0.2">
      <c r="A14" s="124"/>
      <c r="B14" s="292" t="s">
        <v>19</v>
      </c>
      <c r="C14" s="23"/>
      <c r="D14" s="14"/>
      <c r="E14" s="53"/>
      <c r="F14" s="25">
        <v>0</v>
      </c>
      <c r="G14" s="22" t="e">
        <f t="shared" ref="G14:G19" si="1">F14/E14</f>
        <v>#DIV/0!</v>
      </c>
      <c r="H14" s="315"/>
      <c r="I14" s="88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</row>
    <row r="15" spans="1:33" x14ac:dyDescent="0.2">
      <c r="A15" s="128"/>
      <c r="B15" s="292" t="s">
        <v>20</v>
      </c>
      <c r="C15" s="26"/>
      <c r="D15" s="10"/>
      <c r="E15" s="27"/>
      <c r="F15" s="28">
        <v>0</v>
      </c>
      <c r="G15" s="22" t="e">
        <f t="shared" si="1"/>
        <v>#DIV/0!</v>
      </c>
      <c r="H15" s="315"/>
      <c r="I15" s="88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</row>
    <row r="16" spans="1:33" x14ac:dyDescent="0.2">
      <c r="A16" s="124"/>
      <c r="B16" s="292" t="s">
        <v>21</v>
      </c>
      <c r="C16" s="23"/>
      <c r="D16" s="14"/>
      <c r="E16" s="24"/>
      <c r="F16" s="25">
        <v>0</v>
      </c>
      <c r="G16" s="22" t="e">
        <f t="shared" si="1"/>
        <v>#DIV/0!</v>
      </c>
      <c r="H16" s="315"/>
      <c r="I16" s="88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</row>
    <row r="17" spans="1:33" x14ac:dyDescent="0.2">
      <c r="A17" s="124"/>
      <c r="B17" s="292" t="s">
        <v>133</v>
      </c>
      <c r="C17" s="26"/>
      <c r="D17" s="10"/>
      <c r="E17" s="27"/>
      <c r="F17" s="28">
        <v>0</v>
      </c>
      <c r="G17" s="22" t="e">
        <f t="shared" si="1"/>
        <v>#DIV/0!</v>
      </c>
      <c r="H17" s="315"/>
      <c r="I17" s="88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</row>
    <row r="18" spans="1:33" x14ac:dyDescent="0.2">
      <c r="A18" s="124"/>
      <c r="B18" s="292" t="s">
        <v>23</v>
      </c>
      <c r="C18" s="23"/>
      <c r="D18" s="14"/>
      <c r="E18" s="24"/>
      <c r="F18" s="25">
        <v>0</v>
      </c>
      <c r="G18" s="22" t="e">
        <f>F18/E18</f>
        <v>#DIV/0!</v>
      </c>
      <c r="H18" s="315"/>
      <c r="I18" s="88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</row>
    <row r="19" spans="1:33" ht="13.5" thickBot="1" x14ac:dyDescent="0.25">
      <c r="A19" s="128"/>
      <c r="B19" s="280" t="s">
        <v>22</v>
      </c>
      <c r="C19" s="321"/>
      <c r="D19" s="321"/>
      <c r="E19" s="322"/>
      <c r="F19" s="323">
        <v>0</v>
      </c>
      <c r="G19" s="29" t="e">
        <f t="shared" si="1"/>
        <v>#DIV/0!</v>
      </c>
      <c r="H19" s="315"/>
      <c r="I19" s="79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</row>
    <row r="20" spans="1:33" x14ac:dyDescent="0.2">
      <c r="A20" s="66"/>
      <c r="B20" s="324"/>
      <c r="C20" s="325"/>
      <c r="D20" s="325"/>
      <c r="E20" s="326"/>
      <c r="F20" s="327"/>
      <c r="G20" s="328"/>
      <c r="H20" s="255"/>
      <c r="I20" s="79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</row>
    <row r="21" spans="1:33" ht="13.5" thickBot="1" x14ac:dyDescent="0.25">
      <c r="A21" s="66"/>
      <c r="B21" s="329"/>
      <c r="C21" s="330"/>
      <c r="D21" s="330"/>
      <c r="E21" s="331"/>
      <c r="F21" s="332"/>
      <c r="G21" s="333"/>
      <c r="H21" s="255"/>
      <c r="I21" s="79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</row>
    <row r="22" spans="1:33" ht="15.75" x14ac:dyDescent="0.25">
      <c r="A22" s="124"/>
      <c r="B22" s="297" t="s">
        <v>116</v>
      </c>
      <c r="C22" s="334"/>
      <c r="D22" s="335"/>
      <c r="E22" s="336"/>
      <c r="F22" s="337"/>
      <c r="G22" s="338"/>
      <c r="H22" s="315"/>
      <c r="I22" s="79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</row>
    <row r="23" spans="1:33" x14ac:dyDescent="0.2">
      <c r="A23" s="124"/>
      <c r="B23" s="298"/>
      <c r="C23" s="339"/>
      <c r="D23" s="339"/>
      <c r="E23" s="340"/>
      <c r="F23" s="341"/>
      <c r="G23" s="320"/>
      <c r="H23" s="315"/>
      <c r="I23" s="79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</row>
    <row r="24" spans="1:33" ht="39" thickBot="1" x14ac:dyDescent="0.25">
      <c r="A24" s="124"/>
      <c r="B24" s="4" t="s">
        <v>6</v>
      </c>
      <c r="C24" s="5" t="s">
        <v>84</v>
      </c>
      <c r="D24" s="6" t="s">
        <v>85</v>
      </c>
      <c r="E24" s="6" t="s">
        <v>91</v>
      </c>
      <c r="F24" s="6" t="s">
        <v>144</v>
      </c>
      <c r="G24" s="7" t="s">
        <v>90</v>
      </c>
      <c r="H24" s="342"/>
      <c r="I24" s="313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</row>
    <row r="25" spans="1:33" ht="14.25" thickTop="1" thickBot="1" x14ac:dyDescent="0.25">
      <c r="A25" s="124"/>
      <c r="B25" s="292" t="s">
        <v>92</v>
      </c>
      <c r="C25" s="316"/>
      <c r="D25" s="317"/>
      <c r="E25" s="343"/>
      <c r="F25" s="319">
        <v>0</v>
      </c>
      <c r="G25" s="30" t="e">
        <f>F25/E25</f>
        <v>#DIV/0!</v>
      </c>
      <c r="H25" s="342"/>
      <c r="I25" s="34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</row>
    <row r="26" spans="1:33" ht="13.5" thickTop="1" x14ac:dyDescent="0.2">
      <c r="A26" s="124"/>
      <c r="B26" s="292" t="s">
        <v>25</v>
      </c>
      <c r="C26" s="23"/>
      <c r="D26" s="14"/>
      <c r="E26" s="15"/>
      <c r="F26" s="25">
        <v>0</v>
      </c>
      <c r="G26" s="30" t="e">
        <f t="shared" ref="G26:G30" si="2">F26/E26</f>
        <v>#DIV/0!</v>
      </c>
      <c r="H26" s="342"/>
      <c r="I26" s="31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</row>
    <row r="27" spans="1:33" ht="13.5" thickBot="1" x14ac:dyDescent="0.25">
      <c r="A27" s="124"/>
      <c r="B27" s="292" t="s">
        <v>26</v>
      </c>
      <c r="C27" s="26"/>
      <c r="D27" s="10"/>
      <c r="E27" s="11"/>
      <c r="F27" s="28">
        <v>0</v>
      </c>
      <c r="G27" s="30" t="e">
        <f t="shared" si="2"/>
        <v>#DIV/0!</v>
      </c>
      <c r="H27" s="342"/>
      <c r="I27" s="313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</row>
    <row r="28" spans="1:33" ht="14.25" thickTop="1" thickBot="1" x14ac:dyDescent="0.25">
      <c r="A28" s="124"/>
      <c r="B28" s="292" t="s">
        <v>27</v>
      </c>
      <c r="C28" s="23"/>
      <c r="D28" s="14"/>
      <c r="E28" s="15"/>
      <c r="F28" s="25">
        <v>0</v>
      </c>
      <c r="G28" s="30" t="e">
        <f t="shared" si="2"/>
        <v>#DIV/0!</v>
      </c>
      <c r="H28" s="342"/>
      <c r="I28" s="313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</row>
    <row r="29" spans="1:33" ht="14.25" thickTop="1" thickBot="1" x14ac:dyDescent="0.25">
      <c r="A29" s="124"/>
      <c r="B29" s="292" t="s">
        <v>28</v>
      </c>
      <c r="C29" s="26"/>
      <c r="D29" s="10"/>
      <c r="E29" s="11"/>
      <c r="F29" s="28">
        <v>0</v>
      </c>
      <c r="G29" s="30" t="e">
        <f t="shared" si="2"/>
        <v>#DIV/0!</v>
      </c>
      <c r="H29" s="342"/>
      <c r="I29" s="313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</row>
    <row r="30" spans="1:33" ht="14.25" thickTop="1" thickBot="1" x14ac:dyDescent="0.25">
      <c r="A30" s="124"/>
      <c r="B30" s="280" t="s">
        <v>134</v>
      </c>
      <c r="C30" s="31"/>
      <c r="D30" s="32"/>
      <c r="E30" s="33"/>
      <c r="F30" s="34">
        <v>0</v>
      </c>
      <c r="G30" s="35" t="e">
        <f t="shared" si="2"/>
        <v>#DIV/0!</v>
      </c>
      <c r="H30" s="342"/>
      <c r="I30" s="313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</row>
    <row r="31" spans="1:33" ht="13.5" thickBot="1" x14ac:dyDescent="0.25">
      <c r="A31" s="66"/>
      <c r="B31" s="345"/>
      <c r="C31" s="44"/>
      <c r="D31" s="43"/>
      <c r="E31" s="42"/>
      <c r="F31" s="41"/>
      <c r="G31" s="346"/>
      <c r="H31" s="347"/>
      <c r="I31" s="313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</row>
    <row r="32" spans="1:33" ht="18.75" customHeight="1" thickTop="1" thickBot="1" x14ac:dyDescent="0.3">
      <c r="A32" s="71"/>
      <c r="B32" s="348" t="s">
        <v>126</v>
      </c>
      <c r="C32" s="58"/>
      <c r="D32" s="55"/>
      <c r="E32" s="56"/>
      <c r="F32" s="57"/>
      <c r="G32" s="349"/>
      <c r="H32" s="350"/>
      <c r="I32" s="313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</row>
    <row r="33" spans="1:33" ht="25.5" customHeight="1" thickTop="1" thickBot="1" x14ac:dyDescent="0.25">
      <c r="A33" s="71"/>
      <c r="B33" s="503" t="s">
        <v>127</v>
      </c>
      <c r="C33" s="503"/>
      <c r="D33" s="503"/>
      <c r="E33" s="503"/>
      <c r="F33" s="57"/>
      <c r="G33" s="349"/>
      <c r="H33" s="89"/>
      <c r="I33" s="313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</row>
    <row r="34" spans="1:33" ht="14.25" thickTop="1" thickBot="1" x14ac:dyDescent="0.25">
      <c r="A34" s="71"/>
      <c r="B34" s="351"/>
      <c r="C34" s="58"/>
      <c r="D34" s="55"/>
      <c r="E34" s="56"/>
      <c r="F34" s="57"/>
      <c r="G34" s="349"/>
      <c r="H34" s="87"/>
      <c r="I34" s="313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</row>
    <row r="35" spans="1:33" ht="14.25" thickTop="1" thickBot="1" x14ac:dyDescent="0.25">
      <c r="A35" s="71"/>
      <c r="B35" s="352"/>
      <c r="C35" s="54"/>
      <c r="D35" s="55"/>
      <c r="E35" s="56"/>
      <c r="F35" s="57"/>
      <c r="G35" s="349"/>
      <c r="H35" s="87"/>
      <c r="I35" s="313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</row>
    <row r="36" spans="1:33" ht="14.25" thickTop="1" thickBot="1" x14ac:dyDescent="0.25">
      <c r="A36" s="133"/>
      <c r="B36" s="353"/>
      <c r="C36" s="45"/>
      <c r="D36" s="46"/>
      <c r="E36" s="47"/>
      <c r="F36" s="48"/>
      <c r="G36" s="354"/>
      <c r="H36" s="189"/>
      <c r="I36" s="266"/>
      <c r="J36" s="64"/>
      <c r="K36" s="64"/>
      <c r="L36" s="132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</row>
    <row r="37" spans="1:33" ht="13.5" thickTop="1" x14ac:dyDescent="0.2">
      <c r="A37" s="64"/>
      <c r="B37" s="355"/>
      <c r="C37" s="37"/>
      <c r="D37" s="38"/>
      <c r="E37" s="39"/>
      <c r="F37" s="40"/>
      <c r="G37" s="356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</row>
    <row r="38" spans="1:33" x14ac:dyDescent="0.2">
      <c r="A38" s="64"/>
      <c r="B38" s="355"/>
      <c r="C38" s="37"/>
      <c r="D38" s="38"/>
      <c r="E38" s="39"/>
      <c r="F38" s="40"/>
      <c r="G38" s="356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</row>
    <row r="39" spans="1:33" x14ac:dyDescent="0.2">
      <c r="A39" s="64"/>
      <c r="B39" s="355"/>
      <c r="C39" s="37"/>
      <c r="D39" s="38"/>
      <c r="E39" s="39"/>
      <c r="F39" s="40"/>
      <c r="G39" s="356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</row>
    <row r="40" spans="1:33" x14ac:dyDescent="0.2">
      <c r="A40" s="64"/>
      <c r="B40" s="355"/>
      <c r="C40" s="37"/>
      <c r="D40" s="38"/>
      <c r="E40" s="39"/>
      <c r="F40" s="40"/>
      <c r="G40" s="356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</row>
    <row r="41" spans="1:33" x14ac:dyDescent="0.2">
      <c r="A41" s="64"/>
      <c r="B41" s="355"/>
      <c r="C41" s="37"/>
      <c r="D41" s="38"/>
      <c r="E41" s="39"/>
      <c r="F41" s="40"/>
      <c r="G41" s="356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</row>
    <row r="42" spans="1:33" x14ac:dyDescent="0.2">
      <c r="A42" s="64"/>
      <c r="B42" s="355"/>
      <c r="C42" s="37"/>
      <c r="D42" s="38"/>
      <c r="E42" s="39"/>
      <c r="F42" s="40"/>
      <c r="G42" s="356"/>
      <c r="H42" s="132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</row>
    <row r="43" spans="1:33" x14ac:dyDescent="0.2">
      <c r="A43" s="64"/>
      <c r="B43" s="355"/>
      <c r="C43" s="37"/>
      <c r="D43" s="38"/>
      <c r="E43" s="39"/>
      <c r="F43" s="40"/>
      <c r="G43" s="356"/>
      <c r="H43" s="132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</row>
    <row r="44" spans="1:33" x14ac:dyDescent="0.2">
      <c r="A44" s="64"/>
      <c r="B44" s="355"/>
      <c r="C44" s="37"/>
      <c r="D44" s="38"/>
      <c r="E44" s="39"/>
      <c r="F44" s="40"/>
      <c r="G44" s="356"/>
      <c r="H44" s="132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</row>
    <row r="45" spans="1:33" x14ac:dyDescent="0.2">
      <c r="A45" s="64"/>
      <c r="B45" s="355"/>
      <c r="C45" s="37"/>
      <c r="D45" s="38"/>
      <c r="E45" s="39"/>
      <c r="F45" s="40"/>
      <c r="G45" s="356"/>
      <c r="H45" s="132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</row>
    <row r="46" spans="1:33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</row>
    <row r="47" spans="1:33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</row>
    <row r="48" spans="1:33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</row>
    <row r="49" spans="1:33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</row>
    <row r="50" spans="1:33" x14ac:dyDescent="0.2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</row>
    <row r="51" spans="1:33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</row>
    <row r="52" spans="1:33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</row>
    <row r="53" spans="1:33" x14ac:dyDescent="0.2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</row>
    <row r="54" spans="1:33" x14ac:dyDescent="0.2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</row>
    <row r="55" spans="1:33" x14ac:dyDescent="0.2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</row>
    <row r="56" spans="1:33" x14ac:dyDescent="0.2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</row>
    <row r="57" spans="1:33" x14ac:dyDescent="0.2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</row>
    <row r="58" spans="1:33" x14ac:dyDescent="0.2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</row>
    <row r="59" spans="1:33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</row>
    <row r="60" spans="1:33" x14ac:dyDescent="0.2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</row>
    <row r="61" spans="1:33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</row>
    <row r="62" spans="1:33" x14ac:dyDescent="0.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</row>
    <row r="63" spans="1:33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</row>
    <row r="64" spans="1:33" x14ac:dyDescent="0.2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</row>
    <row r="65" spans="1:33" x14ac:dyDescent="0.2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</row>
    <row r="66" spans="1:33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</row>
    <row r="67" spans="1:33" x14ac:dyDescent="0.2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</row>
    <row r="68" spans="1:33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</row>
    <row r="69" spans="1:33" x14ac:dyDescent="0.2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</row>
    <row r="70" spans="1:33" x14ac:dyDescent="0.2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</row>
    <row r="71" spans="1:33" x14ac:dyDescent="0.2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</row>
    <row r="72" spans="1:33" x14ac:dyDescent="0.2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</row>
    <row r="73" spans="1:33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</row>
    <row r="74" spans="1:33" x14ac:dyDescent="0.2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</row>
    <row r="75" spans="1:33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</row>
    <row r="76" spans="1:33" x14ac:dyDescent="0.2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</row>
    <row r="77" spans="1:33" x14ac:dyDescent="0.2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</row>
    <row r="78" spans="1:33" x14ac:dyDescent="0.2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</row>
    <row r="79" spans="1:33" x14ac:dyDescent="0.2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</row>
    <row r="80" spans="1:33" x14ac:dyDescent="0.2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</row>
    <row r="81" spans="1:33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</row>
    <row r="82" spans="1:33" x14ac:dyDescent="0.2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</row>
    <row r="83" spans="1:33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</row>
    <row r="84" spans="1:33" x14ac:dyDescent="0.2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</row>
    <row r="85" spans="1:33" x14ac:dyDescent="0.2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</row>
    <row r="86" spans="1:33" x14ac:dyDescent="0.2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</row>
    <row r="87" spans="1:33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</row>
    <row r="88" spans="1:33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</row>
    <row r="89" spans="1:33" x14ac:dyDescent="0.2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</row>
    <row r="90" spans="1:33" x14ac:dyDescent="0.2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</row>
    <row r="91" spans="1:33" x14ac:dyDescent="0.2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</row>
    <row r="92" spans="1:33" x14ac:dyDescent="0.2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</row>
    <row r="93" spans="1:33" x14ac:dyDescent="0.2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</row>
    <row r="94" spans="1:33" x14ac:dyDescent="0.2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</row>
    <row r="95" spans="1:33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</row>
    <row r="96" spans="1:33" x14ac:dyDescent="0.2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</row>
    <row r="97" spans="1:33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</row>
    <row r="98" spans="1:33" x14ac:dyDescent="0.2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</row>
    <row r="99" spans="1:33" x14ac:dyDescent="0.2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</row>
    <row r="100" spans="1:33" x14ac:dyDescent="0.2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</row>
    <row r="101" spans="1:33" x14ac:dyDescent="0.2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</row>
    <row r="102" spans="1:33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</row>
    <row r="103" spans="1:33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</row>
    <row r="104" spans="1:33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</row>
    <row r="105" spans="1:33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</row>
    <row r="106" spans="1:33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</row>
    <row r="107" spans="1:33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</row>
    <row r="108" spans="1:33" x14ac:dyDescent="0.2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</row>
    <row r="109" spans="1:33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</row>
    <row r="110" spans="1:33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</row>
    <row r="111" spans="1:33" x14ac:dyDescent="0.2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</row>
    <row r="112" spans="1:33" x14ac:dyDescent="0.2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</row>
    <row r="113" spans="1:33" x14ac:dyDescent="0.2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</row>
    <row r="114" spans="1:33" x14ac:dyDescent="0.2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</row>
    <row r="115" spans="1:33" x14ac:dyDescent="0.2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</row>
    <row r="116" spans="1:33" x14ac:dyDescent="0.2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</row>
    <row r="117" spans="1:33" x14ac:dyDescent="0.2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</row>
    <row r="118" spans="1:33" x14ac:dyDescent="0.2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</row>
    <row r="119" spans="1:33" x14ac:dyDescent="0.2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</row>
    <row r="120" spans="1:33" x14ac:dyDescent="0.2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</row>
    <row r="121" spans="1:33" x14ac:dyDescent="0.2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</row>
    <row r="122" spans="1:33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</row>
    <row r="123" spans="1:33" x14ac:dyDescent="0.2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</row>
    <row r="124" spans="1:33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</row>
    <row r="125" spans="1:33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</row>
    <row r="126" spans="1:33" x14ac:dyDescent="0.2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</row>
    <row r="127" spans="1:33" x14ac:dyDescent="0.2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</row>
    <row r="128" spans="1:33" x14ac:dyDescent="0.2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</row>
    <row r="129" spans="1:33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</row>
    <row r="130" spans="1:33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</row>
    <row r="131" spans="1:33" x14ac:dyDescent="0.2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</row>
    <row r="132" spans="1:33" x14ac:dyDescent="0.2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</row>
    <row r="133" spans="1:33" x14ac:dyDescent="0.2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</row>
    <row r="134" spans="1:33" x14ac:dyDescent="0.2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</row>
    <row r="135" spans="1:33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</row>
    <row r="136" spans="1:33" x14ac:dyDescent="0.2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</row>
    <row r="137" spans="1:33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</row>
    <row r="138" spans="1:33" x14ac:dyDescent="0.2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</row>
    <row r="139" spans="1:33" x14ac:dyDescent="0.2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</row>
    <row r="140" spans="1:33" x14ac:dyDescent="0.2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</row>
    <row r="141" spans="1:33" x14ac:dyDescent="0.2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</row>
    <row r="142" spans="1:33" x14ac:dyDescent="0.2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</row>
    <row r="143" spans="1:33" x14ac:dyDescent="0.2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</row>
    <row r="144" spans="1:33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</row>
    <row r="145" spans="1:33" x14ac:dyDescent="0.2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</row>
    <row r="146" spans="1:33" x14ac:dyDescent="0.2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</row>
    <row r="147" spans="1:33" x14ac:dyDescent="0.2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</row>
    <row r="148" spans="1:33" x14ac:dyDescent="0.2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</row>
    <row r="149" spans="1:33" x14ac:dyDescent="0.2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</row>
    <row r="150" spans="1:33" x14ac:dyDescent="0.2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</row>
    <row r="151" spans="1:33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</row>
    <row r="152" spans="1:33" x14ac:dyDescent="0.2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</row>
    <row r="153" spans="1:33" x14ac:dyDescent="0.2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</row>
    <row r="154" spans="1:33" x14ac:dyDescent="0.2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</row>
    <row r="155" spans="1:33" x14ac:dyDescent="0.2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</row>
    <row r="156" spans="1:33" x14ac:dyDescent="0.2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</row>
    <row r="157" spans="1:33" x14ac:dyDescent="0.2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</row>
    <row r="158" spans="1:33" x14ac:dyDescent="0.2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</row>
    <row r="159" spans="1:33" x14ac:dyDescent="0.2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</row>
    <row r="160" spans="1:33" x14ac:dyDescent="0.2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</row>
    <row r="161" spans="1:33" x14ac:dyDescent="0.2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</row>
    <row r="162" spans="1:33" x14ac:dyDescent="0.2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</row>
    <row r="163" spans="1:33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</row>
    <row r="164" spans="1:33" x14ac:dyDescent="0.2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</row>
    <row r="165" spans="1:33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</row>
    <row r="166" spans="1:33" x14ac:dyDescent="0.2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</row>
    <row r="167" spans="1:33" x14ac:dyDescent="0.2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</row>
    <row r="168" spans="1:33" x14ac:dyDescent="0.2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</row>
    <row r="169" spans="1:33" x14ac:dyDescent="0.2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</row>
    <row r="170" spans="1:33" x14ac:dyDescent="0.2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</row>
    <row r="171" spans="1:33" x14ac:dyDescent="0.2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</row>
    <row r="172" spans="1:33" x14ac:dyDescent="0.2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</row>
    <row r="173" spans="1:33" x14ac:dyDescent="0.2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</row>
    <row r="174" spans="1:33" x14ac:dyDescent="0.2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</row>
    <row r="175" spans="1:33" x14ac:dyDescent="0.2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</row>
    <row r="176" spans="1:33" x14ac:dyDescent="0.2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</row>
    <row r="177" spans="1:33" x14ac:dyDescent="0.2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</row>
    <row r="178" spans="1:33" x14ac:dyDescent="0.2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</row>
    <row r="179" spans="1:33" x14ac:dyDescent="0.2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</row>
    <row r="180" spans="1:33" x14ac:dyDescent="0.2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</row>
    <row r="181" spans="1:33" x14ac:dyDescent="0.2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</row>
    <row r="182" spans="1:33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</row>
    <row r="183" spans="1:33" x14ac:dyDescent="0.2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</row>
  </sheetData>
  <sheetProtection algorithmName="SHA-512" hashValue="/3SH6it4Lh85/5XF3gAHpIE4jeuK3NARzpnHTzJE5vsL/waKmAhmz2V2OMwtN12n4uVM9z5hC3/Fc1u8A4kjaw==" saltValue="4Zd1NxnDwOaabLdCbR4Ceg==" spinCount="100000" sheet="1" objects="1" scenarios="1"/>
  <mergeCells count="1">
    <mergeCell ref="B33:E3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136"/>
  <sheetViews>
    <sheetView topLeftCell="A4" workbookViewId="0">
      <selection activeCell="G35" sqref="G35"/>
    </sheetView>
  </sheetViews>
  <sheetFormatPr defaultRowHeight="12.75" x14ac:dyDescent="0.2"/>
  <cols>
    <col min="1" max="1" width="9.140625" style="65"/>
    <col min="2" max="2" width="27" style="65" customWidth="1"/>
    <col min="3" max="3" width="18.85546875" style="65" customWidth="1"/>
    <col min="4" max="4" width="16.7109375" style="65" bestFit="1" customWidth="1"/>
    <col min="5" max="5" width="12.7109375" style="65" bestFit="1" customWidth="1"/>
    <col min="6" max="6" width="13.28515625" style="65" bestFit="1" customWidth="1"/>
    <col min="7" max="7" width="15" style="65" bestFit="1" customWidth="1"/>
    <col min="8" max="8" width="12.28515625" style="65" bestFit="1" customWidth="1"/>
    <col min="9" max="9" width="11.85546875" style="65" bestFit="1" customWidth="1"/>
    <col min="10" max="16384" width="9.140625" style="65"/>
  </cols>
  <sheetData>
    <row r="1" spans="1:36" ht="14.25" thickTop="1" thickBot="1" x14ac:dyDescent="0.25">
      <c r="A1" s="60"/>
      <c r="B1" s="360"/>
      <c r="C1" s="361"/>
      <c r="D1" s="362"/>
      <c r="E1" s="115"/>
      <c r="F1" s="115"/>
      <c r="G1" s="115"/>
      <c r="H1" s="115"/>
      <c r="I1" s="363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</row>
    <row r="2" spans="1:36" ht="14.25" thickTop="1" thickBot="1" x14ac:dyDescent="0.25">
      <c r="A2" s="66"/>
      <c r="B2" s="185"/>
      <c r="C2" s="364"/>
      <c r="D2" s="122"/>
      <c r="E2" s="185"/>
      <c r="F2" s="364"/>
      <c r="G2" s="122"/>
      <c r="H2" s="365"/>
      <c r="I2" s="366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</row>
    <row r="3" spans="1:36" ht="14.25" thickTop="1" thickBot="1" x14ac:dyDescent="0.25">
      <c r="A3" s="367"/>
      <c r="B3" s="461"/>
      <c r="C3" s="290"/>
      <c r="D3" s="295"/>
      <c r="E3" s="368"/>
      <c r="F3" s="310"/>
      <c r="G3" s="369"/>
      <c r="H3" s="370"/>
      <c r="I3" s="371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</row>
    <row r="4" spans="1:36" ht="16.5" thickBot="1" x14ac:dyDescent="0.3">
      <c r="A4" s="372"/>
      <c r="B4" s="462" t="s">
        <v>139</v>
      </c>
      <c r="C4" s="489"/>
      <c r="D4" s="490"/>
      <c r="E4" s="373"/>
      <c r="F4" s="374"/>
      <c r="G4" s="375"/>
      <c r="H4" s="370"/>
      <c r="I4" s="376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</row>
    <row r="5" spans="1:36" ht="13.5" thickTop="1" x14ac:dyDescent="0.2">
      <c r="A5" s="372"/>
      <c r="B5" s="292"/>
      <c r="C5" s="293"/>
      <c r="D5" s="491"/>
      <c r="E5" s="377"/>
      <c r="F5" s="306"/>
      <c r="G5" s="308"/>
      <c r="H5" s="378"/>
      <c r="I5" s="379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</row>
    <row r="6" spans="1:36" ht="13.5" thickBot="1" x14ac:dyDescent="0.25">
      <c r="A6" s="372"/>
      <c r="B6" s="504" t="s">
        <v>93</v>
      </c>
      <c r="C6" s="506" t="s">
        <v>94</v>
      </c>
      <c r="D6" s="508" t="s">
        <v>95</v>
      </c>
      <c r="E6" s="509" t="s">
        <v>96</v>
      </c>
      <c r="F6" s="510"/>
      <c r="G6" s="511"/>
      <c r="H6" s="380"/>
      <c r="I6" s="381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</row>
    <row r="7" spans="1:36" ht="14.25" thickTop="1" thickBot="1" x14ac:dyDescent="0.25">
      <c r="A7" s="382"/>
      <c r="B7" s="505"/>
      <c r="C7" s="507"/>
      <c r="D7" s="507"/>
      <c r="E7" s="383" t="s">
        <v>97</v>
      </c>
      <c r="F7" s="383" t="s">
        <v>98</v>
      </c>
      <c r="G7" s="384" t="s">
        <v>99</v>
      </c>
      <c r="H7" s="385"/>
      <c r="I7" s="386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</row>
    <row r="8" spans="1:36" ht="14.25" thickTop="1" thickBot="1" x14ac:dyDescent="0.25">
      <c r="A8" s="372"/>
      <c r="B8" s="463" t="s">
        <v>100</v>
      </c>
      <c r="C8" s="492">
        <v>87186</v>
      </c>
      <c r="D8" s="50">
        <v>40.5</v>
      </c>
      <c r="E8" s="387">
        <v>0</v>
      </c>
      <c r="F8" s="387">
        <v>0</v>
      </c>
      <c r="G8" s="388">
        <v>0</v>
      </c>
      <c r="H8" s="389"/>
      <c r="I8" s="390"/>
      <c r="J8" s="132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</row>
    <row r="9" spans="1:36" ht="14.25" thickTop="1" thickBot="1" x14ac:dyDescent="0.25">
      <c r="A9" s="382"/>
      <c r="B9" s="463" t="s">
        <v>101</v>
      </c>
      <c r="C9" s="493">
        <v>21147</v>
      </c>
      <c r="D9" s="51">
        <v>9.8000000000000007</v>
      </c>
      <c r="E9" s="391">
        <v>0</v>
      </c>
      <c r="F9" s="392">
        <v>0</v>
      </c>
      <c r="G9" s="393">
        <v>0</v>
      </c>
      <c r="H9" s="389"/>
      <c r="I9" s="390"/>
      <c r="J9" s="132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</row>
    <row r="10" spans="1:36" ht="14.25" thickTop="1" thickBot="1" x14ac:dyDescent="0.25">
      <c r="A10" s="367"/>
      <c r="B10" s="463" t="s">
        <v>104</v>
      </c>
      <c r="C10" s="492">
        <v>62934</v>
      </c>
      <c r="D10" s="50">
        <v>29.2</v>
      </c>
      <c r="E10" s="394">
        <v>0</v>
      </c>
      <c r="F10" s="395">
        <v>0</v>
      </c>
      <c r="G10" s="396">
        <v>0</v>
      </c>
      <c r="H10" s="389"/>
      <c r="I10" s="397"/>
      <c r="J10" s="132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</row>
    <row r="11" spans="1:36" ht="14.25" thickTop="1" thickBot="1" x14ac:dyDescent="0.25">
      <c r="A11" s="367"/>
      <c r="B11" s="463" t="s">
        <v>105</v>
      </c>
      <c r="C11" s="493">
        <v>9254</v>
      </c>
      <c r="D11" s="51">
        <v>4.3</v>
      </c>
      <c r="E11" s="392">
        <v>0</v>
      </c>
      <c r="F11" s="392">
        <v>0</v>
      </c>
      <c r="G11" s="393">
        <v>0</v>
      </c>
      <c r="H11" s="398"/>
      <c r="I11" s="399"/>
      <c r="J11" s="132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</row>
    <row r="12" spans="1:36" ht="14.25" thickTop="1" thickBot="1" x14ac:dyDescent="0.25">
      <c r="A12" s="367"/>
      <c r="B12" s="463" t="s">
        <v>102</v>
      </c>
      <c r="C12" s="494">
        <v>16738</v>
      </c>
      <c r="D12" s="52">
        <v>7.76</v>
      </c>
      <c r="E12" s="387">
        <v>0</v>
      </c>
      <c r="F12" s="400">
        <v>0</v>
      </c>
      <c r="G12" s="396">
        <v>0</v>
      </c>
      <c r="H12" s="389"/>
      <c r="I12" s="390"/>
      <c r="J12" s="132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</row>
    <row r="13" spans="1:36" ht="14.25" thickTop="1" thickBot="1" x14ac:dyDescent="0.25">
      <c r="A13" s="372"/>
      <c r="B13" s="463" t="s">
        <v>106</v>
      </c>
      <c r="C13" s="495">
        <v>18269</v>
      </c>
      <c r="D13" s="59">
        <v>8.4700000000000006</v>
      </c>
      <c r="E13" s="401">
        <v>0</v>
      </c>
      <c r="F13" s="392">
        <v>0</v>
      </c>
      <c r="G13" s="393">
        <v>0</v>
      </c>
      <c r="H13" s="389"/>
      <c r="I13" s="397"/>
      <c r="J13" s="132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</row>
    <row r="14" spans="1:36" ht="14.25" thickTop="1" thickBot="1" x14ac:dyDescent="0.25">
      <c r="A14" s="382"/>
      <c r="B14" s="463"/>
      <c r="C14" s="496"/>
      <c r="D14" s="1"/>
      <c r="E14" s="402"/>
      <c r="F14" s="403"/>
      <c r="G14" s="404"/>
      <c r="H14" s="405"/>
      <c r="I14" s="406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</row>
    <row r="15" spans="1:36" ht="14.25" thickTop="1" thickBot="1" x14ac:dyDescent="0.25">
      <c r="A15" s="372"/>
      <c r="B15" s="464" t="s">
        <v>103</v>
      </c>
      <c r="C15" s="2">
        <f>SUM(C8:C13)</f>
        <v>215528</v>
      </c>
      <c r="D15" s="49">
        <f>SUM(D8:D13)</f>
        <v>100.03</v>
      </c>
      <c r="E15" s="407"/>
      <c r="F15" s="407"/>
      <c r="G15" s="408"/>
      <c r="H15" s="409"/>
      <c r="I15" s="410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</row>
    <row r="16" spans="1:36" ht="14.25" thickTop="1" thickBot="1" x14ac:dyDescent="0.25">
      <c r="A16" s="382"/>
      <c r="B16" s="411"/>
      <c r="C16" s="412"/>
      <c r="D16" s="413"/>
      <c r="E16" s="412"/>
      <c r="F16" s="412"/>
      <c r="G16" s="414"/>
      <c r="H16" s="415"/>
      <c r="I16" s="371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</row>
    <row r="17" spans="1:36" ht="17.25" thickTop="1" thickBot="1" x14ac:dyDescent="0.3">
      <c r="A17" s="372"/>
      <c r="B17" s="465" t="s">
        <v>111</v>
      </c>
      <c r="C17" s="476"/>
      <c r="D17" s="290"/>
      <c r="E17" s="290"/>
      <c r="F17" s="291"/>
      <c r="G17" s="416"/>
      <c r="H17" s="417"/>
      <c r="I17" s="379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</row>
    <row r="18" spans="1:36" ht="14.25" thickTop="1" thickBot="1" x14ac:dyDescent="0.25">
      <c r="A18" s="382"/>
      <c r="B18" s="466"/>
      <c r="C18" s="293"/>
      <c r="D18" s="293"/>
      <c r="E18" s="293"/>
      <c r="F18" s="294"/>
      <c r="G18" s="305"/>
      <c r="H18" s="418"/>
      <c r="I18" s="371"/>
      <c r="J18" s="64"/>
      <c r="K18" s="132"/>
      <c r="L18" s="132"/>
      <c r="M18" s="132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</row>
    <row r="19" spans="1:36" ht="14.25" thickTop="1" thickBot="1" x14ac:dyDescent="0.25">
      <c r="A19" s="372"/>
      <c r="B19" s="467" t="s">
        <v>107</v>
      </c>
      <c r="C19" s="477" t="s">
        <v>108</v>
      </c>
      <c r="D19" s="478" t="s">
        <v>109</v>
      </c>
      <c r="E19" s="478" t="s">
        <v>110</v>
      </c>
      <c r="F19" s="479" t="s">
        <v>112</v>
      </c>
      <c r="G19" s="419"/>
      <c r="H19" s="418"/>
      <c r="I19" s="379"/>
      <c r="J19" s="64"/>
      <c r="K19" s="132"/>
      <c r="L19" s="132"/>
      <c r="M19" s="132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</row>
    <row r="20" spans="1:36" ht="14.25" thickTop="1" thickBot="1" x14ac:dyDescent="0.25">
      <c r="A20" s="372"/>
      <c r="B20" s="463" t="s">
        <v>100</v>
      </c>
      <c r="C20" s="480" t="s">
        <v>131</v>
      </c>
      <c r="D20" s="481">
        <f t="shared" ref="D20:D25" si="0">(E8*C8)/1000</f>
        <v>0</v>
      </c>
      <c r="E20" s="481">
        <f>(C8*F8)/1000</f>
        <v>0</v>
      </c>
      <c r="F20" s="482">
        <f t="shared" ref="F20:F25" si="1">(C8*G8)/1000</f>
        <v>0</v>
      </c>
      <c r="G20" s="419"/>
      <c r="H20" s="420"/>
      <c r="I20" s="371"/>
      <c r="J20" s="64"/>
      <c r="K20" s="132"/>
      <c r="L20" s="132"/>
      <c r="M20" s="132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</row>
    <row r="21" spans="1:36" ht="14.25" thickTop="1" thickBot="1" x14ac:dyDescent="0.25">
      <c r="A21" s="382"/>
      <c r="B21" s="463" t="s">
        <v>101</v>
      </c>
      <c r="C21" s="483" t="s">
        <v>132</v>
      </c>
      <c r="D21" s="481">
        <f t="shared" si="0"/>
        <v>0</v>
      </c>
      <c r="E21" s="481">
        <f>(C9*F9)/1000</f>
        <v>0</v>
      </c>
      <c r="F21" s="482">
        <f t="shared" si="1"/>
        <v>0</v>
      </c>
      <c r="G21" s="419"/>
      <c r="H21" s="418"/>
      <c r="I21" s="421"/>
      <c r="J21" s="132"/>
      <c r="K21" s="132"/>
      <c r="L21" s="132"/>
      <c r="M21" s="132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</row>
    <row r="22" spans="1:36" ht="14.25" thickTop="1" thickBot="1" x14ac:dyDescent="0.25">
      <c r="A22" s="367"/>
      <c r="B22" s="463" t="s">
        <v>104</v>
      </c>
      <c r="C22" s="480" t="s">
        <v>131</v>
      </c>
      <c r="D22" s="481">
        <f t="shared" si="0"/>
        <v>0</v>
      </c>
      <c r="E22" s="481">
        <f>(C11*F11)/1000</f>
        <v>0</v>
      </c>
      <c r="F22" s="482">
        <f t="shared" si="1"/>
        <v>0</v>
      </c>
      <c r="G22" s="419"/>
      <c r="H22" s="422"/>
      <c r="I22" s="371"/>
      <c r="J22" s="64"/>
      <c r="K22" s="132"/>
      <c r="L22" s="132"/>
      <c r="M22" s="132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</row>
    <row r="23" spans="1:36" ht="14.25" thickTop="1" thickBot="1" x14ac:dyDescent="0.25">
      <c r="A23" s="372"/>
      <c r="B23" s="463" t="s">
        <v>105</v>
      </c>
      <c r="C23" s="483" t="s">
        <v>131</v>
      </c>
      <c r="D23" s="481">
        <f t="shared" si="0"/>
        <v>0</v>
      </c>
      <c r="E23" s="481">
        <f>(C11*F11)/1000</f>
        <v>0</v>
      </c>
      <c r="F23" s="482">
        <f t="shared" si="1"/>
        <v>0</v>
      </c>
      <c r="G23" s="419"/>
      <c r="H23" s="418"/>
      <c r="I23" s="423"/>
      <c r="J23" s="64"/>
      <c r="K23" s="132"/>
      <c r="L23" s="132"/>
      <c r="M23" s="132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</row>
    <row r="24" spans="1:36" ht="14.25" thickTop="1" thickBot="1" x14ac:dyDescent="0.25">
      <c r="A24" s="372"/>
      <c r="B24" s="463" t="s">
        <v>102</v>
      </c>
      <c r="C24" s="480" t="s">
        <v>131</v>
      </c>
      <c r="D24" s="481">
        <f t="shared" si="0"/>
        <v>0</v>
      </c>
      <c r="E24" s="481">
        <f>(C12*F12)/1000</f>
        <v>0</v>
      </c>
      <c r="F24" s="482">
        <f t="shared" si="1"/>
        <v>0</v>
      </c>
      <c r="G24" s="419"/>
      <c r="H24" s="418"/>
      <c r="I24" s="423"/>
      <c r="J24" s="64"/>
      <c r="K24" s="132"/>
      <c r="L24" s="132"/>
      <c r="M24" s="132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</row>
    <row r="25" spans="1:36" ht="14.25" thickTop="1" thickBot="1" x14ac:dyDescent="0.25">
      <c r="A25" s="382"/>
      <c r="B25" s="463" t="s">
        <v>106</v>
      </c>
      <c r="C25" s="483" t="s">
        <v>131</v>
      </c>
      <c r="D25" s="481">
        <f t="shared" si="0"/>
        <v>0</v>
      </c>
      <c r="E25" s="481">
        <f>(C13*F13)/1000</f>
        <v>0</v>
      </c>
      <c r="F25" s="482">
        <f t="shared" si="1"/>
        <v>0</v>
      </c>
      <c r="G25" s="419"/>
      <c r="H25" s="417"/>
      <c r="I25" s="424"/>
      <c r="J25" s="64"/>
      <c r="K25" s="132"/>
      <c r="L25" s="132"/>
      <c r="M25" s="132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</row>
    <row r="26" spans="1:36" ht="14.25" thickTop="1" thickBot="1" x14ac:dyDescent="0.25">
      <c r="A26" s="382"/>
      <c r="B26" s="464" t="s">
        <v>10</v>
      </c>
      <c r="C26" s="484"/>
      <c r="D26" s="485">
        <f>SUM(D20:D25)</f>
        <v>0</v>
      </c>
      <c r="E26" s="485">
        <f>SUM(E20:E25)</f>
        <v>0</v>
      </c>
      <c r="F26" s="486">
        <f>SUM(F20:F25)</f>
        <v>0</v>
      </c>
      <c r="G26" s="419"/>
      <c r="H26" s="422"/>
      <c r="I26" s="371"/>
      <c r="J26" s="64"/>
      <c r="K26" s="132"/>
      <c r="L26" s="132"/>
      <c r="M26" s="132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</row>
    <row r="27" spans="1:36" ht="14.25" thickTop="1" thickBot="1" x14ac:dyDescent="0.25">
      <c r="A27" s="425"/>
      <c r="B27" s="412"/>
      <c r="C27" s="487"/>
      <c r="D27" s="487"/>
      <c r="E27" s="290"/>
      <c r="F27" s="488"/>
      <c r="G27" s="427"/>
      <c r="H27" s="418"/>
      <c r="I27" s="371"/>
      <c r="J27" s="64"/>
      <c r="K27" s="132"/>
      <c r="L27" s="132"/>
      <c r="M27" s="132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</row>
    <row r="28" spans="1:36" ht="17.25" thickTop="1" thickBot="1" x14ac:dyDescent="0.3">
      <c r="A28" s="382"/>
      <c r="B28" s="468" t="s">
        <v>113</v>
      </c>
      <c r="C28" s="290"/>
      <c r="D28" s="291"/>
      <c r="E28" s="419"/>
      <c r="F28" s="428"/>
      <c r="G28" s="418"/>
      <c r="H28" s="420"/>
      <c r="I28" s="371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</row>
    <row r="29" spans="1:36" ht="14.25" thickTop="1" thickBot="1" x14ac:dyDescent="0.25">
      <c r="A29" s="372"/>
      <c r="B29" s="292"/>
      <c r="C29" s="293"/>
      <c r="D29" s="294"/>
      <c r="E29" s="419"/>
      <c r="F29" s="420"/>
      <c r="G29" s="418"/>
      <c r="H29" s="420"/>
      <c r="I29" s="376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</row>
    <row r="30" spans="1:36" ht="14.25" thickTop="1" thickBot="1" x14ac:dyDescent="0.25">
      <c r="A30" s="372"/>
      <c r="B30" s="4" t="s">
        <v>6</v>
      </c>
      <c r="C30" s="3" t="s">
        <v>7</v>
      </c>
      <c r="D30" s="469" t="s">
        <v>8</v>
      </c>
      <c r="E30" s="429"/>
      <c r="F30" s="430"/>
      <c r="G30" s="418"/>
      <c r="H30" s="422"/>
      <c r="I30" s="371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</row>
    <row r="31" spans="1:36" ht="14.25" thickTop="1" thickBot="1" x14ac:dyDescent="0.25">
      <c r="A31" s="372"/>
      <c r="B31" s="292" t="s">
        <v>18</v>
      </c>
      <c r="C31" s="470" t="s">
        <v>61</v>
      </c>
      <c r="D31" s="471">
        <v>1200</v>
      </c>
      <c r="E31" s="416"/>
      <c r="F31" s="417"/>
      <c r="G31" s="306"/>
      <c r="H31" s="422"/>
      <c r="I31" s="421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</row>
    <row r="32" spans="1:36" ht="14.25" thickTop="1" thickBot="1" x14ac:dyDescent="0.25">
      <c r="A32" s="372"/>
      <c r="B32" s="292" t="s">
        <v>19</v>
      </c>
      <c r="C32" s="470" t="s">
        <v>61</v>
      </c>
      <c r="D32" s="472">
        <v>26000</v>
      </c>
      <c r="E32" s="431"/>
      <c r="F32" s="432"/>
      <c r="G32" s="433"/>
      <c r="H32" s="422"/>
      <c r="I32" s="379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</row>
    <row r="33" spans="1:36" ht="14.25" thickTop="1" thickBot="1" x14ac:dyDescent="0.25">
      <c r="A33" s="372"/>
      <c r="B33" s="292" t="s">
        <v>20</v>
      </c>
      <c r="C33" s="473" t="s">
        <v>62</v>
      </c>
      <c r="D33" s="471">
        <v>43000</v>
      </c>
      <c r="E33" s="419"/>
      <c r="F33" s="422"/>
      <c r="G33" s="418"/>
      <c r="H33" s="418"/>
      <c r="I33" s="371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</row>
    <row r="34" spans="1:36" ht="14.25" thickTop="1" thickBot="1" x14ac:dyDescent="0.25">
      <c r="A34" s="372"/>
      <c r="B34" s="292" t="s">
        <v>21</v>
      </c>
      <c r="C34" s="473" t="s">
        <v>63</v>
      </c>
      <c r="D34" s="472">
        <v>16500</v>
      </c>
      <c r="E34" s="416"/>
      <c r="F34" s="418"/>
      <c r="G34" s="418"/>
      <c r="H34" s="417"/>
      <c r="I34" s="421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</row>
    <row r="35" spans="1:36" ht="14.25" thickTop="1" thickBot="1" x14ac:dyDescent="0.25">
      <c r="A35" s="372"/>
      <c r="B35" s="292" t="s">
        <v>133</v>
      </c>
      <c r="C35" s="473" t="s">
        <v>64</v>
      </c>
      <c r="D35" s="471">
        <v>92000</v>
      </c>
      <c r="E35" s="416"/>
      <c r="F35" s="434"/>
      <c r="G35" s="306"/>
      <c r="H35" s="435"/>
      <c r="I35" s="371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</row>
    <row r="36" spans="1:36" ht="14.25" thickTop="1" thickBot="1" x14ac:dyDescent="0.25">
      <c r="A36" s="382"/>
      <c r="B36" s="292" t="s">
        <v>23</v>
      </c>
      <c r="C36" s="473" t="s">
        <v>65</v>
      </c>
      <c r="D36" s="472">
        <v>15840</v>
      </c>
      <c r="E36" s="416"/>
      <c r="F36" s="422"/>
      <c r="G36" s="422"/>
      <c r="H36" s="418"/>
      <c r="I36" s="423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</row>
    <row r="37" spans="1:36" ht="14.25" thickTop="1" thickBot="1" x14ac:dyDescent="0.25">
      <c r="A37" s="372"/>
      <c r="B37" s="280" t="s">
        <v>22</v>
      </c>
      <c r="C37" s="474" t="s">
        <v>66</v>
      </c>
      <c r="D37" s="475">
        <v>38500</v>
      </c>
      <c r="E37" s="431"/>
      <c r="F37" s="418"/>
      <c r="G37" s="418"/>
      <c r="H37" s="418"/>
      <c r="I37" s="421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</row>
    <row r="38" spans="1:36" ht="14.25" thickTop="1" thickBot="1" x14ac:dyDescent="0.25">
      <c r="A38" s="177"/>
      <c r="B38" s="426"/>
      <c r="C38" s="306"/>
      <c r="D38" s="310"/>
      <c r="E38" s="415"/>
      <c r="F38" s="418"/>
      <c r="G38" s="418"/>
      <c r="H38" s="422"/>
      <c r="I38" s="436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</row>
    <row r="39" spans="1:36" ht="17.25" thickTop="1" thickBot="1" x14ac:dyDescent="0.3">
      <c r="A39" s="66"/>
      <c r="B39" s="437" t="s">
        <v>121</v>
      </c>
      <c r="C39" s="438"/>
      <c r="D39" s="306"/>
      <c r="E39" s="439"/>
      <c r="F39" s="440"/>
      <c r="G39" s="418"/>
      <c r="H39" s="422"/>
      <c r="I39" s="436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</row>
    <row r="40" spans="1:36" ht="14.25" thickTop="1" thickBot="1" x14ac:dyDescent="0.25">
      <c r="A40" s="66"/>
      <c r="B40" s="441" t="s">
        <v>138</v>
      </c>
      <c r="C40" s="442"/>
      <c r="D40" s="442"/>
      <c r="E40" s="439"/>
      <c r="F40" s="443"/>
      <c r="G40" s="418"/>
      <c r="H40" s="422"/>
      <c r="I40" s="436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</row>
    <row r="41" spans="1:36" ht="14.25" thickTop="1" thickBot="1" x14ac:dyDescent="0.25">
      <c r="A41" s="71"/>
      <c r="B41" s="444" t="s">
        <v>128</v>
      </c>
      <c r="C41" s="442"/>
      <c r="D41" s="442"/>
      <c r="E41" s="439"/>
      <c r="F41" s="443"/>
      <c r="G41" s="418"/>
      <c r="H41" s="422"/>
      <c r="I41" s="436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</row>
    <row r="42" spans="1:36" ht="14.25" thickTop="1" thickBot="1" x14ac:dyDescent="0.25">
      <c r="A42" s="66"/>
      <c r="B42" s="445" t="s">
        <v>129</v>
      </c>
      <c r="C42" s="446"/>
      <c r="D42" s="442"/>
      <c r="E42" s="439"/>
      <c r="F42" s="443"/>
      <c r="G42" s="418"/>
      <c r="H42" s="422"/>
      <c r="I42" s="436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</row>
    <row r="43" spans="1:36" ht="14.25" thickTop="1" thickBot="1" x14ac:dyDescent="0.25">
      <c r="A43" s="262"/>
      <c r="B43" s="447"/>
      <c r="C43" s="446"/>
      <c r="D43" s="442"/>
      <c r="E43" s="439"/>
      <c r="F43" s="448"/>
      <c r="G43" s="418"/>
      <c r="H43" s="422"/>
      <c r="I43" s="436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</row>
    <row r="44" spans="1:36" ht="14.25" thickTop="1" thickBot="1" x14ac:dyDescent="0.25">
      <c r="A44" s="71"/>
      <c r="B44" s="449"/>
      <c r="C44" s="450"/>
      <c r="D44" s="442"/>
      <c r="E44" s="439"/>
      <c r="F44" s="440"/>
      <c r="G44" s="418"/>
      <c r="H44" s="422"/>
      <c r="I44" s="436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</row>
    <row r="45" spans="1:36" ht="14.25" thickTop="1" thickBot="1" x14ac:dyDescent="0.25">
      <c r="A45" s="451"/>
      <c r="B45" s="178"/>
      <c r="C45" s="452"/>
      <c r="D45" s="453"/>
      <c r="E45" s="119"/>
      <c r="F45" s="454"/>
      <c r="G45" s="170"/>
      <c r="H45" s="455"/>
      <c r="I45" s="436"/>
      <c r="J45" s="132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</row>
    <row r="46" spans="1:36" ht="14.25" thickTop="1" thickBot="1" x14ac:dyDescent="0.25">
      <c r="A46" s="90"/>
      <c r="B46" s="456"/>
      <c r="C46" s="457"/>
      <c r="D46" s="135"/>
      <c r="E46" s="458"/>
      <c r="F46" s="135"/>
      <c r="G46" s="456"/>
      <c r="H46" s="135"/>
      <c r="I46" s="459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</row>
    <row r="47" spans="1:36" ht="13.5" thickTop="1" x14ac:dyDescent="0.2">
      <c r="A47" s="132"/>
      <c r="B47" s="132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</row>
    <row r="48" spans="1:3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</row>
    <row r="49" spans="1:36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</row>
    <row r="50" spans="1:36" x14ac:dyDescent="0.2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</row>
    <row r="51" spans="1:36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</row>
    <row r="52" spans="1:36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</row>
    <row r="53" spans="1:36" x14ac:dyDescent="0.2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</row>
    <row r="54" spans="1:36" x14ac:dyDescent="0.2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</row>
    <row r="55" spans="1:36" ht="13.5" thickBot="1" x14ac:dyDescent="0.2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</row>
    <row r="56" spans="1:36" ht="13.5" thickBot="1" x14ac:dyDescent="0.25">
      <c r="A56" s="64"/>
      <c r="B56" s="64"/>
      <c r="C56" s="64"/>
      <c r="D56" s="64"/>
      <c r="E56" s="460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</row>
    <row r="57" spans="1:36" x14ac:dyDescent="0.2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</row>
    <row r="58" spans="1:36" x14ac:dyDescent="0.2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</row>
    <row r="59" spans="1:36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</row>
    <row r="60" spans="1:36" x14ac:dyDescent="0.2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</row>
    <row r="61" spans="1:36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</row>
    <row r="62" spans="1:36" x14ac:dyDescent="0.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</row>
    <row r="63" spans="1:36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</row>
    <row r="64" spans="1:36" x14ac:dyDescent="0.2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</row>
    <row r="65" spans="1:36" x14ac:dyDescent="0.2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</row>
    <row r="66" spans="1:36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</row>
    <row r="67" spans="1:36" x14ac:dyDescent="0.2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</row>
    <row r="68" spans="1:36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</row>
    <row r="69" spans="1:36" x14ac:dyDescent="0.2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</row>
    <row r="70" spans="1:36" x14ac:dyDescent="0.2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</row>
    <row r="71" spans="1:36" x14ac:dyDescent="0.2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</row>
    <row r="72" spans="1:36" x14ac:dyDescent="0.2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</row>
    <row r="73" spans="1:36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</row>
    <row r="74" spans="1:36" x14ac:dyDescent="0.2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</row>
    <row r="75" spans="1:36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</row>
    <row r="76" spans="1:36" x14ac:dyDescent="0.2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</row>
    <row r="77" spans="1:36" x14ac:dyDescent="0.2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</row>
    <row r="78" spans="1:36" x14ac:dyDescent="0.2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</row>
    <row r="79" spans="1:36" x14ac:dyDescent="0.2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</row>
    <row r="80" spans="1:36" x14ac:dyDescent="0.2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</row>
    <row r="81" spans="1:36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</row>
    <row r="82" spans="1:36" x14ac:dyDescent="0.2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</row>
    <row r="83" spans="1:36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</row>
    <row r="84" spans="1:36" x14ac:dyDescent="0.2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</row>
    <row r="85" spans="1:36" x14ac:dyDescent="0.2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</row>
    <row r="86" spans="1:36" x14ac:dyDescent="0.2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</row>
    <row r="87" spans="1:36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</row>
    <row r="88" spans="1:36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</row>
    <row r="89" spans="1:36" x14ac:dyDescent="0.2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</row>
    <row r="90" spans="1:36" x14ac:dyDescent="0.2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</row>
    <row r="91" spans="1:36" x14ac:dyDescent="0.2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</row>
    <row r="92" spans="1:36" x14ac:dyDescent="0.2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</row>
    <row r="93" spans="1:36" x14ac:dyDescent="0.2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</row>
    <row r="94" spans="1:36" x14ac:dyDescent="0.2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</row>
    <row r="95" spans="1:36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</row>
    <row r="96" spans="1:36" x14ac:dyDescent="0.2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</row>
    <row r="97" spans="1:36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</row>
    <row r="98" spans="1:36" x14ac:dyDescent="0.2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</row>
    <row r="99" spans="1:36" x14ac:dyDescent="0.2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</row>
    <row r="100" spans="1:36" x14ac:dyDescent="0.2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</row>
    <row r="101" spans="1:36" x14ac:dyDescent="0.2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</row>
    <row r="102" spans="1:36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</row>
    <row r="103" spans="1:36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</row>
    <row r="104" spans="1:36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</row>
    <row r="105" spans="1:36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</row>
    <row r="106" spans="1:36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</row>
    <row r="107" spans="1:36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</row>
    <row r="108" spans="1:36" x14ac:dyDescent="0.2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</row>
    <row r="109" spans="1:36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</row>
    <row r="110" spans="1:36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</row>
    <row r="111" spans="1:36" x14ac:dyDescent="0.2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</row>
    <row r="112" spans="1:36" x14ac:dyDescent="0.2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</row>
    <row r="113" spans="1:36" x14ac:dyDescent="0.2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</row>
    <row r="114" spans="1:36" x14ac:dyDescent="0.2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</row>
    <row r="115" spans="1:36" x14ac:dyDescent="0.2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</row>
    <row r="116" spans="1:36" x14ac:dyDescent="0.2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</row>
    <row r="117" spans="1:36" x14ac:dyDescent="0.2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</row>
    <row r="118" spans="1:36" x14ac:dyDescent="0.2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</row>
    <row r="119" spans="1:36" x14ac:dyDescent="0.2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</row>
    <row r="120" spans="1:36" x14ac:dyDescent="0.2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</row>
    <row r="121" spans="1:36" x14ac:dyDescent="0.2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</row>
    <row r="122" spans="1:36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</row>
    <row r="123" spans="1:36" x14ac:dyDescent="0.2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</row>
    <row r="124" spans="1:36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</row>
    <row r="125" spans="1:36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</row>
    <row r="126" spans="1:36" x14ac:dyDescent="0.2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</row>
    <row r="127" spans="1:36" x14ac:dyDescent="0.2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</row>
    <row r="128" spans="1:36" x14ac:dyDescent="0.2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</row>
    <row r="129" spans="1:36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</row>
    <row r="130" spans="1:36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</row>
    <row r="131" spans="1:36" x14ac:dyDescent="0.2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</row>
    <row r="132" spans="1:36" x14ac:dyDescent="0.2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</row>
    <row r="133" spans="1:36" x14ac:dyDescent="0.2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</row>
    <row r="134" spans="1:36" x14ac:dyDescent="0.2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</row>
    <row r="135" spans="1:36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</row>
    <row r="136" spans="1:36" x14ac:dyDescent="0.2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</row>
  </sheetData>
  <sheetProtection algorithmName="SHA-512" hashValue="rdJ8B00BAUfGiD0x9BJi1DIrr7XNb626W/AQgeZKbnGZvhrTakKpDR8tk9VZ7s0SH1Mz1aEsFK/6qwhn11HZwA==" saltValue="3bBOkbKTlRuQUz//VXFUYg==" spinCount="100000" sheet="1" objects="1" scenarios="1"/>
  <mergeCells count="4">
    <mergeCell ref="B6:B7"/>
    <mergeCell ref="C6:C7"/>
    <mergeCell ref="D6:D7"/>
    <mergeCell ref="E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Samenvatting</vt:lpstr>
      <vt:lpstr>1.1 Automaatkosten</vt:lpstr>
      <vt:lpstr>1.2 ingrediëntkosten</vt:lpstr>
      <vt:lpstr>1.3 Invulblad automaatkosten</vt:lpstr>
      <vt:lpstr>1.4 Invulblad ingrediëntkosten</vt:lpstr>
      <vt:lpstr>1.5 Invulblad dosering-verbruik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mbrok</dc:creator>
  <cp:lastModifiedBy>mbrok</cp:lastModifiedBy>
  <dcterms:created xsi:type="dcterms:W3CDTF">2021-12-08T12:52:04Z</dcterms:created>
  <dcterms:modified xsi:type="dcterms:W3CDTF">2022-02-10T12:08:58Z</dcterms:modified>
</cp:coreProperties>
</file>