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anleenconsultancy.sharepoint.com/Gedeelde  documenten/02 Jong Leren/Aanbesteding Schoonmaak/aanbestedingsdocumenten/"/>
    </mc:Choice>
  </mc:AlternateContent>
  <xr:revisionPtr revIDLastSave="0" documentId="8_{4A0195BD-BACF-4734-B65F-52659C2E66D9}" xr6:coauthVersionLast="47" xr6:coauthVersionMax="47" xr10:uidLastSave="{00000000-0000-0000-0000-000000000000}"/>
  <bookViews>
    <workbookView xWindow="-120" yWindow="-120" windowWidth="29040" windowHeight="15840" tabRatio="845" firstSheet="2" activeTab="2" xr2:uid="{00000000-000D-0000-FFFF-FFFF00000000}"/>
  </bookViews>
  <sheets>
    <sheet name="Inhoudsopgave" sheetId="37" r:id="rId1"/>
    <sheet name="Invulblad 1 Jaarkosten" sheetId="1" r:id="rId2"/>
    <sheet name="invulblad Uurtarieven Perceel 1" sheetId="2" r:id="rId3"/>
    <sheet name="invulblad Uurtarieven Perceel 2" sheetId="39" r:id="rId4"/>
    <sheet name="invulblad Uurtarieven Perceel 3" sheetId="40" r:id="rId5"/>
    <sheet name="invulblad 3 Afroepprijzen " sheetId="8" r:id="rId6"/>
    <sheet name="invulblad 4 Perceel 1" sheetId="38" r:id="rId7"/>
    <sheet name="Invulblad 5 Perceel 2" sheetId="36" r:id="rId8"/>
    <sheet name="Invulblad 6 Perceel 3" sheetId="35" r:id="rId9"/>
  </sheets>
  <externalReferences>
    <externalReference r:id="rId10"/>
  </externalReferences>
  <definedNames>
    <definedName name="_xlnm.Print_Area" localSheetId="0">Inhoudsopgave!$A$1:$J$14</definedName>
    <definedName name="_xlnm.Database">#REF!</definedName>
    <definedName name="glas">#REF!</definedName>
    <definedName name="ml">'[1]Glas 3.3'!$O$3:$P$8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0" l="1"/>
  <c r="D14" i="40"/>
  <c r="D27" i="40" s="1"/>
  <c r="D35" i="40" s="1"/>
  <c r="D27" i="39"/>
  <c r="D35" i="39" s="1"/>
  <c r="D23" i="39"/>
  <c r="D14" i="39"/>
  <c r="D23" i="2"/>
  <c r="D14" i="2"/>
  <c r="D27" i="2" s="1"/>
  <c r="D35" i="2" s="1"/>
  <c r="C35" i="40"/>
  <c r="E35" i="40"/>
  <c r="C35" i="39"/>
  <c r="E35" i="39"/>
  <c r="B35" i="39"/>
  <c r="M234" i="36"/>
  <c r="N234" i="36"/>
  <c r="O234" i="36" s="1"/>
  <c r="P234" i="36" s="1"/>
  <c r="M235" i="36"/>
  <c r="N235" i="36" s="1"/>
  <c r="O235" i="36" s="1"/>
  <c r="P235" i="36" s="1"/>
  <c r="M236" i="36"/>
  <c r="N236" i="36" s="1"/>
  <c r="M237" i="36"/>
  <c r="N237" i="36"/>
  <c r="O237" i="36" s="1"/>
  <c r="P237" i="36" s="1"/>
  <c r="M238" i="36"/>
  <c r="N238" i="36" s="1"/>
  <c r="O238" i="36" s="1"/>
  <c r="P238" i="36" s="1"/>
  <c r="M239" i="36"/>
  <c r="N239" i="36" s="1"/>
  <c r="F240" i="36"/>
  <c r="B29" i="1"/>
  <c r="E23" i="40"/>
  <c r="C23" i="40"/>
  <c r="B23" i="40"/>
  <c r="E14" i="40"/>
  <c r="E27" i="40" s="1"/>
  <c r="C14" i="40"/>
  <c r="C27" i="40" s="1"/>
  <c r="B14" i="40"/>
  <c r="B27" i="40" s="1"/>
  <c r="B35" i="40" s="1"/>
  <c r="E23" i="39"/>
  <c r="C23" i="39"/>
  <c r="B23" i="39"/>
  <c r="E14" i="39"/>
  <c r="E27" i="39" s="1"/>
  <c r="C14" i="39"/>
  <c r="B14" i="39"/>
  <c r="B27" i="39" s="1"/>
  <c r="F362" i="38"/>
  <c r="F345" i="38"/>
  <c r="B11" i="1" s="1"/>
  <c r="F254" i="38"/>
  <c r="F221" i="38"/>
  <c r="B8" i="1" s="1"/>
  <c r="F118" i="38"/>
  <c r="B6" i="1" s="1"/>
  <c r="F179" i="38"/>
  <c r="B7" i="1" s="1"/>
  <c r="F70" i="38"/>
  <c r="B5" i="1" s="1"/>
  <c r="M221" i="35"/>
  <c r="N221" i="35" s="1"/>
  <c r="O221" i="35" s="1"/>
  <c r="P221" i="35" s="1"/>
  <c r="M191" i="35"/>
  <c r="N191" i="35" s="1"/>
  <c r="M162" i="35"/>
  <c r="N162" i="35" s="1"/>
  <c r="O162" i="35" s="1"/>
  <c r="P162" i="35" s="1"/>
  <c r="M130" i="35"/>
  <c r="N130" i="35" s="1"/>
  <c r="M109" i="35"/>
  <c r="N109" i="35" s="1"/>
  <c r="M87" i="35"/>
  <c r="N87" i="35" s="1"/>
  <c r="M28" i="35"/>
  <c r="N28" i="35" s="1"/>
  <c r="M8" i="35"/>
  <c r="M320" i="36"/>
  <c r="N320" i="36" s="1"/>
  <c r="O320" i="36" s="1"/>
  <c r="P320" i="36" s="1"/>
  <c r="M319" i="36"/>
  <c r="N319" i="36" s="1"/>
  <c r="M282" i="36"/>
  <c r="N282" i="36" s="1"/>
  <c r="M241" i="36"/>
  <c r="N241" i="36" s="1"/>
  <c r="O241" i="36" s="1"/>
  <c r="P241" i="36" s="1"/>
  <c r="M242" i="36"/>
  <c r="N242" i="36" s="1"/>
  <c r="M219" i="36"/>
  <c r="N219" i="36" s="1"/>
  <c r="M180" i="36"/>
  <c r="N180" i="36" s="1"/>
  <c r="M141" i="36"/>
  <c r="N141" i="36" s="1"/>
  <c r="M72" i="36"/>
  <c r="N72" i="36" s="1"/>
  <c r="M71" i="36"/>
  <c r="N71" i="36" s="1"/>
  <c r="M39" i="36"/>
  <c r="N39" i="36" s="1"/>
  <c r="M7" i="36"/>
  <c r="M61" i="38"/>
  <c r="N61" i="38" s="1"/>
  <c r="M10" i="38"/>
  <c r="M11" i="38"/>
  <c r="N11" i="38" s="1"/>
  <c r="O11" i="38" s="1"/>
  <c r="P11" i="38" s="1"/>
  <c r="M71" i="38"/>
  <c r="N71" i="38" s="1"/>
  <c r="M119" i="38"/>
  <c r="N119" i="38" s="1"/>
  <c r="M180" i="38"/>
  <c r="N180" i="38" s="1"/>
  <c r="M222" i="38"/>
  <c r="M255" i="38"/>
  <c r="N255" i="38" s="1"/>
  <c r="M294" i="38"/>
  <c r="M346" i="38"/>
  <c r="B9" i="1"/>
  <c r="B12" i="1"/>
  <c r="F140" i="36"/>
  <c r="B26" i="1" s="1"/>
  <c r="M222" i="35"/>
  <c r="N222" i="35" s="1"/>
  <c r="M223" i="35"/>
  <c r="N223" i="35" s="1"/>
  <c r="O223" i="35" s="1"/>
  <c r="P223" i="35" s="1"/>
  <c r="M224" i="35"/>
  <c r="M225" i="35"/>
  <c r="M226" i="35"/>
  <c r="N226" i="35" s="1"/>
  <c r="O226" i="35" s="1"/>
  <c r="P226" i="35" s="1"/>
  <c r="M227" i="35"/>
  <c r="N227" i="35" s="1"/>
  <c r="M228" i="35"/>
  <c r="M229" i="35"/>
  <c r="N229" i="35" s="1"/>
  <c r="O229" i="35" s="1"/>
  <c r="P229" i="35" s="1"/>
  <c r="M230" i="35"/>
  <c r="N230" i="35" s="1"/>
  <c r="M231" i="35"/>
  <c r="M232" i="35"/>
  <c r="M233" i="35"/>
  <c r="N233" i="35" s="1"/>
  <c r="O233" i="35" s="1"/>
  <c r="P233" i="35" s="1"/>
  <c r="M234" i="35"/>
  <c r="N234" i="35" s="1"/>
  <c r="O234" i="35" s="1"/>
  <c r="P234" i="35" s="1"/>
  <c r="M235" i="35"/>
  <c r="N235" i="35" s="1"/>
  <c r="O235" i="35" s="1"/>
  <c r="P235" i="35" s="1"/>
  <c r="M236" i="35"/>
  <c r="N236" i="35" s="1"/>
  <c r="O236" i="35" s="1"/>
  <c r="P236" i="35" s="1"/>
  <c r="M237" i="35"/>
  <c r="N237" i="35" s="1"/>
  <c r="O237" i="35" s="1"/>
  <c r="P237" i="35" s="1"/>
  <c r="M238" i="35"/>
  <c r="N238" i="35" s="1"/>
  <c r="M239" i="35"/>
  <c r="N239" i="35" s="1"/>
  <c r="O239" i="35" s="1"/>
  <c r="P239" i="35" s="1"/>
  <c r="M240" i="35"/>
  <c r="M241" i="35"/>
  <c r="N241" i="35" s="1"/>
  <c r="O241" i="35" s="1"/>
  <c r="P241" i="35" s="1"/>
  <c r="M242" i="35"/>
  <c r="N242" i="35" s="1"/>
  <c r="O242" i="35" s="1"/>
  <c r="P242" i="35" s="1"/>
  <c r="M243" i="35"/>
  <c r="N243" i="35" s="1"/>
  <c r="O243" i="35" s="1"/>
  <c r="P243" i="35" s="1"/>
  <c r="M244" i="35"/>
  <c r="M245" i="35"/>
  <c r="N245" i="35" s="1"/>
  <c r="O245" i="35" s="1"/>
  <c r="P245" i="35" s="1"/>
  <c r="M246" i="35"/>
  <c r="N246" i="35" s="1"/>
  <c r="M247" i="35"/>
  <c r="N247" i="35" s="1"/>
  <c r="O247" i="35" s="1"/>
  <c r="M248" i="35"/>
  <c r="N248" i="35" s="1"/>
  <c r="O248" i="35" s="1"/>
  <c r="P248" i="35" s="1"/>
  <c r="M249" i="35"/>
  <c r="N249" i="35" s="1"/>
  <c r="O249" i="35" s="1"/>
  <c r="P249" i="35" s="1"/>
  <c r="M250" i="35"/>
  <c r="M251" i="35"/>
  <c r="N251" i="35" s="1"/>
  <c r="O251" i="35" s="1"/>
  <c r="P251" i="35" s="1"/>
  <c r="M252" i="35"/>
  <c r="M192" i="35"/>
  <c r="N192" i="35" s="1"/>
  <c r="O192" i="35" s="1"/>
  <c r="P192" i="35" s="1"/>
  <c r="M193" i="35"/>
  <c r="M194" i="35"/>
  <c r="N194" i="35" s="1"/>
  <c r="M195" i="35"/>
  <c r="N195" i="35" s="1"/>
  <c r="O195" i="35" s="1"/>
  <c r="P195" i="35" s="1"/>
  <c r="M196" i="35"/>
  <c r="M197" i="35"/>
  <c r="N197" i="35" s="1"/>
  <c r="O197" i="35" s="1"/>
  <c r="P197" i="35" s="1"/>
  <c r="M198" i="35"/>
  <c r="N198" i="35" s="1"/>
  <c r="O198" i="35" s="1"/>
  <c r="P198" i="35" s="1"/>
  <c r="M199" i="35"/>
  <c r="N199" i="35" s="1"/>
  <c r="O199" i="35" s="1"/>
  <c r="P199" i="35" s="1"/>
  <c r="M200" i="35"/>
  <c r="N200" i="35" s="1"/>
  <c r="M201" i="35"/>
  <c r="N201" i="35" s="1"/>
  <c r="M202" i="35"/>
  <c r="M203" i="35"/>
  <c r="N203" i="35" s="1"/>
  <c r="O203" i="35" s="1"/>
  <c r="P203" i="35" s="1"/>
  <c r="M204" i="35"/>
  <c r="N204" i="35" s="1"/>
  <c r="M205" i="35"/>
  <c r="N205" i="35" s="1"/>
  <c r="O205" i="35" s="1"/>
  <c r="P205" i="35" s="1"/>
  <c r="M206" i="35"/>
  <c r="N206" i="35" s="1"/>
  <c r="M207" i="35"/>
  <c r="N207" i="35" s="1"/>
  <c r="O207" i="35" s="1"/>
  <c r="P207" i="35" s="1"/>
  <c r="M208" i="35"/>
  <c r="M209" i="35"/>
  <c r="N209" i="35" s="1"/>
  <c r="O209" i="35" s="1"/>
  <c r="P209" i="35" s="1"/>
  <c r="M210" i="35"/>
  <c r="N210" i="35" s="1"/>
  <c r="M211" i="35"/>
  <c r="N211" i="35" s="1"/>
  <c r="O211" i="35" s="1"/>
  <c r="P211" i="35" s="1"/>
  <c r="M212" i="35"/>
  <c r="N212" i="35" s="1"/>
  <c r="M213" i="35"/>
  <c r="N213" i="35" s="1"/>
  <c r="M214" i="35"/>
  <c r="M215" i="35"/>
  <c r="N215" i="35" s="1"/>
  <c r="O215" i="35" s="1"/>
  <c r="P215" i="35" s="1"/>
  <c r="M216" i="35"/>
  <c r="N216" i="35" s="1"/>
  <c r="M217" i="35"/>
  <c r="N217" i="35" s="1"/>
  <c r="O217" i="35" s="1"/>
  <c r="P217" i="35" s="1"/>
  <c r="M218" i="35"/>
  <c r="N218" i="35" s="1"/>
  <c r="M219" i="35"/>
  <c r="N219" i="35" s="1"/>
  <c r="O219" i="35" s="1"/>
  <c r="P219" i="35" s="1"/>
  <c r="M163" i="35"/>
  <c r="N163" i="35" s="1"/>
  <c r="M164" i="35"/>
  <c r="N164" i="35" s="1"/>
  <c r="O164" i="35" s="1"/>
  <c r="P164" i="35" s="1"/>
  <c r="M165" i="35"/>
  <c r="N165" i="35" s="1"/>
  <c r="M166" i="35"/>
  <c r="N166" i="35" s="1"/>
  <c r="M167" i="35"/>
  <c r="M168" i="35"/>
  <c r="N168" i="35" s="1"/>
  <c r="O168" i="35" s="1"/>
  <c r="P168" i="35" s="1"/>
  <c r="M169" i="35"/>
  <c r="N169" i="35" s="1"/>
  <c r="M170" i="35"/>
  <c r="M171" i="35"/>
  <c r="N171" i="35" s="1"/>
  <c r="O171" i="35" s="1"/>
  <c r="P171" i="35" s="1"/>
  <c r="M172" i="35"/>
  <c r="N172" i="35" s="1"/>
  <c r="M173" i="35"/>
  <c r="N173" i="35" s="1"/>
  <c r="O173" i="35" s="1"/>
  <c r="P173" i="35" s="1"/>
  <c r="M174" i="35"/>
  <c r="N174" i="35" s="1"/>
  <c r="O174" i="35" s="1"/>
  <c r="P174" i="35" s="1"/>
  <c r="M175" i="35"/>
  <c r="M176" i="35"/>
  <c r="N176" i="35" s="1"/>
  <c r="O176" i="35" s="1"/>
  <c r="P176" i="35" s="1"/>
  <c r="M177" i="35"/>
  <c r="N177" i="35" s="1"/>
  <c r="M178" i="35"/>
  <c r="M179" i="35"/>
  <c r="M180" i="35"/>
  <c r="M181" i="35"/>
  <c r="N181" i="35" s="1"/>
  <c r="M182" i="35"/>
  <c r="M183" i="35"/>
  <c r="N183" i="35" s="1"/>
  <c r="O183" i="35" s="1"/>
  <c r="P183" i="35" s="1"/>
  <c r="M184" i="35"/>
  <c r="N184" i="35" s="1"/>
  <c r="O184" i="35" s="1"/>
  <c r="P184" i="35" s="1"/>
  <c r="M185" i="35"/>
  <c r="N185" i="35" s="1"/>
  <c r="O185" i="35" s="1"/>
  <c r="P185" i="35" s="1"/>
  <c r="M186" i="35"/>
  <c r="N186" i="35" s="1"/>
  <c r="M187" i="35"/>
  <c r="N187" i="35" s="1"/>
  <c r="M188" i="35"/>
  <c r="N188" i="35" s="1"/>
  <c r="O188" i="35" s="1"/>
  <c r="P188" i="35" s="1"/>
  <c r="M189" i="35"/>
  <c r="N189" i="35" s="1"/>
  <c r="M131" i="35"/>
  <c r="N131" i="35" s="1"/>
  <c r="M132" i="35"/>
  <c r="M133" i="35"/>
  <c r="N133" i="35" s="1"/>
  <c r="O133" i="35" s="1"/>
  <c r="P133" i="35" s="1"/>
  <c r="M134" i="35"/>
  <c r="N134" i="35" s="1"/>
  <c r="M135" i="35"/>
  <c r="N135" i="35" s="1"/>
  <c r="M136" i="35"/>
  <c r="M137" i="35"/>
  <c r="N137" i="35" s="1"/>
  <c r="M138" i="35"/>
  <c r="N138" i="35" s="1"/>
  <c r="O138" i="35" s="1"/>
  <c r="P138" i="35" s="1"/>
  <c r="M139" i="35"/>
  <c r="N139" i="35" s="1"/>
  <c r="M140" i="35"/>
  <c r="N140" i="35" s="1"/>
  <c r="M141" i="35"/>
  <c r="N141" i="35" s="1"/>
  <c r="O141" i="35" s="1"/>
  <c r="P141" i="35" s="1"/>
  <c r="M142" i="35"/>
  <c r="N142" i="35" s="1"/>
  <c r="O142" i="35" s="1"/>
  <c r="P142" i="35" s="1"/>
  <c r="M143" i="35"/>
  <c r="N143" i="35" s="1"/>
  <c r="M144" i="35"/>
  <c r="M145" i="35"/>
  <c r="N145" i="35" s="1"/>
  <c r="O145" i="35" s="1"/>
  <c r="P145" i="35" s="1"/>
  <c r="M146" i="35"/>
  <c r="M147" i="35"/>
  <c r="N147" i="35" s="1"/>
  <c r="M148" i="35"/>
  <c r="N148" i="35" s="1"/>
  <c r="O148" i="35" s="1"/>
  <c r="P148" i="35" s="1"/>
  <c r="M149" i="35"/>
  <c r="N149" i="35" s="1"/>
  <c r="M150" i="35"/>
  <c r="N150" i="35" s="1"/>
  <c r="O150" i="35" s="1"/>
  <c r="P150" i="35" s="1"/>
  <c r="M151" i="35"/>
  <c r="N151" i="35" s="1"/>
  <c r="M152" i="35"/>
  <c r="N152" i="35" s="1"/>
  <c r="M153" i="35"/>
  <c r="M154" i="35"/>
  <c r="N154" i="35" s="1"/>
  <c r="O154" i="35" s="1"/>
  <c r="P154" i="35" s="1"/>
  <c r="M155" i="35"/>
  <c r="N155" i="35" s="1"/>
  <c r="O155" i="35" s="1"/>
  <c r="P155" i="35" s="1"/>
  <c r="M156" i="35"/>
  <c r="M157" i="35"/>
  <c r="N157" i="35" s="1"/>
  <c r="M158" i="35"/>
  <c r="N158" i="35" s="1"/>
  <c r="M159" i="35"/>
  <c r="M160" i="35"/>
  <c r="M110" i="35"/>
  <c r="N110" i="35" s="1"/>
  <c r="O110" i="35" s="1"/>
  <c r="P110" i="35" s="1"/>
  <c r="M111" i="35"/>
  <c r="N111" i="35" s="1"/>
  <c r="O111" i="35" s="1"/>
  <c r="P111" i="35" s="1"/>
  <c r="M112" i="35"/>
  <c r="N112" i="35" s="1"/>
  <c r="O112" i="35" s="1"/>
  <c r="P112" i="35" s="1"/>
  <c r="M113" i="35"/>
  <c r="N113" i="35" s="1"/>
  <c r="O113" i="35" s="1"/>
  <c r="P113" i="35" s="1"/>
  <c r="M114" i="35"/>
  <c r="N114" i="35" s="1"/>
  <c r="O114" i="35" s="1"/>
  <c r="P114" i="35" s="1"/>
  <c r="M115" i="35"/>
  <c r="N115" i="35" s="1"/>
  <c r="O115" i="35" s="1"/>
  <c r="P115" i="35" s="1"/>
  <c r="M116" i="35"/>
  <c r="N116" i="35" s="1"/>
  <c r="M117" i="35"/>
  <c r="N117" i="35" s="1"/>
  <c r="O117" i="35" s="1"/>
  <c r="P117" i="35" s="1"/>
  <c r="M118" i="35"/>
  <c r="N118" i="35" s="1"/>
  <c r="M119" i="35"/>
  <c r="N119" i="35" s="1"/>
  <c r="M120" i="35"/>
  <c r="N120" i="35" s="1"/>
  <c r="O120" i="35" s="1"/>
  <c r="P120" i="35" s="1"/>
  <c r="M121" i="35"/>
  <c r="N121" i="35" s="1"/>
  <c r="O121" i="35" s="1"/>
  <c r="P121" i="35" s="1"/>
  <c r="M122" i="35"/>
  <c r="N122" i="35" s="1"/>
  <c r="M123" i="35"/>
  <c r="M124" i="35"/>
  <c r="N124" i="35" s="1"/>
  <c r="O124" i="35" s="1"/>
  <c r="P124" i="35" s="1"/>
  <c r="M125" i="35"/>
  <c r="N125" i="35" s="1"/>
  <c r="M126" i="35"/>
  <c r="M127" i="35"/>
  <c r="M128" i="35"/>
  <c r="N128" i="35" s="1"/>
  <c r="M88" i="35"/>
  <c r="M89" i="35"/>
  <c r="N89" i="35" s="1"/>
  <c r="O89" i="35" s="1"/>
  <c r="P89" i="35" s="1"/>
  <c r="M90" i="35"/>
  <c r="N90" i="35" s="1"/>
  <c r="M91" i="35"/>
  <c r="N91" i="35" s="1"/>
  <c r="O91" i="35" s="1"/>
  <c r="P91" i="35" s="1"/>
  <c r="M92" i="35"/>
  <c r="M93" i="35"/>
  <c r="M94" i="35"/>
  <c r="M95" i="35"/>
  <c r="M96" i="35"/>
  <c r="N96" i="35" s="1"/>
  <c r="O96" i="35" s="1"/>
  <c r="P96" i="35" s="1"/>
  <c r="M97" i="35"/>
  <c r="N97" i="35" s="1"/>
  <c r="M98" i="35"/>
  <c r="N98" i="35" s="1"/>
  <c r="O98" i="35" s="1"/>
  <c r="P98" i="35" s="1"/>
  <c r="M99" i="35"/>
  <c r="N99" i="35" s="1"/>
  <c r="O99" i="35" s="1"/>
  <c r="P99" i="35" s="1"/>
  <c r="M100" i="35"/>
  <c r="N100" i="35" s="1"/>
  <c r="M101" i="35"/>
  <c r="N101" i="35" s="1"/>
  <c r="M102" i="35"/>
  <c r="M103" i="35"/>
  <c r="N103" i="35" s="1"/>
  <c r="O103" i="35" s="1"/>
  <c r="P103" i="35" s="1"/>
  <c r="M104" i="35"/>
  <c r="N104" i="35" s="1"/>
  <c r="O104" i="35" s="1"/>
  <c r="P104" i="35" s="1"/>
  <c r="M105" i="35"/>
  <c r="N105" i="35" s="1"/>
  <c r="O105" i="35" s="1"/>
  <c r="P105" i="35" s="1"/>
  <c r="M106" i="35"/>
  <c r="N106" i="35" s="1"/>
  <c r="M107" i="35"/>
  <c r="M29" i="35"/>
  <c r="N29" i="35" s="1"/>
  <c r="M30" i="35"/>
  <c r="N30" i="35" s="1"/>
  <c r="M31" i="35"/>
  <c r="M32" i="35"/>
  <c r="N32" i="35" s="1"/>
  <c r="O32" i="35" s="1"/>
  <c r="P32" i="35" s="1"/>
  <c r="M33" i="35"/>
  <c r="N33" i="35" s="1"/>
  <c r="O33" i="35" s="1"/>
  <c r="P33" i="35" s="1"/>
  <c r="M34" i="35"/>
  <c r="N34" i="35" s="1"/>
  <c r="O34" i="35" s="1"/>
  <c r="P34" i="35" s="1"/>
  <c r="M35" i="35"/>
  <c r="N35" i="35" s="1"/>
  <c r="M36" i="35"/>
  <c r="N36" i="35" s="1"/>
  <c r="M37" i="35"/>
  <c r="N37" i="35" s="1"/>
  <c r="O37" i="35" s="1"/>
  <c r="P37" i="35" s="1"/>
  <c r="M38" i="35"/>
  <c r="M39" i="35"/>
  <c r="N39" i="35" s="1"/>
  <c r="M40" i="35"/>
  <c r="N40" i="35" s="1"/>
  <c r="O40" i="35" s="1"/>
  <c r="P40" i="35" s="1"/>
  <c r="M41" i="35"/>
  <c r="N41" i="35" s="1"/>
  <c r="M42" i="35"/>
  <c r="N42" i="35" s="1"/>
  <c r="M43" i="35"/>
  <c r="N43" i="35" s="1"/>
  <c r="M44" i="35"/>
  <c r="N44" i="35" s="1"/>
  <c r="O44" i="35" s="1"/>
  <c r="P44" i="35" s="1"/>
  <c r="M45" i="35"/>
  <c r="M46" i="35"/>
  <c r="N46" i="35" s="1"/>
  <c r="O46" i="35" s="1"/>
  <c r="P46" i="35" s="1"/>
  <c r="M47" i="35"/>
  <c r="N47" i="35" s="1"/>
  <c r="M48" i="35"/>
  <c r="N48" i="35" s="1"/>
  <c r="M49" i="35"/>
  <c r="N49" i="35" s="1"/>
  <c r="O49" i="35" s="1"/>
  <c r="P49" i="35" s="1"/>
  <c r="M50" i="35"/>
  <c r="N50" i="35" s="1"/>
  <c r="M51" i="35"/>
  <c r="N51" i="35" s="1"/>
  <c r="M52" i="35"/>
  <c r="N52" i="35" s="1"/>
  <c r="O52" i="35" s="1"/>
  <c r="P52" i="35" s="1"/>
  <c r="M53" i="35"/>
  <c r="M54" i="35"/>
  <c r="N54" i="35" s="1"/>
  <c r="M55" i="35"/>
  <c r="N55" i="35" s="1"/>
  <c r="M56" i="35"/>
  <c r="M57" i="35"/>
  <c r="M58" i="35"/>
  <c r="N58" i="35" s="1"/>
  <c r="O58" i="35" s="1"/>
  <c r="P58" i="35" s="1"/>
  <c r="M59" i="35"/>
  <c r="M60" i="35"/>
  <c r="N60" i="35" s="1"/>
  <c r="M61" i="35"/>
  <c r="N61" i="35" s="1"/>
  <c r="O61" i="35" s="1"/>
  <c r="P61" i="35" s="1"/>
  <c r="M62" i="35"/>
  <c r="M63" i="35"/>
  <c r="N63" i="35" s="1"/>
  <c r="M64" i="35"/>
  <c r="N64" i="35" s="1"/>
  <c r="O64" i="35" s="1"/>
  <c r="P64" i="35" s="1"/>
  <c r="M65" i="35"/>
  <c r="N65" i="35" s="1"/>
  <c r="M66" i="35"/>
  <c r="N66" i="35" s="1"/>
  <c r="M67" i="35"/>
  <c r="N67" i="35" s="1"/>
  <c r="M68" i="35"/>
  <c r="N68" i="35" s="1"/>
  <c r="O68" i="35" s="1"/>
  <c r="P68" i="35" s="1"/>
  <c r="M69" i="35"/>
  <c r="M70" i="35"/>
  <c r="N70" i="35" s="1"/>
  <c r="O70" i="35" s="1"/>
  <c r="P70" i="35" s="1"/>
  <c r="M71" i="35"/>
  <c r="N71" i="35" s="1"/>
  <c r="M72" i="35"/>
  <c r="N72" i="35" s="1"/>
  <c r="M73" i="35"/>
  <c r="N73" i="35" s="1"/>
  <c r="O73" i="35" s="1"/>
  <c r="P73" i="35" s="1"/>
  <c r="M74" i="35"/>
  <c r="N74" i="35" s="1"/>
  <c r="M75" i="35"/>
  <c r="N75" i="35" s="1"/>
  <c r="M76" i="35"/>
  <c r="N76" i="35" s="1"/>
  <c r="O76" i="35" s="1"/>
  <c r="P76" i="35" s="1"/>
  <c r="M77" i="35"/>
  <c r="N77" i="35" s="1"/>
  <c r="M78" i="35"/>
  <c r="N78" i="35" s="1"/>
  <c r="M79" i="35"/>
  <c r="N79" i="35" s="1"/>
  <c r="M80" i="35"/>
  <c r="M81" i="35"/>
  <c r="N81" i="35" s="1"/>
  <c r="O81" i="35" s="1"/>
  <c r="P81" i="35" s="1"/>
  <c r="M82" i="35"/>
  <c r="N82" i="35" s="1"/>
  <c r="M83" i="35"/>
  <c r="N83" i="35" s="1"/>
  <c r="M84" i="35"/>
  <c r="N84" i="35" s="1"/>
  <c r="M85" i="35"/>
  <c r="N85" i="35" s="1"/>
  <c r="O85" i="35" s="1"/>
  <c r="P85" i="35" s="1"/>
  <c r="M9" i="35"/>
  <c r="M10" i="35"/>
  <c r="N10" i="35" s="1"/>
  <c r="M11" i="35"/>
  <c r="N11" i="35" s="1"/>
  <c r="M12" i="35"/>
  <c r="N12" i="35" s="1"/>
  <c r="M13" i="35"/>
  <c r="N13" i="35" s="1"/>
  <c r="O13" i="35" s="1"/>
  <c r="P13" i="35" s="1"/>
  <c r="M14" i="35"/>
  <c r="M15" i="35"/>
  <c r="N15" i="35" s="1"/>
  <c r="O15" i="35" s="1"/>
  <c r="P15" i="35" s="1"/>
  <c r="M16" i="35"/>
  <c r="N16" i="35" s="1"/>
  <c r="O16" i="35" s="1"/>
  <c r="P16" i="35" s="1"/>
  <c r="M17" i="35"/>
  <c r="N17" i="35" s="1"/>
  <c r="O17" i="35" s="1"/>
  <c r="P17" i="35" s="1"/>
  <c r="M18" i="35"/>
  <c r="M19" i="35"/>
  <c r="N19" i="35" s="1"/>
  <c r="M20" i="35"/>
  <c r="N20" i="35" s="1"/>
  <c r="O20" i="35" s="1"/>
  <c r="P20" i="35" s="1"/>
  <c r="M21" i="35"/>
  <c r="M22" i="35"/>
  <c r="N22" i="35" s="1"/>
  <c r="M23" i="35"/>
  <c r="N23" i="35" s="1"/>
  <c r="M24" i="35"/>
  <c r="N24" i="35" s="1"/>
  <c r="M25" i="35"/>
  <c r="N25" i="35" s="1"/>
  <c r="O25" i="35" s="1"/>
  <c r="P25" i="35" s="1"/>
  <c r="M26" i="35"/>
  <c r="N26" i="35" s="1"/>
  <c r="O26" i="35" s="1"/>
  <c r="P26" i="35" s="1"/>
  <c r="N225" i="35"/>
  <c r="O225" i="35" s="1"/>
  <c r="P225" i="35" s="1"/>
  <c r="N228" i="35"/>
  <c r="O228" i="35" s="1"/>
  <c r="P228" i="35" s="1"/>
  <c r="N231" i="35"/>
  <c r="O231" i="35" s="1"/>
  <c r="P231" i="35" s="1"/>
  <c r="N193" i="35"/>
  <c r="N167" i="35"/>
  <c r="O167" i="35" s="1"/>
  <c r="P167" i="35" s="1"/>
  <c r="N170" i="35"/>
  <c r="O170" i="35" s="1"/>
  <c r="P170" i="35" s="1"/>
  <c r="N178" i="35"/>
  <c r="N179" i="35"/>
  <c r="N182" i="35"/>
  <c r="O182" i="35" s="1"/>
  <c r="P182" i="35" s="1"/>
  <c r="N136" i="35"/>
  <c r="O136" i="35" s="1"/>
  <c r="P136" i="35" s="1"/>
  <c r="N144" i="35"/>
  <c r="N156" i="35"/>
  <c r="O156" i="35" s="1"/>
  <c r="P156" i="35" s="1"/>
  <c r="N159" i="35"/>
  <c r="N160" i="35"/>
  <c r="O160" i="35" s="1"/>
  <c r="P160" i="35" s="1"/>
  <c r="N123" i="35"/>
  <c r="O123" i="35" s="1"/>
  <c r="P123" i="35" s="1"/>
  <c r="N126" i="35"/>
  <c r="O126" i="35" s="1"/>
  <c r="P126" i="35" s="1"/>
  <c r="N127" i="35"/>
  <c r="O127" i="35" s="1"/>
  <c r="P127" i="35" s="1"/>
  <c r="N88" i="35"/>
  <c r="O88" i="35" s="1"/>
  <c r="P88" i="35" s="1"/>
  <c r="N94" i="35"/>
  <c r="N31" i="35"/>
  <c r="N45" i="35"/>
  <c r="O45" i="35" s="1"/>
  <c r="P45" i="35" s="1"/>
  <c r="N56" i="35"/>
  <c r="O56" i="35" s="1"/>
  <c r="P56" i="35" s="1"/>
  <c r="N57" i="35"/>
  <c r="N69" i="35"/>
  <c r="O69" i="35" s="1"/>
  <c r="P69" i="35" s="1"/>
  <c r="N80" i="35"/>
  <c r="O80" i="35" s="1"/>
  <c r="P80" i="35" s="1"/>
  <c r="N9" i="35"/>
  <c r="O9" i="35" s="1"/>
  <c r="P9" i="35" s="1"/>
  <c r="N14" i="35"/>
  <c r="O14" i="35" s="1"/>
  <c r="P14" i="35" s="1"/>
  <c r="O144" i="35"/>
  <c r="P144" i="35" s="1"/>
  <c r="M12" i="38"/>
  <c r="M13" i="38"/>
  <c r="N13" i="38" s="1"/>
  <c r="M14" i="38"/>
  <c r="N14" i="38" s="1"/>
  <c r="M15" i="38"/>
  <c r="M16" i="38"/>
  <c r="M17" i="38"/>
  <c r="N17" i="38" s="1"/>
  <c r="O17" i="38" s="1"/>
  <c r="P17" i="38" s="1"/>
  <c r="M18" i="38"/>
  <c r="M19" i="38"/>
  <c r="M20" i="38"/>
  <c r="N20" i="38" s="1"/>
  <c r="O20" i="38" s="1"/>
  <c r="P20" i="38" s="1"/>
  <c r="M21" i="38"/>
  <c r="M22" i="38"/>
  <c r="M23" i="38"/>
  <c r="M24" i="38"/>
  <c r="M25" i="38"/>
  <c r="N25" i="38" s="1"/>
  <c r="M26" i="38"/>
  <c r="N26" i="38" s="1"/>
  <c r="M27" i="38"/>
  <c r="M28" i="38"/>
  <c r="M29" i="38"/>
  <c r="N29" i="38" s="1"/>
  <c r="O29" i="38" s="1"/>
  <c r="P29" i="38" s="1"/>
  <c r="M30" i="38"/>
  <c r="N30" i="38" s="1"/>
  <c r="O30" i="38" s="1"/>
  <c r="P30" i="38" s="1"/>
  <c r="M31" i="38"/>
  <c r="N31" i="38" s="1"/>
  <c r="O31" i="38" s="1"/>
  <c r="P31" i="38" s="1"/>
  <c r="M32" i="38"/>
  <c r="N32" i="38" s="1"/>
  <c r="O32" i="38" s="1"/>
  <c r="P32" i="38" s="1"/>
  <c r="M33" i="38"/>
  <c r="N33" i="38" s="1"/>
  <c r="M34" i="38"/>
  <c r="M35" i="38"/>
  <c r="M36" i="38"/>
  <c r="M37" i="38"/>
  <c r="N37" i="38" s="1"/>
  <c r="M38" i="38"/>
  <c r="N38" i="38" s="1"/>
  <c r="M39" i="38"/>
  <c r="M40" i="38"/>
  <c r="N40" i="38" s="1"/>
  <c r="O40" i="38" s="1"/>
  <c r="P40" i="38" s="1"/>
  <c r="M41" i="38"/>
  <c r="M42" i="38"/>
  <c r="N42" i="38" s="1"/>
  <c r="M43" i="38"/>
  <c r="M44" i="38"/>
  <c r="N44" i="38" s="1"/>
  <c r="O44" i="38" s="1"/>
  <c r="P44" i="38" s="1"/>
  <c r="M45" i="38"/>
  <c r="M46" i="38"/>
  <c r="M47" i="38"/>
  <c r="M48" i="38"/>
  <c r="N48" i="38" s="1"/>
  <c r="O48" i="38" s="1"/>
  <c r="P48" i="38" s="1"/>
  <c r="M49" i="38"/>
  <c r="N49" i="38" s="1"/>
  <c r="M50" i="38"/>
  <c r="N50" i="38" s="1"/>
  <c r="M51" i="38"/>
  <c r="M52" i="38"/>
  <c r="N52" i="38" s="1"/>
  <c r="M53" i="38"/>
  <c r="N53" i="38" s="1"/>
  <c r="O53" i="38" s="1"/>
  <c r="P53" i="38" s="1"/>
  <c r="M54" i="38"/>
  <c r="N54" i="38" s="1"/>
  <c r="M55" i="38"/>
  <c r="N55" i="38" s="1"/>
  <c r="O55" i="38" s="1"/>
  <c r="P55" i="38" s="1"/>
  <c r="M56" i="38"/>
  <c r="N56" i="38" s="1"/>
  <c r="M57" i="38"/>
  <c r="N57" i="38" s="1"/>
  <c r="O57" i="38" s="1"/>
  <c r="P57" i="38" s="1"/>
  <c r="M58" i="38"/>
  <c r="M59" i="38"/>
  <c r="M60" i="38"/>
  <c r="M62" i="38"/>
  <c r="N62" i="38" s="1"/>
  <c r="M63" i="38"/>
  <c r="N63" i="38" s="1"/>
  <c r="M64" i="38"/>
  <c r="M65" i="38"/>
  <c r="N65" i="38" s="1"/>
  <c r="M66" i="38"/>
  <c r="M67" i="38"/>
  <c r="N67" i="38" s="1"/>
  <c r="O67" i="38" s="1"/>
  <c r="P67" i="38" s="1"/>
  <c r="M68" i="38"/>
  <c r="M69" i="38"/>
  <c r="N69" i="38" s="1"/>
  <c r="M120" i="38"/>
  <c r="M121" i="38"/>
  <c r="M122" i="38"/>
  <c r="N122" i="38" s="1"/>
  <c r="M123" i="38"/>
  <c r="M124" i="38"/>
  <c r="N124" i="38" s="1"/>
  <c r="O124" i="38" s="1"/>
  <c r="P124" i="38" s="1"/>
  <c r="M125" i="38"/>
  <c r="M126" i="38"/>
  <c r="M127" i="38"/>
  <c r="M128" i="38"/>
  <c r="N128" i="38" s="1"/>
  <c r="M129" i="38"/>
  <c r="N129" i="38" s="1"/>
  <c r="M130" i="38"/>
  <c r="M131" i="38"/>
  <c r="N131" i="38" s="1"/>
  <c r="M132" i="38"/>
  <c r="M133" i="38"/>
  <c r="N133" i="38" s="1"/>
  <c r="O133" i="38" s="1"/>
  <c r="P133" i="38" s="1"/>
  <c r="M134" i="38"/>
  <c r="M135" i="38"/>
  <c r="N135" i="38" s="1"/>
  <c r="O135" i="38" s="1"/>
  <c r="P135" i="38" s="1"/>
  <c r="M136" i="38"/>
  <c r="M137" i="38"/>
  <c r="M138" i="38"/>
  <c r="M139" i="38"/>
  <c r="M140" i="38"/>
  <c r="N140" i="38" s="1"/>
  <c r="O140" i="38" s="1"/>
  <c r="P140" i="38" s="1"/>
  <c r="M141" i="38"/>
  <c r="N141" i="38" s="1"/>
  <c r="M142" i="38"/>
  <c r="M143" i="38"/>
  <c r="N143" i="38" s="1"/>
  <c r="M144" i="38"/>
  <c r="M145" i="38"/>
  <c r="M146" i="38"/>
  <c r="N146" i="38" s="1"/>
  <c r="O146" i="38" s="1"/>
  <c r="P146" i="38" s="1"/>
  <c r="M147" i="38"/>
  <c r="M148" i="38"/>
  <c r="N148" i="38" s="1"/>
  <c r="O148" i="38" s="1"/>
  <c r="P148" i="38" s="1"/>
  <c r="M149" i="38"/>
  <c r="N149" i="38" s="1"/>
  <c r="O149" i="38" s="1"/>
  <c r="P149" i="38" s="1"/>
  <c r="M150" i="38"/>
  <c r="M151" i="38"/>
  <c r="M152" i="38"/>
  <c r="N152" i="38" s="1"/>
  <c r="O152" i="38" s="1"/>
  <c r="P152" i="38" s="1"/>
  <c r="M153" i="38"/>
  <c r="M154" i="38"/>
  <c r="M155" i="38"/>
  <c r="N155" i="38" s="1"/>
  <c r="M156" i="38"/>
  <c r="M157" i="38"/>
  <c r="M158" i="38"/>
  <c r="M159" i="38"/>
  <c r="N159" i="38" s="1"/>
  <c r="O159" i="38" s="1"/>
  <c r="P159" i="38" s="1"/>
  <c r="M160" i="38"/>
  <c r="M161" i="38"/>
  <c r="N161" i="38" s="1"/>
  <c r="M162" i="38"/>
  <c r="M163" i="38"/>
  <c r="N163" i="38" s="1"/>
  <c r="O163" i="38" s="1"/>
  <c r="P163" i="38" s="1"/>
  <c r="M164" i="38"/>
  <c r="N164" i="38" s="1"/>
  <c r="M165" i="38"/>
  <c r="N165" i="38" s="1"/>
  <c r="M166" i="38"/>
  <c r="M167" i="38"/>
  <c r="N167" i="38" s="1"/>
  <c r="O167" i="38" s="1"/>
  <c r="P167" i="38" s="1"/>
  <c r="M168" i="38"/>
  <c r="M169" i="38"/>
  <c r="M170" i="38"/>
  <c r="M171" i="38"/>
  <c r="M172" i="38"/>
  <c r="N172" i="38" s="1"/>
  <c r="O172" i="38" s="1"/>
  <c r="P172" i="38" s="1"/>
  <c r="M173" i="38"/>
  <c r="M174" i="38"/>
  <c r="M175" i="38"/>
  <c r="M176" i="38"/>
  <c r="N176" i="38" s="1"/>
  <c r="M177" i="38"/>
  <c r="N177" i="38" s="1"/>
  <c r="M178" i="38"/>
  <c r="M72" i="38"/>
  <c r="N72" i="38" s="1"/>
  <c r="M73" i="38"/>
  <c r="N73" i="38" s="1"/>
  <c r="O73" i="38" s="1"/>
  <c r="P73" i="38" s="1"/>
  <c r="M74" i="38"/>
  <c r="N74" i="38" s="1"/>
  <c r="O74" i="38" s="1"/>
  <c r="P74" i="38" s="1"/>
  <c r="M75" i="38"/>
  <c r="M76" i="38"/>
  <c r="N76" i="38" s="1"/>
  <c r="O76" i="38" s="1"/>
  <c r="P76" i="38" s="1"/>
  <c r="M77" i="38"/>
  <c r="M78" i="38"/>
  <c r="N78" i="38" s="1"/>
  <c r="O78" i="38" s="1"/>
  <c r="P78" i="38" s="1"/>
  <c r="M79" i="38"/>
  <c r="M80" i="38"/>
  <c r="M81" i="38"/>
  <c r="N81" i="38" s="1"/>
  <c r="O81" i="38" s="1"/>
  <c r="P81" i="38" s="1"/>
  <c r="M82" i="38"/>
  <c r="N82" i="38" s="1"/>
  <c r="M83" i="38"/>
  <c r="M84" i="38"/>
  <c r="N84" i="38" s="1"/>
  <c r="O84" i="38" s="1"/>
  <c r="P84" i="38" s="1"/>
  <c r="M85" i="38"/>
  <c r="M86" i="38"/>
  <c r="M87" i="38"/>
  <c r="N87" i="38" s="1"/>
  <c r="O87" i="38" s="1"/>
  <c r="P87" i="38" s="1"/>
  <c r="M88" i="38"/>
  <c r="M89" i="38"/>
  <c r="M90" i="38"/>
  <c r="N90" i="38" s="1"/>
  <c r="O90" i="38" s="1"/>
  <c r="P90" i="38" s="1"/>
  <c r="M91" i="38"/>
  <c r="M92" i="38"/>
  <c r="M93" i="38"/>
  <c r="M94" i="38"/>
  <c r="M95" i="38"/>
  <c r="M96" i="38"/>
  <c r="N96" i="38" s="1"/>
  <c r="O96" i="38" s="1"/>
  <c r="P96" i="38" s="1"/>
  <c r="M97" i="38"/>
  <c r="N97" i="38" s="1"/>
  <c r="O97" i="38" s="1"/>
  <c r="P97" i="38" s="1"/>
  <c r="M98" i="38"/>
  <c r="M99" i="38"/>
  <c r="M100" i="38"/>
  <c r="M101" i="38"/>
  <c r="M102" i="38"/>
  <c r="N102" i="38" s="1"/>
  <c r="O102" i="38" s="1"/>
  <c r="P102" i="38" s="1"/>
  <c r="M103" i="38"/>
  <c r="M104" i="38"/>
  <c r="M105" i="38"/>
  <c r="M106" i="38"/>
  <c r="M107" i="38"/>
  <c r="M108" i="38"/>
  <c r="N108" i="38" s="1"/>
  <c r="M109" i="38"/>
  <c r="N109" i="38" s="1"/>
  <c r="O109" i="38" s="1"/>
  <c r="P109" i="38" s="1"/>
  <c r="M110" i="38"/>
  <c r="N110" i="38" s="1"/>
  <c r="O110" i="38" s="1"/>
  <c r="P110" i="38" s="1"/>
  <c r="M111" i="38"/>
  <c r="M112" i="38"/>
  <c r="M113" i="38"/>
  <c r="M114" i="38"/>
  <c r="N114" i="38" s="1"/>
  <c r="O114" i="38" s="1"/>
  <c r="P114" i="38" s="1"/>
  <c r="M115" i="38"/>
  <c r="M116" i="38"/>
  <c r="M117" i="38"/>
  <c r="N117" i="38" s="1"/>
  <c r="M183" i="38"/>
  <c r="N183" i="38" s="1"/>
  <c r="M184" i="38"/>
  <c r="O184" i="38" s="1"/>
  <c r="P184" i="38" s="1"/>
  <c r="M185" i="38"/>
  <c r="N185" i="38" s="1"/>
  <c r="O185" i="38" s="1"/>
  <c r="P185" i="38" s="1"/>
  <c r="M186" i="38"/>
  <c r="N186" i="38" s="1"/>
  <c r="O186" i="38" s="1"/>
  <c r="P186" i="38" s="1"/>
  <c r="M187" i="38"/>
  <c r="M188" i="38"/>
  <c r="N188" i="38" s="1"/>
  <c r="M189" i="38"/>
  <c r="M190" i="38"/>
  <c r="N190" i="38" s="1"/>
  <c r="O190" i="38" s="1"/>
  <c r="P190" i="38" s="1"/>
  <c r="M191" i="38"/>
  <c r="M192" i="38"/>
  <c r="M193" i="38"/>
  <c r="N193" i="38" s="1"/>
  <c r="O193" i="38" s="1"/>
  <c r="P193" i="38" s="1"/>
  <c r="M194" i="38"/>
  <c r="M195" i="38"/>
  <c r="M196" i="38"/>
  <c r="N196" i="38" s="1"/>
  <c r="O196" i="38" s="1"/>
  <c r="P196" i="38" s="1"/>
  <c r="M197" i="38"/>
  <c r="N197" i="38" s="1"/>
  <c r="O197" i="38" s="1"/>
  <c r="P197" i="38" s="1"/>
  <c r="M198" i="38"/>
  <c r="N198" i="38" s="1"/>
  <c r="O198" i="38" s="1"/>
  <c r="P198" i="38" s="1"/>
  <c r="M199" i="38"/>
  <c r="M200" i="38"/>
  <c r="M201" i="38"/>
  <c r="N201" i="38" s="1"/>
  <c r="O201" i="38" s="1"/>
  <c r="P201" i="38" s="1"/>
  <c r="M202" i="38"/>
  <c r="M203" i="38"/>
  <c r="N203" i="38" s="1"/>
  <c r="O203" i="38" s="1"/>
  <c r="P203" i="38" s="1"/>
  <c r="M204" i="38"/>
  <c r="M205" i="38"/>
  <c r="M206" i="38"/>
  <c r="N206" i="38" s="1"/>
  <c r="M207" i="38"/>
  <c r="N207" i="38" s="1"/>
  <c r="O207" i="38" s="1"/>
  <c r="P207" i="38" s="1"/>
  <c r="M208" i="38"/>
  <c r="M209" i="38"/>
  <c r="N209" i="38" s="1"/>
  <c r="M210" i="38"/>
  <c r="N210" i="38" s="1"/>
  <c r="O210" i="38" s="1"/>
  <c r="P210" i="38" s="1"/>
  <c r="M211" i="38"/>
  <c r="O211" i="38" s="1"/>
  <c r="P211" i="38" s="1"/>
  <c r="M212" i="38"/>
  <c r="M213" i="38"/>
  <c r="M214" i="38"/>
  <c r="N214" i="38" s="1"/>
  <c r="O214" i="38" s="1"/>
  <c r="P214" i="38" s="1"/>
  <c r="M215" i="38"/>
  <c r="M216" i="38"/>
  <c r="M217" i="38"/>
  <c r="N217" i="38" s="1"/>
  <c r="O217" i="38" s="1"/>
  <c r="P217" i="38" s="1"/>
  <c r="M218" i="38"/>
  <c r="N218" i="38" s="1"/>
  <c r="O218" i="38" s="1"/>
  <c r="P218" i="38" s="1"/>
  <c r="M219" i="38"/>
  <c r="N219" i="38" s="1"/>
  <c r="O219" i="38" s="1"/>
  <c r="P219" i="38" s="1"/>
  <c r="M220" i="38"/>
  <c r="M223" i="38"/>
  <c r="M224" i="38"/>
  <c r="N224" i="38" s="1"/>
  <c r="O224" i="38" s="1"/>
  <c r="P224" i="38" s="1"/>
  <c r="M225" i="38"/>
  <c r="N225" i="38" s="1"/>
  <c r="O225" i="38" s="1"/>
  <c r="P225" i="38" s="1"/>
  <c r="M226" i="38"/>
  <c r="M227" i="38"/>
  <c r="M228" i="38"/>
  <c r="M229" i="38"/>
  <c r="N229" i="38" s="1"/>
  <c r="M230" i="38"/>
  <c r="M231" i="38"/>
  <c r="N231" i="38" s="1"/>
  <c r="M232" i="38"/>
  <c r="N232" i="38" s="1"/>
  <c r="O232" i="38" s="1"/>
  <c r="P232" i="38" s="1"/>
  <c r="M233" i="38"/>
  <c r="N233" i="38" s="1"/>
  <c r="O233" i="38" s="1"/>
  <c r="P233" i="38" s="1"/>
  <c r="M234" i="38"/>
  <c r="M235" i="38"/>
  <c r="N235" i="38" s="1"/>
  <c r="M236" i="38"/>
  <c r="N236" i="38" s="1"/>
  <c r="M237" i="38"/>
  <c r="M238" i="38"/>
  <c r="M239" i="38"/>
  <c r="M240" i="38"/>
  <c r="M241" i="38"/>
  <c r="M242" i="38"/>
  <c r="M243" i="38"/>
  <c r="M244" i="38"/>
  <c r="N244" i="38" s="1"/>
  <c r="O244" i="38" s="1"/>
  <c r="P244" i="38" s="1"/>
  <c r="M245" i="38"/>
  <c r="M246" i="38"/>
  <c r="M247" i="38"/>
  <c r="N247" i="38" s="1"/>
  <c r="M248" i="38"/>
  <c r="M249" i="38"/>
  <c r="M250" i="38"/>
  <c r="M251" i="38"/>
  <c r="N251" i="38" s="1"/>
  <c r="M252" i="38"/>
  <c r="M253" i="38"/>
  <c r="M256" i="38"/>
  <c r="M257" i="38"/>
  <c r="N257" i="38" s="1"/>
  <c r="M258" i="38"/>
  <c r="N258" i="38" s="1"/>
  <c r="O258" i="38" s="1"/>
  <c r="P258" i="38" s="1"/>
  <c r="M259" i="38"/>
  <c r="M260" i="38"/>
  <c r="M261" i="38"/>
  <c r="N261" i="38" s="1"/>
  <c r="O261" i="38" s="1"/>
  <c r="P261" i="38" s="1"/>
  <c r="M262" i="38"/>
  <c r="M263" i="38"/>
  <c r="M264" i="38"/>
  <c r="M265" i="38"/>
  <c r="N265" i="38" s="1"/>
  <c r="M266" i="38"/>
  <c r="N266" i="38" s="1"/>
  <c r="O266" i="38" s="1"/>
  <c r="P266" i="38" s="1"/>
  <c r="M267" i="38"/>
  <c r="N267" i="38" s="1"/>
  <c r="O267" i="38" s="1"/>
  <c r="P267" i="38" s="1"/>
  <c r="M268" i="38"/>
  <c r="M269" i="38"/>
  <c r="M270" i="38"/>
  <c r="N270" i="38" s="1"/>
  <c r="O270" i="38" s="1"/>
  <c r="P270" i="38" s="1"/>
  <c r="M271" i="38"/>
  <c r="N271" i="38" s="1"/>
  <c r="M272" i="38"/>
  <c r="M273" i="38"/>
  <c r="N273" i="38" s="1"/>
  <c r="M274" i="38"/>
  <c r="M275" i="38"/>
  <c r="M276" i="38"/>
  <c r="M277" i="38"/>
  <c r="N277" i="38" s="1"/>
  <c r="M278" i="38"/>
  <c r="M279" i="38"/>
  <c r="N279" i="38" s="1"/>
  <c r="M280" i="38"/>
  <c r="N280" i="38" s="1"/>
  <c r="O280" i="38" s="1"/>
  <c r="P280" i="38" s="1"/>
  <c r="M281" i="38"/>
  <c r="M282" i="38"/>
  <c r="M283" i="38"/>
  <c r="N283" i="38" s="1"/>
  <c r="O283" i="38" s="1"/>
  <c r="P283" i="38" s="1"/>
  <c r="M284" i="38"/>
  <c r="M285" i="38"/>
  <c r="N285" i="38" s="1"/>
  <c r="O285" i="38" s="1"/>
  <c r="P285" i="38" s="1"/>
  <c r="M286" i="38"/>
  <c r="M287" i="38"/>
  <c r="N287" i="38" s="1"/>
  <c r="O287" i="38" s="1"/>
  <c r="P287" i="38" s="1"/>
  <c r="M288" i="38"/>
  <c r="M289" i="38"/>
  <c r="N289" i="38" s="1"/>
  <c r="M290" i="38"/>
  <c r="M291" i="38"/>
  <c r="N291" i="38" s="1"/>
  <c r="M292" i="38"/>
  <c r="M295" i="38"/>
  <c r="N295" i="38" s="1"/>
  <c r="M296" i="38"/>
  <c r="M297" i="38"/>
  <c r="M298" i="38"/>
  <c r="M299" i="38"/>
  <c r="N299" i="38" s="1"/>
  <c r="M300" i="38"/>
  <c r="N300" i="38" s="1"/>
  <c r="O300" i="38" s="1"/>
  <c r="P300" i="38" s="1"/>
  <c r="M301" i="38"/>
  <c r="N301" i="38" s="1"/>
  <c r="O301" i="38" s="1"/>
  <c r="P301" i="38" s="1"/>
  <c r="M302" i="38"/>
  <c r="M303" i="38"/>
  <c r="N303" i="38" s="1"/>
  <c r="O303" i="38" s="1"/>
  <c r="P303" i="38" s="1"/>
  <c r="M304" i="38"/>
  <c r="M305" i="38"/>
  <c r="M306" i="38"/>
  <c r="M307" i="38"/>
  <c r="N307" i="38" s="1"/>
  <c r="O307" i="38" s="1"/>
  <c r="P307" i="38" s="1"/>
  <c r="M308" i="38"/>
  <c r="N308" i="38" s="1"/>
  <c r="M309" i="38"/>
  <c r="M310" i="38"/>
  <c r="M311" i="38"/>
  <c r="N311" i="38" s="1"/>
  <c r="M312" i="38"/>
  <c r="N312" i="38" s="1"/>
  <c r="O312" i="38" s="1"/>
  <c r="P312" i="38" s="1"/>
  <c r="M313" i="38"/>
  <c r="N313" i="38" s="1"/>
  <c r="O313" i="38" s="1"/>
  <c r="P313" i="38" s="1"/>
  <c r="M314" i="38"/>
  <c r="M315" i="38"/>
  <c r="N315" i="38" s="1"/>
  <c r="M316" i="38"/>
  <c r="N316" i="38" s="1"/>
  <c r="O316" i="38" s="1"/>
  <c r="P316" i="38" s="1"/>
  <c r="M317" i="38"/>
  <c r="N317" i="38" s="1"/>
  <c r="O317" i="38" s="1"/>
  <c r="P317" i="38" s="1"/>
  <c r="M318" i="38"/>
  <c r="M319" i="38"/>
  <c r="M320" i="38"/>
  <c r="M321" i="38"/>
  <c r="M322" i="38"/>
  <c r="M323" i="38"/>
  <c r="N323" i="38" s="1"/>
  <c r="M324" i="38"/>
  <c r="N324" i="38" s="1"/>
  <c r="M325" i="38"/>
  <c r="M326" i="38"/>
  <c r="N326" i="38" s="1"/>
  <c r="O326" i="38" s="1"/>
  <c r="P326" i="38" s="1"/>
  <c r="M327" i="38"/>
  <c r="M328" i="38"/>
  <c r="N328" i="38" s="1"/>
  <c r="O328" i="38" s="1"/>
  <c r="P328" i="38" s="1"/>
  <c r="M329" i="38"/>
  <c r="N329" i="38" s="1"/>
  <c r="M330" i="38"/>
  <c r="M331" i="38"/>
  <c r="M332" i="38"/>
  <c r="M333" i="38"/>
  <c r="M334" i="38"/>
  <c r="M335" i="38"/>
  <c r="N335" i="38" s="1"/>
  <c r="M336" i="38"/>
  <c r="N336" i="38" s="1"/>
  <c r="M337" i="38"/>
  <c r="M338" i="38"/>
  <c r="N338" i="38" s="1"/>
  <c r="O338" i="38" s="1"/>
  <c r="P338" i="38" s="1"/>
  <c r="M339" i="38"/>
  <c r="M340" i="38"/>
  <c r="N340" i="38" s="1"/>
  <c r="M341" i="38"/>
  <c r="M342" i="38"/>
  <c r="M343" i="38"/>
  <c r="M344" i="38"/>
  <c r="M347" i="38"/>
  <c r="N347" i="38" s="1"/>
  <c r="M348" i="38"/>
  <c r="M349" i="38"/>
  <c r="N349" i="38" s="1"/>
  <c r="O349" i="38" s="1"/>
  <c r="P349" i="38" s="1"/>
  <c r="M350" i="38"/>
  <c r="N350" i="38" s="1"/>
  <c r="M351" i="38"/>
  <c r="M352" i="38"/>
  <c r="N352" i="38" s="1"/>
  <c r="M353" i="38"/>
  <c r="N353" i="38" s="1"/>
  <c r="O353" i="38" s="1"/>
  <c r="P353" i="38" s="1"/>
  <c r="M354" i="38"/>
  <c r="M355" i="38"/>
  <c r="M356" i="38"/>
  <c r="M357" i="38"/>
  <c r="N357" i="38" s="1"/>
  <c r="O357" i="38" s="1"/>
  <c r="P357" i="38" s="1"/>
  <c r="M358" i="38"/>
  <c r="N358" i="38" s="1"/>
  <c r="O358" i="38" s="1"/>
  <c r="P358" i="38" s="1"/>
  <c r="M359" i="38"/>
  <c r="N359" i="38" s="1"/>
  <c r="M360" i="38"/>
  <c r="M361" i="38"/>
  <c r="N361" i="38" s="1"/>
  <c r="M8" i="36"/>
  <c r="M9" i="36"/>
  <c r="N9" i="36" s="1"/>
  <c r="O9" i="36" s="1"/>
  <c r="P9" i="36" s="1"/>
  <c r="M10" i="36"/>
  <c r="N10" i="36" s="1"/>
  <c r="O10" i="36" s="1"/>
  <c r="P10" i="36" s="1"/>
  <c r="M11" i="36"/>
  <c r="M12" i="36"/>
  <c r="N12" i="36" s="1"/>
  <c r="O12" i="36" s="1"/>
  <c r="P12" i="36" s="1"/>
  <c r="M13" i="36"/>
  <c r="N13" i="36" s="1"/>
  <c r="O13" i="36" s="1"/>
  <c r="P13" i="36" s="1"/>
  <c r="M14" i="36"/>
  <c r="N14" i="36" s="1"/>
  <c r="O14" i="36" s="1"/>
  <c r="P14" i="36" s="1"/>
  <c r="M15" i="36"/>
  <c r="N15" i="36" s="1"/>
  <c r="O15" i="36" s="1"/>
  <c r="P15" i="36" s="1"/>
  <c r="M16" i="36"/>
  <c r="N16" i="36" s="1"/>
  <c r="O16" i="36" s="1"/>
  <c r="P16" i="36" s="1"/>
  <c r="M17" i="36"/>
  <c r="N17" i="36" s="1"/>
  <c r="O17" i="36" s="1"/>
  <c r="P17" i="36" s="1"/>
  <c r="M18" i="36"/>
  <c r="N18" i="36" s="1"/>
  <c r="M19" i="36"/>
  <c r="N19" i="36" s="1"/>
  <c r="O19" i="36" s="1"/>
  <c r="P19" i="36" s="1"/>
  <c r="M20" i="36"/>
  <c r="M21" i="36"/>
  <c r="N21" i="36" s="1"/>
  <c r="O21" i="36" s="1"/>
  <c r="P21" i="36" s="1"/>
  <c r="M22" i="36"/>
  <c r="N22" i="36" s="1"/>
  <c r="O22" i="36" s="1"/>
  <c r="P22" i="36" s="1"/>
  <c r="M23" i="36"/>
  <c r="N23" i="36" s="1"/>
  <c r="M24" i="36"/>
  <c r="N24" i="36" s="1"/>
  <c r="O24" i="36" s="1"/>
  <c r="P24" i="36" s="1"/>
  <c r="M25" i="36"/>
  <c r="N25" i="36" s="1"/>
  <c r="M26" i="36"/>
  <c r="N26" i="36" s="1"/>
  <c r="O26" i="36" s="1"/>
  <c r="P26" i="36" s="1"/>
  <c r="M27" i="36"/>
  <c r="M28" i="36"/>
  <c r="N28" i="36" s="1"/>
  <c r="O28" i="36" s="1"/>
  <c r="P28" i="36" s="1"/>
  <c r="M29" i="36"/>
  <c r="N29" i="36" s="1"/>
  <c r="O29" i="36" s="1"/>
  <c r="P29" i="36" s="1"/>
  <c r="M30" i="36"/>
  <c r="N30" i="36" s="1"/>
  <c r="M31" i="36"/>
  <c r="M32" i="36"/>
  <c r="M33" i="36"/>
  <c r="N33" i="36" s="1"/>
  <c r="O33" i="36" s="1"/>
  <c r="P33" i="36" s="1"/>
  <c r="M34" i="36"/>
  <c r="N34" i="36" s="1"/>
  <c r="O34" i="36" s="1"/>
  <c r="P34" i="36" s="1"/>
  <c r="M35" i="36"/>
  <c r="N35" i="36" s="1"/>
  <c r="M36" i="36"/>
  <c r="N36" i="36" s="1"/>
  <c r="O36" i="36" s="1"/>
  <c r="P36" i="36" s="1"/>
  <c r="M37" i="36"/>
  <c r="N37" i="36" s="1"/>
  <c r="O37" i="36" s="1"/>
  <c r="P37" i="36" s="1"/>
  <c r="M40" i="36"/>
  <c r="N40" i="36" s="1"/>
  <c r="O40" i="36" s="1"/>
  <c r="P40" i="36" s="1"/>
  <c r="M41" i="36"/>
  <c r="M42" i="36"/>
  <c r="N42" i="36" s="1"/>
  <c r="O42" i="36" s="1"/>
  <c r="P42" i="36" s="1"/>
  <c r="M43" i="36"/>
  <c r="N43" i="36" s="1"/>
  <c r="O43" i="36" s="1"/>
  <c r="P43" i="36" s="1"/>
  <c r="M44" i="36"/>
  <c r="N44" i="36" s="1"/>
  <c r="O44" i="36" s="1"/>
  <c r="P44" i="36" s="1"/>
  <c r="M45" i="36"/>
  <c r="M46" i="36"/>
  <c r="M47" i="36"/>
  <c r="N47" i="36" s="1"/>
  <c r="O47" i="36" s="1"/>
  <c r="P47" i="36" s="1"/>
  <c r="M48" i="36"/>
  <c r="N48" i="36" s="1"/>
  <c r="M49" i="36"/>
  <c r="N49" i="36" s="1"/>
  <c r="M50" i="36"/>
  <c r="M51" i="36"/>
  <c r="N51" i="36" s="1"/>
  <c r="O51" i="36" s="1"/>
  <c r="P51" i="36" s="1"/>
  <c r="M52" i="36"/>
  <c r="N52" i="36" s="1"/>
  <c r="O52" i="36" s="1"/>
  <c r="P52" i="36" s="1"/>
  <c r="M53" i="36"/>
  <c r="M54" i="36"/>
  <c r="N54" i="36" s="1"/>
  <c r="O54" i="36" s="1"/>
  <c r="P54" i="36" s="1"/>
  <c r="M55" i="36"/>
  <c r="N55" i="36" s="1"/>
  <c r="O55" i="36" s="1"/>
  <c r="P55" i="36" s="1"/>
  <c r="M56" i="36"/>
  <c r="M57" i="36"/>
  <c r="M58" i="36"/>
  <c r="N58" i="36" s="1"/>
  <c r="O58" i="36" s="1"/>
  <c r="P58" i="36" s="1"/>
  <c r="M59" i="36"/>
  <c r="N59" i="36" s="1"/>
  <c r="O59" i="36" s="1"/>
  <c r="P59" i="36" s="1"/>
  <c r="M60" i="36"/>
  <c r="N60" i="36" s="1"/>
  <c r="M61" i="36"/>
  <c r="N61" i="36" s="1"/>
  <c r="M62" i="36"/>
  <c r="N62" i="36" s="1"/>
  <c r="O62" i="36" s="1"/>
  <c r="P62" i="36" s="1"/>
  <c r="M63" i="36"/>
  <c r="N63" i="36" s="1"/>
  <c r="O63" i="36" s="1"/>
  <c r="P63" i="36" s="1"/>
  <c r="M64" i="36"/>
  <c r="N64" i="36" s="1"/>
  <c r="O64" i="36" s="1"/>
  <c r="P64" i="36" s="1"/>
  <c r="M65" i="36"/>
  <c r="N65" i="36" s="1"/>
  <c r="O65" i="36" s="1"/>
  <c r="P65" i="36" s="1"/>
  <c r="M66" i="36"/>
  <c r="N66" i="36" s="1"/>
  <c r="O66" i="36" s="1"/>
  <c r="P66" i="36" s="1"/>
  <c r="M67" i="36"/>
  <c r="N67" i="36" s="1"/>
  <c r="O67" i="36" s="1"/>
  <c r="P67" i="36" s="1"/>
  <c r="M68" i="36"/>
  <c r="M69" i="36"/>
  <c r="M73" i="36"/>
  <c r="M74" i="36"/>
  <c r="N74" i="36" s="1"/>
  <c r="O74" i="36" s="1"/>
  <c r="P74" i="36" s="1"/>
  <c r="M75" i="36"/>
  <c r="N75" i="36" s="1"/>
  <c r="M76" i="36"/>
  <c r="N76" i="36" s="1"/>
  <c r="O76" i="36" s="1"/>
  <c r="P76" i="36" s="1"/>
  <c r="M77" i="36"/>
  <c r="N77" i="36" s="1"/>
  <c r="O77" i="36" s="1"/>
  <c r="P77" i="36" s="1"/>
  <c r="M78" i="36"/>
  <c r="N78" i="36" s="1"/>
  <c r="O78" i="36" s="1"/>
  <c r="P78" i="36" s="1"/>
  <c r="M79" i="36"/>
  <c r="M80" i="36"/>
  <c r="M81" i="36"/>
  <c r="N81" i="36" s="1"/>
  <c r="M82" i="36"/>
  <c r="N82" i="36" s="1"/>
  <c r="O82" i="36" s="1"/>
  <c r="P82" i="36" s="1"/>
  <c r="M83" i="36"/>
  <c r="N83" i="36" s="1"/>
  <c r="M84" i="36"/>
  <c r="M85" i="36"/>
  <c r="M86" i="36"/>
  <c r="N86" i="36" s="1"/>
  <c r="O86" i="36" s="1"/>
  <c r="P86" i="36" s="1"/>
  <c r="M87" i="36"/>
  <c r="M88" i="36"/>
  <c r="N88" i="36" s="1"/>
  <c r="M89" i="36"/>
  <c r="M90" i="36"/>
  <c r="N90" i="36" s="1"/>
  <c r="O90" i="36" s="1"/>
  <c r="P90" i="36" s="1"/>
  <c r="M91" i="36"/>
  <c r="N91" i="36" s="1"/>
  <c r="M92" i="36"/>
  <c r="M93" i="36"/>
  <c r="N93" i="36" s="1"/>
  <c r="M94" i="36"/>
  <c r="N94" i="36" s="1"/>
  <c r="O94" i="36" s="1"/>
  <c r="P94" i="36" s="1"/>
  <c r="M95" i="36"/>
  <c r="N95" i="36" s="1"/>
  <c r="M96" i="36"/>
  <c r="M97" i="36"/>
  <c r="M98" i="36"/>
  <c r="N98" i="36" s="1"/>
  <c r="O98" i="36" s="1"/>
  <c r="P98" i="36" s="1"/>
  <c r="M99" i="36"/>
  <c r="M100" i="36"/>
  <c r="N100" i="36" s="1"/>
  <c r="M101" i="36"/>
  <c r="N101" i="36" s="1"/>
  <c r="O101" i="36" s="1"/>
  <c r="P101" i="36" s="1"/>
  <c r="M102" i="36"/>
  <c r="N102" i="36" s="1"/>
  <c r="O102" i="36" s="1"/>
  <c r="P102" i="36" s="1"/>
  <c r="M103" i="36"/>
  <c r="N103" i="36" s="1"/>
  <c r="M104" i="36"/>
  <c r="M105" i="36"/>
  <c r="N105" i="36" s="1"/>
  <c r="M106" i="36"/>
  <c r="N106" i="36" s="1"/>
  <c r="O106" i="36" s="1"/>
  <c r="P106" i="36" s="1"/>
  <c r="M107" i="36"/>
  <c r="N107" i="36" s="1"/>
  <c r="M108" i="36"/>
  <c r="M109" i="36"/>
  <c r="M110" i="36"/>
  <c r="N110" i="36" s="1"/>
  <c r="O110" i="36" s="1"/>
  <c r="P110" i="36" s="1"/>
  <c r="M111" i="36"/>
  <c r="M112" i="36"/>
  <c r="M113" i="36"/>
  <c r="N113" i="36" s="1"/>
  <c r="O113" i="36" s="1"/>
  <c r="P113" i="36" s="1"/>
  <c r="M114" i="36"/>
  <c r="N114" i="36" s="1"/>
  <c r="O114" i="36" s="1"/>
  <c r="P114" i="36" s="1"/>
  <c r="M115" i="36"/>
  <c r="N115" i="36" s="1"/>
  <c r="M116" i="36"/>
  <c r="N116" i="36" s="1"/>
  <c r="O116" i="36" s="1"/>
  <c r="P116" i="36" s="1"/>
  <c r="M117" i="36"/>
  <c r="N117" i="36" s="1"/>
  <c r="M118" i="36"/>
  <c r="N118" i="36" s="1"/>
  <c r="O118" i="36" s="1"/>
  <c r="P118" i="36" s="1"/>
  <c r="M119" i="36"/>
  <c r="N119" i="36" s="1"/>
  <c r="M120" i="36"/>
  <c r="M121" i="36"/>
  <c r="M122" i="36"/>
  <c r="N122" i="36" s="1"/>
  <c r="O122" i="36" s="1"/>
  <c r="P122" i="36" s="1"/>
  <c r="M123" i="36"/>
  <c r="M124" i="36"/>
  <c r="N124" i="36" s="1"/>
  <c r="M125" i="36"/>
  <c r="N125" i="36" s="1"/>
  <c r="O125" i="36" s="1"/>
  <c r="P125" i="36" s="1"/>
  <c r="M126" i="36"/>
  <c r="N126" i="36" s="1"/>
  <c r="O126" i="36" s="1"/>
  <c r="P126" i="36" s="1"/>
  <c r="M127" i="36"/>
  <c r="N127" i="36" s="1"/>
  <c r="M128" i="36"/>
  <c r="N128" i="36" s="1"/>
  <c r="O128" i="36" s="1"/>
  <c r="P128" i="36" s="1"/>
  <c r="M129" i="36"/>
  <c r="N129" i="36" s="1"/>
  <c r="M130" i="36"/>
  <c r="N130" i="36" s="1"/>
  <c r="O130" i="36" s="1"/>
  <c r="P130" i="36" s="1"/>
  <c r="M131" i="36"/>
  <c r="N131" i="36" s="1"/>
  <c r="M132" i="36"/>
  <c r="M133" i="36"/>
  <c r="M134" i="36"/>
  <c r="N134" i="36" s="1"/>
  <c r="O134" i="36" s="1"/>
  <c r="P134" i="36" s="1"/>
  <c r="M135" i="36"/>
  <c r="N135" i="36" s="1"/>
  <c r="M136" i="36"/>
  <c r="N136" i="36" s="1"/>
  <c r="M137" i="36"/>
  <c r="N137" i="36" s="1"/>
  <c r="O137" i="36" s="1"/>
  <c r="P137" i="36" s="1"/>
  <c r="M138" i="36"/>
  <c r="N138" i="36" s="1"/>
  <c r="O138" i="36" s="1"/>
  <c r="P138" i="36" s="1"/>
  <c r="M139" i="36"/>
  <c r="N139" i="36" s="1"/>
  <c r="O139" i="36" s="1"/>
  <c r="P139" i="36" s="1"/>
  <c r="M142" i="36"/>
  <c r="N142" i="36" s="1"/>
  <c r="O142" i="36" s="1"/>
  <c r="P142" i="36" s="1"/>
  <c r="M143" i="36"/>
  <c r="N143" i="36" s="1"/>
  <c r="O143" i="36" s="1"/>
  <c r="P143" i="36" s="1"/>
  <c r="M144" i="36"/>
  <c r="N144" i="36" s="1"/>
  <c r="O144" i="36" s="1"/>
  <c r="P144" i="36" s="1"/>
  <c r="M145" i="36"/>
  <c r="M146" i="36"/>
  <c r="M147" i="36"/>
  <c r="M148" i="36"/>
  <c r="N148" i="36" s="1"/>
  <c r="O148" i="36" s="1"/>
  <c r="P148" i="36" s="1"/>
  <c r="M149" i="36"/>
  <c r="N149" i="36" s="1"/>
  <c r="M150" i="36"/>
  <c r="N150" i="36" s="1"/>
  <c r="M151" i="36"/>
  <c r="N151" i="36" s="1"/>
  <c r="O151" i="36" s="1"/>
  <c r="P151" i="36" s="1"/>
  <c r="M152" i="36"/>
  <c r="N152" i="36" s="1"/>
  <c r="M153" i="36"/>
  <c r="N153" i="36" s="1"/>
  <c r="O153" i="36" s="1"/>
  <c r="P153" i="36" s="1"/>
  <c r="M154" i="36"/>
  <c r="N154" i="36" s="1"/>
  <c r="O154" i="36" s="1"/>
  <c r="P154" i="36" s="1"/>
  <c r="M155" i="36"/>
  <c r="N155" i="36" s="1"/>
  <c r="O155" i="36" s="1"/>
  <c r="P155" i="36" s="1"/>
  <c r="M156" i="36"/>
  <c r="N156" i="36" s="1"/>
  <c r="O156" i="36" s="1"/>
  <c r="P156" i="36" s="1"/>
  <c r="M157" i="36"/>
  <c r="M158" i="36"/>
  <c r="M159" i="36"/>
  <c r="M160" i="36"/>
  <c r="N160" i="36" s="1"/>
  <c r="O160" i="36" s="1"/>
  <c r="P160" i="36" s="1"/>
  <c r="M161" i="36"/>
  <c r="N161" i="36" s="1"/>
  <c r="M162" i="36"/>
  <c r="N162" i="36" s="1"/>
  <c r="M163" i="36"/>
  <c r="N163" i="36" s="1"/>
  <c r="O163" i="36" s="1"/>
  <c r="P163" i="36" s="1"/>
  <c r="M164" i="36"/>
  <c r="N164" i="36" s="1"/>
  <c r="M165" i="36"/>
  <c r="N165" i="36" s="1"/>
  <c r="O165" i="36" s="1"/>
  <c r="P165" i="36" s="1"/>
  <c r="M166" i="36"/>
  <c r="N166" i="36" s="1"/>
  <c r="O166" i="36" s="1"/>
  <c r="P166" i="36" s="1"/>
  <c r="M167" i="36"/>
  <c r="N167" i="36" s="1"/>
  <c r="O167" i="36" s="1"/>
  <c r="P167" i="36" s="1"/>
  <c r="M168" i="36"/>
  <c r="N168" i="36" s="1"/>
  <c r="O168" i="36" s="1"/>
  <c r="P168" i="36" s="1"/>
  <c r="M169" i="36"/>
  <c r="M170" i="36"/>
  <c r="M171" i="36"/>
  <c r="M172" i="36"/>
  <c r="N172" i="36" s="1"/>
  <c r="O172" i="36" s="1"/>
  <c r="P172" i="36" s="1"/>
  <c r="M173" i="36"/>
  <c r="N173" i="36" s="1"/>
  <c r="M174" i="36"/>
  <c r="N174" i="36" s="1"/>
  <c r="M175" i="36"/>
  <c r="M176" i="36"/>
  <c r="N176" i="36" s="1"/>
  <c r="M177" i="36"/>
  <c r="N177" i="36" s="1"/>
  <c r="O177" i="36" s="1"/>
  <c r="P177" i="36" s="1"/>
  <c r="M178" i="36"/>
  <c r="M181" i="36"/>
  <c r="N181" i="36" s="1"/>
  <c r="O181" i="36" s="1"/>
  <c r="P181" i="36" s="1"/>
  <c r="M182" i="36"/>
  <c r="N182" i="36" s="1"/>
  <c r="O182" i="36" s="1"/>
  <c r="P182" i="36" s="1"/>
  <c r="M183" i="36"/>
  <c r="M184" i="36"/>
  <c r="M185" i="36"/>
  <c r="M186" i="36"/>
  <c r="N186" i="36" s="1"/>
  <c r="O186" i="36" s="1"/>
  <c r="P186" i="36" s="1"/>
  <c r="M187" i="36"/>
  <c r="M188" i="36"/>
  <c r="N188" i="36" s="1"/>
  <c r="M189" i="36"/>
  <c r="M190" i="36"/>
  <c r="N190" i="36" s="1"/>
  <c r="O190" i="36" s="1"/>
  <c r="P190" i="36" s="1"/>
  <c r="M191" i="36"/>
  <c r="N191" i="36" s="1"/>
  <c r="M192" i="36"/>
  <c r="N192" i="36" s="1"/>
  <c r="M193" i="36"/>
  <c r="N193" i="36" s="1"/>
  <c r="M194" i="36"/>
  <c r="M195" i="36"/>
  <c r="M196" i="36"/>
  <c r="M197" i="36"/>
  <c r="M198" i="36"/>
  <c r="N198" i="36" s="1"/>
  <c r="O198" i="36" s="1"/>
  <c r="P198" i="36" s="1"/>
  <c r="M199" i="36"/>
  <c r="N199" i="36" s="1"/>
  <c r="O199" i="36" s="1"/>
  <c r="P199" i="36" s="1"/>
  <c r="M200" i="36"/>
  <c r="N200" i="36" s="1"/>
  <c r="O200" i="36" s="1"/>
  <c r="P200" i="36" s="1"/>
  <c r="M201" i="36"/>
  <c r="M202" i="36"/>
  <c r="M203" i="36"/>
  <c r="N203" i="36" s="1"/>
  <c r="O203" i="36" s="1"/>
  <c r="P203" i="36" s="1"/>
  <c r="M204" i="36"/>
  <c r="N204" i="36" s="1"/>
  <c r="M205" i="36"/>
  <c r="N205" i="36" s="1"/>
  <c r="M206" i="36"/>
  <c r="N206" i="36" s="1"/>
  <c r="O206" i="36" s="1"/>
  <c r="P206" i="36" s="1"/>
  <c r="M207" i="36"/>
  <c r="M208" i="36"/>
  <c r="M209" i="36"/>
  <c r="M210" i="36"/>
  <c r="N210" i="36" s="1"/>
  <c r="O210" i="36" s="1"/>
  <c r="P210" i="36" s="1"/>
  <c r="M211" i="36"/>
  <c r="M212" i="36"/>
  <c r="N212" i="36" s="1"/>
  <c r="M213" i="36"/>
  <c r="M214" i="36"/>
  <c r="N214" i="36" s="1"/>
  <c r="O214" i="36" s="1"/>
  <c r="P214" i="36" s="1"/>
  <c r="M215" i="36"/>
  <c r="N215" i="36" s="1"/>
  <c r="O215" i="36" s="1"/>
  <c r="P215" i="36" s="1"/>
  <c r="M216" i="36"/>
  <c r="N216" i="36" s="1"/>
  <c r="M217" i="36"/>
  <c r="N217" i="36" s="1"/>
  <c r="M220" i="36"/>
  <c r="M221" i="36"/>
  <c r="M222" i="36"/>
  <c r="M223" i="36"/>
  <c r="M224" i="36"/>
  <c r="N224" i="36" s="1"/>
  <c r="M225" i="36"/>
  <c r="M226" i="36"/>
  <c r="N226" i="36" s="1"/>
  <c r="M227" i="36"/>
  <c r="N227" i="36" s="1"/>
  <c r="O227" i="36" s="1"/>
  <c r="P227" i="36" s="1"/>
  <c r="M228" i="36"/>
  <c r="N228" i="36" s="1"/>
  <c r="O228" i="36" s="1"/>
  <c r="P228" i="36" s="1"/>
  <c r="M229" i="36"/>
  <c r="N229" i="36" s="1"/>
  <c r="O229" i="36" s="1"/>
  <c r="P229" i="36" s="1"/>
  <c r="M230" i="36"/>
  <c r="N230" i="36" s="1"/>
  <c r="O230" i="36" s="1"/>
  <c r="P230" i="36" s="1"/>
  <c r="M231" i="36"/>
  <c r="N231" i="36" s="1"/>
  <c r="O231" i="36" s="1"/>
  <c r="P231" i="36" s="1"/>
  <c r="M232" i="36"/>
  <c r="N232" i="36" s="1"/>
  <c r="O232" i="36" s="1"/>
  <c r="P232" i="36" s="1"/>
  <c r="M233" i="36"/>
  <c r="M243" i="36"/>
  <c r="M244" i="36"/>
  <c r="M245" i="36"/>
  <c r="N245" i="36" s="1"/>
  <c r="O245" i="36" s="1"/>
  <c r="P245" i="36" s="1"/>
  <c r="M246" i="36"/>
  <c r="M247" i="36"/>
  <c r="N247" i="36" s="1"/>
  <c r="O247" i="36" s="1"/>
  <c r="P247" i="36" s="1"/>
  <c r="M248" i="36"/>
  <c r="M249" i="36"/>
  <c r="N249" i="36" s="1"/>
  <c r="M250" i="36"/>
  <c r="N250" i="36" s="1"/>
  <c r="O250" i="36" s="1"/>
  <c r="P250" i="36" s="1"/>
  <c r="M251" i="36"/>
  <c r="N251" i="36" s="1"/>
  <c r="M252" i="36"/>
  <c r="N252" i="36" s="1"/>
  <c r="O252" i="36" s="1"/>
  <c r="P252" i="36" s="1"/>
  <c r="M253" i="36"/>
  <c r="N253" i="36" s="1"/>
  <c r="O253" i="36" s="1"/>
  <c r="P253" i="36" s="1"/>
  <c r="M254" i="36"/>
  <c r="M255" i="36"/>
  <c r="M256" i="36"/>
  <c r="M257" i="36"/>
  <c r="N257" i="36" s="1"/>
  <c r="O257" i="36" s="1"/>
  <c r="P257" i="36" s="1"/>
  <c r="M258" i="36"/>
  <c r="N258" i="36" s="1"/>
  <c r="O258" i="36" s="1"/>
  <c r="P258" i="36" s="1"/>
  <c r="M259" i="36"/>
  <c r="M260" i="36"/>
  <c r="M261" i="36"/>
  <c r="N261" i="36" s="1"/>
  <c r="M262" i="36"/>
  <c r="N262" i="36" s="1"/>
  <c r="M263" i="36"/>
  <c r="N263" i="36" s="1"/>
  <c r="M264" i="36"/>
  <c r="N264" i="36" s="1"/>
  <c r="O264" i="36" s="1"/>
  <c r="P264" i="36" s="1"/>
  <c r="M265" i="36"/>
  <c r="N265" i="36" s="1"/>
  <c r="O265" i="36" s="1"/>
  <c r="P265" i="36" s="1"/>
  <c r="M266" i="36"/>
  <c r="M267" i="36"/>
  <c r="M268" i="36"/>
  <c r="M269" i="36"/>
  <c r="N269" i="36" s="1"/>
  <c r="O269" i="36" s="1"/>
  <c r="P269" i="36" s="1"/>
  <c r="M270" i="36"/>
  <c r="N270" i="36" s="1"/>
  <c r="O270" i="36" s="1"/>
  <c r="P270" i="36" s="1"/>
  <c r="M271" i="36"/>
  <c r="N271" i="36" s="1"/>
  <c r="M272" i="36"/>
  <c r="N272" i="36" s="1"/>
  <c r="O272" i="36" s="1"/>
  <c r="P272" i="36" s="1"/>
  <c r="M273" i="36"/>
  <c r="N273" i="36" s="1"/>
  <c r="M274" i="36"/>
  <c r="N274" i="36" s="1"/>
  <c r="O274" i="36" s="1"/>
  <c r="P274" i="36" s="1"/>
  <c r="M275" i="36"/>
  <c r="N275" i="36" s="1"/>
  <c r="M276" i="36"/>
  <c r="N276" i="36" s="1"/>
  <c r="O276" i="36" s="1"/>
  <c r="P276" i="36" s="1"/>
  <c r="M277" i="36"/>
  <c r="N277" i="36" s="1"/>
  <c r="O277" i="36" s="1"/>
  <c r="P277" i="36" s="1"/>
  <c r="M278" i="36"/>
  <c r="M279" i="36"/>
  <c r="M280" i="36"/>
  <c r="M283" i="36"/>
  <c r="N283" i="36" s="1"/>
  <c r="O283" i="36" s="1"/>
  <c r="P283" i="36" s="1"/>
  <c r="M284" i="36"/>
  <c r="M285" i="36"/>
  <c r="M286" i="36"/>
  <c r="N286" i="36" s="1"/>
  <c r="O286" i="36" s="1"/>
  <c r="P286" i="36" s="1"/>
  <c r="M287" i="36"/>
  <c r="N287" i="36" s="1"/>
  <c r="O287" i="36" s="1"/>
  <c r="P287" i="36" s="1"/>
  <c r="M288" i="36"/>
  <c r="N288" i="36" s="1"/>
  <c r="O288" i="36" s="1"/>
  <c r="P288" i="36" s="1"/>
  <c r="M289" i="36"/>
  <c r="N289" i="36" s="1"/>
  <c r="O289" i="36" s="1"/>
  <c r="P289" i="36" s="1"/>
  <c r="M290" i="36"/>
  <c r="M291" i="36"/>
  <c r="N291" i="36" s="1"/>
  <c r="M292" i="36"/>
  <c r="M293" i="36"/>
  <c r="M294" i="36"/>
  <c r="N294" i="36" s="1"/>
  <c r="M295" i="36"/>
  <c r="M296" i="36"/>
  <c r="N296" i="36" s="1"/>
  <c r="O296" i="36" s="1"/>
  <c r="P296" i="36" s="1"/>
  <c r="M297" i="36"/>
  <c r="N297" i="36" s="1"/>
  <c r="O297" i="36" s="1"/>
  <c r="P297" i="36" s="1"/>
  <c r="M298" i="36"/>
  <c r="N298" i="36" s="1"/>
  <c r="O298" i="36" s="1"/>
  <c r="P298" i="36" s="1"/>
  <c r="M299" i="36"/>
  <c r="N299" i="36" s="1"/>
  <c r="O299" i="36" s="1"/>
  <c r="P299" i="36" s="1"/>
  <c r="M300" i="36"/>
  <c r="N300" i="36" s="1"/>
  <c r="M301" i="36"/>
  <c r="N301" i="36" s="1"/>
  <c r="O301" i="36" s="1"/>
  <c r="P301" i="36" s="1"/>
  <c r="M302" i="36"/>
  <c r="N302" i="36" s="1"/>
  <c r="O302" i="36" s="1"/>
  <c r="P302" i="36" s="1"/>
  <c r="M303" i="36"/>
  <c r="N303" i="36" s="1"/>
  <c r="O303" i="36" s="1"/>
  <c r="P303" i="36" s="1"/>
  <c r="M304" i="36"/>
  <c r="M305" i="36"/>
  <c r="M306" i="36"/>
  <c r="M307" i="36"/>
  <c r="N307" i="36" s="1"/>
  <c r="O307" i="36" s="1"/>
  <c r="P307" i="36" s="1"/>
  <c r="M308" i="36"/>
  <c r="N308" i="36" s="1"/>
  <c r="O308" i="36" s="1"/>
  <c r="P308" i="36" s="1"/>
  <c r="M309" i="36"/>
  <c r="M310" i="36"/>
  <c r="M311" i="36"/>
  <c r="N311" i="36" s="1"/>
  <c r="O311" i="36" s="1"/>
  <c r="P311" i="36" s="1"/>
  <c r="M312" i="36"/>
  <c r="N312" i="36" s="1"/>
  <c r="O312" i="36" s="1"/>
  <c r="P312" i="36" s="1"/>
  <c r="M313" i="36"/>
  <c r="M314" i="36"/>
  <c r="M315" i="36"/>
  <c r="N315" i="36" s="1"/>
  <c r="O315" i="36" s="1"/>
  <c r="P315" i="36" s="1"/>
  <c r="M316" i="36"/>
  <c r="M317" i="36"/>
  <c r="M321" i="36"/>
  <c r="M322" i="36"/>
  <c r="N322" i="36" s="1"/>
  <c r="O322" i="36" s="1"/>
  <c r="P322" i="36" s="1"/>
  <c r="M323" i="36"/>
  <c r="M324" i="36"/>
  <c r="N324" i="36" s="1"/>
  <c r="M325" i="36"/>
  <c r="N325" i="36" s="1"/>
  <c r="O325" i="36" s="1"/>
  <c r="P325" i="36" s="1"/>
  <c r="M326" i="36"/>
  <c r="N326" i="36" s="1"/>
  <c r="M327" i="36"/>
  <c r="N327" i="36" s="1"/>
  <c r="O327" i="36" s="1"/>
  <c r="P327" i="36" s="1"/>
  <c r="M328" i="36"/>
  <c r="N328" i="36" s="1"/>
  <c r="O328" i="36" s="1"/>
  <c r="P328" i="36" s="1"/>
  <c r="M329" i="36"/>
  <c r="N329" i="36" s="1"/>
  <c r="O329" i="36" s="1"/>
  <c r="P329" i="36" s="1"/>
  <c r="M330" i="36"/>
  <c r="N330" i="36" s="1"/>
  <c r="O330" i="36" s="1"/>
  <c r="P330" i="36" s="1"/>
  <c r="M331" i="36"/>
  <c r="M332" i="36"/>
  <c r="M333" i="36"/>
  <c r="N333" i="36" s="1"/>
  <c r="O333" i="36" s="1"/>
  <c r="P333" i="36" s="1"/>
  <c r="M334" i="36"/>
  <c r="N334" i="36" s="1"/>
  <c r="O334" i="36" s="1"/>
  <c r="P334" i="36" s="1"/>
  <c r="M335" i="36"/>
  <c r="M336" i="36"/>
  <c r="N336" i="36" s="1"/>
  <c r="O336" i="36" s="1"/>
  <c r="P336" i="36" s="1"/>
  <c r="M337" i="36"/>
  <c r="N337" i="36" s="1"/>
  <c r="O337" i="36" s="1"/>
  <c r="P337" i="36" s="1"/>
  <c r="M338" i="36"/>
  <c r="N338" i="36" s="1"/>
  <c r="M339" i="36"/>
  <c r="N339" i="36" s="1"/>
  <c r="O339" i="36" s="1"/>
  <c r="P339" i="36" s="1"/>
  <c r="M340" i="36"/>
  <c r="N340" i="36" s="1"/>
  <c r="O340" i="36" s="1"/>
  <c r="P340" i="36" s="1"/>
  <c r="M341" i="36"/>
  <c r="N341" i="36" s="1"/>
  <c r="O341" i="36" s="1"/>
  <c r="P341" i="36" s="1"/>
  <c r="M342" i="36"/>
  <c r="N342" i="36" s="1"/>
  <c r="O342" i="36" s="1"/>
  <c r="P342" i="36" s="1"/>
  <c r="M343" i="36"/>
  <c r="M344" i="36"/>
  <c r="M345" i="36"/>
  <c r="N345" i="36" s="1"/>
  <c r="M346" i="36"/>
  <c r="N346" i="36" s="1"/>
  <c r="O346" i="36" s="1"/>
  <c r="P346" i="36" s="1"/>
  <c r="M347" i="36"/>
  <c r="N347" i="36" s="1"/>
  <c r="O347" i="36" s="1"/>
  <c r="P347" i="36" s="1"/>
  <c r="M348" i="36"/>
  <c r="N348" i="36" s="1"/>
  <c r="M349" i="36"/>
  <c r="N349" i="36" s="1"/>
  <c r="O349" i="36" s="1"/>
  <c r="P349" i="36" s="1"/>
  <c r="M350" i="36"/>
  <c r="N350" i="36" s="1"/>
  <c r="O350" i="36" s="1"/>
  <c r="P350" i="36" s="1"/>
  <c r="M351" i="36"/>
  <c r="N351" i="36" s="1"/>
  <c r="O351" i="36" s="1"/>
  <c r="P351" i="36" s="1"/>
  <c r="M352" i="36"/>
  <c r="N352" i="36" s="1"/>
  <c r="O352" i="36" s="1"/>
  <c r="P352" i="36" s="1"/>
  <c r="M353" i="36"/>
  <c r="M354" i="36"/>
  <c r="M355" i="36"/>
  <c r="M356" i="36"/>
  <c r="M357" i="36"/>
  <c r="N357" i="36" s="1"/>
  <c r="O357" i="36" s="1"/>
  <c r="P357" i="36" s="1"/>
  <c r="M358" i="36"/>
  <c r="N358" i="36" s="1"/>
  <c r="M359" i="36"/>
  <c r="N359" i="36" s="1"/>
  <c r="O359" i="36" s="1"/>
  <c r="P359" i="36" s="1"/>
  <c r="M360" i="36"/>
  <c r="N360" i="36" s="1"/>
  <c r="M361" i="36"/>
  <c r="N361" i="36" s="1"/>
  <c r="O361" i="36" s="1"/>
  <c r="P361" i="36" s="1"/>
  <c r="M362" i="36"/>
  <c r="N362" i="36" s="1"/>
  <c r="M363" i="36"/>
  <c r="N363" i="36" s="1"/>
  <c r="O363" i="36" s="1"/>
  <c r="P363" i="36" s="1"/>
  <c r="M364" i="36"/>
  <c r="N364" i="36" s="1"/>
  <c r="O364" i="36" s="1"/>
  <c r="P364" i="36" s="1"/>
  <c r="M365" i="36"/>
  <c r="N365" i="36" s="1"/>
  <c r="O365" i="36" s="1"/>
  <c r="P365" i="36" s="1"/>
  <c r="M366" i="36"/>
  <c r="N366" i="36" s="1"/>
  <c r="O366" i="36" s="1"/>
  <c r="P366" i="36" s="1"/>
  <c r="M367" i="36"/>
  <c r="M368" i="36"/>
  <c r="M369" i="36"/>
  <c r="N369" i="36" s="1"/>
  <c r="O369" i="36" s="1"/>
  <c r="P369" i="36" s="1"/>
  <c r="M370" i="36"/>
  <c r="N370" i="36" s="1"/>
  <c r="O370" i="36" s="1"/>
  <c r="P370" i="36" s="1"/>
  <c r="M371" i="36"/>
  <c r="M372" i="36"/>
  <c r="N372" i="36" s="1"/>
  <c r="O372" i="36" s="1"/>
  <c r="P372" i="36" s="1"/>
  <c r="M373" i="36"/>
  <c r="M374" i="36"/>
  <c r="N374" i="36" s="1"/>
  <c r="M375" i="36"/>
  <c r="N375" i="36" s="1"/>
  <c r="O375" i="36" s="1"/>
  <c r="P375" i="36" s="1"/>
  <c r="M376" i="36"/>
  <c r="M377" i="36"/>
  <c r="N377" i="36" s="1"/>
  <c r="O377" i="36" s="1"/>
  <c r="P377" i="36" s="1"/>
  <c r="M378" i="36"/>
  <c r="N378" i="36" s="1"/>
  <c r="O378" i="36" s="1"/>
  <c r="P378" i="36" s="1"/>
  <c r="M379" i="36"/>
  <c r="M380" i="36"/>
  <c r="M381" i="36"/>
  <c r="N381" i="36" s="1"/>
  <c r="O381" i="36" s="1"/>
  <c r="P381" i="36" s="1"/>
  <c r="M382" i="36"/>
  <c r="N382" i="36" s="1"/>
  <c r="O382" i="36" s="1"/>
  <c r="P382" i="36" s="1"/>
  <c r="M383" i="36"/>
  <c r="M384" i="36"/>
  <c r="N384" i="36" s="1"/>
  <c r="O384" i="36" s="1"/>
  <c r="P384" i="36" s="1"/>
  <c r="M385" i="36"/>
  <c r="N385" i="36" s="1"/>
  <c r="O385" i="36" s="1"/>
  <c r="P385" i="36" s="1"/>
  <c r="M386" i="36"/>
  <c r="N386" i="36" s="1"/>
  <c r="M387" i="36"/>
  <c r="N387" i="36" s="1"/>
  <c r="O387" i="36" s="1"/>
  <c r="P387" i="36" s="1"/>
  <c r="N107" i="38"/>
  <c r="O107" i="38" s="1"/>
  <c r="P107" i="38" s="1"/>
  <c r="N332" i="38"/>
  <c r="O332" i="38" s="1"/>
  <c r="P332" i="38" s="1"/>
  <c r="B14" i="2"/>
  <c r="B23" i="2"/>
  <c r="C14" i="2"/>
  <c r="C23" i="2"/>
  <c r="N321" i="36"/>
  <c r="O321" i="36" s="1"/>
  <c r="P321" i="36" s="1"/>
  <c r="N323" i="36"/>
  <c r="O323" i="36" s="1"/>
  <c r="P323" i="36" s="1"/>
  <c r="N331" i="36"/>
  <c r="O331" i="36" s="1"/>
  <c r="P331" i="36" s="1"/>
  <c r="N332" i="36"/>
  <c r="O332" i="36" s="1"/>
  <c r="P332" i="36" s="1"/>
  <c r="N335" i="36"/>
  <c r="O335" i="36" s="1"/>
  <c r="P335" i="36" s="1"/>
  <c r="N343" i="36"/>
  <c r="O343" i="36" s="1"/>
  <c r="P343" i="36" s="1"/>
  <c r="N344" i="36"/>
  <c r="O344" i="36"/>
  <c r="P344" i="36" s="1"/>
  <c r="N353" i="36"/>
  <c r="O353" i="36" s="1"/>
  <c r="P353" i="36" s="1"/>
  <c r="N354" i="36"/>
  <c r="O354" i="36" s="1"/>
  <c r="P354" i="36" s="1"/>
  <c r="N355" i="36"/>
  <c r="O355" i="36" s="1"/>
  <c r="P355" i="36" s="1"/>
  <c r="N356" i="36"/>
  <c r="O356" i="36" s="1"/>
  <c r="P356" i="36" s="1"/>
  <c r="N367" i="36"/>
  <c r="O367" i="36" s="1"/>
  <c r="P367" i="36" s="1"/>
  <c r="N368" i="36"/>
  <c r="O368" i="36" s="1"/>
  <c r="P368" i="36" s="1"/>
  <c r="N371" i="36"/>
  <c r="O371" i="36" s="1"/>
  <c r="P371" i="36" s="1"/>
  <c r="N373" i="36"/>
  <c r="O373" i="36" s="1"/>
  <c r="P373" i="36" s="1"/>
  <c r="N376" i="36"/>
  <c r="O376" i="36" s="1"/>
  <c r="P376" i="36" s="1"/>
  <c r="N379" i="36"/>
  <c r="O379" i="36" s="1"/>
  <c r="P379" i="36" s="1"/>
  <c r="N380" i="36"/>
  <c r="O380" i="36" s="1"/>
  <c r="P380" i="36" s="1"/>
  <c r="N383" i="36"/>
  <c r="O383" i="36" s="1"/>
  <c r="P383" i="36" s="1"/>
  <c r="N284" i="36"/>
  <c r="O284" i="36" s="1"/>
  <c r="P284" i="36" s="1"/>
  <c r="N292" i="36"/>
  <c r="O292" i="36" s="1"/>
  <c r="P292" i="36" s="1"/>
  <c r="N293" i="36"/>
  <c r="O293" i="36" s="1"/>
  <c r="P293" i="36" s="1"/>
  <c r="N304" i="36"/>
  <c r="O304" i="36" s="1"/>
  <c r="P304" i="36" s="1"/>
  <c r="N305" i="36"/>
  <c r="O305" i="36" s="1"/>
  <c r="P305" i="36" s="1"/>
  <c r="N310" i="36"/>
  <c r="O310" i="36" s="1"/>
  <c r="P310" i="36" s="1"/>
  <c r="N313" i="36"/>
  <c r="O313" i="36" s="1"/>
  <c r="P313" i="36" s="1"/>
  <c r="N314" i="36"/>
  <c r="O314" i="36" s="1"/>
  <c r="P314" i="36" s="1"/>
  <c r="N316" i="36"/>
  <c r="O316" i="36" s="1"/>
  <c r="P316" i="36" s="1"/>
  <c r="N317" i="36"/>
  <c r="O317" i="36" s="1"/>
  <c r="P317" i="36" s="1"/>
  <c r="F388" i="36"/>
  <c r="B32" i="1" s="1"/>
  <c r="F318" i="36"/>
  <c r="B31" i="1" s="1"/>
  <c r="N280" i="36"/>
  <c r="O280" i="36" s="1"/>
  <c r="P280" i="36" s="1"/>
  <c r="N243" i="36"/>
  <c r="O243" i="36" s="1"/>
  <c r="P243" i="36" s="1"/>
  <c r="N244" i="36"/>
  <c r="O244" i="36" s="1"/>
  <c r="P244" i="36" s="1"/>
  <c r="N246" i="36"/>
  <c r="O246" i="36" s="1"/>
  <c r="P246" i="36" s="1"/>
  <c r="N248" i="36"/>
  <c r="O248" i="36" s="1"/>
  <c r="P248" i="36" s="1"/>
  <c r="N254" i="36"/>
  <c r="O254" i="36" s="1"/>
  <c r="P254" i="36" s="1"/>
  <c r="N255" i="36"/>
  <c r="O255" i="36" s="1"/>
  <c r="P255" i="36" s="1"/>
  <c r="N256" i="36"/>
  <c r="O256" i="36" s="1"/>
  <c r="P256" i="36" s="1"/>
  <c r="N260" i="36"/>
  <c r="O260" i="36" s="1"/>
  <c r="P260" i="36" s="1"/>
  <c r="N266" i="36"/>
  <c r="O266" i="36" s="1"/>
  <c r="P266" i="36" s="1"/>
  <c r="N267" i="36"/>
  <c r="O267" i="36" s="1"/>
  <c r="P267" i="36" s="1"/>
  <c r="N268" i="36"/>
  <c r="O268" i="36" s="1"/>
  <c r="P268" i="36" s="1"/>
  <c r="N278" i="36"/>
  <c r="O278" i="36" s="1"/>
  <c r="P278" i="36" s="1"/>
  <c r="N279" i="36"/>
  <c r="O279" i="36" s="1"/>
  <c r="P279" i="36" s="1"/>
  <c r="F281" i="36"/>
  <c r="B30" i="1" s="1"/>
  <c r="N233" i="36"/>
  <c r="O233" i="36" s="1"/>
  <c r="P233" i="36" s="1"/>
  <c r="N221" i="36"/>
  <c r="O221" i="36" s="1"/>
  <c r="P221" i="36" s="1"/>
  <c r="N222" i="36"/>
  <c r="O222" i="36" s="1"/>
  <c r="P222" i="36" s="1"/>
  <c r="N223" i="36"/>
  <c r="O223" i="36" s="1"/>
  <c r="P223" i="36" s="1"/>
  <c r="N225" i="36"/>
  <c r="O225" i="36" s="1"/>
  <c r="P225" i="36" s="1"/>
  <c r="N183" i="36"/>
  <c r="O183" i="36" s="1"/>
  <c r="P183" i="36" s="1"/>
  <c r="N184" i="36"/>
  <c r="O184" i="36" s="1"/>
  <c r="P184" i="36" s="1"/>
  <c r="N185" i="36"/>
  <c r="O185" i="36" s="1"/>
  <c r="P185" i="36" s="1"/>
  <c r="N187" i="36"/>
  <c r="O187" i="36" s="1"/>
  <c r="P187" i="36" s="1"/>
  <c r="N189" i="36"/>
  <c r="O189" i="36" s="1"/>
  <c r="P189" i="36" s="1"/>
  <c r="N194" i="36"/>
  <c r="O194" i="36" s="1"/>
  <c r="P194" i="36" s="1"/>
  <c r="N195" i="36"/>
  <c r="O195" i="36" s="1"/>
  <c r="P195" i="36" s="1"/>
  <c r="N196" i="36"/>
  <c r="O196" i="36" s="1"/>
  <c r="P196" i="36" s="1"/>
  <c r="N197" i="36"/>
  <c r="O197" i="36" s="1"/>
  <c r="P197" i="36" s="1"/>
  <c r="N201" i="36"/>
  <c r="O201" i="36" s="1"/>
  <c r="P201" i="36" s="1"/>
  <c r="N207" i="36"/>
  <c r="O207" i="36" s="1"/>
  <c r="P207" i="36" s="1"/>
  <c r="N208" i="36"/>
  <c r="O208" i="36" s="1"/>
  <c r="P208" i="36" s="1"/>
  <c r="N209" i="36"/>
  <c r="O209" i="36"/>
  <c r="P209" i="36" s="1"/>
  <c r="N211" i="36"/>
  <c r="O211" i="36" s="1"/>
  <c r="P211" i="36" s="1"/>
  <c r="N213" i="36"/>
  <c r="O213" i="36" s="1"/>
  <c r="P213" i="36" s="1"/>
  <c r="F218" i="36"/>
  <c r="B28" i="1" s="1"/>
  <c r="N145" i="36"/>
  <c r="O145" i="36" s="1"/>
  <c r="P145" i="36" s="1"/>
  <c r="N146" i="36"/>
  <c r="N147" i="36"/>
  <c r="O147" i="36" s="1"/>
  <c r="P147" i="36" s="1"/>
  <c r="N157" i="36"/>
  <c r="O157" i="36" s="1"/>
  <c r="P157" i="36" s="1"/>
  <c r="N158" i="36"/>
  <c r="N159" i="36"/>
  <c r="O159" i="36" s="1"/>
  <c r="P159" i="36" s="1"/>
  <c r="N169" i="36"/>
  <c r="O169" i="36" s="1"/>
  <c r="P169" i="36" s="1"/>
  <c r="N170" i="36"/>
  <c r="N171" i="36"/>
  <c r="O171" i="36" s="1"/>
  <c r="P171" i="36" s="1"/>
  <c r="N175" i="36"/>
  <c r="O175" i="36" s="1"/>
  <c r="P175" i="36" s="1"/>
  <c r="N178" i="36"/>
  <c r="O178" i="36" s="1"/>
  <c r="P178" i="36" s="1"/>
  <c r="F179" i="36"/>
  <c r="B27" i="1" s="1"/>
  <c r="N73" i="36"/>
  <c r="O73" i="36" s="1"/>
  <c r="P73" i="36" s="1"/>
  <c r="N79" i="36"/>
  <c r="N80" i="36"/>
  <c r="O80" i="36" s="1"/>
  <c r="P80" i="36" s="1"/>
  <c r="N84" i="36"/>
  <c r="O84" i="36" s="1"/>
  <c r="P84" i="36" s="1"/>
  <c r="N85" i="36"/>
  <c r="N87" i="36"/>
  <c r="N89" i="36"/>
  <c r="O89" i="36" s="1"/>
  <c r="P89" i="36" s="1"/>
  <c r="N92" i="36"/>
  <c r="O92" i="36" s="1"/>
  <c r="P92" i="36" s="1"/>
  <c r="N96" i="36"/>
  <c r="O96" i="36" s="1"/>
  <c r="P96" i="36" s="1"/>
  <c r="N97" i="36"/>
  <c r="N99" i="36"/>
  <c r="N104" i="36"/>
  <c r="O104" i="36" s="1"/>
  <c r="P104" i="36" s="1"/>
  <c r="N108" i="36"/>
  <c r="O108" i="36" s="1"/>
  <c r="P108" i="36" s="1"/>
  <c r="N109" i="36"/>
  <c r="N111" i="36"/>
  <c r="N120" i="36"/>
  <c r="O120" i="36" s="1"/>
  <c r="P120" i="36" s="1"/>
  <c r="N121" i="36"/>
  <c r="N123" i="36"/>
  <c r="N132" i="36"/>
  <c r="O132" i="36" s="1"/>
  <c r="P132" i="36" s="1"/>
  <c r="N133" i="36"/>
  <c r="N69" i="36"/>
  <c r="O69" i="36" s="1"/>
  <c r="P69" i="36" s="1"/>
  <c r="N41" i="36"/>
  <c r="O41" i="36" s="1"/>
  <c r="P41" i="36" s="1"/>
  <c r="N45" i="36"/>
  <c r="O45" i="36" s="1"/>
  <c r="P45" i="36" s="1"/>
  <c r="N46" i="36"/>
  <c r="O46" i="36" s="1"/>
  <c r="P46" i="36" s="1"/>
  <c r="N50" i="36"/>
  <c r="O50" i="36" s="1"/>
  <c r="P50" i="36" s="1"/>
  <c r="N53" i="36"/>
  <c r="O53" i="36" s="1"/>
  <c r="P53" i="36" s="1"/>
  <c r="N56" i="36"/>
  <c r="O56" i="36" s="1"/>
  <c r="P56" i="36" s="1"/>
  <c r="N57" i="36"/>
  <c r="O57" i="36" s="1"/>
  <c r="P57" i="36" s="1"/>
  <c r="N68" i="36"/>
  <c r="O68" i="36" s="1"/>
  <c r="P68" i="36" s="1"/>
  <c r="F70" i="36"/>
  <c r="B25" i="1" s="1"/>
  <c r="N8" i="36"/>
  <c r="O8" i="36" s="1"/>
  <c r="P8" i="36" s="1"/>
  <c r="N11" i="36"/>
  <c r="O11" i="36" s="1"/>
  <c r="P11" i="36" s="1"/>
  <c r="N20" i="36"/>
  <c r="O20" i="36" s="1"/>
  <c r="P20" i="36" s="1"/>
  <c r="N27" i="36"/>
  <c r="O27" i="36" s="1"/>
  <c r="P27" i="36" s="1"/>
  <c r="N31" i="36"/>
  <c r="O31" i="36" s="1"/>
  <c r="P31" i="36" s="1"/>
  <c r="N32" i="36"/>
  <c r="O32" i="36" s="1"/>
  <c r="P32" i="36" s="1"/>
  <c r="F38" i="36"/>
  <c r="B24" i="1" s="1"/>
  <c r="N12" i="38"/>
  <c r="O12" i="38" s="1"/>
  <c r="P12" i="38" s="1"/>
  <c r="N15" i="38"/>
  <c r="O15" i="38" s="1"/>
  <c r="P15" i="38" s="1"/>
  <c r="N19" i="38"/>
  <c r="N22" i="38"/>
  <c r="O22" i="38" s="1"/>
  <c r="P22" i="38" s="1"/>
  <c r="N23" i="38"/>
  <c r="O23" i="38" s="1"/>
  <c r="P23" i="38" s="1"/>
  <c r="N24" i="38"/>
  <c r="N27" i="38"/>
  <c r="N34" i="38"/>
  <c r="N35" i="38"/>
  <c r="O35" i="38" s="1"/>
  <c r="P35" i="38" s="1"/>
  <c r="N36" i="38"/>
  <c r="O36" i="38" s="1"/>
  <c r="P36" i="38" s="1"/>
  <c r="N39" i="38"/>
  <c r="O39" i="38" s="1"/>
  <c r="P39" i="38" s="1"/>
  <c r="N41" i="38"/>
  <c r="N43" i="38"/>
  <c r="O43" i="38" s="1"/>
  <c r="P43" i="38" s="1"/>
  <c r="N46" i="38"/>
  <c r="O46" i="38" s="1"/>
  <c r="P46" i="38" s="1"/>
  <c r="N47" i="38"/>
  <c r="O47" i="38" s="1"/>
  <c r="P47" i="38" s="1"/>
  <c r="N51" i="38"/>
  <c r="O51" i="38" s="1"/>
  <c r="P51" i="38" s="1"/>
  <c r="N58" i="38"/>
  <c r="O58" i="38" s="1"/>
  <c r="P58" i="38" s="1"/>
  <c r="N59" i="38"/>
  <c r="O59" i="38" s="1"/>
  <c r="P59" i="38" s="1"/>
  <c r="N60" i="38"/>
  <c r="O60" i="38" s="1"/>
  <c r="P60" i="38" s="1"/>
  <c r="N64" i="38"/>
  <c r="O64" i="38" s="1"/>
  <c r="P64" i="38" s="1"/>
  <c r="N66" i="38"/>
  <c r="N68" i="38"/>
  <c r="O68" i="38" s="1"/>
  <c r="P68" i="38" s="1"/>
  <c r="N75" i="38"/>
  <c r="O75" i="38" s="1"/>
  <c r="P75" i="38" s="1"/>
  <c r="N77" i="38"/>
  <c r="N79" i="38"/>
  <c r="N83" i="38"/>
  <c r="N86" i="38"/>
  <c r="O86" i="38" s="1"/>
  <c r="P86" i="38" s="1"/>
  <c r="N88" i="38"/>
  <c r="N91" i="38"/>
  <c r="O91" i="38" s="1"/>
  <c r="P91" i="38" s="1"/>
  <c r="N93" i="38"/>
  <c r="O93" i="38" s="1"/>
  <c r="P93" i="38" s="1"/>
  <c r="N95" i="38"/>
  <c r="N98" i="38"/>
  <c r="N99" i="38"/>
  <c r="O99" i="38" s="1"/>
  <c r="P99" i="38" s="1"/>
  <c r="N101" i="38"/>
  <c r="O101" i="38" s="1"/>
  <c r="P101" i="38" s="1"/>
  <c r="N103" i="38"/>
  <c r="N111" i="38"/>
  <c r="O111" i="38" s="1"/>
  <c r="P111" i="38" s="1"/>
  <c r="N112" i="38"/>
  <c r="O112" i="38" s="1"/>
  <c r="P112" i="38" s="1"/>
  <c r="N113" i="38"/>
  <c r="O113" i="38" s="1"/>
  <c r="P113" i="38" s="1"/>
  <c r="N115" i="38"/>
  <c r="N123" i="38"/>
  <c r="O123" i="38" s="1"/>
  <c r="P123" i="38" s="1"/>
  <c r="N125" i="38"/>
  <c r="O125" i="38" s="1"/>
  <c r="P125" i="38" s="1"/>
  <c r="N126" i="38"/>
  <c r="O126" i="38" s="1"/>
  <c r="P126" i="38" s="1"/>
  <c r="N127" i="38"/>
  <c r="N130" i="38"/>
  <c r="O130" i="38" s="1"/>
  <c r="P130" i="38" s="1"/>
  <c r="N134" i="38"/>
  <c r="O134" i="38" s="1"/>
  <c r="P134" i="38" s="1"/>
  <c r="N136" i="38"/>
  <c r="O136" i="38" s="1"/>
  <c r="P136" i="38" s="1"/>
  <c r="N138" i="38"/>
  <c r="O138" i="38" s="1"/>
  <c r="P138" i="38" s="1"/>
  <c r="N139" i="38"/>
  <c r="O139" i="38" s="1"/>
  <c r="P139" i="38" s="1"/>
  <c r="N142" i="38"/>
  <c r="N145" i="38"/>
  <c r="O145" i="38" s="1"/>
  <c r="P145" i="38" s="1"/>
  <c r="N147" i="38"/>
  <c r="O147" i="38" s="1"/>
  <c r="P147" i="38" s="1"/>
  <c r="N150" i="38"/>
  <c r="N151" i="38"/>
  <c r="N154" i="38"/>
  <c r="O154" i="38" s="1"/>
  <c r="P154" i="38" s="1"/>
  <c r="N157" i="38"/>
  <c r="N158" i="38"/>
  <c r="O158" i="38" s="1"/>
  <c r="P158" i="38" s="1"/>
  <c r="N160" i="38"/>
  <c r="O160" i="38" s="1"/>
  <c r="P160" i="38" s="1"/>
  <c r="N162" i="38"/>
  <c r="O162" i="38" s="1"/>
  <c r="P162" i="38" s="1"/>
  <c r="N166" i="38"/>
  <c r="O166" i="38" s="1"/>
  <c r="P166" i="38" s="1"/>
  <c r="N169" i="38"/>
  <c r="N170" i="38"/>
  <c r="N171" i="38"/>
  <c r="O171" i="38" s="1"/>
  <c r="P171" i="38" s="1"/>
  <c r="N173" i="38"/>
  <c r="N174" i="38"/>
  <c r="N175" i="38"/>
  <c r="N178" i="38"/>
  <c r="O178" i="38" s="1"/>
  <c r="P178" i="38" s="1"/>
  <c r="N184" i="38"/>
  <c r="N187" i="38"/>
  <c r="N189" i="38"/>
  <c r="O189" i="38" s="1"/>
  <c r="P189" i="38" s="1"/>
  <c r="N194" i="38"/>
  <c r="O194" i="38" s="1"/>
  <c r="P194" i="38" s="1"/>
  <c r="N195" i="38"/>
  <c r="O195" i="38" s="1"/>
  <c r="P195" i="38" s="1"/>
  <c r="N199" i="38"/>
  <c r="O199" i="38" s="1"/>
  <c r="P199" i="38" s="1"/>
  <c r="N200" i="38"/>
  <c r="O200" i="38" s="1"/>
  <c r="P200" i="38" s="1"/>
  <c r="N202" i="38"/>
  <c r="O202" i="38" s="1"/>
  <c r="P202" i="38" s="1"/>
  <c r="N205" i="38"/>
  <c r="N208" i="38"/>
  <c r="O208" i="38" s="1"/>
  <c r="P208" i="38" s="1"/>
  <c r="N211" i="38"/>
  <c r="N212" i="38"/>
  <c r="O212" i="38" s="1"/>
  <c r="P212" i="38" s="1"/>
  <c r="N213" i="38"/>
  <c r="O213" i="38" s="1"/>
  <c r="P213" i="38" s="1"/>
  <c r="N215" i="38"/>
  <c r="N220" i="38"/>
  <c r="O220" i="38" s="1"/>
  <c r="P220" i="38" s="1"/>
  <c r="N223" i="38"/>
  <c r="O223" i="38" s="1"/>
  <c r="P223" i="38" s="1"/>
  <c r="N226" i="38"/>
  <c r="O226" i="38" s="1"/>
  <c r="P226" i="38" s="1"/>
  <c r="N227" i="38"/>
  <c r="N228" i="38"/>
  <c r="O228" i="38" s="1"/>
  <c r="P228" i="38" s="1"/>
  <c r="N230" i="38"/>
  <c r="O230" i="38" s="1"/>
  <c r="P230" i="38" s="1"/>
  <c r="N234" i="38"/>
  <c r="N237" i="38"/>
  <c r="N238" i="38"/>
  <c r="N239" i="38"/>
  <c r="N240" i="38"/>
  <c r="N241" i="38"/>
  <c r="N242" i="38"/>
  <c r="O242" i="38" s="1"/>
  <c r="P242" i="38" s="1"/>
  <c r="N243" i="38"/>
  <c r="N246" i="38"/>
  <c r="N249" i="38"/>
  <c r="N250" i="38"/>
  <c r="O250" i="38" s="1"/>
  <c r="P250" i="38" s="1"/>
  <c r="N252" i="38"/>
  <c r="O252" i="38" s="1"/>
  <c r="P252" i="38" s="1"/>
  <c r="N253" i="38"/>
  <c r="N256" i="38"/>
  <c r="N260" i="38"/>
  <c r="O260" i="38" s="1"/>
  <c r="P260" i="38" s="1"/>
  <c r="N263" i="38"/>
  <c r="O263" i="38" s="1"/>
  <c r="P263" i="38" s="1"/>
  <c r="N264" i="38"/>
  <c r="N268" i="38"/>
  <c r="N269" i="38"/>
  <c r="N272" i="38"/>
  <c r="O272" i="38" s="1"/>
  <c r="P272" i="38" s="1"/>
  <c r="N275" i="38"/>
  <c r="O275" i="38" s="1"/>
  <c r="P275" i="38" s="1"/>
  <c r="N276" i="38"/>
  <c r="N278" i="38"/>
  <c r="N281" i="38"/>
  <c r="N284" i="38"/>
  <c r="O284" i="38" s="1"/>
  <c r="P284" i="38" s="1"/>
  <c r="N288" i="38"/>
  <c r="N290" i="38"/>
  <c r="O290" i="38" s="1"/>
  <c r="P290" i="38" s="1"/>
  <c r="N292" i="38"/>
  <c r="N296" i="38"/>
  <c r="O296" i="38" s="1"/>
  <c r="P296" i="38" s="1"/>
  <c r="N297" i="38"/>
  <c r="O297" i="38" s="1"/>
  <c r="P297" i="38" s="1"/>
  <c r="N298" i="38"/>
  <c r="O298" i="38" s="1"/>
  <c r="P298" i="38" s="1"/>
  <c r="N302" i="38"/>
  <c r="N304" i="38"/>
  <c r="N305" i="38"/>
  <c r="N306" i="38"/>
  <c r="O306" i="38" s="1"/>
  <c r="P306" i="38" s="1"/>
  <c r="N310" i="38"/>
  <c r="O310" i="38" s="1"/>
  <c r="P310" i="38" s="1"/>
  <c r="N314" i="38"/>
  <c r="O314" i="38" s="1"/>
  <c r="P314" i="38" s="1"/>
  <c r="N318" i="38"/>
  <c r="N319" i="38"/>
  <c r="N320" i="38"/>
  <c r="O320" i="38" s="1"/>
  <c r="P320" i="38" s="1"/>
  <c r="N322" i="38"/>
  <c r="N325" i="38"/>
  <c r="O325" i="38" s="1"/>
  <c r="P325" i="38" s="1"/>
  <c r="N327" i="38"/>
  <c r="N330" i="38"/>
  <c r="N331" i="38"/>
  <c r="N334" i="38"/>
  <c r="O334" i="38" s="1"/>
  <c r="P334" i="38" s="1"/>
  <c r="N337" i="38"/>
  <c r="N339" i="38"/>
  <c r="O339" i="38" s="1"/>
  <c r="P339" i="38" s="1"/>
  <c r="N341" i="38"/>
  <c r="O341" i="38" s="1"/>
  <c r="P341" i="38" s="1"/>
  <c r="N342" i="38"/>
  <c r="N343" i="38"/>
  <c r="O343" i="38" s="1"/>
  <c r="P343" i="38" s="1"/>
  <c r="N348" i="38"/>
  <c r="O348" i="38" s="1"/>
  <c r="P348" i="38" s="1"/>
  <c r="N351" i="38"/>
  <c r="N355" i="38"/>
  <c r="N356" i="38"/>
  <c r="O356" i="38" s="1"/>
  <c r="P356" i="38" s="1"/>
  <c r="N360" i="38"/>
  <c r="O19" i="38"/>
  <c r="P19" i="38" s="1"/>
  <c r="O27" i="38"/>
  <c r="P27" i="38" s="1"/>
  <c r="O79" i="38"/>
  <c r="P79" i="38" s="1"/>
  <c r="O83" i="38"/>
  <c r="O88" i="38"/>
  <c r="P88" i="38" s="1"/>
  <c r="O95" i="38"/>
  <c r="P95" i="38" s="1"/>
  <c r="O98" i="38"/>
  <c r="P98" i="38" s="1"/>
  <c r="O103" i="38"/>
  <c r="P103" i="38" s="1"/>
  <c r="O115" i="38"/>
  <c r="P115" i="38" s="1"/>
  <c r="O142" i="38"/>
  <c r="P142" i="38" s="1"/>
  <c r="O150" i="38"/>
  <c r="P150" i="38" s="1"/>
  <c r="O157" i="38"/>
  <c r="P157" i="38" s="1"/>
  <c r="O169" i="38"/>
  <c r="P169" i="38" s="1"/>
  <c r="O174" i="38"/>
  <c r="P174" i="38" s="1"/>
  <c r="O187" i="38"/>
  <c r="P187" i="38" s="1"/>
  <c r="O205" i="38"/>
  <c r="P205" i="38" s="1"/>
  <c r="O215" i="38"/>
  <c r="P215" i="38" s="1"/>
  <c r="O234" i="38"/>
  <c r="P234" i="38" s="1"/>
  <c r="O238" i="38"/>
  <c r="P238" i="38" s="1"/>
  <c r="O239" i="38"/>
  <c r="P239" i="38" s="1"/>
  <c r="O240" i="38"/>
  <c r="P240" i="38" s="1"/>
  <c r="O246" i="38"/>
  <c r="P246" i="38" s="1"/>
  <c r="O249" i="38"/>
  <c r="P249" i="38" s="1"/>
  <c r="O253" i="38"/>
  <c r="P253" i="38" s="1"/>
  <c r="O256" i="38"/>
  <c r="P256" i="38" s="1"/>
  <c r="O268" i="38"/>
  <c r="P268" i="38" s="1"/>
  <c r="O281" i="38"/>
  <c r="P281" i="38" s="1"/>
  <c r="O292" i="38"/>
  <c r="P292" i="38" s="1"/>
  <c r="O302" i="38"/>
  <c r="P302" i="38" s="1"/>
  <c r="O318" i="38"/>
  <c r="P318" i="38" s="1"/>
  <c r="O322" i="38"/>
  <c r="P322" i="38" s="1"/>
  <c r="O330" i="38"/>
  <c r="P330" i="38" s="1"/>
  <c r="O331" i="38"/>
  <c r="P331" i="38" s="1"/>
  <c r="O337" i="38"/>
  <c r="P337" i="38" s="1"/>
  <c r="O342" i="38"/>
  <c r="P342" i="38" s="1"/>
  <c r="O351" i="38"/>
  <c r="P351" i="38" s="1"/>
  <c r="O360" i="38"/>
  <c r="P360" i="38" s="1"/>
  <c r="F293" i="38"/>
  <c r="B10" i="1" s="1"/>
  <c r="M182" i="38"/>
  <c r="N182" i="38" s="1"/>
  <c r="O182" i="38" s="1"/>
  <c r="P182" i="38" s="1"/>
  <c r="M181" i="38"/>
  <c r="N181" i="38" s="1"/>
  <c r="F253" i="35"/>
  <c r="F129" i="35"/>
  <c r="B47" i="1" s="1"/>
  <c r="F108" i="35"/>
  <c r="B46" i="1" s="1"/>
  <c r="F27" i="35"/>
  <c r="B44" i="1" s="1"/>
  <c r="F86" i="35"/>
  <c r="B45" i="1" s="1"/>
  <c r="P83" i="38"/>
  <c r="F161" i="35"/>
  <c r="B48" i="1" s="1"/>
  <c r="F190" i="35"/>
  <c r="B49" i="1" s="1"/>
  <c r="F220" i="35"/>
  <c r="B50" i="1" s="1"/>
  <c r="E23" i="2"/>
  <c r="E14" i="2"/>
  <c r="B27" i="2" l="1"/>
  <c r="B35" i="2" s="1"/>
  <c r="C27" i="2"/>
  <c r="C35" i="2" s="1"/>
  <c r="E27" i="2"/>
  <c r="E35" i="2" s="1"/>
  <c r="O239" i="36"/>
  <c r="P239" i="36" s="1"/>
  <c r="O236" i="36"/>
  <c r="P236" i="36" s="1"/>
  <c r="O291" i="36"/>
  <c r="P291" i="36" s="1"/>
  <c r="N290" i="36"/>
  <c r="O290" i="36" s="1"/>
  <c r="P290" i="36" s="1"/>
  <c r="C27" i="39"/>
  <c r="O358" i="36"/>
  <c r="P358" i="36" s="1"/>
  <c r="O345" i="36"/>
  <c r="P345" i="36" s="1"/>
  <c r="N295" i="36"/>
  <c r="O295" i="36" s="1"/>
  <c r="P295" i="36" s="1"/>
  <c r="O66" i="38"/>
  <c r="P66" i="38" s="1"/>
  <c r="O41" i="38"/>
  <c r="P41" i="38" s="1"/>
  <c r="O323" i="38"/>
  <c r="P323" i="38" s="1"/>
  <c r="O271" i="38"/>
  <c r="P271" i="38" s="1"/>
  <c r="O176" i="38"/>
  <c r="P176" i="38" s="1"/>
  <c r="O319" i="38"/>
  <c r="P319" i="38" s="1"/>
  <c r="O269" i="38"/>
  <c r="P269" i="38" s="1"/>
  <c r="O243" i="38"/>
  <c r="P243" i="38" s="1"/>
  <c r="O175" i="38"/>
  <c r="P175" i="38" s="1"/>
  <c r="O151" i="38"/>
  <c r="P151" i="38" s="1"/>
  <c r="O127" i="38"/>
  <c r="P127" i="38" s="1"/>
  <c r="O177" i="38"/>
  <c r="P177" i="38" s="1"/>
  <c r="O128" i="38"/>
  <c r="P128" i="38" s="1"/>
  <c r="O82" i="38"/>
  <c r="P82" i="38" s="1"/>
  <c r="N18" i="38"/>
  <c r="O18" i="38" s="1"/>
  <c r="P18" i="38" s="1"/>
  <c r="N245" i="38"/>
  <c r="O245" i="38" s="1"/>
  <c r="P245" i="38" s="1"/>
  <c r="N106" i="38"/>
  <c r="O106" i="38" s="1"/>
  <c r="P106" i="38" s="1"/>
  <c r="O355" i="38"/>
  <c r="P355" i="38" s="1"/>
  <c r="O305" i="38"/>
  <c r="P305" i="38" s="1"/>
  <c r="O291" i="38"/>
  <c r="P291" i="38" s="1"/>
  <c r="O241" i="38"/>
  <c r="P241" i="38" s="1"/>
  <c r="O173" i="38"/>
  <c r="P173" i="38" s="1"/>
  <c r="N153" i="38"/>
  <c r="O153" i="38" s="1"/>
  <c r="P153" i="38" s="1"/>
  <c r="O164" i="38"/>
  <c r="P164" i="38" s="1"/>
  <c r="N105" i="38"/>
  <c r="O105" i="38" s="1"/>
  <c r="P105" i="38" s="1"/>
  <c r="O304" i="38"/>
  <c r="P304" i="38" s="1"/>
  <c r="O278" i="38"/>
  <c r="P278" i="38" s="1"/>
  <c r="O77" i="38"/>
  <c r="P77" i="38" s="1"/>
  <c r="O359" i="38"/>
  <c r="P359" i="38" s="1"/>
  <c r="O117" i="38"/>
  <c r="P117" i="38" s="1"/>
  <c r="O54" i="38"/>
  <c r="P54" i="38" s="1"/>
  <c r="O327" i="38"/>
  <c r="P327" i="38" s="1"/>
  <c r="O227" i="38"/>
  <c r="P227" i="38" s="1"/>
  <c r="O24" i="38"/>
  <c r="P24" i="38" s="1"/>
  <c r="O183" i="38"/>
  <c r="P183" i="38" s="1"/>
  <c r="O129" i="38"/>
  <c r="P129" i="38" s="1"/>
  <c r="O308" i="38"/>
  <c r="P308" i="38" s="1"/>
  <c r="N282" i="38"/>
  <c r="O282" i="38" s="1"/>
  <c r="P282" i="38" s="1"/>
  <c r="O170" i="38"/>
  <c r="P170" i="38" s="1"/>
  <c r="O237" i="38"/>
  <c r="P237" i="38" s="1"/>
  <c r="O34" i="38"/>
  <c r="P34" i="38" s="1"/>
  <c r="M362" i="38"/>
  <c r="C12" i="1" s="1"/>
  <c r="O165" i="38"/>
  <c r="P165" i="38" s="1"/>
  <c r="N344" i="38"/>
  <c r="O344" i="38" s="1"/>
  <c r="P344" i="38" s="1"/>
  <c r="O350" i="38"/>
  <c r="P350" i="38" s="1"/>
  <c r="O236" i="38"/>
  <c r="P236" i="38" s="1"/>
  <c r="M345" i="38"/>
  <c r="C11" i="1" s="1"/>
  <c r="O361" i="38"/>
  <c r="P361" i="38" s="1"/>
  <c r="O335" i="38"/>
  <c r="P335" i="38" s="1"/>
  <c r="O311" i="38"/>
  <c r="P311" i="38" s="1"/>
  <c r="O273" i="38"/>
  <c r="P273" i="38" s="1"/>
  <c r="O209" i="38"/>
  <c r="P209" i="38" s="1"/>
  <c r="O108" i="38"/>
  <c r="P108" i="38" s="1"/>
  <c r="O155" i="38"/>
  <c r="P155" i="38" s="1"/>
  <c r="O143" i="38"/>
  <c r="P143" i="38" s="1"/>
  <c r="O131" i="38"/>
  <c r="P131" i="38" s="1"/>
  <c r="O69" i="38"/>
  <c r="P69" i="38" s="1"/>
  <c r="O56" i="38"/>
  <c r="P56" i="38" s="1"/>
  <c r="O206" i="38"/>
  <c r="P206" i="38" s="1"/>
  <c r="N94" i="38"/>
  <c r="O94" i="38" s="1"/>
  <c r="P94" i="38" s="1"/>
  <c r="M254" i="38"/>
  <c r="C9" i="1" s="1"/>
  <c r="O210" i="35"/>
  <c r="P210" i="35" s="1"/>
  <c r="F256" i="35"/>
  <c r="N92" i="35"/>
  <c r="O92" i="35" s="1"/>
  <c r="P92" i="35" s="1"/>
  <c r="O57" i="35"/>
  <c r="P57" i="35" s="1"/>
  <c r="O179" i="35"/>
  <c r="P179" i="35" s="1"/>
  <c r="O153" i="35"/>
  <c r="P153" i="35" s="1"/>
  <c r="O172" i="35"/>
  <c r="P172" i="35" s="1"/>
  <c r="O193" i="35"/>
  <c r="P193" i="35" s="1"/>
  <c r="N153" i="35"/>
  <c r="O50" i="35"/>
  <c r="P50" i="35" s="1"/>
  <c r="N21" i="35"/>
  <c r="O21" i="35" s="1"/>
  <c r="P21" i="35" s="1"/>
  <c r="N62" i="35"/>
  <c r="O62" i="35" s="1"/>
  <c r="P62" i="35" s="1"/>
  <c r="O157" i="35"/>
  <c r="P157" i="35" s="1"/>
  <c r="O143" i="35"/>
  <c r="P143" i="35" s="1"/>
  <c r="O82" i="35"/>
  <c r="P82" i="35" s="1"/>
  <c r="N38" i="35"/>
  <c r="O38" i="35" s="1"/>
  <c r="P38" i="35" s="1"/>
  <c r="N93" i="35"/>
  <c r="O93" i="35" s="1"/>
  <c r="P93" i="35" s="1"/>
  <c r="O41" i="35"/>
  <c r="P41" i="35" s="1"/>
  <c r="O77" i="35"/>
  <c r="P77" i="35" s="1"/>
  <c r="O125" i="35"/>
  <c r="P125" i="35" s="1"/>
  <c r="O74" i="35"/>
  <c r="P74" i="35" s="1"/>
  <c r="O187" i="35"/>
  <c r="P187" i="35" s="1"/>
  <c r="N180" i="35"/>
  <c r="O180" i="35" s="1"/>
  <c r="P180" i="35" s="1"/>
  <c r="O186" i="35"/>
  <c r="P186" i="35" s="1"/>
  <c r="N53" i="35"/>
  <c r="O53" i="35" s="1"/>
  <c r="P53" i="35" s="1"/>
  <c r="O181" i="35"/>
  <c r="P181" i="35" s="1"/>
  <c r="O169" i="35"/>
  <c r="P169" i="35" s="1"/>
  <c r="O65" i="35"/>
  <c r="P65" i="35" s="1"/>
  <c r="N175" i="35"/>
  <c r="N190" i="35" s="1"/>
  <c r="E49" i="1" s="1"/>
  <c r="F49" i="1" s="1"/>
  <c r="N146" i="35"/>
  <c r="O146" i="35" s="1"/>
  <c r="P146" i="35" s="1"/>
  <c r="O118" i="35"/>
  <c r="P118" i="35" s="1"/>
  <c r="O213" i="35"/>
  <c r="P213" i="35" s="1"/>
  <c r="O201" i="35"/>
  <c r="P201" i="35" s="1"/>
  <c r="B51" i="1"/>
  <c r="B53" i="1" s="1"/>
  <c r="O158" i="35"/>
  <c r="P158" i="35" s="1"/>
  <c r="O71" i="35"/>
  <c r="P71" i="35" s="1"/>
  <c r="O35" i="35"/>
  <c r="P35" i="35" s="1"/>
  <c r="O90" i="35"/>
  <c r="P90" i="35" s="1"/>
  <c r="O100" i="35"/>
  <c r="P100" i="35" s="1"/>
  <c r="O212" i="35"/>
  <c r="P212" i="35" s="1"/>
  <c r="O200" i="35"/>
  <c r="P200" i="35" s="1"/>
  <c r="O87" i="35"/>
  <c r="P87" i="35" s="1"/>
  <c r="O128" i="35"/>
  <c r="P128" i="35" s="1"/>
  <c r="O116" i="35"/>
  <c r="P116" i="35" s="1"/>
  <c r="O131" i="35"/>
  <c r="P131" i="35" s="1"/>
  <c r="O178" i="35"/>
  <c r="P178" i="35" s="1"/>
  <c r="O166" i="35"/>
  <c r="P166" i="35" s="1"/>
  <c r="O79" i="35"/>
  <c r="P79" i="35" s="1"/>
  <c r="O67" i="35"/>
  <c r="P67" i="35" s="1"/>
  <c r="O55" i="35"/>
  <c r="P55" i="35" s="1"/>
  <c r="O43" i="35"/>
  <c r="P43" i="35" s="1"/>
  <c r="O31" i="35"/>
  <c r="P31" i="35" s="1"/>
  <c r="O189" i="35"/>
  <c r="P189" i="35" s="1"/>
  <c r="O177" i="35"/>
  <c r="P177" i="35" s="1"/>
  <c r="O165" i="35"/>
  <c r="P165" i="35" s="1"/>
  <c r="O119" i="35"/>
  <c r="P119" i="35" s="1"/>
  <c r="N102" i="35"/>
  <c r="O102" i="35" s="1"/>
  <c r="P102" i="35" s="1"/>
  <c r="O78" i="35"/>
  <c r="P78" i="35" s="1"/>
  <c r="O66" i="35"/>
  <c r="P66" i="35" s="1"/>
  <c r="O54" i="35"/>
  <c r="P54" i="35" s="1"/>
  <c r="O42" i="35"/>
  <c r="P42" i="35" s="1"/>
  <c r="O30" i="35"/>
  <c r="P30" i="35" s="1"/>
  <c r="O83" i="35"/>
  <c r="P83" i="35" s="1"/>
  <c r="O47" i="35"/>
  <c r="P47" i="35" s="1"/>
  <c r="O24" i="35"/>
  <c r="P24" i="35" s="1"/>
  <c r="O12" i="35"/>
  <c r="P12" i="35" s="1"/>
  <c r="O152" i="35"/>
  <c r="P152" i="35" s="1"/>
  <c r="O140" i="35"/>
  <c r="P140" i="35" s="1"/>
  <c r="O109" i="35"/>
  <c r="P109" i="35" s="1"/>
  <c r="N18" i="35"/>
  <c r="O18" i="35" s="1"/>
  <c r="P18" i="35" s="1"/>
  <c r="N59" i="35"/>
  <c r="O59" i="35" s="1"/>
  <c r="P59" i="35" s="1"/>
  <c r="O23" i="35"/>
  <c r="P23" i="35" s="1"/>
  <c r="O11" i="35"/>
  <c r="P11" i="35" s="1"/>
  <c r="O151" i="35"/>
  <c r="P151" i="35" s="1"/>
  <c r="O139" i="35"/>
  <c r="P139" i="35" s="1"/>
  <c r="O227" i="35"/>
  <c r="P227" i="35" s="1"/>
  <c r="O22" i="35"/>
  <c r="P22" i="35" s="1"/>
  <c r="O10" i="35"/>
  <c r="P10" i="35" s="1"/>
  <c r="O75" i="35"/>
  <c r="P75" i="35" s="1"/>
  <c r="O63" i="35"/>
  <c r="P63" i="35" s="1"/>
  <c r="O51" i="35"/>
  <c r="P51" i="35" s="1"/>
  <c r="O39" i="35"/>
  <c r="P39" i="35" s="1"/>
  <c r="O106" i="35"/>
  <c r="P106" i="35" s="1"/>
  <c r="O94" i="35"/>
  <c r="P94" i="35" s="1"/>
  <c r="O218" i="35"/>
  <c r="P218" i="35" s="1"/>
  <c r="O206" i="35"/>
  <c r="P206" i="35" s="1"/>
  <c r="O194" i="35"/>
  <c r="P194" i="35" s="1"/>
  <c r="O134" i="35"/>
  <c r="P134" i="35" s="1"/>
  <c r="O122" i="35"/>
  <c r="P122" i="35" s="1"/>
  <c r="O149" i="35"/>
  <c r="P149" i="35" s="1"/>
  <c r="O137" i="35"/>
  <c r="P137" i="35" s="1"/>
  <c r="O19" i="35"/>
  <c r="P19" i="35" s="1"/>
  <c r="O84" i="35"/>
  <c r="P84" i="35" s="1"/>
  <c r="O72" i="35"/>
  <c r="P72" i="35" s="1"/>
  <c r="O60" i="35"/>
  <c r="P60" i="35" s="1"/>
  <c r="O48" i="35"/>
  <c r="P48" i="35" s="1"/>
  <c r="O36" i="35"/>
  <c r="P36" i="35" s="1"/>
  <c r="O159" i="35"/>
  <c r="P159" i="35" s="1"/>
  <c r="O147" i="35"/>
  <c r="P147" i="35" s="1"/>
  <c r="O135" i="35"/>
  <c r="P135" i="35" s="1"/>
  <c r="O300" i="36"/>
  <c r="P300" i="36" s="1"/>
  <c r="O191" i="36"/>
  <c r="P191" i="36" s="1"/>
  <c r="O262" i="36"/>
  <c r="P262" i="36" s="1"/>
  <c r="B34" i="1"/>
  <c r="N202" i="36"/>
  <c r="O202" i="36" s="1"/>
  <c r="P202" i="36" s="1"/>
  <c r="O273" i="36"/>
  <c r="P273" i="36" s="1"/>
  <c r="N112" i="36"/>
  <c r="O112" i="36" s="1"/>
  <c r="P112" i="36" s="1"/>
  <c r="O261" i="36"/>
  <c r="P261" i="36" s="1"/>
  <c r="O25" i="36"/>
  <c r="P25" i="36" s="1"/>
  <c r="N259" i="36"/>
  <c r="O259" i="36" s="1"/>
  <c r="P259" i="36" s="1"/>
  <c r="O249" i="36"/>
  <c r="P249" i="36" s="1"/>
  <c r="F390" i="36"/>
  <c r="O23" i="36"/>
  <c r="P23" i="36" s="1"/>
  <c r="O136" i="36"/>
  <c r="P136" i="36" s="1"/>
  <c r="O88" i="36"/>
  <c r="P88" i="36" s="1"/>
  <c r="O348" i="36"/>
  <c r="P348" i="36" s="1"/>
  <c r="O324" i="36"/>
  <c r="P324" i="36" s="1"/>
  <c r="O212" i="36"/>
  <c r="P212" i="36" s="1"/>
  <c r="O188" i="36"/>
  <c r="P188" i="36" s="1"/>
  <c r="O174" i="36"/>
  <c r="P174" i="36" s="1"/>
  <c r="N285" i="36"/>
  <c r="O285" i="36" s="1"/>
  <c r="P285" i="36" s="1"/>
  <c r="M218" i="36"/>
  <c r="C28" i="1" s="1"/>
  <c r="D28" i="1" s="1"/>
  <c r="O129" i="36"/>
  <c r="P129" i="36" s="1"/>
  <c r="O117" i="36"/>
  <c r="P117" i="36" s="1"/>
  <c r="O105" i="36"/>
  <c r="P105" i="36" s="1"/>
  <c r="O93" i="36"/>
  <c r="P93" i="36" s="1"/>
  <c r="O81" i="36"/>
  <c r="P81" i="36" s="1"/>
  <c r="O124" i="36"/>
  <c r="P124" i="36" s="1"/>
  <c r="N309" i="36"/>
  <c r="O309" i="36" s="1"/>
  <c r="P309" i="36" s="1"/>
  <c r="O360" i="36"/>
  <c r="P360" i="36" s="1"/>
  <c r="O35" i="36"/>
  <c r="P35" i="36" s="1"/>
  <c r="O127" i="36"/>
  <c r="P127" i="36" s="1"/>
  <c r="O115" i="36"/>
  <c r="P115" i="36" s="1"/>
  <c r="O103" i="36"/>
  <c r="P103" i="36" s="1"/>
  <c r="O91" i="36"/>
  <c r="P91" i="36" s="1"/>
  <c r="O79" i="36"/>
  <c r="P79" i="36" s="1"/>
  <c r="O162" i="36"/>
  <c r="P162" i="36" s="1"/>
  <c r="O176" i="36"/>
  <c r="P176" i="36" s="1"/>
  <c r="O164" i="36"/>
  <c r="P164" i="36" s="1"/>
  <c r="O152" i="36"/>
  <c r="P152" i="36" s="1"/>
  <c r="O150" i="36"/>
  <c r="P150" i="36" s="1"/>
  <c r="O135" i="36"/>
  <c r="P135" i="36" s="1"/>
  <c r="O123" i="36"/>
  <c r="P123" i="36" s="1"/>
  <c r="O111" i="36"/>
  <c r="P111" i="36" s="1"/>
  <c r="O99" i="36"/>
  <c r="P99" i="36" s="1"/>
  <c r="O87" i="36"/>
  <c r="P87" i="36" s="1"/>
  <c r="O75" i="36"/>
  <c r="P75" i="36" s="1"/>
  <c r="O100" i="36"/>
  <c r="P100" i="36" s="1"/>
  <c r="O271" i="36"/>
  <c r="P271" i="36" s="1"/>
  <c r="O224" i="36"/>
  <c r="P224" i="36" s="1"/>
  <c r="O226" i="36"/>
  <c r="P226" i="36" s="1"/>
  <c r="M388" i="36"/>
  <c r="C32" i="1" s="1"/>
  <c r="D32" i="1" s="1"/>
  <c r="O294" i="36"/>
  <c r="P294" i="36" s="1"/>
  <c r="O133" i="36"/>
  <c r="P133" i="36" s="1"/>
  <c r="O121" i="36"/>
  <c r="P121" i="36" s="1"/>
  <c r="O109" i="36"/>
  <c r="P109" i="36" s="1"/>
  <c r="O97" i="36"/>
  <c r="P97" i="36" s="1"/>
  <c r="O85" i="36"/>
  <c r="P85" i="36" s="1"/>
  <c r="O170" i="36"/>
  <c r="P170" i="36" s="1"/>
  <c r="O158" i="36"/>
  <c r="P158" i="36" s="1"/>
  <c r="M179" i="36"/>
  <c r="C27" i="1" s="1"/>
  <c r="D27" i="1" s="1"/>
  <c r="N262" i="38"/>
  <c r="O262" i="38" s="1"/>
  <c r="P262" i="38" s="1"/>
  <c r="N45" i="38"/>
  <c r="O45" i="38" s="1"/>
  <c r="P45" i="38" s="1"/>
  <c r="O329" i="38"/>
  <c r="P329" i="38" s="1"/>
  <c r="O315" i="38"/>
  <c r="P315" i="38" s="1"/>
  <c r="O299" i="38"/>
  <c r="P299" i="38" s="1"/>
  <c r="O231" i="38"/>
  <c r="P231" i="38" s="1"/>
  <c r="O161" i="38"/>
  <c r="P161" i="38" s="1"/>
  <c r="N274" i="38"/>
  <c r="O274" i="38" s="1"/>
  <c r="P274" i="38" s="1"/>
  <c r="N137" i="38"/>
  <c r="O137" i="38" s="1"/>
  <c r="P137" i="38" s="1"/>
  <c r="N222" i="38"/>
  <c r="O255" i="38"/>
  <c r="P255" i="38" s="1"/>
  <c r="N248" i="38"/>
  <c r="O248" i="38" s="1"/>
  <c r="P248" i="38" s="1"/>
  <c r="O279" i="38"/>
  <c r="P279" i="38" s="1"/>
  <c r="N286" i="38"/>
  <c r="O286" i="38" s="1"/>
  <c r="P286" i="38" s="1"/>
  <c r="N191" i="38"/>
  <c r="O191" i="38" s="1"/>
  <c r="P191" i="38" s="1"/>
  <c r="M293" i="38"/>
  <c r="C10" i="1" s="1"/>
  <c r="M221" i="38"/>
  <c r="C8" i="1" s="1"/>
  <c r="O229" i="38"/>
  <c r="P229" i="38" s="1"/>
  <c r="O42" i="38"/>
  <c r="P42" i="38" s="1"/>
  <c r="N259" i="38"/>
  <c r="O259" i="38" s="1"/>
  <c r="P259" i="38" s="1"/>
  <c r="N89" i="38"/>
  <c r="O89" i="38" s="1"/>
  <c r="P89" i="38" s="1"/>
  <c r="N321" i="38"/>
  <c r="O321" i="38" s="1"/>
  <c r="P321" i="38" s="1"/>
  <c r="N294" i="38"/>
  <c r="N346" i="38"/>
  <c r="O119" i="38"/>
  <c r="P119" i="38" s="1"/>
  <c r="O340" i="38"/>
  <c r="P340" i="38" s="1"/>
  <c r="O324" i="38"/>
  <c r="P324" i="38" s="1"/>
  <c r="O257" i="38"/>
  <c r="P257" i="38" s="1"/>
  <c r="O188" i="38"/>
  <c r="P188" i="38" s="1"/>
  <c r="O141" i="38"/>
  <c r="P141" i="38" s="1"/>
  <c r="N100" i="38"/>
  <c r="O100" i="38" s="1"/>
  <c r="P100" i="38" s="1"/>
  <c r="N21" i="38"/>
  <c r="O21" i="38" s="1"/>
  <c r="P21" i="38" s="1"/>
  <c r="O33" i="38"/>
  <c r="P33" i="38" s="1"/>
  <c r="N85" i="38"/>
  <c r="O336" i="38"/>
  <c r="P336" i="38" s="1"/>
  <c r="N354" i="38"/>
  <c r="O354" i="38" s="1"/>
  <c r="P354" i="38" s="1"/>
  <c r="O251" i="38"/>
  <c r="P251" i="38" s="1"/>
  <c r="O288" i="38"/>
  <c r="P288" i="38" s="1"/>
  <c r="O276" i="38"/>
  <c r="P276" i="38" s="1"/>
  <c r="O264" i="38"/>
  <c r="P264" i="38" s="1"/>
  <c r="B14" i="1"/>
  <c r="F365" i="38"/>
  <c r="N244" i="35"/>
  <c r="O244" i="35" s="1"/>
  <c r="P244" i="35" s="1"/>
  <c r="O196" i="35"/>
  <c r="P196" i="35" s="1"/>
  <c r="N214" i="35"/>
  <c r="N202" i="35"/>
  <c r="O202" i="35" s="1"/>
  <c r="P202" i="35" s="1"/>
  <c r="O216" i="35"/>
  <c r="P216" i="35" s="1"/>
  <c r="O204" i="35"/>
  <c r="P204" i="35" s="1"/>
  <c r="N208" i="35"/>
  <c r="O208" i="35" s="1"/>
  <c r="P208" i="35" s="1"/>
  <c r="N196" i="35"/>
  <c r="M220" i="35"/>
  <c r="C50" i="1" s="1"/>
  <c r="D50" i="1" s="1"/>
  <c r="O191" i="35"/>
  <c r="P191" i="35" s="1"/>
  <c r="O163" i="35"/>
  <c r="P163" i="35" s="1"/>
  <c r="M190" i="35"/>
  <c r="C49" i="1" s="1"/>
  <c r="D49" i="1" s="1"/>
  <c r="N132" i="35"/>
  <c r="N161" i="35" s="1"/>
  <c r="E48" i="1" s="1"/>
  <c r="F48" i="1" s="1"/>
  <c r="M161" i="35"/>
  <c r="C48" i="1" s="1"/>
  <c r="D48" i="1" s="1"/>
  <c r="O130" i="35"/>
  <c r="N129" i="35"/>
  <c r="E47" i="1" s="1"/>
  <c r="F47" i="1" s="1"/>
  <c r="M129" i="35"/>
  <c r="C47" i="1" s="1"/>
  <c r="D47" i="1" s="1"/>
  <c r="N107" i="35"/>
  <c r="O107" i="35" s="1"/>
  <c r="P107" i="35" s="1"/>
  <c r="N95" i="35"/>
  <c r="O101" i="35"/>
  <c r="P101" i="35" s="1"/>
  <c r="O97" i="35"/>
  <c r="P97" i="35" s="1"/>
  <c r="M108" i="35"/>
  <c r="C46" i="1" s="1"/>
  <c r="D46" i="1" s="1"/>
  <c r="M27" i="35"/>
  <c r="C44" i="1" s="1"/>
  <c r="D44" i="1" s="1"/>
  <c r="O338" i="36"/>
  <c r="P338" i="36" s="1"/>
  <c r="O386" i="36"/>
  <c r="P386" i="36" s="1"/>
  <c r="O326" i="36"/>
  <c r="P326" i="36" s="1"/>
  <c r="O374" i="36"/>
  <c r="P374" i="36" s="1"/>
  <c r="O362" i="36"/>
  <c r="P362" i="36" s="1"/>
  <c r="N388" i="36"/>
  <c r="E32" i="1" s="1"/>
  <c r="O319" i="36"/>
  <c r="P319" i="36" s="1"/>
  <c r="N306" i="36"/>
  <c r="O306" i="36" s="1"/>
  <c r="M318" i="36"/>
  <c r="C31" i="1" s="1"/>
  <c r="D31" i="1" s="1"/>
  <c r="O282" i="36"/>
  <c r="P282" i="36" s="1"/>
  <c r="M281" i="36"/>
  <c r="C30" i="1" s="1"/>
  <c r="D30" i="1" s="1"/>
  <c r="O275" i="36"/>
  <c r="P275" i="36" s="1"/>
  <c r="O263" i="36"/>
  <c r="P263" i="36" s="1"/>
  <c r="O251" i="36"/>
  <c r="P251" i="36" s="1"/>
  <c r="O242" i="36"/>
  <c r="P242" i="36" s="1"/>
  <c r="M240" i="36"/>
  <c r="C29" i="1" s="1"/>
  <c r="D29" i="1" s="1"/>
  <c r="O219" i="36"/>
  <c r="P219" i="36" s="1"/>
  <c r="N220" i="36"/>
  <c r="O220" i="36" s="1"/>
  <c r="P220" i="36" s="1"/>
  <c r="O205" i="36"/>
  <c r="P205" i="36" s="1"/>
  <c r="O193" i="36"/>
  <c r="P193" i="36" s="1"/>
  <c r="O217" i="36"/>
  <c r="P217" i="36" s="1"/>
  <c r="O216" i="36"/>
  <c r="P216" i="36" s="1"/>
  <c r="O204" i="36"/>
  <c r="P204" i="36" s="1"/>
  <c r="O192" i="36"/>
  <c r="P192" i="36" s="1"/>
  <c r="N218" i="36"/>
  <c r="E28" i="1" s="1"/>
  <c r="O180" i="36"/>
  <c r="P180" i="36" s="1"/>
  <c r="O146" i="36"/>
  <c r="P146" i="36" s="1"/>
  <c r="N179" i="36"/>
  <c r="E27" i="1" s="1"/>
  <c r="O173" i="36"/>
  <c r="P173" i="36" s="1"/>
  <c r="O161" i="36"/>
  <c r="P161" i="36" s="1"/>
  <c r="O149" i="36"/>
  <c r="P149" i="36" s="1"/>
  <c r="O141" i="36"/>
  <c r="P141" i="36" s="1"/>
  <c r="O131" i="36"/>
  <c r="P131" i="36" s="1"/>
  <c r="O119" i="36"/>
  <c r="P119" i="36" s="1"/>
  <c r="O107" i="36"/>
  <c r="P107" i="36" s="1"/>
  <c r="O95" i="36"/>
  <c r="P95" i="36" s="1"/>
  <c r="O83" i="36"/>
  <c r="P83" i="36" s="1"/>
  <c r="M140" i="36"/>
  <c r="C26" i="1" s="1"/>
  <c r="D26" i="1" s="1"/>
  <c r="O71" i="36"/>
  <c r="P71" i="36" s="1"/>
  <c r="O72" i="36"/>
  <c r="P72" i="36" s="1"/>
  <c r="O61" i="36"/>
  <c r="P61" i="36" s="1"/>
  <c r="O49" i="36"/>
  <c r="P49" i="36" s="1"/>
  <c r="O60" i="36"/>
  <c r="P60" i="36" s="1"/>
  <c r="O48" i="36"/>
  <c r="P48" i="36" s="1"/>
  <c r="N70" i="36"/>
  <c r="E25" i="1" s="1"/>
  <c r="M70" i="36"/>
  <c r="C25" i="1" s="1"/>
  <c r="D25" i="1" s="1"/>
  <c r="O39" i="36"/>
  <c r="O30" i="36"/>
  <c r="P30" i="36" s="1"/>
  <c r="O18" i="36"/>
  <c r="P18" i="36" s="1"/>
  <c r="M38" i="36"/>
  <c r="C24" i="1" s="1"/>
  <c r="D24" i="1" s="1"/>
  <c r="O352" i="38"/>
  <c r="P352" i="38" s="1"/>
  <c r="O347" i="38"/>
  <c r="P347" i="38" s="1"/>
  <c r="N309" i="38"/>
  <c r="O309" i="38" s="1"/>
  <c r="P309" i="38" s="1"/>
  <c r="N333" i="38"/>
  <c r="O333" i="38" s="1"/>
  <c r="P333" i="38" s="1"/>
  <c r="O295" i="38"/>
  <c r="P295" i="38" s="1"/>
  <c r="O265" i="38"/>
  <c r="P265" i="38" s="1"/>
  <c r="O277" i="38"/>
  <c r="P277" i="38" s="1"/>
  <c r="O289" i="38"/>
  <c r="P289" i="38" s="1"/>
  <c r="O247" i="38"/>
  <c r="P247" i="38" s="1"/>
  <c r="O235" i="38"/>
  <c r="P235" i="38" s="1"/>
  <c r="N216" i="38"/>
  <c r="O216" i="38" s="1"/>
  <c r="P216" i="38" s="1"/>
  <c r="N204" i="38"/>
  <c r="N192" i="38"/>
  <c r="O192" i="38" s="1"/>
  <c r="P192" i="38" s="1"/>
  <c r="O180" i="38"/>
  <c r="O181" i="38"/>
  <c r="P181" i="38" s="1"/>
  <c r="O156" i="38"/>
  <c r="P156" i="38" s="1"/>
  <c r="N168" i="38"/>
  <c r="O168" i="38" s="1"/>
  <c r="P168" i="38" s="1"/>
  <c r="N156" i="38"/>
  <c r="N144" i="38"/>
  <c r="O144" i="38" s="1"/>
  <c r="P144" i="38" s="1"/>
  <c r="N132" i="38"/>
  <c r="O132" i="38" s="1"/>
  <c r="P132" i="38" s="1"/>
  <c r="N121" i="38"/>
  <c r="O121" i="38" s="1"/>
  <c r="P121" i="38" s="1"/>
  <c r="N120" i="38"/>
  <c r="O122" i="38"/>
  <c r="P122" i="38" s="1"/>
  <c r="M179" i="38"/>
  <c r="C7" i="1" s="1"/>
  <c r="O80" i="38"/>
  <c r="P80" i="38" s="1"/>
  <c r="N104" i="38"/>
  <c r="N92" i="38"/>
  <c r="O92" i="38" s="1"/>
  <c r="P92" i="38" s="1"/>
  <c r="N80" i="38"/>
  <c r="N116" i="38"/>
  <c r="O116" i="38" s="1"/>
  <c r="P116" i="38" s="1"/>
  <c r="N16" i="38"/>
  <c r="O16" i="38" s="1"/>
  <c r="P16" i="38" s="1"/>
  <c r="N28" i="38"/>
  <c r="O28" i="38" s="1"/>
  <c r="P28" i="38" s="1"/>
  <c r="O52" i="38"/>
  <c r="P52" i="38" s="1"/>
  <c r="O65" i="38"/>
  <c r="P65" i="38" s="1"/>
  <c r="O63" i="38"/>
  <c r="P63" i="38" s="1"/>
  <c r="O50" i="38"/>
  <c r="P50" i="38" s="1"/>
  <c r="O38" i="38"/>
  <c r="P38" i="38" s="1"/>
  <c r="O25" i="38"/>
  <c r="P25" i="38" s="1"/>
  <c r="O13" i="38"/>
  <c r="P13" i="38" s="1"/>
  <c r="O14" i="38"/>
  <c r="P14" i="38" s="1"/>
  <c r="O62" i="38"/>
  <c r="P62" i="38" s="1"/>
  <c r="O49" i="38"/>
  <c r="P49" i="38" s="1"/>
  <c r="O37" i="38"/>
  <c r="P37" i="38" s="1"/>
  <c r="O61" i="38"/>
  <c r="P61" i="38" s="1"/>
  <c r="O26" i="38"/>
  <c r="P26" i="38" s="1"/>
  <c r="M70" i="38"/>
  <c r="C5" i="1" s="1"/>
  <c r="N8" i="35"/>
  <c r="O8" i="35" s="1"/>
  <c r="P8" i="35" s="1"/>
  <c r="O71" i="38"/>
  <c r="P71" i="38" s="1"/>
  <c r="O246" i="35"/>
  <c r="P246" i="35" s="1"/>
  <c r="O238" i="35"/>
  <c r="P238" i="35" s="1"/>
  <c r="O230" i="35"/>
  <c r="P230" i="35" s="1"/>
  <c r="O222" i="35"/>
  <c r="P222" i="35" s="1"/>
  <c r="M253" i="35"/>
  <c r="C51" i="1" s="1"/>
  <c r="D51" i="1" s="1"/>
  <c r="N224" i="35"/>
  <c r="O224" i="35" s="1"/>
  <c r="P224" i="35" s="1"/>
  <c r="N240" i="35"/>
  <c r="O240" i="35" s="1"/>
  <c r="P240" i="35" s="1"/>
  <c r="N232" i="35"/>
  <c r="O232" i="35" s="1"/>
  <c r="P232" i="35" s="1"/>
  <c r="O29" i="35"/>
  <c r="P29" i="35" s="1"/>
  <c r="M86" i="35"/>
  <c r="C45" i="1" s="1"/>
  <c r="D45" i="1" s="1"/>
  <c r="O28" i="35"/>
  <c r="P28" i="35" s="1"/>
  <c r="N7" i="36"/>
  <c r="O72" i="38"/>
  <c r="P72" i="38" s="1"/>
  <c r="M118" i="38"/>
  <c r="C6" i="1" s="1"/>
  <c r="N10" i="38"/>
  <c r="P247" i="35"/>
  <c r="N252" i="35"/>
  <c r="O252" i="35" s="1"/>
  <c r="P252" i="35" s="1"/>
  <c r="N250" i="35"/>
  <c r="D9" i="1" l="1"/>
  <c r="D11" i="1"/>
  <c r="D10" i="1"/>
  <c r="D7" i="1"/>
  <c r="D5" i="1"/>
  <c r="D12" i="1"/>
  <c r="N140" i="36"/>
  <c r="E26" i="1" s="1"/>
  <c r="F26" i="1" s="1"/>
  <c r="F32" i="1"/>
  <c r="F27" i="1"/>
  <c r="F28" i="1"/>
  <c r="F25" i="1"/>
  <c r="O175" i="35"/>
  <c r="P175" i="35" s="1"/>
  <c r="N179" i="38"/>
  <c r="E7" i="1" s="1"/>
  <c r="F7" i="1" s="1"/>
  <c r="N118" i="38"/>
  <c r="E6" i="1" s="1"/>
  <c r="F6" i="1" s="1"/>
  <c r="N221" i="38"/>
  <c r="E8" i="1" s="1"/>
  <c r="F8" i="1" s="1"/>
  <c r="N86" i="35"/>
  <c r="E45" i="1" s="1"/>
  <c r="F45" i="1" s="1"/>
  <c r="N108" i="35"/>
  <c r="E46" i="1" s="1"/>
  <c r="F46" i="1" s="1"/>
  <c r="P129" i="35"/>
  <c r="G47" i="1" s="1"/>
  <c r="H47" i="1" s="1"/>
  <c r="P27" i="35"/>
  <c r="G44" i="1" s="1"/>
  <c r="N220" i="35"/>
  <c r="E50" i="1" s="1"/>
  <c r="F50" i="1" s="1"/>
  <c r="O190" i="35"/>
  <c r="P190" i="35"/>
  <c r="G49" i="1" s="1"/>
  <c r="H49" i="1" s="1"/>
  <c r="N253" i="35"/>
  <c r="E51" i="1" s="1"/>
  <c r="F51" i="1" s="1"/>
  <c r="O129" i="35"/>
  <c r="N281" i="36"/>
  <c r="E30" i="1" s="1"/>
  <c r="F30" i="1" s="1"/>
  <c r="N318" i="36"/>
  <c r="E31" i="1" s="1"/>
  <c r="F31" i="1" s="1"/>
  <c r="P388" i="36"/>
  <c r="G32" i="1" s="1"/>
  <c r="P179" i="36"/>
  <c r="G27" i="1" s="1"/>
  <c r="P240" i="36"/>
  <c r="G29" i="1" s="1"/>
  <c r="O222" i="38"/>
  <c r="P222" i="38" s="1"/>
  <c r="N254" i="38"/>
  <c r="E9" i="1" s="1"/>
  <c r="F9" i="1" s="1"/>
  <c r="O85" i="38"/>
  <c r="P85" i="38" s="1"/>
  <c r="M365" i="38"/>
  <c r="N70" i="38"/>
  <c r="E5" i="1" s="1"/>
  <c r="F5" i="1" s="1"/>
  <c r="O346" i="38"/>
  <c r="P346" i="38" s="1"/>
  <c r="P362" i="38" s="1"/>
  <c r="N362" i="38"/>
  <c r="O294" i="38"/>
  <c r="P294" i="38" s="1"/>
  <c r="P345" i="38" s="1"/>
  <c r="G11" i="1" s="1"/>
  <c r="N345" i="38"/>
  <c r="E11" i="1" s="1"/>
  <c r="F11" i="1" s="1"/>
  <c r="N293" i="38"/>
  <c r="E10" i="1" s="1"/>
  <c r="F10" i="1" s="1"/>
  <c r="D8" i="1"/>
  <c r="C17" i="1"/>
  <c r="O214" i="35"/>
  <c r="P214" i="35" s="1"/>
  <c r="P220" i="35" s="1"/>
  <c r="G50" i="1" s="1"/>
  <c r="O132" i="35"/>
  <c r="P132" i="35" s="1"/>
  <c r="P130" i="35"/>
  <c r="P161" i="35" s="1"/>
  <c r="G48" i="1" s="1"/>
  <c r="H48" i="1" s="1"/>
  <c r="O95" i="35"/>
  <c r="O388" i="36"/>
  <c r="P306" i="36"/>
  <c r="P318" i="36" s="1"/>
  <c r="G31" i="1" s="1"/>
  <c r="O318" i="36"/>
  <c r="O281" i="36"/>
  <c r="P281" i="36"/>
  <c r="G30" i="1" s="1"/>
  <c r="O240" i="36"/>
  <c r="N240" i="36"/>
  <c r="E29" i="1" s="1"/>
  <c r="P218" i="36"/>
  <c r="G28" i="1" s="1"/>
  <c r="O218" i="36"/>
  <c r="O179" i="36"/>
  <c r="P140" i="36"/>
  <c r="G26" i="1" s="1"/>
  <c r="O140" i="36"/>
  <c r="O70" i="36"/>
  <c r="P39" i="36"/>
  <c r="P70" i="36" s="1"/>
  <c r="G25" i="1" s="1"/>
  <c r="H25" i="1" s="1"/>
  <c r="M390" i="36"/>
  <c r="C37" i="1"/>
  <c r="O293" i="38"/>
  <c r="P293" i="38"/>
  <c r="G10" i="1" s="1"/>
  <c r="O254" i="38"/>
  <c r="P254" i="38"/>
  <c r="G9" i="1" s="1"/>
  <c r="O204" i="38"/>
  <c r="P204" i="38" s="1"/>
  <c r="P180" i="38"/>
  <c r="O120" i="38"/>
  <c r="O104" i="38"/>
  <c r="P104" i="38" s="1"/>
  <c r="P118" i="38" s="1"/>
  <c r="G6" i="1" s="1"/>
  <c r="N27" i="35"/>
  <c r="E44" i="1" s="1"/>
  <c r="O27" i="35"/>
  <c r="D6" i="1"/>
  <c r="D37" i="1"/>
  <c r="P86" i="35"/>
  <c r="G45" i="1" s="1"/>
  <c r="C56" i="1"/>
  <c r="M256" i="35"/>
  <c r="O86" i="35"/>
  <c r="N38" i="36"/>
  <c r="O7" i="36"/>
  <c r="O10" i="38"/>
  <c r="O70" i="38" s="1"/>
  <c r="O250" i="35"/>
  <c r="D56" i="1"/>
  <c r="H32" i="1" l="1"/>
  <c r="H28" i="1"/>
  <c r="H27" i="1"/>
  <c r="H26" i="1"/>
  <c r="H30" i="1"/>
  <c r="H6" i="1"/>
  <c r="H9" i="1"/>
  <c r="H11" i="1"/>
  <c r="H50" i="1"/>
  <c r="F44" i="1"/>
  <c r="H44" i="1" s="1"/>
  <c r="H31" i="1"/>
  <c r="F29" i="1"/>
  <c r="H29" i="1" s="1"/>
  <c r="E12" i="1"/>
  <c r="F12" i="1" s="1"/>
  <c r="F17" i="1" s="1"/>
  <c r="N365" i="38"/>
  <c r="H10" i="1"/>
  <c r="O345" i="38"/>
  <c r="O362" i="38"/>
  <c r="D17" i="1"/>
  <c r="O220" i="35"/>
  <c r="O161" i="35"/>
  <c r="P95" i="35"/>
  <c r="P108" i="35" s="1"/>
  <c r="G46" i="1" s="1"/>
  <c r="H46" i="1" s="1"/>
  <c r="O108" i="35"/>
  <c r="G12" i="1"/>
  <c r="P221" i="38"/>
  <c r="G8" i="1" s="1"/>
  <c r="H8" i="1" s="1"/>
  <c r="O221" i="38"/>
  <c r="O179" i="38"/>
  <c r="P120" i="38"/>
  <c r="P179" i="38" s="1"/>
  <c r="G7" i="1" s="1"/>
  <c r="H7" i="1" s="1"/>
  <c r="O118" i="38"/>
  <c r="N256" i="35"/>
  <c r="H45" i="1"/>
  <c r="O38" i="36"/>
  <c r="O390" i="36" s="1"/>
  <c r="P7" i="36"/>
  <c r="P38" i="36" s="1"/>
  <c r="E24" i="1"/>
  <c r="F24" i="1" s="1"/>
  <c r="N390" i="36"/>
  <c r="P10" i="38"/>
  <c r="P70" i="38" s="1"/>
  <c r="P250" i="35"/>
  <c r="P253" i="35" s="1"/>
  <c r="O253" i="35"/>
  <c r="E56" i="1"/>
  <c r="E17" i="1" l="1"/>
  <c r="H12" i="1"/>
  <c r="O365" i="38"/>
  <c r="P365" i="38"/>
  <c r="O256" i="35"/>
  <c r="G5" i="1"/>
  <c r="H5" i="1" s="1"/>
  <c r="P390" i="36"/>
  <c r="G24" i="1"/>
  <c r="G37" i="1" s="1"/>
  <c r="P256" i="35"/>
  <c r="G51" i="1"/>
  <c r="G56" i="1" s="1"/>
  <c r="E37" i="1"/>
  <c r="F56" i="1"/>
  <c r="H17" i="1" l="1"/>
  <c r="H51" i="1"/>
  <c r="H56" i="1" s="1"/>
  <c r="G17" i="1"/>
  <c r="F37" i="1"/>
  <c r="H24" i="1"/>
  <c r="H37" i="1" s="1"/>
</calcChain>
</file>

<file path=xl/sharedStrings.xml><?xml version="1.0" encoding="utf-8"?>
<sst xmlns="http://schemas.openxmlformats.org/spreadsheetml/2006/main" count="5135" uniqueCount="713">
  <si>
    <t>Basistoeslag</t>
  </si>
  <si>
    <t>Vakantiedagen</t>
  </si>
  <si>
    <t>Subtotaal</t>
  </si>
  <si>
    <t>Vakantietoeslag</t>
  </si>
  <si>
    <t>Werkkleding en uitrusting</t>
  </si>
  <si>
    <t>Lokatie</t>
  </si>
  <si>
    <t>Totaalkosten per jaar</t>
  </si>
  <si>
    <t>GEBOUW/</t>
  </si>
  <si>
    <t>RUIMTE</t>
  </si>
  <si>
    <t>OMSCHRIJVING</t>
  </si>
  <si>
    <t>VLOER</t>
  </si>
  <si>
    <t>OPP</t>
  </si>
  <si>
    <t>M²</t>
  </si>
  <si>
    <t>VERDIEPING</t>
  </si>
  <si>
    <t>NUMMER</t>
  </si>
  <si>
    <t>SOORT</t>
  </si>
  <si>
    <t>kleedruimte</t>
  </si>
  <si>
    <t>doucheruimte</t>
  </si>
  <si>
    <t>HOOGSTE</t>
  </si>
  <si>
    <t>UURTARIEF</t>
  </si>
  <si>
    <t xml:space="preserve">UREN </t>
  </si>
  <si>
    <t xml:space="preserve">KOSTEN </t>
  </si>
  <si>
    <t>FREQ</t>
  </si>
  <si>
    <t>PER JAAR</t>
  </si>
  <si>
    <t>Productief</t>
  </si>
  <si>
    <t>Uren per jaar</t>
  </si>
  <si>
    <t>Kosten per jaar</t>
  </si>
  <si>
    <t>Toezicht</t>
  </si>
  <si>
    <t xml:space="preserve">Uren per jaar </t>
  </si>
  <si>
    <t>Jaarbeurt</t>
  </si>
  <si>
    <t>Schrobben van de stenen vloeren (onbezet oppervlakte dhgt)</t>
  </si>
  <si>
    <t>Schrobben van de  kunststof/pvc vloeren (op basis van alcohol reiniging)</t>
  </si>
  <si>
    <t xml:space="preserve">Specificatie opbouw gemiddelde uurtarieven vrijgesteld toezicht </t>
  </si>
  <si>
    <t>Nat. Feestdagen, kort verzuim, bijz. CAO</t>
  </si>
  <si>
    <t>Kosten ziektedagen</t>
  </si>
  <si>
    <t xml:space="preserve">Eindejaarsuitkering </t>
  </si>
  <si>
    <t xml:space="preserve">Overige  </t>
  </si>
  <si>
    <t>Sociale Premies</t>
  </si>
  <si>
    <t>ZFW</t>
  </si>
  <si>
    <t>WAO</t>
  </si>
  <si>
    <t>WAO-gedifferentieerd</t>
  </si>
  <si>
    <t>Wachtgeldfonds</t>
  </si>
  <si>
    <t>RAS/OR</t>
  </si>
  <si>
    <t>VUT</t>
  </si>
  <si>
    <t>Pre-pensioen-OP/NP</t>
  </si>
  <si>
    <t>Totale sociale lasten exclusief WW</t>
  </si>
  <si>
    <t>WW</t>
  </si>
  <si>
    <t>Overige sociale verplichtingen</t>
  </si>
  <si>
    <t>Loonkosten per uur totaal</t>
  </si>
  <si>
    <t>PZ-kosten en opleiding</t>
  </si>
  <si>
    <t>Overige organisatiekosten</t>
  </si>
  <si>
    <t>Risico en Winst</t>
  </si>
  <si>
    <t>Tarief Productieve Uren</t>
  </si>
  <si>
    <t>Tarief Toezicht</t>
  </si>
  <si>
    <t>TOEZICHT</t>
  </si>
  <si>
    <r>
      <t>M</t>
    </r>
    <r>
      <rPr>
        <b/>
        <sz val="10"/>
        <rFont val="Arial"/>
        <family val="2"/>
      </rPr>
      <t>²</t>
    </r>
  </si>
  <si>
    <t xml:space="preserve">Totaal uurtarief </t>
  </si>
  <si>
    <t>Basis CAO-loon</t>
  </si>
  <si>
    <t>JAARBEURT</t>
  </si>
  <si>
    <t>PRODUCTIEF</t>
  </si>
  <si>
    <t>Invulblad 1</t>
  </si>
  <si>
    <t xml:space="preserve">Samenvattingsformulier </t>
  </si>
  <si>
    <t>Uurtarieven</t>
  </si>
  <si>
    <t>Invulblad 3</t>
  </si>
  <si>
    <t>Invulblad 4</t>
  </si>
  <si>
    <t>Invulblad 5</t>
  </si>
  <si>
    <t>Invulblad 6</t>
  </si>
  <si>
    <t>Gele cellen dienen te worden ingevuld</t>
  </si>
  <si>
    <t>Hoeft niet te worden ingevuld</t>
  </si>
  <si>
    <t>Inhoudsopgave invulbladen</t>
  </si>
  <si>
    <t>Suppletie overname</t>
  </si>
  <si>
    <t>Naam inschrijver:</t>
  </si>
  <si>
    <t>Totaal Perceel 1</t>
  </si>
  <si>
    <t>Perceel 1</t>
  </si>
  <si>
    <t>Perceel 2</t>
  </si>
  <si>
    <t>Totaal Perceel 2</t>
  </si>
  <si>
    <t>Perceel 3</t>
  </si>
  <si>
    <t>Totaal Perceel 3</t>
  </si>
  <si>
    <t>Steen</t>
  </si>
  <si>
    <t>Speellokaal</t>
  </si>
  <si>
    <t>Linoleum</t>
  </si>
  <si>
    <t>Berging</t>
  </si>
  <si>
    <t>Tapijt</t>
  </si>
  <si>
    <t>Administratieve ruimte</t>
  </si>
  <si>
    <t>Sportvloer</t>
  </si>
  <si>
    <t>Personeelsruimte</t>
  </si>
  <si>
    <t>Coral</t>
  </si>
  <si>
    <t>Bibliotheek</t>
  </si>
  <si>
    <t>EHBO-ruimte</t>
  </si>
  <si>
    <t>IB-ruimte</t>
  </si>
  <si>
    <t>Gietvloer</t>
  </si>
  <si>
    <t>trappenhuis</t>
  </si>
  <si>
    <t>Inloopmat</t>
  </si>
  <si>
    <t>1.01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</si>
  <si>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</si>
  <si>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</si>
  <si>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</si>
  <si>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</si>
  <si>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</si>
  <si>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</si>
  <si>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</si>
  <si>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</si>
  <si>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</si>
  <si>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0.10</t>
  </si>
  <si>
    <t>0.11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</si>
  <si>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</si>
  <si>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</si>
  <si>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</si>
  <si>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</si>
  <si>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</si>
  <si>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</si>
  <si>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</si>
  <si>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</si>
  <si>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</si>
  <si>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</si>
  <si>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</si>
  <si>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</si>
  <si>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</si>
  <si>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</si>
  <si>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</si>
  <si>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</si>
  <si>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</si>
  <si>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</si>
  <si>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</si>
  <si>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0.31</t>
  </si>
  <si>
    <t>0.32</t>
  </si>
  <si>
    <t>0.33</t>
  </si>
  <si>
    <t>0.34</t>
  </si>
  <si>
    <t>0.35</t>
  </si>
  <si>
    <t>0.36</t>
  </si>
  <si>
    <t>0.37</t>
  </si>
  <si>
    <t>0.38</t>
  </si>
  <si>
    <t>0.39</t>
  </si>
  <si>
    <t>0.40</t>
  </si>
  <si>
    <t>0.41</t>
  </si>
  <si>
    <t>0.42</t>
  </si>
  <si>
    <t>0.43</t>
  </si>
  <si>
    <t>0.44</t>
  </si>
  <si>
    <t>0.45</t>
  </si>
  <si>
    <t>0.46</t>
  </si>
  <si>
    <t>0.47</t>
  </si>
  <si>
    <t>0.48</t>
  </si>
  <si>
    <t>0.49</t>
  </si>
  <si>
    <t>0.50</t>
  </si>
  <si>
    <t>0.51</t>
  </si>
  <si>
    <t>0.52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</si>
  <si>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</si>
  <si>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</si>
  <si>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</si>
  <si>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</si>
  <si>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</si>
  <si>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</si>
  <si>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</si>
  <si>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</si>
  <si>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</si>
  <si>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leslokaal</t>
  </si>
  <si>
    <t xml:space="preserve"> </t>
  </si>
  <si>
    <t>1.11</t>
  </si>
  <si>
    <t>1.12</t>
  </si>
  <si>
    <t>1.13</t>
  </si>
  <si>
    <t>gang</t>
  </si>
  <si>
    <t>sportvloer</t>
  </si>
  <si>
    <t>aula</t>
  </si>
  <si>
    <t>2.01</t>
  </si>
  <si>
    <t>2.02</t>
  </si>
  <si>
    <t>2.03</t>
  </si>
  <si>
    <t>2.04</t>
  </si>
  <si>
    <t>2.05</t>
  </si>
  <si>
    <t>2.06</t>
  </si>
  <si>
    <t>2.07</t>
  </si>
  <si>
    <t>Stafbureau</t>
  </si>
  <si>
    <t>1.22</t>
  </si>
  <si>
    <t>1.21</t>
  </si>
  <si>
    <t>1.20</t>
  </si>
  <si>
    <t>1.19</t>
  </si>
  <si>
    <t>1.18</t>
  </si>
  <si>
    <t>1.17</t>
  </si>
  <si>
    <t>1.16</t>
  </si>
  <si>
    <t>vergaderzaal</t>
  </si>
  <si>
    <t>1.15</t>
  </si>
  <si>
    <t>1.14</t>
  </si>
  <si>
    <t>toiletruimte</t>
  </si>
  <si>
    <t>Materialen, middelen en machinekosten</t>
  </si>
  <si>
    <t xml:space="preserve">Aloysius </t>
  </si>
  <si>
    <t>De Paradijsvogel</t>
  </si>
  <si>
    <t>Theresia</t>
  </si>
  <si>
    <t>Franciscus</t>
  </si>
  <si>
    <t>De Ark</t>
  </si>
  <si>
    <t>De Molenwerf</t>
  </si>
  <si>
    <t>Jacoba</t>
  </si>
  <si>
    <t>Totaal aantal vierkante meters</t>
  </si>
  <si>
    <t>De Reiger</t>
  </si>
  <si>
    <t>St Antonius</t>
  </si>
  <si>
    <t>De wikkeling</t>
  </si>
  <si>
    <t>De Linq (7-9)</t>
  </si>
  <si>
    <t>De Linq (11-13)</t>
  </si>
  <si>
    <t>Het Mozaik Dorpsstraat</t>
  </si>
  <si>
    <t>Het Mozaik Nieuwstraat</t>
  </si>
  <si>
    <t>Kameleon Kinheim 6</t>
  </si>
  <si>
    <t>Kameleon Kinheim 8</t>
  </si>
  <si>
    <t>De Ruimte</t>
  </si>
  <si>
    <t>Jong Geleerd dr. Schaepman</t>
  </si>
  <si>
    <t>Jong Geleerd Schoolstraat</t>
  </si>
  <si>
    <t>0.01a</t>
  </si>
  <si>
    <t>0.03a</t>
  </si>
  <si>
    <t>Aloysius</t>
  </si>
  <si>
    <t>entree gang</t>
  </si>
  <si>
    <t>uitgang</t>
  </si>
  <si>
    <t>lokaal</t>
  </si>
  <si>
    <t>teamkamer</t>
  </si>
  <si>
    <t>pantry</t>
  </si>
  <si>
    <t>berging</t>
  </si>
  <si>
    <t>toiletgroep</t>
  </si>
  <si>
    <t>kluis</t>
  </si>
  <si>
    <t>repro-ruimte</t>
  </si>
  <si>
    <t>Zandvoorterpad 8, 2051 BC Overveen</t>
  </si>
  <si>
    <t>Coral Brush</t>
  </si>
  <si>
    <t>linoleum</t>
  </si>
  <si>
    <t>tapijt</t>
  </si>
  <si>
    <t>kunststof vloerbedekking</t>
  </si>
  <si>
    <t>zand cement dekvloer</t>
  </si>
  <si>
    <t>toilet personeel</t>
  </si>
  <si>
    <t>kamer directeur</t>
  </si>
  <si>
    <t>archief</t>
  </si>
  <si>
    <t>overloop</t>
  </si>
  <si>
    <t>technische ruimte</t>
  </si>
  <si>
    <t>tapijt/linoleum</t>
  </si>
  <si>
    <t>G.01</t>
  </si>
  <si>
    <t>G.02</t>
  </si>
  <si>
    <t>G.03</t>
  </si>
  <si>
    <t>G.04</t>
  </si>
  <si>
    <t>G.05</t>
  </si>
  <si>
    <t>G.06</t>
  </si>
  <si>
    <t>G.07</t>
  </si>
  <si>
    <t>G.08</t>
  </si>
  <si>
    <t>G.09</t>
  </si>
  <si>
    <t>G.10</t>
  </si>
  <si>
    <t>G.11</t>
  </si>
  <si>
    <t>G.12</t>
  </si>
  <si>
    <t>Aloysius gymzaal</t>
  </si>
  <si>
    <t>gymzaal</t>
  </si>
  <si>
    <t>toestellenberging</t>
  </si>
  <si>
    <t>docentenkamer</t>
  </si>
  <si>
    <t>toilet</t>
  </si>
  <si>
    <t>werkkast</t>
  </si>
  <si>
    <t>tegelvloer</t>
  </si>
  <si>
    <t>pulastic</t>
  </si>
  <si>
    <t>H Lensenlaan 1, 2114 ER Vogelenzang</t>
  </si>
  <si>
    <t>natte hoek</t>
  </si>
  <si>
    <t>leermiddelenberging</t>
  </si>
  <si>
    <t>personeelstoilet</t>
  </si>
  <si>
    <t>werknis</t>
  </si>
  <si>
    <t>kast</t>
  </si>
  <si>
    <t>speellokaal</t>
  </si>
  <si>
    <t xml:space="preserve">berging </t>
  </si>
  <si>
    <t>schoonloopmat</t>
  </si>
  <si>
    <t>troffelvloer</t>
  </si>
  <si>
    <t>0.01A</t>
  </si>
  <si>
    <t>De Paradijsvogel Gymzaal</t>
  </si>
  <si>
    <t>H Lensenlaan 4, 2114 ER Vogelenzang</t>
  </si>
  <si>
    <t>wasruimte</t>
  </si>
  <si>
    <t>leraren kamer</t>
  </si>
  <si>
    <t>trapopgang</t>
  </si>
  <si>
    <t>0.02A</t>
  </si>
  <si>
    <t>0.02B</t>
  </si>
  <si>
    <t>0.06A</t>
  </si>
  <si>
    <t>0.08A</t>
  </si>
  <si>
    <t>0.08B</t>
  </si>
  <si>
    <t>0.13A</t>
  </si>
  <si>
    <t>0.16/0.18</t>
  </si>
  <si>
    <t>0.20/0.22</t>
  </si>
  <si>
    <t>0.32/0.33</t>
  </si>
  <si>
    <t>0.35/0.37</t>
  </si>
  <si>
    <t>0.38A/B</t>
  </si>
  <si>
    <t>0.40A/B</t>
  </si>
  <si>
    <t>0.44/0.47</t>
  </si>
  <si>
    <t>0.49A/B</t>
  </si>
  <si>
    <t>Theresia Hoofdgebouw</t>
  </si>
  <si>
    <t>Dennenlaan 14, 2061 HX, Bloemendaal</t>
  </si>
  <si>
    <t>meterkast</t>
  </si>
  <si>
    <t>peuterspeelzaal</t>
  </si>
  <si>
    <t>berging/kantoor</t>
  </si>
  <si>
    <t>wasgelegenheid</t>
  </si>
  <si>
    <t>berging toelstellen</t>
  </si>
  <si>
    <t xml:space="preserve">toilet </t>
  </si>
  <si>
    <t>kleuterlokaal</t>
  </si>
  <si>
    <t>kasten</t>
  </si>
  <si>
    <t>kantoor</t>
  </si>
  <si>
    <t>toiletten</t>
  </si>
  <si>
    <t xml:space="preserve">voorruimte toilet </t>
  </si>
  <si>
    <t>entreemat</t>
  </si>
  <si>
    <t>kurklinoleum</t>
  </si>
  <si>
    <t>Theresia Dependence</t>
  </si>
  <si>
    <t>opslag/schoonmaak</t>
  </si>
  <si>
    <t>garderobe</t>
  </si>
  <si>
    <t>entree</t>
  </si>
  <si>
    <t>neven entree</t>
  </si>
  <si>
    <t>IB/RT-kamer</t>
  </si>
  <si>
    <t>miva-toilet</t>
  </si>
  <si>
    <t>gang / repro</t>
  </si>
  <si>
    <t>berging speellokaal</t>
  </si>
  <si>
    <t>leerplein</t>
  </si>
  <si>
    <t>Sint Fransiscus</t>
  </si>
  <si>
    <t>Kerklaan 12, 2121 VE, Bennebroek</t>
  </si>
  <si>
    <t>entree mat</t>
  </si>
  <si>
    <t>sportlinoleum</t>
  </si>
  <si>
    <t>c.v.-ruimte</t>
  </si>
  <si>
    <t>vluchttrap</t>
  </si>
  <si>
    <t>hal/speellokaal</t>
  </si>
  <si>
    <t>muzieklokaal</t>
  </si>
  <si>
    <t>kamer directie</t>
  </si>
  <si>
    <t>kantoor / spreekkamer</t>
  </si>
  <si>
    <t>toilet voorruimte</t>
  </si>
  <si>
    <t>keuken / pantry</t>
  </si>
  <si>
    <t>c.v.-ruimte / berging</t>
  </si>
  <si>
    <t>toilet team</t>
  </si>
  <si>
    <t>vd Waalslaan 37, 2105 TC, Heemstede</t>
  </si>
  <si>
    <t>hal</t>
  </si>
  <si>
    <t>hal / werknis</t>
  </si>
  <si>
    <t>directiekamer</t>
  </si>
  <si>
    <t>Molenwerfslaan 7-9, 2103 TC, Heemstede</t>
  </si>
  <si>
    <t>betonvloer</t>
  </si>
  <si>
    <t>tegels linoleum</t>
  </si>
  <si>
    <t>vide</t>
  </si>
  <si>
    <t>terrazzo</t>
  </si>
  <si>
    <t>Lanckhorstlaan 9, 2101  BA, Heemstede</t>
  </si>
  <si>
    <t>1.09 a</t>
  </si>
  <si>
    <t>1.09 b</t>
  </si>
  <si>
    <t>flexplek</t>
  </si>
  <si>
    <t>nooduitgang</t>
  </si>
  <si>
    <t>I.B.-kamer</t>
  </si>
  <si>
    <t>ketelhuis/berging</t>
  </si>
  <si>
    <t>zand cementvloer</t>
  </si>
  <si>
    <t>2.03 a</t>
  </si>
  <si>
    <t>2.08</t>
  </si>
  <si>
    <t>2.09</t>
  </si>
  <si>
    <t>2.10</t>
  </si>
  <si>
    <t>voorruimte toiletten</t>
  </si>
  <si>
    <t>c.v.-kast</t>
  </si>
  <si>
    <t>pvc vloer</t>
  </si>
  <si>
    <t>opslag - berging</t>
  </si>
  <si>
    <t>toelstellenberging</t>
  </si>
  <si>
    <t>parket vloer</t>
  </si>
  <si>
    <t>opslag berging</t>
  </si>
  <si>
    <t>Cruquiusweg 42, 2103 LT, Heemstede</t>
  </si>
  <si>
    <t>entree/hal</t>
  </si>
  <si>
    <t>gangzone</t>
  </si>
  <si>
    <t>secretariaat</t>
  </si>
  <si>
    <t>heren toilet</t>
  </si>
  <si>
    <t>dames toilet</t>
  </si>
  <si>
    <t>pvc</t>
  </si>
  <si>
    <t>tapijt/lino</t>
  </si>
  <si>
    <t>R.K. Basisschool De Reiger</t>
  </si>
  <si>
    <t xml:space="preserve"> Azollastraat 47, 2165 XP Lisserbroek</t>
  </si>
  <si>
    <t>ADRES</t>
  </si>
  <si>
    <t>0.09 A</t>
  </si>
  <si>
    <t>0.09 B</t>
  </si>
  <si>
    <t>0.09 C</t>
  </si>
  <si>
    <t>gang - garderobe</t>
  </si>
  <si>
    <t>keuken</t>
  </si>
  <si>
    <t>BSO-lokaal</t>
  </si>
  <si>
    <t>RT-kamer</t>
  </si>
  <si>
    <t>pvc-vloer</t>
  </si>
  <si>
    <t>gietvloer</t>
  </si>
  <si>
    <t>R.K. Basisschool Antonis</t>
  </si>
  <si>
    <t>Ridderspoorstraat 24, 2153 BV Nieuw Venep</t>
  </si>
  <si>
    <t>0.10A</t>
  </si>
  <si>
    <t>0.10B</t>
  </si>
  <si>
    <t>entree onderbouw</t>
  </si>
  <si>
    <t>schoonmaakkast</t>
  </si>
  <si>
    <t>luchtbehandelingskast</t>
  </si>
  <si>
    <t>B.0.01</t>
  </si>
  <si>
    <t>B.0.02</t>
  </si>
  <si>
    <t>B.0.03</t>
  </si>
  <si>
    <t>B.0.04</t>
  </si>
  <si>
    <t>B.0.05</t>
  </si>
  <si>
    <t>B.0.06</t>
  </si>
  <si>
    <t>B.0.07</t>
  </si>
  <si>
    <t>B.0.08</t>
  </si>
  <si>
    <t>B.0.09</t>
  </si>
  <si>
    <t>B.0.10</t>
  </si>
  <si>
    <t>B.0.11</t>
  </si>
  <si>
    <t>B.0.12</t>
  </si>
  <si>
    <t>B.0.13</t>
  </si>
  <si>
    <t>B.0.14</t>
  </si>
  <si>
    <t>B.0.15</t>
  </si>
  <si>
    <t>B.0.16</t>
  </si>
  <si>
    <t>B.0.17</t>
  </si>
  <si>
    <t>B.0.18</t>
  </si>
  <si>
    <t>B.0.19</t>
  </si>
  <si>
    <t>B.0.20</t>
  </si>
  <si>
    <t>B.0.21</t>
  </si>
  <si>
    <t>B.0.22</t>
  </si>
  <si>
    <t>B.0.23</t>
  </si>
  <si>
    <t>B.0.24</t>
  </si>
  <si>
    <t>B.0.25</t>
  </si>
  <si>
    <t>B.026</t>
  </si>
  <si>
    <t>B.027</t>
  </si>
  <si>
    <t>B.028</t>
  </si>
  <si>
    <t>B.0.29</t>
  </si>
  <si>
    <t>B.1.01</t>
  </si>
  <si>
    <t>B.1.02</t>
  </si>
  <si>
    <t>B.1.03</t>
  </si>
  <si>
    <t>B.1.04</t>
  </si>
  <si>
    <t>B.1.05</t>
  </si>
  <si>
    <t>B.1.07</t>
  </si>
  <si>
    <t>B.1.08</t>
  </si>
  <si>
    <t>B.1.09</t>
  </si>
  <si>
    <t>B.1.10</t>
  </si>
  <si>
    <t>B.1.11</t>
  </si>
  <si>
    <t>B.1.12</t>
  </si>
  <si>
    <t>B.1.13</t>
  </si>
  <si>
    <t>B.1.14</t>
  </si>
  <si>
    <t>B.1.15</t>
  </si>
  <si>
    <t>B.1.16</t>
  </si>
  <si>
    <t>B.1.17</t>
  </si>
  <si>
    <t>B.1.19</t>
  </si>
  <si>
    <t>B.1.20</t>
  </si>
  <si>
    <t>B.1.21</t>
  </si>
  <si>
    <t>B.1.22</t>
  </si>
  <si>
    <t>B.1.24</t>
  </si>
  <si>
    <t>B.1.25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</si>
  <si>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</si>
  <si>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</si>
  <si>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</si>
  <si>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</si>
  <si>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</si>
  <si>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</si>
  <si>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</si>
  <si>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</si>
  <si>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</si>
  <si>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</si>
  <si>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</si>
  <si>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</si>
  <si>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</si>
  <si>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</si>
  <si>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B.2.18</t>
  </si>
  <si>
    <t>B.2.19</t>
  </si>
  <si>
    <t>B.2.20</t>
  </si>
  <si>
    <t>B.2.21</t>
  </si>
  <si>
    <t>B.2.22</t>
  </si>
  <si>
    <t>B.2.23</t>
  </si>
  <si>
    <t>B.2.24</t>
  </si>
  <si>
    <t>De Wikkeling</t>
  </si>
  <si>
    <t>Laan van Gildestein76, 2151 HV, Nieuw Vennep</t>
  </si>
  <si>
    <t>centrale hal</t>
  </si>
  <si>
    <t>werkruimte</t>
  </si>
  <si>
    <t>tochtportaal</t>
  </si>
  <si>
    <t xml:space="preserve">werkruimte </t>
  </si>
  <si>
    <t>omloop vide</t>
  </si>
  <si>
    <t>gem.ruimte</t>
  </si>
  <si>
    <t>handvaardigheid</t>
  </si>
  <si>
    <t>gag en werkplekken</t>
  </si>
  <si>
    <t>entresolvloer</t>
  </si>
  <si>
    <t>zand cement</t>
  </si>
  <si>
    <t>De Linq 1</t>
  </si>
  <si>
    <t>Kalslagerring 7-9, 2151 TA Nieuw Vennep</t>
  </si>
  <si>
    <t>De Linq 2</t>
  </si>
  <si>
    <t>hoofdentree</t>
  </si>
  <si>
    <t>directie</t>
  </si>
  <si>
    <t>repro kantoren</t>
  </si>
  <si>
    <t>rubber ringmat</t>
  </si>
  <si>
    <t>sport linoleum</t>
  </si>
  <si>
    <t>dhg-tegelvloer</t>
  </si>
  <si>
    <t>rubber vloer</t>
  </si>
  <si>
    <t>Fandango 25, 152 SJ Nieuw Vennep</t>
  </si>
  <si>
    <t xml:space="preserve">entree  </t>
  </si>
  <si>
    <t>lavet ruimte</t>
  </si>
  <si>
    <t>watermeterkast</t>
  </si>
  <si>
    <t>magazijn</t>
  </si>
  <si>
    <t>toiletgroep team</t>
  </si>
  <si>
    <t>groepenkast berging</t>
  </si>
  <si>
    <t>Dorpsstraat 45, 2152 BA Nieuw Vennep</t>
  </si>
  <si>
    <t>opslag</t>
  </si>
  <si>
    <t>miva toilet</t>
  </si>
  <si>
    <t>gang-entree</t>
  </si>
  <si>
    <t>lokaal-aula</t>
  </si>
  <si>
    <t>Nieuwstraat 43, 2152 BE Nieuw Vennep</t>
  </si>
  <si>
    <t>0.03b</t>
  </si>
  <si>
    <t>entree/gang</t>
  </si>
  <si>
    <t>0.03c</t>
  </si>
  <si>
    <t>0.03d</t>
  </si>
  <si>
    <t>directiekantoor</t>
  </si>
  <si>
    <t>IB/RT kantoor</t>
  </si>
  <si>
    <t>teamruimte</t>
  </si>
  <si>
    <t>Miva-toilet</t>
  </si>
  <si>
    <t>tegels</t>
  </si>
  <si>
    <t>linoleum/tapijt</t>
  </si>
  <si>
    <t>R.K. Franciscus Haarlemmerliede</t>
  </si>
  <si>
    <t>Liedeweg 79, 2065 AL Haarlemmerliede</t>
  </si>
  <si>
    <t>gang/berging</t>
  </si>
  <si>
    <t>3x toiletten</t>
  </si>
  <si>
    <t>zoldertrap</t>
  </si>
  <si>
    <t>terrazo</t>
  </si>
  <si>
    <t>Pulastic vloer</t>
  </si>
  <si>
    <t xml:space="preserve"> hout</t>
  </si>
  <si>
    <t>0.06a</t>
  </si>
  <si>
    <t xml:space="preserve">0.17 </t>
  </si>
  <si>
    <t>Baarsjesweg 1, 2141 VJ Vijfhuizen</t>
  </si>
  <si>
    <t>hoofdingang</t>
  </si>
  <si>
    <t>entree bovenbouw</t>
  </si>
  <si>
    <t>gang hoofdingang</t>
  </si>
  <si>
    <t>gang en aula</t>
  </si>
  <si>
    <t xml:space="preserve">gang </t>
  </si>
  <si>
    <t>aula/speellokaal</t>
  </si>
  <si>
    <t>verwerkingsruimt</t>
  </si>
  <si>
    <t>kluis/berging</t>
  </si>
  <si>
    <t>kunststof</t>
  </si>
  <si>
    <t>norament</t>
  </si>
  <si>
    <t xml:space="preserve">De Vijfsprong 1 </t>
  </si>
  <si>
    <t>De Vijfsprong 1</t>
  </si>
  <si>
    <t>De Vijfsprong 2</t>
  </si>
  <si>
    <t>werkkamer</t>
  </si>
  <si>
    <t>kleutertoiletgroep</t>
  </si>
  <si>
    <t>Kinheim 6, 1161  AP Zwanenburg</t>
  </si>
  <si>
    <t xml:space="preserve">De Kameleon locatie Kinheim </t>
  </si>
  <si>
    <t>studieruimte</t>
  </si>
  <si>
    <t>schoonloop mat</t>
  </si>
  <si>
    <t>De Kameleon locatie Plantsoenlaan</t>
  </si>
  <si>
    <t>Kinheim 8, 1161  AP Zwanenburg</t>
  </si>
  <si>
    <t>0.14A</t>
  </si>
  <si>
    <t>lokalen / aula</t>
  </si>
  <si>
    <t>kamer</t>
  </si>
  <si>
    <t>berging repro</t>
  </si>
  <si>
    <t>K.C. De Ruimte</t>
  </si>
  <si>
    <t>Schweitzerstraat 136, 1433 AN Kudelstaart</t>
  </si>
  <si>
    <t>bibliotheek</t>
  </si>
  <si>
    <t>atelier/berging</t>
  </si>
  <si>
    <t>gasmeterkast</t>
  </si>
  <si>
    <t>aula onderbouw</t>
  </si>
  <si>
    <t>aula bovenbouw</t>
  </si>
  <si>
    <t>Pulastic</t>
  </si>
  <si>
    <t xml:space="preserve">0.21 </t>
  </si>
  <si>
    <t>Jong Geleerd Dr. Schaepman</t>
  </si>
  <si>
    <t>Dr. Schaepmanstraat 3, 1165 GP Halfweg</t>
  </si>
  <si>
    <t>multifunctionele hal</t>
  </si>
  <si>
    <t>gang/hal</t>
  </si>
  <si>
    <t>Schoolstraat 5, 1165 HB Halfweg</t>
  </si>
  <si>
    <t>C2</t>
  </si>
  <si>
    <t>C3</t>
  </si>
  <si>
    <t>C4</t>
  </si>
  <si>
    <t>C5</t>
  </si>
  <si>
    <t>C6</t>
  </si>
  <si>
    <t>C7</t>
  </si>
  <si>
    <t>C8</t>
  </si>
  <si>
    <t>C10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</si>
  <si>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</si>
  <si>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</si>
  <si>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</si>
  <si>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</si>
  <si>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</si>
  <si>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</si>
  <si>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</si>
  <si>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</si>
  <si>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</si>
  <si>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</si>
  <si>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B4</t>
  </si>
  <si>
    <t>B5</t>
  </si>
  <si>
    <t>B6</t>
  </si>
  <si>
    <t>B7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</si>
  <si>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</si>
  <si>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</si>
  <si>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</si>
  <si>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</si>
  <si>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</si>
  <si>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</si>
  <si>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</si>
  <si>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</si>
  <si>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</si>
  <si>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</si>
  <si>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entree/garderobe</t>
  </si>
  <si>
    <t>hal/aula</t>
  </si>
  <si>
    <t>werkplek</t>
  </si>
  <si>
    <t>spreekkamer</t>
  </si>
  <si>
    <t>entree noodlokaal</t>
  </si>
  <si>
    <t>loklaal</t>
  </si>
  <si>
    <t>berging/werkkast</t>
  </si>
  <si>
    <t>Coral/linoleum</t>
  </si>
  <si>
    <t>tegels/linoleum</t>
  </si>
  <si>
    <t xml:space="preserve">tegels </t>
  </si>
  <si>
    <t>RKBS 't Venne</t>
  </si>
  <si>
    <t>Sarabande 7, 2152 TB Nieuw Vennep</t>
  </si>
  <si>
    <t>E.0.01</t>
  </si>
  <si>
    <t>B.1.06</t>
  </si>
  <si>
    <t>E.1.02</t>
  </si>
  <si>
    <t>E.1.03</t>
  </si>
  <si>
    <t>E.1.04</t>
  </si>
  <si>
    <t>E.1.05</t>
  </si>
  <si>
    <t>E.1.06</t>
  </si>
  <si>
    <t>leermiddelenberg</t>
  </si>
  <si>
    <t>conciërge</t>
  </si>
  <si>
    <t>server</t>
  </si>
  <si>
    <t>1/2 toiletgroep</t>
  </si>
  <si>
    <t>1/2 voorruimte</t>
  </si>
  <si>
    <t>1/2 lokaal</t>
  </si>
  <si>
    <t>D.0.01</t>
  </si>
  <si>
    <t>D.0.02</t>
  </si>
  <si>
    <t>D.0.03</t>
  </si>
  <si>
    <t>D.0.04</t>
  </si>
  <si>
    <t>D.0.05</t>
  </si>
  <si>
    <t>D.0.06</t>
  </si>
  <si>
    <t>D.0.07</t>
  </si>
  <si>
    <t>D.0.08</t>
  </si>
  <si>
    <t>D.0.09</t>
  </si>
  <si>
    <t>D.0.10</t>
  </si>
  <si>
    <t>D.0.11</t>
  </si>
  <si>
    <t>D.0.12</t>
  </si>
  <si>
    <t>D.0.13</t>
  </si>
  <si>
    <t>D.0.14</t>
  </si>
  <si>
    <t>D.0.15</t>
  </si>
  <si>
    <t>RKBS Opmaat</t>
  </si>
  <si>
    <t>Sarabande 5, 2152 TB Nieuw Vennep</t>
  </si>
  <si>
    <t xml:space="preserve">lokaal </t>
  </si>
  <si>
    <t>R.T.-kamer</t>
  </si>
  <si>
    <t>I.B.-ruimte</t>
  </si>
  <si>
    <t>1/2 gang</t>
  </si>
  <si>
    <t>mediatheek</t>
  </si>
  <si>
    <t>ICT-kamer</t>
  </si>
  <si>
    <t>D.0.16</t>
  </si>
  <si>
    <t>D.0.17</t>
  </si>
  <si>
    <t>D.0.18</t>
  </si>
  <si>
    <t>D.0.19</t>
  </si>
  <si>
    <t>D.0.20</t>
  </si>
  <si>
    <t>D.0.21</t>
  </si>
  <si>
    <t>D.0.22</t>
  </si>
  <si>
    <t>D.0.23</t>
  </si>
  <si>
    <t>D.0.24</t>
  </si>
  <si>
    <t>D.0.25</t>
  </si>
  <si>
    <t>D.0.26</t>
  </si>
  <si>
    <t>D.0.27</t>
  </si>
  <si>
    <t>D.0.28</t>
  </si>
  <si>
    <t>D.0.29</t>
  </si>
  <si>
    <t>D.0.32</t>
  </si>
  <si>
    <t>D.0.33</t>
  </si>
  <si>
    <t>D.0.34</t>
  </si>
  <si>
    <t>D.0.35</t>
  </si>
  <si>
    <t>D.0.36</t>
  </si>
  <si>
    <t>D.0.37</t>
  </si>
  <si>
    <t>D.0.38</t>
  </si>
  <si>
    <t>D.0.39</t>
  </si>
  <si>
    <t>D.0.40</t>
  </si>
  <si>
    <t>D.0.41</t>
  </si>
  <si>
    <t>D.0.42</t>
  </si>
  <si>
    <t>D.0.43</t>
  </si>
  <si>
    <t>D.0.44</t>
  </si>
  <si>
    <t>D.0.45</t>
  </si>
  <si>
    <t>D.0.46</t>
  </si>
  <si>
    <t>D.0.47</t>
  </si>
  <si>
    <t>D.0.48</t>
  </si>
  <si>
    <t>D.0.49</t>
  </si>
  <si>
    <t>D.0.50</t>
  </si>
  <si>
    <t>D.0.51</t>
  </si>
  <si>
    <t>D.0.52</t>
  </si>
  <si>
    <t>D.0.53</t>
  </si>
  <si>
    <t>D.0.54</t>
  </si>
  <si>
    <t>D.0.55</t>
  </si>
  <si>
    <t>D.0.56</t>
  </si>
  <si>
    <t>D.0.57</t>
  </si>
  <si>
    <t>D.0.58</t>
  </si>
  <si>
    <t>D.0.59</t>
  </si>
  <si>
    <t>D.0.60</t>
  </si>
  <si>
    <t>D.0.61</t>
  </si>
  <si>
    <t>D.0.62</t>
  </si>
  <si>
    <t>D.0.63</t>
  </si>
  <si>
    <t>D.0.64</t>
  </si>
  <si>
    <t>D.0.65</t>
  </si>
  <si>
    <t>D.0.66</t>
  </si>
  <si>
    <t>D.0.67</t>
  </si>
  <si>
    <t>D.0.68</t>
  </si>
  <si>
    <t>D.0.69</t>
  </si>
  <si>
    <t>D.0.70</t>
  </si>
  <si>
    <t>D.0.71</t>
  </si>
  <si>
    <t>Afroepprijzen Jong leren</t>
  </si>
  <si>
    <t>Invulbladen uurtarieven Jong Leren</t>
  </si>
  <si>
    <t>Totaal</t>
  </si>
  <si>
    <t>Bestuursbureau</t>
  </si>
  <si>
    <t xml:space="preserve">Franciscus </t>
  </si>
  <si>
    <t>Tarief regie reguliere schoonmaak</t>
  </si>
  <si>
    <t>Tarief regie specialistische reiniging</t>
  </si>
  <si>
    <t>NORM</t>
  </si>
  <si>
    <t>%</t>
  </si>
  <si>
    <r>
      <t>%</t>
    </r>
    <r>
      <rPr>
        <b/>
        <sz val="10"/>
        <rFont val="Calibri"/>
        <family val="2"/>
      </rPr>
      <t xml:space="preserve"> KOSTEN </t>
    </r>
  </si>
  <si>
    <r>
      <t>%</t>
    </r>
    <r>
      <rPr>
        <b/>
        <sz val="10"/>
        <rFont val="Calibri"/>
        <family val="2"/>
        <scheme val="minor"/>
      </rPr>
      <t xml:space="preserve"> KOSTEN </t>
    </r>
  </si>
  <si>
    <t>Inventarisatie en invulblad Jong Leren perceel 2</t>
  </si>
  <si>
    <t>Reiskosten</t>
  </si>
  <si>
    <t>Nat reinigen van stoelbekleding zitting en rugleuning (sproei- extraheer methode)</t>
  </si>
  <si>
    <t>Recoaten en aanbrengen van hechtlaag en minimaal 2 waslagen (inclusief in en uitruimen meubilair)</t>
  </si>
  <si>
    <t>Topcoaten en aanbrengen 2 waslagen van de harde vloeren (inclusief in en uitruimen meubilair)</t>
  </si>
  <si>
    <t>Inventarisatie en invulblad Jong Leren perceel 3</t>
  </si>
  <si>
    <t>Invulblad 2 A, B, C</t>
  </si>
  <si>
    <t xml:space="preserve"> * Gele cellen dienen te worden ingevuld</t>
  </si>
  <si>
    <t>* Er is een mogelijkheid om per perceel het uurtarief specifiek aan te passen door bijvoorbeeld een post</t>
  </si>
  <si>
    <t>reiskosten op te voeren. Indien daarvan geen gebruik wordt gemaakt dient inschrijver bij elk perceel dezelfde</t>
  </si>
  <si>
    <t>tariefberekening in te vullen (dus elk blad invullen)</t>
  </si>
  <si>
    <t>Afroepprijzen</t>
  </si>
  <si>
    <t>1.30</t>
  </si>
  <si>
    <t>1.40</t>
  </si>
  <si>
    <t>1.50</t>
  </si>
  <si>
    <t>1.70</t>
  </si>
  <si>
    <t>steen</t>
  </si>
  <si>
    <t>Kosten/m²</t>
  </si>
  <si>
    <t xml:space="preserve">      &gt; 1000 m²</t>
  </si>
  <si>
    <t>26-50 stoelen</t>
  </si>
  <si>
    <t>Kosten per stoel</t>
  </si>
  <si>
    <t>Reinigen van het tapijt (sproei- extraheer methode) inclusief in en uitruimen meubilair</t>
  </si>
  <si>
    <t>751 - 1000 m²</t>
  </si>
  <si>
    <t>501 -    750 m²</t>
  </si>
  <si>
    <t>251 -    500 m²</t>
  </si>
  <si>
    <t xml:space="preserve">     0 -    250 m²</t>
  </si>
  <si>
    <t xml:space="preserve">   1-25 stoelen</t>
  </si>
  <si>
    <t xml:space="preserve">   &gt; 50 stoelen</t>
  </si>
  <si>
    <t>Sprayen/blokken linoleum en kunststof vloeren inclusief in en uitruimen meubilair</t>
  </si>
  <si>
    <t>Dubbelvoudig moppen linoleumvloeren leslokalen (extra weekbeurt)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</si>
</sst>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0_)"/>
    <numFmt numFmtId="167" formatCode="_-[$€-2]\ * #,##0.00_-;_-[$€-2]\ * #,##0.00\-;_-[$€-2]\ * &quot;-&quot;??_-"/>
    <numFmt numFmtId="168" formatCode="&quot;€&quot;\ #,##0.00"/>
    <numFmt numFmtId="169" formatCode="#,##0.00_ ;\-#,##0.00\ "/>
    <numFmt numFmtId="170" formatCode="#,##0.000"/>
    <numFmt numFmtId="171" formatCode="0.000"/>
    <numFmt numFmtId="172" formatCode="_-&quot;ƒ&quot;\ * #,##0.00_-;_-&quot;ƒ&quot;\ * #,##0.00\-;_-&quot;ƒ&quot;\ 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</font>
    <font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7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3" fillId="23" borderId="7" applyNumberFormat="0" applyFont="0" applyAlignment="0" applyProtection="0"/>
    <xf numFmtId="0" fontId="21" fillId="3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8" fillId="0" borderId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0" xfId="0" applyFont="1" applyFill="1" applyBorder="1" applyProtection="1"/>
    <xf numFmtId="0" fontId="0" fillId="0" borderId="0" xfId="0" applyFill="1" applyBorder="1" applyProtection="1"/>
    <xf numFmtId="165" fontId="0" fillId="0" borderId="0" xfId="0" applyNumberFormat="1" applyProtection="1"/>
    <xf numFmtId="0" fontId="0" fillId="0" borderId="0" xfId="0" applyProtection="1"/>
    <xf numFmtId="165" fontId="0" fillId="0" borderId="0" xfId="0" applyNumberFormat="1" applyFill="1" applyProtection="1"/>
    <xf numFmtId="0" fontId="4" fillId="0" borderId="0" xfId="0" applyFont="1" applyProtection="1"/>
    <xf numFmtId="0" fontId="0" fillId="0" borderId="0" xfId="0" applyBorder="1" applyProtection="1"/>
    <xf numFmtId="0" fontId="2" fillId="0" borderId="24" xfId="0" applyFont="1" applyFill="1" applyBorder="1" applyProtection="1"/>
    <xf numFmtId="0" fontId="2" fillId="0" borderId="0" xfId="0" applyFont="1" applyBorder="1" applyProtection="1"/>
    <xf numFmtId="164" fontId="8" fillId="24" borderId="25" xfId="28" applyNumberFormat="1" applyFont="1" applyFill="1" applyBorder="1" applyAlignment="1" applyProtection="1">
      <alignment vertical="top" wrapText="1"/>
      <protection locked="0"/>
    </xf>
    <xf numFmtId="0" fontId="8" fillId="0" borderId="28" xfId="0" applyNumberFormat="1" applyFont="1" applyBorder="1" applyAlignment="1" applyProtection="1">
      <alignment vertical="top" wrapText="1"/>
    </xf>
    <xf numFmtId="164" fontId="8" fillId="24" borderId="29" xfId="27" applyNumberFormat="1" applyFont="1" applyFill="1" applyBorder="1" applyAlignment="1" applyProtection="1">
      <alignment vertical="top" wrapText="1"/>
      <protection locked="0"/>
    </xf>
    <xf numFmtId="164" fontId="8" fillId="24" borderId="30" xfId="27" applyNumberFormat="1" applyFont="1" applyFill="1" applyBorder="1" applyAlignment="1" applyProtection="1">
      <alignment vertical="top" wrapText="1"/>
      <protection locked="0"/>
    </xf>
    <xf numFmtId="0" fontId="8" fillId="0" borderId="31" xfId="0" applyNumberFormat="1" applyFont="1" applyBorder="1" applyAlignment="1" applyProtection="1">
      <alignment vertical="top" wrapText="1"/>
    </xf>
    <xf numFmtId="164" fontId="8" fillId="24" borderId="32" xfId="27" applyNumberFormat="1" applyFont="1" applyFill="1" applyBorder="1" applyAlignment="1" applyProtection="1">
      <alignment vertical="top" wrapText="1"/>
      <protection locked="0"/>
    </xf>
    <xf numFmtId="164" fontId="8" fillId="24" borderId="33" xfId="27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Protection="1"/>
    <xf numFmtId="164" fontId="8" fillId="24" borderId="34" xfId="27" applyNumberFormat="1" applyFont="1" applyFill="1" applyBorder="1" applyAlignment="1" applyProtection="1">
      <alignment vertical="top" wrapText="1"/>
      <protection locked="0"/>
    </xf>
    <xf numFmtId="164" fontId="8" fillId="24" borderId="35" xfId="27" applyNumberFormat="1" applyFont="1" applyFill="1" applyBorder="1" applyAlignment="1" applyProtection="1">
      <alignment vertical="top" wrapText="1"/>
      <protection locked="0"/>
    </xf>
    <xf numFmtId="0" fontId="5" fillId="0" borderId="28" xfId="0" applyNumberFormat="1" applyFont="1" applyBorder="1" applyAlignment="1" applyProtection="1">
      <alignment vertical="top" wrapText="1"/>
    </xf>
    <xf numFmtId="0" fontId="8" fillId="0" borderId="36" xfId="0" applyNumberFormat="1" applyFont="1" applyBorder="1" applyAlignment="1" applyProtection="1">
      <alignment vertical="top" wrapText="1"/>
    </xf>
    <xf numFmtId="0" fontId="8" fillId="0" borderId="37" xfId="0" applyNumberFormat="1" applyFont="1" applyBorder="1" applyAlignment="1" applyProtection="1">
      <alignment vertical="top" wrapText="1"/>
    </xf>
    <xf numFmtId="164" fontId="8" fillId="24" borderId="38" xfId="27" applyNumberFormat="1" applyFont="1" applyFill="1" applyBorder="1" applyAlignment="1" applyProtection="1">
      <alignment vertical="top" wrapText="1"/>
      <protection locked="0"/>
    </xf>
    <xf numFmtId="164" fontId="8" fillId="24" borderId="39" xfId="27" applyNumberFormat="1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8" fillId="0" borderId="12" xfId="41" applyFont="1" applyBorder="1" applyAlignment="1" applyProtection="1">
      <alignment horizontal="left"/>
    </xf>
    <xf numFmtId="0" fontId="8" fillId="0" borderId="12" xfId="41" applyFont="1" applyBorder="1" applyProtection="1"/>
    <xf numFmtId="0" fontId="5" fillId="0" borderId="12" xfId="42" applyFont="1" applyFill="1" applyBorder="1" applyAlignment="1">
      <alignment vertical="center"/>
    </xf>
    <xf numFmtId="0" fontId="0" fillId="0" borderId="0" xfId="0" applyFill="1"/>
    <xf numFmtId="0" fontId="30" fillId="0" borderId="0" xfId="41" applyFont="1" applyFill="1" applyBorder="1" applyProtection="1"/>
    <xf numFmtId="0" fontId="29" fillId="25" borderId="17" xfId="41" applyFont="1" applyFill="1" applyBorder="1" applyAlignment="1" applyProtection="1">
      <alignment horizontal="center"/>
    </xf>
    <xf numFmtId="0" fontId="29" fillId="25" borderId="16" xfId="41" applyFont="1" applyFill="1" applyBorder="1" applyAlignment="1" applyProtection="1">
      <alignment horizontal="center"/>
    </xf>
    <xf numFmtId="1" fontId="29" fillId="25" borderId="17" xfId="41" applyNumberFormat="1" applyFont="1" applyFill="1" applyBorder="1" applyAlignment="1" applyProtection="1">
      <alignment horizontal="center"/>
    </xf>
    <xf numFmtId="0" fontId="29" fillId="25" borderId="22" xfId="41" applyFont="1" applyFill="1" applyBorder="1" applyAlignment="1" applyProtection="1">
      <alignment horizontal="center"/>
    </xf>
    <xf numFmtId="0" fontId="29" fillId="25" borderId="20" xfId="41" applyFont="1" applyFill="1" applyBorder="1" applyAlignment="1" applyProtection="1">
      <alignment horizontal="center"/>
    </xf>
    <xf numFmtId="0" fontId="29" fillId="25" borderId="19" xfId="41" applyFont="1" applyFill="1" applyBorder="1" applyAlignment="1" applyProtection="1">
      <alignment horizontal="center"/>
    </xf>
    <xf numFmtId="0" fontId="29" fillId="25" borderId="21" xfId="41" applyFont="1" applyFill="1" applyBorder="1" applyAlignment="1" applyProtection="1">
      <alignment horizontal="center"/>
    </xf>
    <xf numFmtId="1" fontId="29" fillId="25" borderId="20" xfId="41" applyNumberFormat="1" applyFont="1" applyFill="1" applyBorder="1" applyAlignment="1" applyProtection="1">
      <alignment horizontal="center"/>
    </xf>
    <xf numFmtId="0" fontId="29" fillId="25" borderId="23" xfId="41" applyFont="1" applyFill="1" applyBorder="1" applyAlignment="1" applyProtection="1">
      <alignment horizontal="center"/>
    </xf>
    <xf numFmtId="166" fontId="30" fillId="0" borderId="10" xfId="41" applyNumberFormat="1" applyFont="1" applyFill="1" applyBorder="1" applyProtection="1"/>
    <xf numFmtId="1" fontId="30" fillId="0" borderId="10" xfId="41" applyNumberFormat="1" applyFont="1" applyFill="1" applyBorder="1" applyProtection="1"/>
    <xf numFmtId="164" fontId="30" fillId="0" borderId="10" xfId="41" applyNumberFormat="1" applyFont="1" applyFill="1" applyBorder="1" applyProtection="1"/>
    <xf numFmtId="0" fontId="30" fillId="0" borderId="0" xfId="0" applyFont="1" applyProtection="1"/>
    <xf numFmtId="0" fontId="30" fillId="0" borderId="0" xfId="41" applyFont="1" applyProtection="1"/>
    <xf numFmtId="0" fontId="30" fillId="0" borderId="0" xfId="41" applyFont="1" applyFill="1" applyProtection="1"/>
    <xf numFmtId="0" fontId="30" fillId="0" borderId="12" xfId="0" applyFont="1" applyBorder="1" applyProtection="1"/>
    <xf numFmtId="39" fontId="5" fillId="0" borderId="12" xfId="41" applyNumberFormat="1" applyFont="1" applyBorder="1" applyProtection="1"/>
    <xf numFmtId="0" fontId="30" fillId="0" borderId="12" xfId="41" applyFont="1" applyBorder="1" applyAlignment="1" applyProtection="1">
      <alignment horizontal="left"/>
    </xf>
    <xf numFmtId="0" fontId="30" fillId="0" borderId="12" xfId="41" applyFont="1" applyBorder="1" applyProtection="1"/>
    <xf numFmtId="1" fontId="30" fillId="0" borderId="12" xfId="41" applyNumberFormat="1" applyFont="1" applyFill="1" applyBorder="1" applyProtection="1"/>
    <xf numFmtId="166" fontId="30" fillId="0" borderId="42" xfId="41" applyNumberFormat="1" applyFont="1" applyBorder="1" applyAlignment="1" applyProtection="1">
      <alignment horizontal="right"/>
    </xf>
    <xf numFmtId="1" fontId="30" fillId="0" borderId="12" xfId="41" applyNumberFormat="1" applyFont="1" applyBorder="1" applyAlignment="1" applyProtection="1">
      <alignment horizontal="right"/>
    </xf>
    <xf numFmtId="0" fontId="30" fillId="0" borderId="11" xfId="41" applyFont="1" applyBorder="1" applyAlignment="1" applyProtection="1">
      <alignment horizontal="left"/>
    </xf>
    <xf numFmtId="0" fontId="30" fillId="0" borderId="11" xfId="41" applyFont="1" applyBorder="1" applyProtection="1"/>
    <xf numFmtId="39" fontId="29" fillId="0" borderId="11" xfId="41" applyNumberFormat="1" applyFont="1" applyBorder="1" applyProtection="1"/>
    <xf numFmtId="0" fontId="30" fillId="0" borderId="0" xfId="41" applyFont="1" applyFill="1" applyAlignment="1" applyProtection="1">
      <alignment horizontal="center"/>
    </xf>
    <xf numFmtId="0" fontId="29" fillId="0" borderId="0" xfId="41" applyFont="1" applyProtection="1"/>
    <xf numFmtId="1" fontId="30" fillId="0" borderId="0" xfId="41" applyNumberFormat="1" applyFont="1" applyProtection="1"/>
    <xf numFmtId="166" fontId="30" fillId="0" borderId="41" xfId="41" applyNumberFormat="1" applyFont="1" applyFill="1" applyBorder="1" applyProtection="1"/>
    <xf numFmtId="164" fontId="30" fillId="0" borderId="41" xfId="41" applyNumberFormat="1" applyFont="1" applyFill="1" applyBorder="1" applyProtection="1"/>
    <xf numFmtId="0" fontId="5" fillId="0" borderId="12" xfId="0" applyFont="1" applyBorder="1" applyProtection="1"/>
    <xf numFmtId="0" fontId="5" fillId="25" borderId="12" xfId="0" applyFont="1" applyFill="1" applyBorder="1" applyProtection="1"/>
    <xf numFmtId="0" fontId="2" fillId="0" borderId="12" xfId="0" applyFont="1" applyBorder="1" applyProtection="1"/>
    <xf numFmtId="0" fontId="2" fillId="0" borderId="12" xfId="0" applyFont="1" applyFill="1" applyBorder="1" applyProtection="1"/>
    <xf numFmtId="0" fontId="0" fillId="0" borderId="12" xfId="0" applyBorder="1" applyProtection="1"/>
    <xf numFmtId="2" fontId="0" fillId="0" borderId="0" xfId="0" applyNumberFormat="1"/>
    <xf numFmtId="2" fontId="5" fillId="25" borderId="12" xfId="0" applyNumberFormat="1" applyFont="1" applyFill="1" applyBorder="1" applyProtection="1"/>
    <xf numFmtId="2" fontId="2" fillId="0" borderId="12" xfId="0" applyNumberFormat="1" applyFont="1" applyBorder="1"/>
    <xf numFmtId="2" fontId="5" fillId="0" borderId="12" xfId="0" applyNumberFormat="1" applyFont="1" applyBorder="1" applyProtection="1"/>
    <xf numFmtId="2" fontId="0" fillId="0" borderId="12" xfId="0" applyNumberFormat="1" applyBorder="1"/>
    <xf numFmtId="2" fontId="0" fillId="0" borderId="12" xfId="0" applyNumberFormat="1" applyFill="1" applyBorder="1"/>
    <xf numFmtId="2" fontId="0" fillId="0" borderId="0" xfId="0" applyNumberFormat="1" applyBorder="1"/>
    <xf numFmtId="44" fontId="0" fillId="0" borderId="0" xfId="0" applyNumberFormat="1"/>
    <xf numFmtId="44" fontId="5" fillId="0" borderId="12" xfId="0" applyNumberFormat="1" applyFont="1" applyBorder="1" applyProtection="1"/>
    <xf numFmtId="44" fontId="0" fillId="0" borderId="12" xfId="0" applyNumberFormat="1" applyBorder="1"/>
    <xf numFmtId="44" fontId="0" fillId="0" borderId="12" xfId="0" applyNumberFormat="1" applyFill="1" applyBorder="1"/>
    <xf numFmtId="44" fontId="0" fillId="0" borderId="0" xfId="0" applyNumberFormat="1" applyBorder="1"/>
    <xf numFmtId="44" fontId="5" fillId="25" borderId="12" xfId="0" applyNumberFormat="1" applyFont="1" applyFill="1" applyBorder="1" applyProtection="1"/>
    <xf numFmtId="44" fontId="0" fillId="0" borderId="24" xfId="0" applyNumberFormat="1" applyBorder="1"/>
    <xf numFmtId="0" fontId="34" fillId="25" borderId="17" xfId="41" applyFont="1" applyFill="1" applyBorder="1" applyAlignment="1" applyProtection="1">
      <alignment horizontal="center"/>
    </xf>
    <xf numFmtId="0" fontId="34" fillId="25" borderId="16" xfId="41" applyFont="1" applyFill="1" applyBorder="1" applyAlignment="1" applyProtection="1">
      <alignment horizontal="center"/>
    </xf>
    <xf numFmtId="1" fontId="34" fillId="25" borderId="17" xfId="41" applyNumberFormat="1" applyFont="1" applyFill="1" applyBorder="1" applyAlignment="1" applyProtection="1">
      <alignment horizontal="center"/>
    </xf>
    <xf numFmtId="0" fontId="34" fillId="25" borderId="20" xfId="41" applyFont="1" applyFill="1" applyBorder="1" applyAlignment="1" applyProtection="1">
      <alignment horizontal="center"/>
    </xf>
    <xf numFmtId="0" fontId="34" fillId="25" borderId="19" xfId="41" applyFont="1" applyFill="1" applyBorder="1" applyAlignment="1" applyProtection="1">
      <alignment horizontal="center"/>
    </xf>
    <xf numFmtId="1" fontId="34" fillId="25" borderId="20" xfId="41" applyNumberFormat="1" applyFont="1" applyFill="1" applyBorder="1" applyAlignment="1" applyProtection="1">
      <alignment horizontal="center"/>
    </xf>
    <xf numFmtId="166" fontId="35" fillId="0" borderId="10" xfId="41" applyNumberFormat="1" applyFont="1" applyFill="1" applyBorder="1" applyProtection="1"/>
    <xf numFmtId="1" fontId="35" fillId="0" borderId="10" xfId="41" applyNumberFormat="1" applyFont="1" applyFill="1" applyBorder="1" applyProtection="1"/>
    <xf numFmtId="166" fontId="35" fillId="0" borderId="12" xfId="41" applyNumberFormat="1" applyFont="1" applyFill="1" applyBorder="1" applyProtection="1"/>
    <xf numFmtId="166" fontId="35" fillId="0" borderId="41" xfId="41" applyNumberFormat="1" applyFont="1" applyFill="1" applyBorder="1" applyProtection="1"/>
    <xf numFmtId="1" fontId="35" fillId="0" borderId="12" xfId="41" applyNumberFormat="1" applyFont="1" applyFill="1" applyBorder="1" applyProtection="1"/>
    <xf numFmtId="0" fontId="35" fillId="0" borderId="0" xfId="41" applyFont="1" applyFill="1" applyBorder="1" applyProtection="1"/>
    <xf numFmtId="0" fontId="35" fillId="0" borderId="0" xfId="41" applyFont="1" applyFill="1" applyProtection="1"/>
    <xf numFmtId="44" fontId="5" fillId="0" borderId="12" xfId="41" applyNumberFormat="1" applyFont="1" applyBorder="1" applyProtection="1"/>
    <xf numFmtId="2" fontId="8" fillId="0" borderId="12" xfId="0" applyNumberFormat="1" applyFont="1" applyBorder="1"/>
    <xf numFmtId="44" fontId="8" fillId="0" borderId="12" xfId="0" applyNumberFormat="1" applyFont="1" applyBorder="1"/>
    <xf numFmtId="2" fontId="8" fillId="0" borderId="12" xfId="0" applyNumberFormat="1" applyFont="1" applyFill="1" applyBorder="1"/>
    <xf numFmtId="44" fontId="8" fillId="0" borderId="12" xfId="0" applyNumberFormat="1" applyFont="1" applyFill="1" applyBorder="1"/>
    <xf numFmtId="0" fontId="5" fillId="0" borderId="44" xfId="42" applyFont="1" applyFill="1" applyBorder="1" applyAlignment="1">
      <alignment vertical="center"/>
    </xf>
    <xf numFmtId="4" fontId="8" fillId="0" borderId="44" xfId="42" applyNumberFormat="1" applyFont="1" applyFill="1" applyBorder="1" applyAlignment="1">
      <alignment vertical="center"/>
    </xf>
    <xf numFmtId="0" fontId="8" fillId="0" borderId="44" xfId="42" applyFont="1" applyFill="1" applyBorder="1" applyAlignment="1">
      <alignment vertical="center"/>
    </xf>
    <xf numFmtId="44" fontId="5" fillId="0" borderId="12" xfId="0" applyNumberFormat="1" applyFont="1" applyFill="1" applyBorder="1" applyProtection="1"/>
    <xf numFmtId="2" fontId="29" fillId="25" borderId="17" xfId="41" applyNumberFormat="1" applyFont="1" applyFill="1" applyBorder="1" applyAlignment="1" applyProtection="1">
      <alignment horizontal="center"/>
    </xf>
    <xf numFmtId="2" fontId="29" fillId="25" borderId="20" xfId="41" applyNumberFormat="1" applyFont="1" applyFill="1" applyBorder="1" applyAlignment="1" applyProtection="1">
      <alignment horizontal="center"/>
    </xf>
    <xf numFmtId="2" fontId="30" fillId="0" borderId="10" xfId="41" applyNumberFormat="1" applyFont="1" applyFill="1" applyBorder="1" applyProtection="1"/>
    <xf numFmtId="2" fontId="30" fillId="0" borderId="12" xfId="0" applyNumberFormat="1" applyFont="1" applyBorder="1" applyProtection="1"/>
    <xf numFmtId="2" fontId="5" fillId="0" borderId="12" xfId="41" applyNumberFormat="1" applyFont="1" applyBorder="1" applyProtection="1"/>
    <xf numFmtId="2" fontId="30" fillId="0" borderId="0" xfId="0" applyNumberFormat="1" applyFont="1" applyProtection="1"/>
    <xf numFmtId="44" fontId="29" fillId="25" borderId="17" xfId="41" applyNumberFormat="1" applyFont="1" applyFill="1" applyBorder="1" applyAlignment="1" applyProtection="1">
      <alignment horizontal="center"/>
    </xf>
    <xf numFmtId="44" fontId="29" fillId="25" borderId="22" xfId="41" applyNumberFormat="1" applyFont="1" applyFill="1" applyBorder="1" applyAlignment="1" applyProtection="1">
      <alignment horizontal="center"/>
    </xf>
    <xf numFmtId="44" fontId="29" fillId="25" borderId="21" xfId="41" applyNumberFormat="1" applyFont="1" applyFill="1" applyBorder="1" applyAlignment="1" applyProtection="1">
      <alignment horizontal="center"/>
    </xf>
    <xf numFmtId="44" fontId="29" fillId="25" borderId="23" xfId="41" applyNumberFormat="1" applyFont="1" applyFill="1" applyBorder="1" applyAlignment="1" applyProtection="1">
      <alignment horizontal="center"/>
    </xf>
    <xf numFmtId="44" fontId="30" fillId="0" borderId="10" xfId="41" applyNumberFormat="1" applyFont="1" applyFill="1" applyBorder="1" applyProtection="1"/>
    <xf numFmtId="44" fontId="30" fillId="0" borderId="12" xfId="0" applyNumberFormat="1" applyFont="1" applyBorder="1" applyProtection="1"/>
    <xf numFmtId="44" fontId="30" fillId="0" borderId="0" xfId="0" applyNumberFormat="1" applyFont="1" applyProtection="1"/>
    <xf numFmtId="0" fontId="35" fillId="0" borderId="0" xfId="41" applyFont="1" applyProtection="1"/>
    <xf numFmtId="0" fontId="34" fillId="0" borderId="0" xfId="41" applyFont="1" applyFill="1" applyBorder="1" applyAlignment="1" applyProtection="1">
      <alignment horizontal="fill"/>
    </xf>
    <xf numFmtId="0" fontId="35" fillId="0" borderId="0" xfId="41" applyFont="1" applyFill="1" applyBorder="1" applyAlignment="1" applyProtection="1">
      <alignment horizontal="center"/>
    </xf>
    <xf numFmtId="0" fontId="35" fillId="0" borderId="0" xfId="41" applyFont="1" applyFill="1" applyBorder="1" applyAlignment="1" applyProtection="1">
      <alignment horizontal="fill"/>
    </xf>
    <xf numFmtId="1" fontId="35" fillId="0" borderId="0" xfId="41" applyNumberFormat="1" applyFont="1" applyFill="1" applyBorder="1" applyAlignment="1" applyProtection="1">
      <alignment horizontal="fill"/>
    </xf>
    <xf numFmtId="7" fontId="35" fillId="0" borderId="0" xfId="41" applyNumberFormat="1" applyFont="1" applyFill="1" applyBorder="1" applyAlignment="1" applyProtection="1">
      <alignment horizontal="fill"/>
    </xf>
    <xf numFmtId="7" fontId="34" fillId="25" borderId="17" xfId="41" applyNumberFormat="1" applyFont="1" applyFill="1" applyBorder="1" applyAlignment="1" applyProtection="1">
      <alignment horizontal="center"/>
    </xf>
    <xf numFmtId="7" fontId="35" fillId="0" borderId="12" xfId="41" applyNumberFormat="1" applyFont="1" applyFill="1" applyBorder="1" applyProtection="1"/>
    <xf numFmtId="7" fontId="34" fillId="25" borderId="22" xfId="41" applyNumberFormat="1" applyFont="1" applyFill="1" applyBorder="1" applyAlignment="1" applyProtection="1">
      <alignment horizontal="center"/>
    </xf>
    <xf numFmtId="7" fontId="34" fillId="25" borderId="21" xfId="41" applyNumberFormat="1" applyFont="1" applyFill="1" applyBorder="1" applyAlignment="1" applyProtection="1">
      <alignment horizontal="center"/>
    </xf>
    <xf numFmtId="7" fontId="34" fillId="25" borderId="23" xfId="41" applyNumberFormat="1" applyFont="1" applyFill="1" applyBorder="1" applyAlignment="1" applyProtection="1">
      <alignment horizontal="center"/>
    </xf>
    <xf numFmtId="7" fontId="30" fillId="0" borderId="10" xfId="41" applyNumberFormat="1" applyFont="1" applyFill="1" applyBorder="1" applyProtection="1"/>
    <xf numFmtId="7" fontId="35" fillId="0" borderId="10" xfId="41" applyNumberFormat="1" applyFont="1" applyFill="1" applyBorder="1" applyProtection="1"/>
    <xf numFmtId="7" fontId="35" fillId="0" borderId="41" xfId="41" applyNumberFormat="1" applyFont="1" applyFill="1" applyBorder="1" applyProtection="1"/>
    <xf numFmtId="44" fontId="29" fillId="25" borderId="18" xfId="41" applyNumberFormat="1" applyFont="1" applyFill="1" applyBorder="1" applyAlignment="1" applyProtection="1">
      <alignment horizontal="center"/>
    </xf>
    <xf numFmtId="44" fontId="29" fillId="25" borderId="20" xfId="41" applyNumberFormat="1" applyFont="1" applyFill="1" applyBorder="1" applyAlignment="1" applyProtection="1">
      <alignment horizontal="center"/>
    </xf>
    <xf numFmtId="44" fontId="30" fillId="0" borderId="12" xfId="41" applyNumberFormat="1" applyFont="1" applyFill="1" applyBorder="1" applyProtection="1"/>
    <xf numFmtId="44" fontId="30" fillId="0" borderId="12" xfId="41" applyNumberFormat="1" applyFont="1" applyBorder="1" applyAlignment="1" applyProtection="1">
      <alignment horizontal="left"/>
    </xf>
    <xf numFmtId="44" fontId="30" fillId="0" borderId="0" xfId="41" applyNumberFormat="1" applyFont="1" applyProtection="1"/>
    <xf numFmtId="168" fontId="35" fillId="0" borderId="0" xfId="41" applyNumberFormat="1" applyFont="1" applyFill="1" applyBorder="1" applyAlignment="1" applyProtection="1">
      <alignment horizontal="fill"/>
    </xf>
    <xf numFmtId="168" fontId="35" fillId="0" borderId="0" xfId="41" applyNumberFormat="1" applyFont="1" applyFill="1" applyBorder="1" applyProtection="1"/>
    <xf numFmtId="168" fontId="29" fillId="25" borderId="17" xfId="41" applyNumberFormat="1" applyFont="1" applyFill="1" applyBorder="1" applyAlignment="1" applyProtection="1">
      <alignment horizontal="center"/>
    </xf>
    <xf numFmtId="168" fontId="29" fillId="25" borderId="18" xfId="41" applyNumberFormat="1" applyFont="1" applyFill="1" applyBorder="1" applyAlignment="1" applyProtection="1">
      <alignment horizontal="center"/>
    </xf>
    <xf numFmtId="168" fontId="29" fillId="25" borderId="20" xfId="41" applyNumberFormat="1" applyFont="1" applyFill="1" applyBorder="1" applyAlignment="1" applyProtection="1">
      <alignment horizontal="center"/>
    </xf>
    <xf numFmtId="168" fontId="29" fillId="25" borderId="21" xfId="41" applyNumberFormat="1" applyFont="1" applyFill="1" applyBorder="1" applyAlignment="1" applyProtection="1">
      <alignment horizontal="center"/>
    </xf>
    <xf numFmtId="168" fontId="35" fillId="0" borderId="12" xfId="41" applyNumberFormat="1" applyFont="1" applyFill="1" applyBorder="1" applyProtection="1"/>
    <xf numFmtId="0" fontId="39" fillId="25" borderId="18" xfId="41" applyFont="1" applyFill="1" applyBorder="1" applyAlignment="1" applyProtection="1">
      <alignment horizontal="center"/>
    </xf>
    <xf numFmtId="0" fontId="39" fillId="25" borderId="17" xfId="41" applyFont="1" applyFill="1" applyBorder="1" applyAlignment="1" applyProtection="1">
      <alignment horizontal="center"/>
    </xf>
    <xf numFmtId="0" fontId="29" fillId="25" borderId="0" xfId="41" applyFont="1" applyFill="1" applyAlignment="1" applyProtection="1">
      <alignment horizontal="center"/>
    </xf>
    <xf numFmtId="0" fontId="36" fillId="0" borderId="12" xfId="0" applyFont="1" applyBorder="1" applyProtection="1"/>
    <xf numFmtId="0" fontId="35" fillId="0" borderId="12" xfId="42" applyFont="1" applyFill="1" applyBorder="1" applyAlignment="1" applyProtection="1">
      <alignment vertical="center"/>
    </xf>
    <xf numFmtId="0" fontId="35" fillId="0" borderId="12" xfId="42" applyFont="1" applyFill="1" applyBorder="1" applyAlignment="1" applyProtection="1">
      <alignment horizontal="left" vertical="center" wrapText="1"/>
    </xf>
    <xf numFmtId="4" fontId="36" fillId="0" borderId="12" xfId="0" applyNumberFormat="1" applyFont="1" applyBorder="1" applyProtection="1"/>
    <xf numFmtId="0" fontId="35" fillId="0" borderId="12" xfId="0" applyFont="1" applyBorder="1" applyProtection="1"/>
    <xf numFmtId="0" fontId="36" fillId="0" borderId="43" xfId="0" applyFont="1" applyBorder="1" applyProtection="1"/>
    <xf numFmtId="0" fontId="35" fillId="0" borderId="43" xfId="42" applyFont="1" applyFill="1" applyBorder="1" applyAlignment="1" applyProtection="1">
      <alignment vertical="center"/>
    </xf>
    <xf numFmtId="0" fontId="35" fillId="0" borderId="43" xfId="42" applyFont="1" applyFill="1" applyBorder="1" applyAlignment="1" applyProtection="1">
      <alignment horizontal="left" vertical="center" wrapText="1"/>
    </xf>
    <xf numFmtId="4" fontId="36" fillId="0" borderId="43" xfId="0" applyNumberFormat="1" applyFont="1" applyBorder="1" applyProtection="1"/>
    <xf numFmtId="0" fontId="29" fillId="27" borderId="12" xfId="42" applyFont="1" applyFill="1" applyBorder="1" applyAlignment="1" applyProtection="1">
      <alignment horizontal="center" vertical="center" wrapText="1"/>
    </xf>
    <xf numFmtId="0" fontId="29" fillId="27" borderId="12" xfId="42" applyFont="1" applyFill="1" applyBorder="1" applyAlignment="1" applyProtection="1">
      <alignment horizontal="left" vertical="center" wrapText="1"/>
    </xf>
    <xf numFmtId="0" fontId="29" fillId="27" borderId="12" xfId="42" applyFont="1" applyFill="1" applyBorder="1" applyAlignment="1" applyProtection="1">
      <alignment vertical="center" wrapText="1"/>
    </xf>
    <xf numFmtId="4" fontId="29" fillId="27" borderId="12" xfId="42" applyNumberFormat="1" applyFont="1" applyFill="1" applyBorder="1" applyAlignment="1" applyProtection="1">
      <alignment horizontal="right" vertical="center" wrapText="1"/>
    </xf>
    <xf numFmtId="44" fontId="29" fillId="27" borderId="12" xfId="42" applyNumberFormat="1" applyFont="1" applyFill="1" applyBorder="1" applyAlignment="1" applyProtection="1">
      <alignment horizontal="right" vertical="center" wrapText="1"/>
    </xf>
    <xf numFmtId="9" fontId="29" fillId="27" borderId="12" xfId="42" applyNumberFormat="1" applyFont="1" applyFill="1" applyBorder="1" applyAlignment="1" applyProtection="1">
      <alignment horizontal="right" vertical="center" wrapText="1"/>
    </xf>
    <xf numFmtId="4" fontId="35" fillId="0" borderId="12" xfId="0" applyNumberFormat="1" applyFont="1" applyBorder="1" applyProtection="1"/>
    <xf numFmtId="169" fontId="35" fillId="0" borderId="12" xfId="0" applyNumberFormat="1" applyFont="1" applyFill="1" applyBorder="1" applyAlignment="1" applyProtection="1">
      <alignment horizontal="right" vertical="center"/>
    </xf>
    <xf numFmtId="4" fontId="35" fillId="0" borderId="12" xfId="0" applyNumberFormat="1" applyFont="1" applyBorder="1" applyAlignment="1" applyProtection="1">
      <alignment horizontal="right"/>
    </xf>
    <xf numFmtId="10" fontId="35" fillId="0" borderId="12" xfId="41" applyNumberFormat="1" applyFont="1" applyFill="1" applyBorder="1" applyProtection="1"/>
    <xf numFmtId="0" fontId="35" fillId="0" borderId="12" xfId="41" applyFont="1" applyFill="1" applyBorder="1" applyProtection="1"/>
    <xf numFmtId="0" fontId="34" fillId="0" borderId="12" xfId="42" applyFont="1" applyFill="1" applyBorder="1" applyAlignment="1" applyProtection="1">
      <alignment horizontal="left" vertical="center" wrapText="1"/>
    </xf>
    <xf numFmtId="0" fontId="34" fillId="0" borderId="12" xfId="42" applyFont="1" applyFill="1" applyBorder="1" applyAlignment="1" applyProtection="1">
      <alignment vertical="center" wrapText="1"/>
    </xf>
    <xf numFmtId="4" fontId="34" fillId="0" borderId="12" xfId="42" applyNumberFormat="1" applyFont="1" applyFill="1" applyBorder="1" applyAlignment="1" applyProtection="1">
      <alignment horizontal="right" vertical="center" wrapText="1"/>
    </xf>
    <xf numFmtId="168" fontId="34" fillId="0" borderId="12" xfId="42" applyNumberFormat="1" applyFont="1" applyFill="1" applyBorder="1" applyAlignment="1" applyProtection="1">
      <alignment horizontal="right" vertical="center" wrapText="1"/>
    </xf>
    <xf numFmtId="0" fontId="35" fillId="0" borderId="0" xfId="0" applyFont="1" applyProtection="1"/>
    <xf numFmtId="168" fontId="35" fillId="0" borderId="0" xfId="0" applyNumberFormat="1" applyFont="1" applyProtection="1"/>
    <xf numFmtId="7" fontId="35" fillId="0" borderId="0" xfId="0" applyNumberFormat="1" applyFont="1" applyProtection="1"/>
    <xf numFmtId="0" fontId="31" fillId="0" borderId="12" xfId="0" applyFont="1" applyBorder="1" applyProtection="1"/>
    <xf numFmtId="0" fontId="30" fillId="0" borderId="12" xfId="42" applyFont="1" applyFill="1" applyBorder="1" applyAlignment="1" applyProtection="1">
      <alignment vertical="center"/>
    </xf>
    <xf numFmtId="0" fontId="30" fillId="0" borderId="12" xfId="42" applyFont="1" applyFill="1" applyBorder="1" applyAlignment="1" applyProtection="1">
      <alignment horizontal="left" vertical="center" wrapText="1"/>
    </xf>
    <xf numFmtId="2" fontId="31" fillId="0" borderId="12" xfId="0" applyNumberFormat="1" applyFont="1" applyBorder="1" applyProtection="1"/>
    <xf numFmtId="0" fontId="30" fillId="0" borderId="12" xfId="0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left"/>
    </xf>
    <xf numFmtId="4" fontId="30" fillId="0" borderId="12" xfId="0" applyNumberFormat="1" applyFont="1" applyBorder="1" applyProtection="1"/>
    <xf numFmtId="0" fontId="30" fillId="0" borderId="12" xfId="0" applyFont="1" applyFill="1" applyBorder="1" applyProtection="1"/>
    <xf numFmtId="0" fontId="30" fillId="0" borderId="44" xfId="42" applyFont="1" applyFill="1" applyBorder="1" applyAlignment="1" applyProtection="1">
      <alignment vertical="center"/>
    </xf>
    <xf numFmtId="0" fontId="38" fillId="25" borderId="18" xfId="41" applyFont="1" applyFill="1" applyBorder="1" applyAlignment="1" applyProtection="1">
      <alignment horizontal="center"/>
    </xf>
    <xf numFmtId="0" fontId="38" fillId="25" borderId="17" xfId="41" applyFont="1" applyFill="1" applyBorder="1" applyAlignment="1" applyProtection="1">
      <alignment horizontal="center"/>
    </xf>
    <xf numFmtId="0" fontId="34" fillId="25" borderId="21" xfId="41" applyFont="1" applyFill="1" applyBorder="1" applyAlignment="1" applyProtection="1">
      <alignment horizontal="center"/>
    </xf>
    <xf numFmtId="0" fontId="34" fillId="25" borderId="0" xfId="41" applyFont="1" applyFill="1" applyAlignment="1" applyProtection="1">
      <alignment horizontal="center"/>
    </xf>
    <xf numFmtId="4" fontId="30" fillId="0" borderId="12" xfId="0" applyNumberFormat="1" applyFont="1" applyFill="1" applyBorder="1" applyProtection="1"/>
    <xf numFmtId="4" fontId="31" fillId="0" borderId="12" xfId="0" applyNumberFormat="1" applyFont="1" applyBorder="1" applyProtection="1"/>
    <xf numFmtId="4" fontId="33" fillId="0" borderId="12" xfId="0" applyNumberFormat="1" applyFont="1" applyBorder="1" applyProtection="1"/>
    <xf numFmtId="0" fontId="30" fillId="0" borderId="12" xfId="0" applyFont="1" applyFill="1" applyBorder="1" applyAlignment="1" applyProtection="1"/>
    <xf numFmtId="169" fontId="29" fillId="0" borderId="12" xfId="0" applyNumberFormat="1" applyFont="1" applyFill="1" applyBorder="1" applyAlignment="1" applyProtection="1">
      <alignment horizontal="right"/>
    </xf>
    <xf numFmtId="10" fontId="30" fillId="0" borderId="10" xfId="41" applyNumberFormat="1" applyFont="1" applyFill="1" applyBorder="1" applyProtection="1"/>
    <xf numFmtId="0" fontId="0" fillId="24" borderId="0" xfId="0" applyFill="1" applyBorder="1" applyProtection="1">
      <protection locked="0"/>
    </xf>
    <xf numFmtId="44" fontId="30" fillId="26" borderId="40" xfId="41" applyNumberFormat="1" applyFont="1" applyFill="1" applyBorder="1" applyProtection="1">
      <protection locked="0"/>
    </xf>
    <xf numFmtId="44" fontId="30" fillId="26" borderId="10" xfId="41" applyNumberFormat="1" applyFont="1" applyFill="1" applyBorder="1" applyProtection="1">
      <protection locked="0"/>
    </xf>
    <xf numFmtId="166" fontId="30" fillId="24" borderId="10" xfId="41" applyNumberFormat="1" applyFont="1" applyFill="1" applyBorder="1" applyProtection="1">
      <protection locked="0"/>
    </xf>
    <xf numFmtId="10" fontId="30" fillId="24" borderId="10" xfId="41" applyNumberFormat="1" applyFont="1" applyFill="1" applyBorder="1" applyProtection="1">
      <protection locked="0"/>
    </xf>
    <xf numFmtId="2" fontId="30" fillId="24" borderId="10" xfId="41" applyNumberFormat="1" applyFont="1" applyFill="1" applyBorder="1" applyProtection="1">
      <protection locked="0"/>
    </xf>
    <xf numFmtId="168" fontId="35" fillId="26" borderId="40" xfId="41" applyNumberFormat="1" applyFont="1" applyFill="1" applyBorder="1" applyProtection="1">
      <protection locked="0"/>
    </xf>
    <xf numFmtId="168" fontId="35" fillId="26" borderId="10" xfId="41" applyNumberFormat="1" applyFont="1" applyFill="1" applyBorder="1" applyProtection="1">
      <protection locked="0"/>
    </xf>
    <xf numFmtId="166" fontId="35" fillId="24" borderId="10" xfId="41" applyNumberFormat="1" applyFont="1" applyFill="1" applyBorder="1" applyProtection="1">
      <protection locked="0"/>
    </xf>
    <xf numFmtId="10" fontId="35" fillId="24" borderId="10" xfId="41" applyNumberFormat="1" applyFont="1" applyFill="1" applyBorder="1" applyProtection="1">
      <protection locked="0"/>
    </xf>
    <xf numFmtId="170" fontId="29" fillId="27" borderId="12" xfId="42" applyNumberFormat="1" applyFont="1" applyFill="1" applyBorder="1" applyAlignment="1" applyProtection="1">
      <alignment horizontal="right" vertical="center" wrapText="1"/>
    </xf>
    <xf numFmtId="171" fontId="8" fillId="0" borderId="12" xfId="0" applyNumberFormat="1" applyFont="1" applyBorder="1"/>
    <xf numFmtId="1" fontId="35" fillId="0" borderId="10" xfId="41" applyNumberFormat="1" applyFont="1" applyBorder="1"/>
    <xf numFmtId="171" fontId="0" fillId="0" borderId="12" xfId="0" applyNumberFormat="1" applyFill="1" applyBorder="1"/>
    <xf numFmtId="171" fontId="0" fillId="0" borderId="12" xfId="0" applyNumberFormat="1" applyBorder="1"/>
    <xf numFmtId="171" fontId="8" fillId="0" borderId="12" xfId="0" applyNumberFormat="1" applyFont="1" applyFill="1" applyBorder="1"/>
    <xf numFmtId="171" fontId="8" fillId="0" borderId="44" xfId="42" applyNumberFormat="1" applyFont="1" applyFill="1" applyBorder="1" applyAlignment="1">
      <alignment vertical="center"/>
    </xf>
    <xf numFmtId="2" fontId="8" fillId="0" borderId="44" xfId="42" applyNumberFormat="1" applyFont="1" applyFill="1" applyBorder="1" applyAlignment="1">
      <alignment vertical="center"/>
    </xf>
    <xf numFmtId="4" fontId="0" fillId="25" borderId="12" xfId="0" applyNumberFormat="1" applyFill="1" applyBorder="1" applyProtection="1"/>
    <xf numFmtId="4" fontId="5" fillId="0" borderId="12" xfId="0" applyNumberFormat="1" applyFont="1" applyBorder="1" applyProtection="1"/>
    <xf numFmtId="4" fontId="0" fillId="0" borderId="12" xfId="0" applyNumberFormat="1" applyBorder="1"/>
    <xf numFmtId="4" fontId="0" fillId="0" borderId="12" xfId="0" applyNumberFormat="1" applyFill="1" applyBorder="1"/>
    <xf numFmtId="4" fontId="0" fillId="0" borderId="0" xfId="0" applyNumberFormat="1"/>
    <xf numFmtId="4" fontId="0" fillId="0" borderId="0" xfId="0" applyNumberFormat="1" applyBorder="1"/>
    <xf numFmtId="4" fontId="8" fillId="0" borderId="12" xfId="0" applyNumberFormat="1" applyFont="1" applyFill="1" applyBorder="1"/>
    <xf numFmtId="0" fontId="1" fillId="0" borderId="36" xfId="40" applyNumberFormat="1" applyFont="1" applyBorder="1" applyAlignment="1" applyProtection="1">
      <alignment horizontal="left" vertical="top" wrapText="1"/>
    </xf>
    <xf numFmtId="0" fontId="7" fillId="28" borderId="14" xfId="0" applyFont="1" applyFill="1" applyBorder="1" applyProtection="1"/>
    <xf numFmtId="0" fontId="0" fillId="28" borderId="15" xfId="0" applyFill="1" applyBorder="1" applyProtection="1"/>
    <xf numFmtId="0" fontId="0" fillId="0" borderId="0" xfId="0" applyFill="1" applyBorder="1" applyProtection="1">
      <protection locked="0"/>
    </xf>
    <xf numFmtId="0" fontId="34" fillId="0" borderId="0" xfId="41" applyFont="1" applyFill="1" applyBorder="1" applyAlignment="1" applyProtection="1">
      <alignment horizontal="left"/>
    </xf>
    <xf numFmtId="0" fontId="34" fillId="0" borderId="0" xfId="41" applyFont="1" applyFill="1" applyBorder="1" applyProtection="1"/>
    <xf numFmtId="0" fontId="37" fillId="0" borderId="0" xfId="41" applyFont="1" applyFill="1" applyBorder="1" applyProtection="1"/>
    <xf numFmtId="168" fontId="37" fillId="0" borderId="0" xfId="41" applyNumberFormat="1" applyFont="1" applyFill="1" applyBorder="1" applyProtection="1"/>
    <xf numFmtId="1" fontId="37" fillId="0" borderId="0" xfId="41" applyNumberFormat="1" applyFont="1" applyFill="1" applyBorder="1" applyProtection="1"/>
    <xf numFmtId="7" fontId="35" fillId="0" borderId="0" xfId="41" applyNumberFormat="1" applyFont="1" applyFill="1" applyBorder="1" applyProtection="1">
      <protection locked="0"/>
    </xf>
    <xf numFmtId="0" fontId="6" fillId="28" borderId="13" xfId="0" applyFont="1" applyFill="1" applyBorder="1" applyProtection="1"/>
    <xf numFmtId="168" fontId="8" fillId="24" borderId="46" xfId="0" applyNumberFormat="1" applyFont="1" applyFill="1" applyBorder="1" applyProtection="1">
      <protection locked="0"/>
    </xf>
    <xf numFmtId="168" fontId="8" fillId="24" borderId="47" xfId="0" applyNumberFormat="1" applyFont="1" applyFill="1" applyBorder="1" applyProtection="1">
      <protection locked="0"/>
    </xf>
    <xf numFmtId="0" fontId="40" fillId="28" borderId="13" xfId="41" applyFont="1" applyFill="1" applyBorder="1" applyAlignment="1" applyProtection="1">
      <alignment horizontal="left"/>
    </xf>
    <xf numFmtId="0" fontId="34" fillId="28" borderId="15" xfId="41" applyFont="1" applyFill="1" applyBorder="1" applyAlignment="1" applyProtection="1">
      <alignment horizontal="left"/>
    </xf>
    <xf numFmtId="0" fontId="27" fillId="24" borderId="24" xfId="0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2" fillId="0" borderId="13" xfId="0" applyFont="1" applyBorder="1"/>
    <xf numFmtId="0" fontId="0" fillId="0" borderId="15" xfId="0" applyBorder="1"/>
    <xf numFmtId="0" fontId="2" fillId="0" borderId="14" xfId="0" applyFont="1" applyBorder="1"/>
    <xf numFmtId="0" fontId="2" fillId="0" borderId="15" xfId="0" applyFont="1" applyBorder="1"/>
    <xf numFmtId="0" fontId="2" fillId="24" borderId="14" xfId="0" applyFont="1" applyFill="1" applyBorder="1"/>
    <xf numFmtId="0" fontId="2" fillId="24" borderId="15" xfId="0" applyFont="1" applyFill="1" applyBorder="1"/>
    <xf numFmtId="0" fontId="1" fillId="0" borderId="15" xfId="0" applyFont="1" applyBorder="1"/>
    <xf numFmtId="0" fontId="6" fillId="28" borderId="13" xfId="0" applyFont="1" applyFill="1" applyBorder="1"/>
    <xf numFmtId="0" fontId="7" fillId="28" borderId="14" xfId="0" applyFont="1" applyFill="1" applyBorder="1"/>
    <xf numFmtId="0" fontId="0" fillId="28" borderId="14" xfId="0" applyFill="1" applyBorder="1"/>
    <xf numFmtId="0" fontId="0" fillId="28" borderId="14" xfId="0" applyFill="1" applyBorder="1" applyProtection="1"/>
    <xf numFmtId="0" fontId="7" fillId="28" borderId="15" xfId="0" applyFont="1" applyFill="1" applyBorder="1" applyProtection="1"/>
    <xf numFmtId="168" fontId="1" fillId="24" borderId="45" xfId="0" applyNumberFormat="1" applyFont="1" applyFill="1" applyBorder="1" applyProtection="1">
      <protection locked="0"/>
    </xf>
    <xf numFmtId="0" fontId="5" fillId="29" borderId="26" xfId="0" applyNumberFormat="1" applyFont="1" applyFill="1" applyBorder="1" applyAlignment="1" applyProtection="1">
      <alignment horizontal="left" vertical="top" wrapText="1"/>
    </xf>
    <xf numFmtId="0" fontId="5" fillId="29" borderId="27" xfId="27" applyNumberFormat="1" applyFont="1" applyFill="1" applyBorder="1" applyAlignment="1" applyProtection="1">
      <alignment horizontal="left" vertical="top" wrapText="1"/>
    </xf>
    <xf numFmtId="0" fontId="5" fillId="29" borderId="27" xfId="0" applyNumberFormat="1" applyFont="1" applyFill="1" applyBorder="1" applyAlignment="1" applyProtection="1">
      <alignment vertical="top" wrapText="1"/>
    </xf>
    <xf numFmtId="164" fontId="5" fillId="29" borderId="27" xfId="27" applyNumberFormat="1" applyFont="1" applyFill="1" applyBorder="1" applyAlignment="1" applyProtection="1">
      <alignment vertical="top" wrapText="1"/>
    </xf>
    <xf numFmtId="0" fontId="5" fillId="30" borderId="27" xfId="0" applyNumberFormat="1" applyFont="1" applyFill="1" applyBorder="1" applyAlignment="1" applyProtection="1">
      <alignment vertical="top" wrapText="1"/>
    </xf>
    <xf numFmtId="44" fontId="30" fillId="26" borderId="48" xfId="41" applyNumberFormat="1" applyFont="1" applyFill="1" applyBorder="1" applyProtection="1">
      <protection locked="0"/>
    </xf>
    <xf numFmtId="44" fontId="30" fillId="26" borderId="41" xfId="41" applyNumberFormat="1" applyFont="1" applyFill="1" applyBorder="1" applyProtection="1">
      <protection locked="0"/>
    </xf>
    <xf numFmtId="1" fontId="30" fillId="0" borderId="41" xfId="41" applyNumberFormat="1" applyFont="1" applyFill="1" applyBorder="1" applyProtection="1"/>
    <xf numFmtId="2" fontId="30" fillId="24" borderId="41" xfId="41" applyNumberFormat="1" applyFont="1" applyFill="1" applyBorder="1" applyProtection="1">
      <protection locked="0"/>
    </xf>
    <xf numFmtId="10" fontId="30" fillId="24" borderId="41" xfId="41" applyNumberFormat="1" applyFont="1" applyFill="1" applyBorder="1" applyProtection="1">
      <protection locked="0"/>
    </xf>
    <xf numFmtId="2" fontId="30" fillId="0" borderId="41" xfId="41" applyNumberFormat="1" applyFont="1" applyFill="1" applyBorder="1" applyProtection="1"/>
    <xf numFmtId="44" fontId="30" fillId="0" borderId="41" xfId="41" applyNumberFormat="1" applyFont="1" applyFill="1" applyBorder="1" applyProtection="1"/>
    <xf numFmtId="0" fontId="41" fillId="31" borderId="12" xfId="48" applyFont="1" applyFill="1" applyBorder="1"/>
    <xf numFmtId="0" fontId="1" fillId="32" borderId="12" xfId="0" applyFont="1" applyFill="1" applyBorder="1" applyAlignment="1" applyProtection="1">
      <alignment horizontal="left" indent="2"/>
    </xf>
    <xf numFmtId="0" fontId="41" fillId="31" borderId="12" xfId="48" applyFont="1" applyFill="1" applyBorder="1" applyAlignment="1">
      <alignment horizontal="center"/>
    </xf>
    <xf numFmtId="0" fontId="8" fillId="32" borderId="12" xfId="0" applyFont="1" applyFill="1" applyBorder="1" applyAlignment="1" applyProtection="1">
      <alignment horizontal="left" indent="2"/>
    </xf>
    <xf numFmtId="164" fontId="41" fillId="0" borderId="12" xfId="49" applyNumberFormat="1" applyFont="1" applyBorder="1" applyProtection="1">
      <protection locked="0"/>
    </xf>
    <xf numFmtId="0" fontId="7" fillId="28" borderId="14" xfId="0" applyFont="1" applyFill="1" applyBorder="1" applyProtection="1">
      <protection locked="0"/>
    </xf>
    <xf numFmtId="0" fontId="0" fillId="28" borderId="15" xfId="0" applyFill="1" applyBorder="1" applyProtection="1">
      <protection locked="0"/>
    </xf>
    <xf numFmtId="0" fontId="0" fillId="0" borderId="0" xfId="0" applyProtection="1">
      <protection locked="0"/>
    </xf>
    <xf numFmtId="164" fontId="41" fillId="32" borderId="12" xfId="48" applyNumberFormat="1" applyFont="1" applyFill="1" applyBorder="1" applyProtection="1">
      <protection locked="0"/>
    </xf>
    <xf numFmtId="164" fontId="41" fillId="31" borderId="12" xfId="48" applyNumberFormat="1" applyFont="1" applyFill="1" applyBorder="1" applyProtection="1">
      <protection locked="0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Euro" xfId="27" xr:uid="{00000000-0005-0000-0000-00001A000000}"/>
    <cellStyle name="Euro_Blad2" xfId="28" xr:uid="{00000000-0005-0000-0000-00001B000000}"/>
    <cellStyle name="Gekoppelde cel" xfId="29" builtinId="24" customBuiltin="1"/>
    <cellStyle name="Goed" xfId="30" builtinId="26" customBuiltin="1"/>
    <cellStyle name="Invoer" xfId="31" builtinId="20" customBuiltin="1"/>
    <cellStyle name="Kop 1" xfId="32" builtinId="16" customBuiltin="1"/>
    <cellStyle name="Kop 2" xfId="33" builtinId="17" customBuiltin="1"/>
    <cellStyle name="Kop 3" xfId="34" builtinId="18" customBuiltin="1"/>
    <cellStyle name="Kop 4" xfId="35" builtinId="19" customBuiltin="1"/>
    <cellStyle name="Neutraal" xfId="36" builtinId="28" customBuiltin="1"/>
    <cellStyle name="Notitie" xfId="37" builtinId="10" customBuiltin="1"/>
    <cellStyle name="Ongeldig" xfId="38" builtinId="27" customBuiltin="1"/>
    <cellStyle name="Standaard" xfId="0" builtinId="0"/>
    <cellStyle name="Standaard 2" xfId="39" xr:uid="{00000000-0005-0000-0000-000027000000}"/>
    <cellStyle name="Standaard_Blad2" xfId="40" xr:uid="{00000000-0005-0000-0000-000028000000}"/>
    <cellStyle name="Standaard_Invulbladen aanbesteding aanpassen" xfId="41" xr:uid="{00000000-0005-0000-0000-000029000000}"/>
    <cellStyle name="Standaard_qryschoonmaak" xfId="42" xr:uid="{00000000-0005-0000-0000-00002A000000}"/>
    <cellStyle name="Standaard_Staffels" xfId="48" xr:uid="{AE622939-7E56-48B2-BF9D-D354A8703C2F}"/>
    <cellStyle name="Titel" xfId="43" builtinId="15" customBuiltin="1"/>
    <cellStyle name="Totaal" xfId="44" builtinId="25" customBuiltin="1"/>
    <cellStyle name="Uitvoer" xfId="45" builtinId="21" customBuiltin="1"/>
    <cellStyle name="Valuta_Staffels" xfId="49" xr:uid="{9736017C-D56E-452B-8BDF-1AA43DE86358}"/>
    <cellStyle name="Verklarende tekst" xfId="46" builtinId="53" customBuiltin="1"/>
    <cellStyle name="Waarschuwingstekst" xfId="47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385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23491B2-53BD-4DE9-A3B1-2F1244A65340}"/>
            </a:ext>
          </a:extLst>
        </xdr:cNvPr>
        <xdr:cNvSpPr txBox="1"/>
      </xdr:nvSpPr>
      <xdr:spPr>
        <a:xfrm>
          <a:off x="11315700" y="943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388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675D079-C8CF-4581-82D9-DCAF7D5470F2}"/>
            </a:ext>
          </a:extLst>
        </xdr:cNvPr>
        <xdr:cNvSpPr txBox="1"/>
      </xdr:nvSpPr>
      <xdr:spPr>
        <a:xfrm>
          <a:off x="9572625" y="9440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199</xdr:row>
      <xdr:rowOff>222250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651B130-AD5B-4855-899D-E540D54BA1AB}"/>
            </a:ext>
          </a:extLst>
        </xdr:cNvPr>
        <xdr:cNvSpPr txBox="1"/>
      </xdr:nvSpPr>
      <xdr:spPr>
        <a:xfrm>
          <a:off x="9556750" y="9680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7</xdr:col>
      <xdr:colOff>381000</xdr:colOff>
      <xdr:row>227</xdr:row>
      <xdr:rowOff>222250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CAC3620-664E-414C-99FF-12F82716D1C0}"/>
            </a:ext>
          </a:extLst>
        </xdr:cNvPr>
        <xdr:cNvSpPr txBox="1"/>
      </xdr:nvSpPr>
      <xdr:spPr>
        <a:xfrm>
          <a:off x="10883900" y="5033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heer\Beheer%20KLPD\Beheer2000\OffAsito04-12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en 2003"/>
      <sheetName val="Calculatienormen"/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zoomScaleNormal="100" workbookViewId="0">
      <selection activeCell="F14" sqref="F14"/>
    </sheetView>
  </sheetViews>
  <sheetFormatPr defaultRowHeight="12.75" x14ac:dyDescent="0.2"/>
  <cols>
    <col min="1" max="1" width="104" bestFit="1" customWidth="1"/>
    <col min="3" max="3" width="23.7109375" bestFit="1" customWidth="1"/>
    <col min="6" max="6" width="39.28515625" bestFit="1" customWidth="1"/>
  </cols>
  <sheetData>
    <row r="1" spans="1:10" x14ac:dyDescent="0.2">
      <c r="J1" s="7"/>
    </row>
    <row r="2" spans="1:10" ht="18" x14ac:dyDescent="0.25">
      <c r="A2" s="243" t="s">
        <v>69</v>
      </c>
      <c r="B2" s="244"/>
      <c r="C2" s="244"/>
      <c r="D2" s="245"/>
      <c r="E2" s="245"/>
      <c r="F2" s="220"/>
      <c r="G2" s="220"/>
      <c r="H2" s="246"/>
      <c r="I2" s="247"/>
      <c r="J2" s="7"/>
    </row>
    <row r="3" spans="1:10" x14ac:dyDescent="0.2">
      <c r="J3" s="7"/>
    </row>
    <row r="4" spans="1:10" x14ac:dyDescent="0.2">
      <c r="A4" s="236" t="s">
        <v>60</v>
      </c>
      <c r="B4" s="237"/>
      <c r="C4" s="236" t="s">
        <v>61</v>
      </c>
      <c r="D4" s="238"/>
      <c r="E4" s="239"/>
      <c r="F4" s="238" t="s">
        <v>68</v>
      </c>
      <c r="G4" s="238"/>
      <c r="H4" s="238"/>
      <c r="I4" s="239"/>
      <c r="J4" s="7"/>
    </row>
    <row r="5" spans="1:10" x14ac:dyDescent="0.2">
      <c r="A5" s="1"/>
      <c r="C5" s="1"/>
      <c r="D5" s="1"/>
      <c r="E5" s="1"/>
      <c r="F5" s="1"/>
      <c r="G5" s="1"/>
      <c r="H5" s="1"/>
      <c r="I5" s="1"/>
      <c r="J5" s="7"/>
    </row>
    <row r="6" spans="1:10" x14ac:dyDescent="0.2">
      <c r="A6" s="236" t="s">
        <v>689</v>
      </c>
      <c r="B6" s="237"/>
      <c r="C6" s="236" t="s">
        <v>62</v>
      </c>
      <c r="D6" s="238"/>
      <c r="E6" s="239"/>
      <c r="F6" s="240" t="s">
        <v>690</v>
      </c>
      <c r="G6" s="240"/>
      <c r="H6" s="240"/>
      <c r="I6" s="241"/>
      <c r="J6" s="7"/>
    </row>
    <row r="7" spans="1:10" x14ac:dyDescent="0.2">
      <c r="A7" s="1"/>
      <c r="C7" s="1"/>
      <c r="D7" s="1"/>
      <c r="E7" s="1"/>
      <c r="F7" s="1"/>
      <c r="G7" s="1"/>
      <c r="H7" s="1"/>
      <c r="I7" s="1"/>
      <c r="J7" s="7"/>
    </row>
    <row r="8" spans="1:10" x14ac:dyDescent="0.2">
      <c r="A8" s="1" t="s">
        <v>691</v>
      </c>
      <c r="C8" s="1"/>
      <c r="D8" s="1"/>
      <c r="E8" s="1"/>
      <c r="F8" s="1"/>
      <c r="G8" s="1"/>
      <c r="H8" s="1"/>
      <c r="I8" s="1"/>
      <c r="J8" s="7"/>
    </row>
    <row r="9" spans="1:10" x14ac:dyDescent="0.2">
      <c r="A9" s="1" t="s">
        <v>692</v>
      </c>
      <c r="C9" s="1"/>
      <c r="D9" s="1"/>
      <c r="E9" s="1"/>
      <c r="F9" s="1"/>
      <c r="G9" s="1"/>
      <c r="H9" s="1"/>
      <c r="I9" s="1"/>
      <c r="J9" s="7"/>
    </row>
    <row r="10" spans="1:10" x14ac:dyDescent="0.2">
      <c r="A10" s="1" t="s">
        <v>693</v>
      </c>
      <c r="C10" s="1"/>
      <c r="D10" s="1"/>
      <c r="E10" s="1"/>
      <c r="F10" s="1"/>
      <c r="G10" s="1"/>
      <c r="H10" s="1"/>
      <c r="I10" s="1"/>
      <c r="J10" s="7"/>
    </row>
    <row r="11" spans="1:10" x14ac:dyDescent="0.2">
      <c r="A11" s="1"/>
      <c r="C11" s="1"/>
      <c r="D11" s="1"/>
      <c r="E11" s="1"/>
      <c r="F11" s="1"/>
      <c r="G11" s="1"/>
      <c r="H11" s="1"/>
      <c r="I11" s="1"/>
      <c r="J11" s="7"/>
    </row>
    <row r="12" spans="1:10" x14ac:dyDescent="0.2">
      <c r="A12" s="236" t="s">
        <v>63</v>
      </c>
      <c r="B12" s="242"/>
      <c r="C12" s="236" t="s">
        <v>694</v>
      </c>
      <c r="D12" s="238"/>
      <c r="E12" s="239"/>
      <c r="F12" s="240" t="s">
        <v>67</v>
      </c>
      <c r="G12" s="240"/>
      <c r="H12" s="240"/>
      <c r="I12" s="241"/>
      <c r="J12" s="7"/>
    </row>
    <row r="13" spans="1:10" x14ac:dyDescent="0.2">
      <c r="A13" s="1"/>
      <c r="C13" s="1"/>
      <c r="D13" s="1"/>
      <c r="E13" s="1"/>
      <c r="F13" s="1"/>
      <c r="G13" s="1"/>
      <c r="H13" s="1"/>
      <c r="I13" s="1"/>
      <c r="J13" s="7"/>
    </row>
    <row r="14" spans="1:10" x14ac:dyDescent="0.2">
      <c r="A14" s="236" t="s">
        <v>64</v>
      </c>
      <c r="B14" s="237"/>
      <c r="C14" s="236" t="s">
        <v>73</v>
      </c>
      <c r="D14" s="238"/>
      <c r="E14" s="239"/>
      <c r="F14" s="240" t="s">
        <v>67</v>
      </c>
      <c r="G14" s="240"/>
      <c r="H14" s="240"/>
      <c r="I14" s="241"/>
      <c r="J14" s="7"/>
    </row>
    <row r="15" spans="1:10" x14ac:dyDescent="0.2">
      <c r="A15" s="1"/>
      <c r="C15" s="1"/>
      <c r="D15" s="1"/>
      <c r="E15" s="1"/>
      <c r="F15" s="1"/>
      <c r="G15" s="1"/>
      <c r="H15" s="1"/>
      <c r="I15" s="1"/>
      <c r="J15" s="7"/>
    </row>
    <row r="16" spans="1:10" x14ac:dyDescent="0.2">
      <c r="A16" s="236" t="s">
        <v>65</v>
      </c>
      <c r="B16" s="237"/>
      <c r="C16" s="236" t="s">
        <v>74</v>
      </c>
      <c r="D16" s="238"/>
      <c r="E16" s="239"/>
      <c r="F16" s="240" t="s">
        <v>67</v>
      </c>
      <c r="G16" s="240"/>
      <c r="H16" s="240"/>
      <c r="I16" s="241"/>
      <c r="J16" s="7"/>
    </row>
    <row r="17" spans="1:10" x14ac:dyDescent="0.2">
      <c r="A17" s="1"/>
      <c r="C17" s="1"/>
      <c r="D17" s="1"/>
      <c r="E17" s="1"/>
      <c r="F17" s="1"/>
      <c r="G17" s="1"/>
      <c r="H17" s="1"/>
      <c r="I17" s="1"/>
      <c r="J17" s="7"/>
    </row>
    <row r="18" spans="1:10" x14ac:dyDescent="0.2">
      <c r="A18" s="236" t="s">
        <v>66</v>
      </c>
      <c r="B18" s="237"/>
      <c r="C18" s="236" t="s">
        <v>76</v>
      </c>
      <c r="D18" s="238"/>
      <c r="E18" s="239"/>
      <c r="F18" s="240" t="s">
        <v>67</v>
      </c>
      <c r="G18" s="240"/>
      <c r="H18" s="240"/>
      <c r="I18" s="241"/>
      <c r="J18" s="7"/>
    </row>
    <row r="19" spans="1:10" x14ac:dyDescent="0.2">
      <c r="J19" s="7"/>
    </row>
  </sheetData>
  <sheetProtection algorithmName="SHA-512" hashValue="YfNeMgvDPp32k+6VD+/q1fFERX/zfEstPCtkfnz/s0x5C0cpVEL6w2N8dTdvB2amtm0b0srC1ZcvJ+0CNBwRWQ==" saltValue="ROC5Zh08xlGL+4Xwx6BI7A==" spinCount="100000" sheet="1" objects="1" scenarios="1"/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2:J59"/>
  <sheetViews>
    <sheetView zoomScale="80" zoomScaleNormal="80" workbookViewId="0">
      <selection activeCell="O27" sqref="O27"/>
    </sheetView>
  </sheetViews>
  <sheetFormatPr defaultRowHeight="12.75" x14ac:dyDescent="0.2"/>
  <cols>
    <col min="1" max="1" width="31.7109375" bestFit="1" customWidth="1"/>
    <col min="2" max="2" width="9.28515625" style="70" bestFit="1" customWidth="1"/>
    <col min="3" max="3" width="13.85546875" style="70" bestFit="1" customWidth="1"/>
    <col min="4" max="4" width="17.42578125" style="216" bestFit="1" customWidth="1"/>
    <col min="5" max="5" width="14.5703125" style="70" bestFit="1" customWidth="1"/>
    <col min="6" max="6" width="17.42578125" style="216" bestFit="1" customWidth="1"/>
    <col min="7" max="7" width="17.42578125" style="77" bestFit="1" customWidth="1"/>
    <col min="8" max="8" width="23.7109375" style="77" bestFit="1" customWidth="1"/>
  </cols>
  <sheetData>
    <row r="2" spans="1:10" ht="12.75" customHeight="1" x14ac:dyDescent="0.2">
      <c r="A2" s="66" t="s">
        <v>73</v>
      </c>
      <c r="B2" s="71" t="s">
        <v>55</v>
      </c>
      <c r="C2" s="71" t="s">
        <v>24</v>
      </c>
      <c r="D2" s="212"/>
      <c r="E2" s="71" t="s">
        <v>27</v>
      </c>
      <c r="F2" s="212"/>
      <c r="G2" s="82" t="s">
        <v>29</v>
      </c>
      <c r="H2" s="82" t="s">
        <v>674</v>
      </c>
    </row>
    <row r="3" spans="1:10" s="3" customFormat="1" x14ac:dyDescent="0.2">
      <c r="A3" s="65" t="s">
        <v>5</v>
      </c>
      <c r="B3" s="72"/>
      <c r="C3" s="73" t="s">
        <v>25</v>
      </c>
      <c r="D3" s="213" t="s">
        <v>26</v>
      </c>
      <c r="E3" s="73" t="s">
        <v>28</v>
      </c>
      <c r="F3" s="213" t="s">
        <v>26</v>
      </c>
      <c r="G3" s="78" t="s">
        <v>26</v>
      </c>
      <c r="H3" s="105" t="s">
        <v>6</v>
      </c>
    </row>
    <row r="4" spans="1:10" x14ac:dyDescent="0.2">
      <c r="A4" s="67"/>
      <c r="B4" s="74"/>
      <c r="C4" s="74"/>
      <c r="D4" s="214"/>
      <c r="E4" s="74"/>
      <c r="F4" s="214"/>
      <c r="G4" s="79"/>
      <c r="H4" s="79"/>
    </row>
    <row r="5" spans="1:10" x14ac:dyDescent="0.2">
      <c r="A5" s="67" t="s">
        <v>183</v>
      </c>
      <c r="B5" s="74">
        <f>SUM('invulblad 4 Perceel 1'!F70)</f>
        <v>1469.1200000000001</v>
      </c>
      <c r="C5" s="98">
        <f>SUM('invulblad 4 Perceel 1'!M70)</f>
        <v>0</v>
      </c>
      <c r="D5" s="215">
        <f>C5*'invulblad Uurtarieven Perceel 1'!$B$35</f>
        <v>0</v>
      </c>
      <c r="E5" s="207">
        <f>SUM('invulblad 4 Perceel 1'!N70)</f>
        <v>0</v>
      </c>
      <c r="F5" s="215">
        <f>E5*'invulblad Uurtarieven Perceel 1'!$C$35</f>
        <v>0</v>
      </c>
      <c r="G5" s="80">
        <f>'invulblad 4 Perceel 1'!P70</f>
        <v>0</v>
      </c>
      <c r="H5" s="79">
        <f>SUM(G5+F5+D5)</f>
        <v>0</v>
      </c>
      <c r="J5" s="77"/>
    </row>
    <row r="6" spans="1:10" x14ac:dyDescent="0.2">
      <c r="A6" s="65" t="s">
        <v>184</v>
      </c>
      <c r="B6" s="74">
        <f>SUM('invulblad 4 Perceel 1'!F118)</f>
        <v>1261.5220000000002</v>
      </c>
      <c r="C6" s="98">
        <f>SUM('invulblad 4 Perceel 1'!M118)</f>
        <v>0</v>
      </c>
      <c r="D6" s="215">
        <f>C6*'invulblad Uurtarieven Perceel 1'!$B$35</f>
        <v>0</v>
      </c>
      <c r="E6" s="208">
        <f>SUM('invulblad 4 Perceel 1'!N118)</f>
        <v>0</v>
      </c>
      <c r="F6" s="215">
        <f>E6*'invulblad Uurtarieven Perceel 1'!$C$35</f>
        <v>0</v>
      </c>
      <c r="G6" s="80">
        <f>'invulblad 4 Perceel 1'!P118</f>
        <v>0</v>
      </c>
      <c r="H6" s="79">
        <f>SUM(G6+F6+D6)</f>
        <v>0</v>
      </c>
    </row>
    <row r="7" spans="1:10" x14ac:dyDescent="0.2">
      <c r="A7" s="65" t="s">
        <v>185</v>
      </c>
      <c r="B7" s="74">
        <f>SUM('invulblad 4 Perceel 1'!F179)</f>
        <v>1298.0299999999993</v>
      </c>
      <c r="C7" s="98">
        <f>SUM('invulblad 4 Perceel 1'!M179)</f>
        <v>0</v>
      </c>
      <c r="D7" s="215">
        <f>C7*'invulblad Uurtarieven Perceel 1'!$B$35</f>
        <v>0</v>
      </c>
      <c r="E7" s="208">
        <f>SUM('invulblad 4 Perceel 1'!N179)</f>
        <v>0</v>
      </c>
      <c r="F7" s="215">
        <f>E7*'invulblad Uurtarieven Perceel 1'!$C$35</f>
        <v>0</v>
      </c>
      <c r="G7" s="80">
        <f>'invulblad 4 Perceel 1'!P179</f>
        <v>0</v>
      </c>
      <c r="H7" s="79">
        <f t="shared" ref="H7:H11" si="0">SUM(G7+F7+D7)</f>
        <v>0</v>
      </c>
    </row>
    <row r="8" spans="1:10" s="33" customFormat="1" x14ac:dyDescent="0.2">
      <c r="A8" s="67" t="s">
        <v>186</v>
      </c>
      <c r="B8" s="75">
        <f>SUM('invulblad 4 Perceel 1'!F221)</f>
        <v>983.34</v>
      </c>
      <c r="C8" s="98">
        <f>SUM('invulblad 4 Perceel 1'!M221)</f>
        <v>0</v>
      </c>
      <c r="D8" s="215">
        <f>C8*'invulblad Uurtarieven Perceel 1'!$B$35</f>
        <v>0</v>
      </c>
      <c r="E8" s="207">
        <f>SUM('invulblad 4 Perceel 1'!N221)</f>
        <v>0</v>
      </c>
      <c r="F8" s="215">
        <f>E8*'invulblad Uurtarieven Perceel 1'!$C$35</f>
        <v>0</v>
      </c>
      <c r="G8" s="80">
        <f>'invulblad 4 Perceel 1'!P221</f>
        <v>0</v>
      </c>
      <c r="H8" s="79">
        <f t="shared" si="0"/>
        <v>0</v>
      </c>
    </row>
    <row r="9" spans="1:10" x14ac:dyDescent="0.2">
      <c r="A9" s="67" t="s">
        <v>187</v>
      </c>
      <c r="B9" s="74">
        <f>SUM('invulblad 4 Perceel 1'!F254)</f>
        <v>1192.5</v>
      </c>
      <c r="C9" s="98">
        <f>SUM('invulblad 4 Perceel 1'!M254)</f>
        <v>0</v>
      </c>
      <c r="D9" s="215">
        <f>C9*'invulblad Uurtarieven Perceel 1'!$B$35</f>
        <v>0</v>
      </c>
      <c r="E9" s="208">
        <f>SUM('invulblad 4 Perceel 1'!N254)</f>
        <v>0</v>
      </c>
      <c r="F9" s="215">
        <f>E9*'invulblad Uurtarieven Perceel 1'!$C$35</f>
        <v>0</v>
      </c>
      <c r="G9" s="80">
        <f>'invulblad 4 Perceel 1'!P254</f>
        <v>0</v>
      </c>
      <c r="H9" s="79">
        <f t="shared" si="0"/>
        <v>0</v>
      </c>
    </row>
    <row r="10" spans="1:10" x14ac:dyDescent="0.2">
      <c r="A10" s="67" t="s">
        <v>188</v>
      </c>
      <c r="B10" s="74">
        <f>SUM('invulblad 4 Perceel 1'!F293)</f>
        <v>1305.0999999999999</v>
      </c>
      <c r="C10" s="98">
        <f>SUM('invulblad 4 Perceel 1'!M293)</f>
        <v>0</v>
      </c>
      <c r="D10" s="215">
        <f>C10*'invulblad Uurtarieven Perceel 1'!$B$35</f>
        <v>0</v>
      </c>
      <c r="E10" s="208">
        <f>SUM('invulblad 4 Perceel 1'!N293)</f>
        <v>0</v>
      </c>
      <c r="F10" s="215">
        <f>E10*'invulblad Uurtarieven Perceel 1'!$C$35</f>
        <v>0</v>
      </c>
      <c r="G10" s="80">
        <f>'invulblad 4 Perceel 1'!P293</f>
        <v>0</v>
      </c>
      <c r="H10" s="79">
        <f t="shared" si="0"/>
        <v>0</v>
      </c>
    </row>
    <row r="11" spans="1:10" x14ac:dyDescent="0.2">
      <c r="A11" s="67" t="s">
        <v>189</v>
      </c>
      <c r="B11" s="74">
        <f>SUM('invulblad 4 Perceel 1'!F345)</f>
        <v>1446.9000000000003</v>
      </c>
      <c r="C11" s="98">
        <f>SUM('invulblad 4 Perceel 1'!M345)</f>
        <v>0</v>
      </c>
      <c r="D11" s="215">
        <f>C11*'invulblad Uurtarieven Perceel 1'!$B$35</f>
        <v>0</v>
      </c>
      <c r="E11" s="208">
        <f>SUM('invulblad 4 Perceel 1'!N345)</f>
        <v>0</v>
      </c>
      <c r="F11" s="215">
        <f>E11*'invulblad Uurtarieven Perceel 1'!$C$35</f>
        <v>0</v>
      </c>
      <c r="G11" s="80">
        <f>'invulblad 4 Perceel 1'!P345</f>
        <v>0</v>
      </c>
      <c r="H11" s="79">
        <f t="shared" si="0"/>
        <v>0</v>
      </c>
    </row>
    <row r="12" spans="1:10" x14ac:dyDescent="0.2">
      <c r="A12" s="65" t="s">
        <v>675</v>
      </c>
      <c r="B12" s="74">
        <f>SUM('invulblad 4 Perceel 1'!F362)</f>
        <v>297.84000000000003</v>
      </c>
      <c r="C12" s="98">
        <f>SUM('invulblad 4 Perceel 1'!M362)</f>
        <v>0</v>
      </c>
      <c r="D12" s="215">
        <f>C12*'invulblad Uurtarieven Perceel 1'!$B$35</f>
        <v>0</v>
      </c>
      <c r="E12" s="208">
        <f>SUM('invulblad 4 Perceel 1'!N362)</f>
        <v>0</v>
      </c>
      <c r="F12" s="215">
        <f>E12*'invulblad Uurtarieven Perceel 1'!$C$35</f>
        <v>0</v>
      </c>
      <c r="G12" s="80">
        <f>'invulblad 4 Perceel 1'!P362</f>
        <v>0</v>
      </c>
      <c r="H12" s="79">
        <f>SUM(G12+F12+D12)</f>
        <v>0</v>
      </c>
    </row>
    <row r="13" spans="1:10" x14ac:dyDescent="0.2">
      <c r="A13" s="67"/>
      <c r="B13" s="74"/>
      <c r="C13" s="74"/>
      <c r="D13" s="214"/>
      <c r="E13" s="74"/>
      <c r="F13" s="214"/>
      <c r="G13" s="79"/>
      <c r="H13" s="79"/>
    </row>
    <row r="14" spans="1:10" x14ac:dyDescent="0.2">
      <c r="A14" s="67" t="s">
        <v>190</v>
      </c>
      <c r="B14" s="74">
        <f>SUM(B5:B13)</f>
        <v>9254.351999999999</v>
      </c>
      <c r="C14" s="74"/>
      <c r="D14" s="214"/>
      <c r="E14" s="74"/>
      <c r="F14" s="214"/>
      <c r="G14" s="79"/>
      <c r="H14" s="79"/>
    </row>
    <row r="15" spans="1:10" x14ac:dyDescent="0.2">
      <c r="A15" s="67"/>
      <c r="B15" s="74"/>
      <c r="C15" s="74"/>
      <c r="D15" s="214"/>
      <c r="E15" s="74"/>
      <c r="F15" s="214"/>
      <c r="G15" s="79"/>
      <c r="H15" s="79"/>
    </row>
    <row r="16" spans="1:10" x14ac:dyDescent="0.2">
      <c r="A16" s="67"/>
      <c r="B16" s="74"/>
      <c r="C16" s="74"/>
      <c r="D16" s="214"/>
      <c r="E16" s="74"/>
      <c r="F16" s="214"/>
      <c r="G16" s="79"/>
      <c r="H16" s="79"/>
    </row>
    <row r="17" spans="1:8" x14ac:dyDescent="0.2">
      <c r="A17" s="67" t="s">
        <v>6</v>
      </c>
      <c r="B17" s="74"/>
      <c r="C17" s="74">
        <f>SUM(C5:C16)</f>
        <v>0</v>
      </c>
      <c r="D17" s="214">
        <f>SUM(D5:D16)</f>
        <v>0</v>
      </c>
      <c r="E17" s="79">
        <f>SUM(E5:E16)</f>
        <v>0</v>
      </c>
      <c r="F17" s="214">
        <f>SUM(F5:F16)</f>
        <v>0</v>
      </c>
      <c r="G17" s="79">
        <f t="shared" ref="G17" si="1">SUM(G5:G16)</f>
        <v>0</v>
      </c>
      <c r="H17" s="79">
        <f>SUM(H5:H16)</f>
        <v>0</v>
      </c>
    </row>
    <row r="18" spans="1:8" ht="13.5" thickBot="1" x14ac:dyDescent="0.25">
      <c r="A18" s="7"/>
    </row>
    <row r="19" spans="1:8" ht="13.5" thickBot="1" x14ac:dyDescent="0.25">
      <c r="A19" s="11" t="s">
        <v>72</v>
      </c>
      <c r="H19" s="81"/>
    </row>
    <row r="20" spans="1:8" s="2" customFormat="1" x14ac:dyDescent="0.2">
      <c r="A20" s="7"/>
      <c r="B20" s="76"/>
      <c r="C20" s="76"/>
      <c r="D20" s="217"/>
      <c r="E20" s="76"/>
      <c r="F20" s="217"/>
      <c r="G20" s="81"/>
      <c r="H20" s="81"/>
    </row>
    <row r="21" spans="1:8" ht="12.75" customHeight="1" x14ac:dyDescent="0.2">
      <c r="A21" s="66" t="s">
        <v>74</v>
      </c>
      <c r="B21" s="71" t="s">
        <v>55</v>
      </c>
      <c r="C21" s="71" t="s">
        <v>24</v>
      </c>
      <c r="D21" s="212"/>
      <c r="E21" s="71" t="s">
        <v>27</v>
      </c>
      <c r="F21" s="212"/>
      <c r="G21" s="82" t="s">
        <v>29</v>
      </c>
      <c r="H21" s="82" t="s">
        <v>674</v>
      </c>
    </row>
    <row r="22" spans="1:8" x14ac:dyDescent="0.2">
      <c r="A22" s="65" t="s">
        <v>5</v>
      </c>
      <c r="B22" s="72"/>
      <c r="C22" s="73" t="s">
        <v>25</v>
      </c>
      <c r="D22" s="213" t="s">
        <v>26</v>
      </c>
      <c r="E22" s="73" t="s">
        <v>28</v>
      </c>
      <c r="F22" s="213" t="s">
        <v>26</v>
      </c>
      <c r="G22" s="78" t="s">
        <v>26</v>
      </c>
      <c r="H22" s="105" t="s">
        <v>6</v>
      </c>
    </row>
    <row r="23" spans="1:8" x14ac:dyDescent="0.2">
      <c r="A23" s="67"/>
      <c r="B23" s="74"/>
      <c r="C23" s="74"/>
      <c r="D23" s="214"/>
      <c r="E23" s="74"/>
      <c r="F23" s="214"/>
      <c r="G23" s="79"/>
      <c r="H23" s="79"/>
    </row>
    <row r="24" spans="1:8" s="1" customFormat="1" ht="12" customHeight="1" x14ac:dyDescent="0.2">
      <c r="A24" s="67" t="s">
        <v>191</v>
      </c>
      <c r="B24" s="98">
        <f>SUM('Invulblad 5 Perceel 2'!F38)</f>
        <v>1024.3800000000003</v>
      </c>
      <c r="C24" s="98">
        <f>SUM('Invulblad 5 Perceel 2'!M38)</f>
        <v>0</v>
      </c>
      <c r="D24" s="215">
        <f>C24*'invulblad Uurtarieven Perceel 2'!$B$35</f>
        <v>0</v>
      </c>
      <c r="E24" s="205">
        <f>SUM('Invulblad 5 Perceel 2'!N38)</f>
        <v>0</v>
      </c>
      <c r="F24" s="215">
        <f>E24*'invulblad Uurtarieven Perceel 2'!$C$35</f>
        <v>0</v>
      </c>
      <c r="G24" s="80">
        <f>'Invulblad 5 Perceel 2'!P38</f>
        <v>0</v>
      </c>
      <c r="H24" s="79">
        <f>SUM(G24+F24+D24)</f>
        <v>0</v>
      </c>
    </row>
    <row r="25" spans="1:8" x14ac:dyDescent="0.2">
      <c r="A25" s="67" t="s">
        <v>192</v>
      </c>
      <c r="B25" s="98">
        <f>SUM('Invulblad 5 Perceel 2'!F70)</f>
        <v>928.40999999999985</v>
      </c>
      <c r="C25" s="98">
        <f>SUM('Invulblad 5 Perceel 2'!M70)</f>
        <v>0</v>
      </c>
      <c r="D25" s="215">
        <f>C25*'invulblad Uurtarieven Perceel 2'!$B$35</f>
        <v>0</v>
      </c>
      <c r="E25" s="205">
        <f>SUM('Invulblad 5 Perceel 2'!N70)</f>
        <v>0</v>
      </c>
      <c r="F25" s="215">
        <f>E25*'invulblad Uurtarieven Perceel 2'!$C$35</f>
        <v>0</v>
      </c>
      <c r="G25" s="80">
        <f>'Invulblad 5 Perceel 2'!P70</f>
        <v>0</v>
      </c>
      <c r="H25" s="79">
        <f t="shared" ref="H25:H31" si="2">SUM(G25+F25+D25)</f>
        <v>0</v>
      </c>
    </row>
    <row r="26" spans="1:8" x14ac:dyDescent="0.2">
      <c r="A26" s="67" t="s">
        <v>193</v>
      </c>
      <c r="B26" s="98">
        <f>SUM('Invulblad 5 Perceel 2'!F140)</f>
        <v>1725.2399999999998</v>
      </c>
      <c r="C26" s="98">
        <f>SUM('Invulblad 5 Perceel 2'!M140)</f>
        <v>0</v>
      </c>
      <c r="D26" s="215">
        <f>C26*'invulblad Uurtarieven Perceel 2'!$B$35</f>
        <v>0</v>
      </c>
      <c r="E26" s="205">
        <f>SUM('Invulblad 5 Perceel 2'!N140)</f>
        <v>0</v>
      </c>
      <c r="F26" s="215">
        <f>E26*'invulblad Uurtarieven Perceel 2'!$C$35</f>
        <v>0</v>
      </c>
      <c r="G26" s="80">
        <f>'Invulblad 5 Perceel 2'!P140</f>
        <v>0</v>
      </c>
      <c r="H26" s="79">
        <f t="shared" si="2"/>
        <v>0</v>
      </c>
    </row>
    <row r="27" spans="1:8" x14ac:dyDescent="0.2">
      <c r="A27" s="68" t="s">
        <v>194</v>
      </c>
      <c r="B27" s="98">
        <f>SUM('Invulblad 5 Perceel 2'!F179)</f>
        <v>1143.0099999999998</v>
      </c>
      <c r="C27" s="98">
        <f>SUM('Invulblad 5 Perceel 2'!M179)</f>
        <v>0</v>
      </c>
      <c r="D27" s="215">
        <f>C27*'invulblad Uurtarieven Perceel 2'!$B$35</f>
        <v>0</v>
      </c>
      <c r="E27" s="205">
        <f>SUM('Invulblad 5 Perceel 2'!N179)</f>
        <v>0</v>
      </c>
      <c r="F27" s="215">
        <f>E27*'invulblad Uurtarieven Perceel 2'!$C$35</f>
        <v>0</v>
      </c>
      <c r="G27" s="80">
        <f>'Invulblad 5 Perceel 2'!P179</f>
        <v>0</v>
      </c>
      <c r="H27" s="79">
        <f t="shared" si="2"/>
        <v>0</v>
      </c>
    </row>
    <row r="28" spans="1:8" s="33" customFormat="1" x14ac:dyDescent="0.2">
      <c r="A28" s="68" t="s">
        <v>195</v>
      </c>
      <c r="B28" s="100">
        <f>SUM('Invulblad 5 Perceel 2'!F218)</f>
        <v>1013.87</v>
      </c>
      <c r="C28" s="100">
        <f>SUM('Invulblad 5 Perceel 2'!M218)</f>
        <v>0</v>
      </c>
      <c r="D28" s="215">
        <f>C28*'invulblad Uurtarieven Perceel 2'!$B$35</f>
        <v>0</v>
      </c>
      <c r="E28" s="209">
        <f>SUM('Invulblad 5 Perceel 2'!N218)</f>
        <v>0</v>
      </c>
      <c r="F28" s="215">
        <f>E28*'invulblad Uurtarieven Perceel 2'!$C$35</f>
        <v>0</v>
      </c>
      <c r="G28" s="80">
        <f>'Invulblad 5 Perceel 2'!P218</f>
        <v>0</v>
      </c>
      <c r="H28" s="79">
        <f t="shared" si="2"/>
        <v>0</v>
      </c>
    </row>
    <row r="29" spans="1:8" s="33" customFormat="1" x14ac:dyDescent="0.2">
      <c r="A29" s="68" t="s">
        <v>196</v>
      </c>
      <c r="B29" s="100">
        <f>SUM('Invulblad 5 Perceel 2'!F240)</f>
        <v>591.19999999999993</v>
      </c>
      <c r="C29" s="100">
        <f>SUM('Invulblad 5 Perceel 2'!M240)</f>
        <v>0</v>
      </c>
      <c r="D29" s="215">
        <f>C29*'invulblad Uurtarieven Perceel 2'!$B$35</f>
        <v>0</v>
      </c>
      <c r="E29" s="209">
        <f>SUM('Invulblad 5 Perceel 2'!N240)</f>
        <v>0</v>
      </c>
      <c r="F29" s="215">
        <f>E29*'invulblad Uurtarieven Perceel 2'!$C$35</f>
        <v>0</v>
      </c>
      <c r="G29" s="80">
        <f>'Invulblad 5 Perceel 2'!P240</f>
        <v>0</v>
      </c>
      <c r="H29" s="79">
        <f t="shared" si="2"/>
        <v>0</v>
      </c>
    </row>
    <row r="30" spans="1:8" s="33" customFormat="1" x14ac:dyDescent="0.2">
      <c r="A30" s="68" t="s">
        <v>197</v>
      </c>
      <c r="B30" s="100">
        <f>SUM('Invulblad 5 Perceel 2'!F281)</f>
        <v>1390.3</v>
      </c>
      <c r="C30" s="100">
        <f>SUM('Invulblad 5 Perceel 2'!M281)</f>
        <v>0</v>
      </c>
      <c r="D30" s="215">
        <f>C30*'invulblad Uurtarieven Perceel 2'!$B$35</f>
        <v>0</v>
      </c>
      <c r="E30" s="209">
        <f>SUM('Invulblad 5 Perceel 2'!N281)</f>
        <v>0</v>
      </c>
      <c r="F30" s="215">
        <f>E30*'invulblad Uurtarieven Perceel 2'!$C$35</f>
        <v>0</v>
      </c>
      <c r="G30" s="80">
        <f>'Invulblad 5 Perceel 2'!P281</f>
        <v>0</v>
      </c>
      <c r="H30" s="79">
        <f t="shared" si="2"/>
        <v>0</v>
      </c>
    </row>
    <row r="31" spans="1:8" s="33" customFormat="1" x14ac:dyDescent="0.2">
      <c r="A31" s="102" t="s">
        <v>580</v>
      </c>
      <c r="B31" s="103">
        <f>SUM('Invulblad 5 Perceel 2'!F318)</f>
        <v>1219.3400000000001</v>
      </c>
      <c r="C31" s="211">
        <f>SUM('Invulblad 5 Perceel 2'!M318)</f>
        <v>0</v>
      </c>
      <c r="D31" s="215">
        <f>C31*'invulblad Uurtarieven Perceel 2'!$B$35</f>
        <v>0</v>
      </c>
      <c r="E31" s="210">
        <f>SUM('Invulblad 5 Perceel 2'!N318)</f>
        <v>0</v>
      </c>
      <c r="F31" s="215">
        <f>E31*'invulblad Uurtarieven Perceel 2'!$C$35</f>
        <v>0</v>
      </c>
      <c r="G31" s="80">
        <f>'Invulblad 5 Perceel 2'!P318</f>
        <v>0</v>
      </c>
      <c r="H31" s="79">
        <f t="shared" si="2"/>
        <v>0</v>
      </c>
    </row>
    <row r="32" spans="1:8" s="33" customFormat="1" x14ac:dyDescent="0.2">
      <c r="A32" s="102" t="s">
        <v>610</v>
      </c>
      <c r="B32" s="104">
        <f>SUM('Invulblad 5 Perceel 2'!F388)</f>
        <v>2296.3199999999993</v>
      </c>
      <c r="C32" s="211">
        <f>SUM('Invulblad 5 Perceel 2'!M388)</f>
        <v>0</v>
      </c>
      <c r="D32" s="215">
        <f>C32*'invulblad Uurtarieven Perceel 2'!$B$35</f>
        <v>0</v>
      </c>
      <c r="E32" s="210">
        <f>SUM('Invulblad 5 Perceel 2'!N388)</f>
        <v>0</v>
      </c>
      <c r="F32" s="215">
        <f>E32*'invulblad Uurtarieven Perceel 2'!$C$35</f>
        <v>0</v>
      </c>
      <c r="G32" s="80">
        <f>'Invulblad 5 Perceel 2'!P388</f>
        <v>0</v>
      </c>
      <c r="H32" s="79">
        <f>SUM(G32+F32+D32)</f>
        <v>0</v>
      </c>
    </row>
    <row r="33" spans="1:8" s="33" customFormat="1" x14ac:dyDescent="0.2">
      <c r="A33" s="68"/>
      <c r="B33" s="100"/>
      <c r="C33" s="100"/>
      <c r="D33" s="218"/>
      <c r="E33" s="100"/>
      <c r="F33" s="218"/>
      <c r="G33" s="101"/>
      <c r="H33" s="101"/>
    </row>
    <row r="34" spans="1:8" s="33" customFormat="1" x14ac:dyDescent="0.2">
      <c r="A34" s="67" t="s">
        <v>190</v>
      </c>
      <c r="B34" s="100">
        <f>SUM(B24:B33)</f>
        <v>11332.07</v>
      </c>
      <c r="C34" s="100"/>
      <c r="D34" s="218"/>
      <c r="E34" s="100"/>
      <c r="F34" s="218"/>
      <c r="G34" s="101"/>
      <c r="H34" s="101"/>
    </row>
    <row r="35" spans="1:8" x14ac:dyDescent="0.2">
      <c r="A35" s="68"/>
      <c r="B35" s="100"/>
      <c r="C35" s="100"/>
      <c r="D35" s="218"/>
      <c r="E35" s="100"/>
      <c r="F35" s="218"/>
      <c r="G35" s="101"/>
      <c r="H35" s="101"/>
    </row>
    <row r="36" spans="1:8" x14ac:dyDescent="0.2">
      <c r="A36" s="69"/>
      <c r="B36" s="100"/>
      <c r="C36" s="100"/>
      <c r="D36" s="218"/>
      <c r="E36" s="100"/>
      <c r="F36" s="218"/>
      <c r="G36" s="101"/>
      <c r="H36" s="101"/>
    </row>
    <row r="37" spans="1:8" s="2" customFormat="1" x14ac:dyDescent="0.2">
      <c r="A37" s="67" t="s">
        <v>6</v>
      </c>
      <c r="B37" s="98"/>
      <c r="C37" s="74">
        <f t="shared" ref="C37:G37" si="3">SUM(C23:C36)</f>
        <v>0</v>
      </c>
      <c r="D37" s="214">
        <f t="shared" si="3"/>
        <v>0</v>
      </c>
      <c r="E37" s="79">
        <f t="shared" si="3"/>
        <v>0</v>
      </c>
      <c r="F37" s="214">
        <f t="shared" si="3"/>
        <v>0</v>
      </c>
      <c r="G37" s="79">
        <f t="shared" si="3"/>
        <v>0</v>
      </c>
      <c r="H37" s="79">
        <f>SUM(H23:H36)</f>
        <v>0</v>
      </c>
    </row>
    <row r="38" spans="1:8" s="2" customFormat="1" ht="13.5" thickBot="1" x14ac:dyDescent="0.25">
      <c r="A38" s="10"/>
      <c r="B38" s="70"/>
      <c r="C38" s="70"/>
      <c r="D38" s="216"/>
      <c r="E38" s="70"/>
      <c r="F38" s="216"/>
      <c r="G38" s="77"/>
      <c r="H38" s="77"/>
    </row>
    <row r="39" spans="1:8" s="3" customFormat="1" ht="13.5" thickBot="1" x14ac:dyDescent="0.25">
      <c r="A39" s="11" t="s">
        <v>75</v>
      </c>
      <c r="B39" s="76"/>
      <c r="C39" s="76"/>
      <c r="D39" s="217"/>
      <c r="E39" s="76"/>
      <c r="F39" s="217"/>
      <c r="G39" s="81"/>
      <c r="H39" s="83"/>
    </row>
    <row r="40" spans="1:8" x14ac:dyDescent="0.2">
      <c r="A40" s="12"/>
      <c r="B40" s="76"/>
      <c r="C40" s="76"/>
      <c r="D40" s="217"/>
      <c r="E40" s="76"/>
      <c r="F40" s="217"/>
      <c r="G40" s="81"/>
      <c r="H40" s="81"/>
    </row>
    <row r="41" spans="1:8" x14ac:dyDescent="0.2">
      <c r="A41" s="66" t="s">
        <v>76</v>
      </c>
      <c r="B41" s="71" t="s">
        <v>55</v>
      </c>
      <c r="C41" s="71" t="s">
        <v>24</v>
      </c>
      <c r="D41" s="212"/>
      <c r="E41" s="71" t="s">
        <v>27</v>
      </c>
      <c r="F41" s="212"/>
      <c r="G41" s="82" t="s">
        <v>29</v>
      </c>
      <c r="H41" s="82" t="s">
        <v>674</v>
      </c>
    </row>
    <row r="42" spans="1:8" x14ac:dyDescent="0.2">
      <c r="A42" s="65" t="s">
        <v>5</v>
      </c>
      <c r="B42" s="72"/>
      <c r="C42" s="73" t="s">
        <v>25</v>
      </c>
      <c r="D42" s="213" t="s">
        <v>26</v>
      </c>
      <c r="E42" s="73" t="s">
        <v>28</v>
      </c>
      <c r="F42" s="213" t="s">
        <v>26</v>
      </c>
      <c r="G42" s="78" t="s">
        <v>26</v>
      </c>
      <c r="H42" s="105" t="s">
        <v>6</v>
      </c>
    </row>
    <row r="43" spans="1:8" s="1" customFormat="1" x14ac:dyDescent="0.2">
      <c r="A43" s="67"/>
      <c r="B43" s="74"/>
      <c r="C43" s="74"/>
      <c r="D43" s="214"/>
      <c r="E43" s="74"/>
      <c r="F43" s="214"/>
      <c r="G43" s="79"/>
      <c r="H43" s="79"/>
    </row>
    <row r="44" spans="1:8" ht="13.5" customHeight="1" x14ac:dyDescent="0.2">
      <c r="A44" s="65" t="s">
        <v>676</v>
      </c>
      <c r="B44" s="98">
        <f>SUM('Invulblad 6 Perceel 3'!F27)</f>
        <v>460.7</v>
      </c>
      <c r="C44" s="98">
        <f>SUM('Invulblad 6 Perceel 3'!M27)</f>
        <v>0</v>
      </c>
      <c r="D44" s="215">
        <f>C44*'invulblad Uurtarieven Perceel 3'!$B$35</f>
        <v>0</v>
      </c>
      <c r="E44" s="205">
        <f>SUM('Invulblad 6 Perceel 3'!N27)</f>
        <v>0</v>
      </c>
      <c r="F44" s="215">
        <f>E44*'invulblad Uurtarieven Perceel 3'!$C$35</f>
        <v>0</v>
      </c>
      <c r="G44" s="80">
        <f>'Invulblad 6 Perceel 3'!P27</f>
        <v>0</v>
      </c>
      <c r="H44" s="99">
        <f>SUM(G44+F44+D44)</f>
        <v>0</v>
      </c>
    </row>
    <row r="45" spans="1:8" x14ac:dyDescent="0.2">
      <c r="A45" s="65" t="s">
        <v>509</v>
      </c>
      <c r="B45" s="98">
        <f>SUM('Invulblad 6 Perceel 3'!F86)</f>
        <v>1773.3865949999997</v>
      </c>
      <c r="C45" s="98">
        <f>SUM('Invulblad 6 Perceel 3'!M86)</f>
        <v>0</v>
      </c>
      <c r="D45" s="215">
        <f>C45*'invulblad Uurtarieven Perceel 3'!$B$35</f>
        <v>0</v>
      </c>
      <c r="E45" s="205">
        <f>SUM('Invulblad 6 Perceel 3'!N86)</f>
        <v>0</v>
      </c>
      <c r="F45" s="215">
        <f>E45*'invulblad Uurtarieven Perceel 3'!$C$35</f>
        <v>0</v>
      </c>
      <c r="G45" s="80">
        <f>'Invulblad 6 Perceel 3'!P86</f>
        <v>0</v>
      </c>
      <c r="H45" s="99">
        <f t="shared" ref="H45:H51" si="4">SUM(G45+F45+D45)</f>
        <v>0</v>
      </c>
    </row>
    <row r="46" spans="1:8" x14ac:dyDescent="0.2">
      <c r="A46" s="65" t="s">
        <v>511</v>
      </c>
      <c r="B46" s="98">
        <f>SUM('Invulblad 6 Perceel 3'!F108)</f>
        <v>529.06999999999994</v>
      </c>
      <c r="C46" s="98">
        <f>SUM('Invulblad 6 Perceel 3'!M108)</f>
        <v>0</v>
      </c>
      <c r="D46" s="215">
        <f>C46*'invulblad Uurtarieven Perceel 3'!$B$35</f>
        <v>0</v>
      </c>
      <c r="E46" s="205">
        <f>SUM('Invulblad 6 Perceel 3'!N108)</f>
        <v>0</v>
      </c>
      <c r="F46" s="215">
        <f>E46*'invulblad Uurtarieven Perceel 3'!$C$35</f>
        <v>0</v>
      </c>
      <c r="G46" s="80">
        <f>'Invulblad 6 Perceel 3'!P108</f>
        <v>0</v>
      </c>
      <c r="H46" s="99">
        <f t="shared" si="4"/>
        <v>0</v>
      </c>
    </row>
    <row r="47" spans="1:8" x14ac:dyDescent="0.2">
      <c r="A47" s="67" t="s">
        <v>198</v>
      </c>
      <c r="B47" s="98">
        <f>SUM('Invulblad 6 Perceel 3'!F129)</f>
        <v>553.59000000000026</v>
      </c>
      <c r="C47" s="98">
        <f>SUM('Invulblad 6 Perceel 3'!M129)</f>
        <v>0</v>
      </c>
      <c r="D47" s="215">
        <f>C47*'invulblad Uurtarieven Perceel 3'!$B$35</f>
        <v>0</v>
      </c>
      <c r="E47" s="205">
        <f>SUM('Invulblad 6 Perceel 3'!N129)</f>
        <v>0</v>
      </c>
      <c r="F47" s="215">
        <f>E47*'invulblad Uurtarieven Perceel 3'!$C$35</f>
        <v>0</v>
      </c>
      <c r="G47" s="80">
        <f>'Invulblad 6 Perceel 3'!P129</f>
        <v>0</v>
      </c>
      <c r="H47" s="99">
        <f t="shared" si="4"/>
        <v>0</v>
      </c>
    </row>
    <row r="48" spans="1:8" s="33" customFormat="1" x14ac:dyDescent="0.2">
      <c r="A48" s="67" t="s">
        <v>199</v>
      </c>
      <c r="B48" s="98">
        <f>SUM('Invulblad 6 Perceel 3'!F161)</f>
        <v>885.71</v>
      </c>
      <c r="C48" s="98">
        <f>SUM('Invulblad 6 Perceel 3'!M161)</f>
        <v>0</v>
      </c>
      <c r="D48" s="215">
        <f>C48*'invulblad Uurtarieven Perceel 3'!$B$35</f>
        <v>0</v>
      </c>
      <c r="E48" s="205">
        <f>SUM('Invulblad 6 Perceel 3'!N161)</f>
        <v>0</v>
      </c>
      <c r="F48" s="215">
        <f>E48*'invulblad Uurtarieven Perceel 3'!$C$35</f>
        <v>0</v>
      </c>
      <c r="G48" s="80">
        <f>'Invulblad 6 Perceel 3'!P161</f>
        <v>0</v>
      </c>
      <c r="H48" s="99">
        <f t="shared" si="4"/>
        <v>0</v>
      </c>
    </row>
    <row r="49" spans="1:8" s="33" customFormat="1" x14ac:dyDescent="0.2">
      <c r="A49" s="68" t="s">
        <v>200</v>
      </c>
      <c r="B49" s="98">
        <f>SUM('Invulblad 6 Perceel 3'!F190)</f>
        <v>1089.1000000000001</v>
      </c>
      <c r="C49" s="98">
        <f>SUM('Invulblad 6 Perceel 3'!M190)</f>
        <v>0</v>
      </c>
      <c r="D49" s="215">
        <f>C49*'invulblad Uurtarieven Perceel 3'!$B$35</f>
        <v>0</v>
      </c>
      <c r="E49" s="205">
        <f>SUM('Invulblad 6 Perceel 3'!N190)</f>
        <v>0</v>
      </c>
      <c r="F49" s="215">
        <f>E49*'invulblad Uurtarieven Perceel 3'!$C$35</f>
        <v>0</v>
      </c>
      <c r="G49" s="80">
        <f>'Invulblad 6 Perceel 3'!P190</f>
        <v>0</v>
      </c>
      <c r="H49" s="99">
        <f t="shared" si="4"/>
        <v>0</v>
      </c>
    </row>
    <row r="50" spans="1:8" s="33" customFormat="1" x14ac:dyDescent="0.2">
      <c r="A50" s="68" t="s">
        <v>201</v>
      </c>
      <c r="B50" s="100">
        <f>SUM('Invulblad 6 Perceel 3'!F220)</f>
        <v>786.32</v>
      </c>
      <c r="C50" s="100">
        <f>SUM('Invulblad 6 Perceel 3'!M220)</f>
        <v>0</v>
      </c>
      <c r="D50" s="215">
        <f>C50*'invulblad Uurtarieven Perceel 3'!$B$35</f>
        <v>0</v>
      </c>
      <c r="E50" s="209">
        <f>SUM('Invulblad 6 Perceel 3'!N220)</f>
        <v>0</v>
      </c>
      <c r="F50" s="215">
        <f>E50*'invulblad Uurtarieven Perceel 3'!$C$35</f>
        <v>0</v>
      </c>
      <c r="G50" s="80">
        <f>'Invulblad 6 Perceel 3'!P220</f>
        <v>0</v>
      </c>
      <c r="H50" s="99">
        <f t="shared" si="4"/>
        <v>0</v>
      </c>
    </row>
    <row r="51" spans="1:8" s="33" customFormat="1" x14ac:dyDescent="0.2">
      <c r="A51" s="68" t="s">
        <v>202</v>
      </c>
      <c r="B51" s="100">
        <f>SUM('Invulblad 6 Perceel 3'!F253)</f>
        <v>761.49000000000024</v>
      </c>
      <c r="C51" s="100">
        <f>SUM('Invulblad 6 Perceel 3'!M253)</f>
        <v>0</v>
      </c>
      <c r="D51" s="215">
        <f>C51*'invulblad Uurtarieven Perceel 3'!$B$35</f>
        <v>0</v>
      </c>
      <c r="E51" s="209">
        <f>SUM('Invulblad 6 Perceel 3'!N253)</f>
        <v>0</v>
      </c>
      <c r="F51" s="215">
        <f>E51*'invulblad Uurtarieven Perceel 3'!$C$35</f>
        <v>0</v>
      </c>
      <c r="G51" s="80">
        <f>'Invulblad 6 Perceel 3'!P253</f>
        <v>0</v>
      </c>
      <c r="H51" s="99">
        <f t="shared" si="4"/>
        <v>0</v>
      </c>
    </row>
    <row r="52" spans="1:8" s="33" customFormat="1" x14ac:dyDescent="0.2">
      <c r="A52" s="32"/>
      <c r="B52" s="75"/>
      <c r="C52" s="75"/>
      <c r="D52" s="215"/>
      <c r="E52" s="75"/>
      <c r="F52" s="215"/>
      <c r="G52" s="80"/>
      <c r="H52" s="80"/>
    </row>
    <row r="53" spans="1:8" s="33" customFormat="1" x14ac:dyDescent="0.2">
      <c r="A53" s="67" t="s">
        <v>190</v>
      </c>
      <c r="B53" s="75">
        <f>SUM(B44:B51)</f>
        <v>6839.3665949999995</v>
      </c>
      <c r="C53" s="75"/>
      <c r="D53" s="215"/>
      <c r="E53" s="75"/>
      <c r="F53" s="215"/>
      <c r="G53" s="80"/>
      <c r="H53" s="80"/>
    </row>
    <row r="54" spans="1:8" s="33" customFormat="1" x14ac:dyDescent="0.2">
      <c r="A54" s="32"/>
      <c r="B54" s="75"/>
      <c r="C54" s="75"/>
      <c r="D54" s="215"/>
      <c r="E54" s="75"/>
      <c r="F54" s="215"/>
      <c r="G54" s="80"/>
      <c r="H54" s="80"/>
    </row>
    <row r="55" spans="1:8" x14ac:dyDescent="0.2">
      <c r="A55" s="68"/>
      <c r="B55" s="75"/>
      <c r="C55" s="75"/>
      <c r="D55" s="215"/>
      <c r="E55" s="75"/>
      <c r="F55" s="215"/>
      <c r="G55" s="80"/>
      <c r="H55" s="80"/>
    </row>
    <row r="56" spans="1:8" x14ac:dyDescent="0.2">
      <c r="A56" s="67" t="s">
        <v>6</v>
      </c>
      <c r="B56" s="75"/>
      <c r="C56" s="74">
        <f>SUM(C43:C55)</f>
        <v>0</v>
      </c>
      <c r="D56" s="214">
        <f>SUM(D43:D55)</f>
        <v>0</v>
      </c>
      <c r="E56" s="79">
        <f t="shared" ref="E56" si="5">SUM(E43:E55)</f>
        <v>0</v>
      </c>
      <c r="F56" s="214">
        <f t="shared" ref="F56" si="6">SUM(F43:F55)</f>
        <v>0</v>
      </c>
      <c r="G56" s="79">
        <f t="shared" ref="G56" si="7">SUM(G43:G55)</f>
        <v>0</v>
      </c>
      <c r="H56" s="79">
        <f t="shared" ref="H56" si="8">SUM(H43:H55)</f>
        <v>0</v>
      </c>
    </row>
    <row r="57" spans="1:8" s="2" customFormat="1" ht="13.5" thickBot="1" x14ac:dyDescent="0.25">
      <c r="A57" s="7"/>
      <c r="B57" s="70"/>
      <c r="C57" s="70"/>
      <c r="D57" s="216"/>
      <c r="E57" s="70"/>
      <c r="F57" s="216"/>
      <c r="G57" s="77"/>
      <c r="H57" s="77"/>
    </row>
    <row r="58" spans="1:8" ht="13.5" thickBot="1" x14ac:dyDescent="0.25">
      <c r="A58" s="11" t="s">
        <v>77</v>
      </c>
      <c r="H58" s="83"/>
    </row>
    <row r="59" spans="1:8" x14ac:dyDescent="0.2">
      <c r="A59" s="2"/>
      <c r="B59" s="76"/>
      <c r="C59" s="76"/>
      <c r="D59" s="217"/>
      <c r="E59" s="76"/>
      <c r="F59" s="217"/>
      <c r="G59" s="81"/>
      <c r="H59" s="81"/>
    </row>
  </sheetData>
  <sheetProtection sheet="1" selectLockedCells="1" selectUnlockedCells="1"/>
  <phoneticPr fontId="3" type="noConversion"/>
  <pageMargins left="0.55000000000000004" right="0.75" top="1" bottom="1" header="0.5" footer="0.5"/>
  <pageSetup paperSize="9" scale="74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K36"/>
  <sheetViews>
    <sheetView tabSelected="1" zoomScale="80" zoomScaleNormal="80" workbookViewId="0">
      <selection activeCell="F23" sqref="F23"/>
    </sheetView>
  </sheetViews>
  <sheetFormatPr defaultColWidth="9.140625" defaultRowHeight="12.75" x14ac:dyDescent="0.2"/>
  <cols>
    <col min="1" max="1" width="45.140625" style="6" customWidth="1"/>
    <col min="2" max="5" width="15.7109375" style="6" customWidth="1"/>
    <col min="6" max="16384" width="9.140625" style="6"/>
  </cols>
  <sheetData>
    <row r="1" spans="1:5" ht="18.75" customHeight="1" x14ac:dyDescent="0.25">
      <c r="A1" s="229" t="s">
        <v>673</v>
      </c>
      <c r="B1" s="246"/>
      <c r="C1" s="246"/>
      <c r="D1" s="246"/>
      <c r="E1" s="221"/>
    </row>
    <row r="2" spans="1:5" s="8" customFormat="1" ht="18.75" customHeight="1" x14ac:dyDescent="0.25">
      <c r="A2" s="4"/>
      <c r="B2" s="5"/>
      <c r="C2" s="5"/>
      <c r="D2" s="5"/>
      <c r="E2" s="5"/>
    </row>
    <row r="3" spans="1:5" s="8" customFormat="1" ht="18.75" customHeight="1" x14ac:dyDescent="0.25">
      <c r="A3" s="28" t="s">
        <v>71</v>
      </c>
      <c r="B3" s="29"/>
      <c r="C3" s="194"/>
      <c r="D3" s="194"/>
      <c r="E3" s="194"/>
    </row>
    <row r="4" spans="1:5" ht="13.5" thickBot="1" x14ac:dyDescent="0.25"/>
    <row r="5" spans="1:5" ht="39.75" thickTop="1" thickBot="1" x14ac:dyDescent="0.25">
      <c r="A5" s="249" t="s">
        <v>32</v>
      </c>
      <c r="B5" s="249" t="s">
        <v>52</v>
      </c>
      <c r="C5" s="250" t="s">
        <v>53</v>
      </c>
      <c r="D5" s="250" t="s">
        <v>677</v>
      </c>
      <c r="E5" s="250" t="s">
        <v>678</v>
      </c>
    </row>
    <row r="6" spans="1:5" ht="13.5" thickTop="1" x14ac:dyDescent="0.2">
      <c r="A6" s="14" t="s">
        <v>57</v>
      </c>
      <c r="B6" s="15"/>
      <c r="C6" s="16"/>
      <c r="D6" s="16"/>
      <c r="E6" s="15"/>
    </row>
    <row r="7" spans="1:5" x14ac:dyDescent="0.2">
      <c r="A7" s="17" t="s">
        <v>0</v>
      </c>
      <c r="B7" s="18"/>
      <c r="C7" s="19"/>
      <c r="D7" s="19"/>
      <c r="E7" s="18"/>
    </row>
    <row r="8" spans="1:5" x14ac:dyDescent="0.2">
      <c r="A8" s="17" t="s">
        <v>33</v>
      </c>
      <c r="B8" s="18"/>
      <c r="C8" s="19"/>
      <c r="D8" s="19"/>
      <c r="E8" s="18"/>
    </row>
    <row r="9" spans="1:5" x14ac:dyDescent="0.2">
      <c r="A9" s="17" t="s">
        <v>1</v>
      </c>
      <c r="B9" s="18"/>
      <c r="C9" s="19"/>
      <c r="D9" s="19"/>
      <c r="E9" s="18"/>
    </row>
    <row r="10" spans="1:5" x14ac:dyDescent="0.2">
      <c r="A10" s="17" t="s">
        <v>34</v>
      </c>
      <c r="B10" s="18"/>
      <c r="C10" s="19"/>
      <c r="D10" s="19"/>
      <c r="E10" s="18"/>
    </row>
    <row r="11" spans="1:5" x14ac:dyDescent="0.2">
      <c r="A11" s="17" t="s">
        <v>3</v>
      </c>
      <c r="B11" s="18"/>
      <c r="C11" s="19"/>
      <c r="D11" s="19"/>
      <c r="E11" s="18"/>
    </row>
    <row r="12" spans="1:5" x14ac:dyDescent="0.2">
      <c r="A12" s="17" t="s">
        <v>35</v>
      </c>
      <c r="B12" s="18"/>
      <c r="C12" s="19"/>
      <c r="D12" s="19"/>
      <c r="E12" s="18"/>
    </row>
    <row r="13" spans="1:5" ht="13.5" thickBot="1" x14ac:dyDescent="0.25">
      <c r="A13" s="20" t="s">
        <v>36</v>
      </c>
      <c r="B13" s="21"/>
      <c r="C13" s="22"/>
      <c r="D13" s="22"/>
      <c r="E13" s="21"/>
    </row>
    <row r="14" spans="1:5" ht="14.25" thickTop="1" thickBot="1" x14ac:dyDescent="0.25">
      <c r="A14" s="251" t="s">
        <v>2</v>
      </c>
      <c r="B14" s="252">
        <f>SUM(B6:B13)</f>
        <v>0</v>
      </c>
      <c r="C14" s="252">
        <f>SUM(C6:C13)</f>
        <v>0</v>
      </c>
      <c r="D14" s="252">
        <f>SUM(D6:D13)</f>
        <v>0</v>
      </c>
      <c r="E14" s="252">
        <f>SUM(E6:E13)</f>
        <v>0</v>
      </c>
    </row>
    <row r="15" spans="1:5" ht="13.5" thickTop="1" x14ac:dyDescent="0.2">
      <c r="A15" s="23" t="s">
        <v>37</v>
      </c>
      <c r="B15" s="15"/>
      <c r="C15" s="16"/>
      <c r="D15" s="16"/>
      <c r="E15" s="15"/>
    </row>
    <row r="16" spans="1:5" x14ac:dyDescent="0.2">
      <c r="A16" s="17" t="s">
        <v>38</v>
      </c>
      <c r="B16" s="18"/>
      <c r="C16" s="19"/>
      <c r="D16" s="19"/>
      <c r="E16" s="18"/>
    </row>
    <row r="17" spans="1:11" x14ac:dyDescent="0.2">
      <c r="A17" s="17" t="s">
        <v>39</v>
      </c>
      <c r="B17" s="18"/>
      <c r="C17" s="19"/>
      <c r="D17" s="19"/>
      <c r="E17" s="18"/>
    </row>
    <row r="18" spans="1:11" x14ac:dyDescent="0.2">
      <c r="A18" s="17" t="s">
        <v>40</v>
      </c>
      <c r="B18" s="18"/>
      <c r="C18" s="19"/>
      <c r="D18" s="19"/>
      <c r="E18" s="18"/>
    </row>
    <row r="19" spans="1:11" x14ac:dyDescent="0.2">
      <c r="A19" s="17" t="s">
        <v>41</v>
      </c>
      <c r="B19" s="18"/>
      <c r="C19" s="19"/>
      <c r="D19" s="19"/>
      <c r="E19" s="18"/>
    </row>
    <row r="20" spans="1:11" x14ac:dyDescent="0.2">
      <c r="A20" s="17" t="s">
        <v>42</v>
      </c>
      <c r="B20" s="18"/>
      <c r="C20" s="19"/>
      <c r="D20" s="19"/>
      <c r="E20" s="18"/>
    </row>
    <row r="21" spans="1:11" x14ac:dyDescent="0.2">
      <c r="A21" s="17" t="s">
        <v>43</v>
      </c>
      <c r="B21" s="18"/>
      <c r="C21" s="19"/>
      <c r="D21" s="19"/>
      <c r="E21" s="18"/>
    </row>
    <row r="22" spans="1:11" ht="13.5" thickBot="1" x14ac:dyDescent="0.25">
      <c r="A22" s="24" t="s">
        <v>44</v>
      </c>
      <c r="B22" s="21"/>
      <c r="C22" s="22"/>
      <c r="D22" s="22"/>
      <c r="E22" s="21"/>
    </row>
    <row r="23" spans="1:11" ht="14.25" thickTop="1" thickBot="1" x14ac:dyDescent="0.25">
      <c r="A23" s="251" t="s">
        <v>45</v>
      </c>
      <c r="B23" s="252">
        <f>SUM(B16:B22)</f>
        <v>0</v>
      </c>
      <c r="C23" s="252">
        <f>SUM(C16:C22)</f>
        <v>0</v>
      </c>
      <c r="D23" s="252">
        <f>SUM(D16:D22)</f>
        <v>0</v>
      </c>
      <c r="E23" s="252">
        <f>SUM(E16:E22)</f>
        <v>0</v>
      </c>
    </row>
    <row r="24" spans="1:11" ht="13.5" thickTop="1" x14ac:dyDescent="0.2">
      <c r="A24" s="25" t="s">
        <v>46</v>
      </c>
      <c r="B24" s="26"/>
      <c r="C24" s="27"/>
      <c r="D24" s="27"/>
      <c r="E24" s="26"/>
    </row>
    <row r="25" spans="1:11" x14ac:dyDescent="0.2">
      <c r="A25" s="17" t="s">
        <v>47</v>
      </c>
      <c r="B25" s="18"/>
      <c r="C25" s="19"/>
      <c r="D25" s="19"/>
      <c r="E25" s="18"/>
    </row>
    <row r="26" spans="1:11" ht="13.5" thickBot="1" x14ac:dyDescent="0.25">
      <c r="A26" s="24"/>
      <c r="B26" s="21"/>
      <c r="C26" s="22"/>
      <c r="D26" s="22"/>
      <c r="E26" s="21"/>
      <c r="K26" s="6" t="s">
        <v>156</v>
      </c>
    </row>
    <row r="27" spans="1:11" ht="14.25" thickTop="1" thickBot="1" x14ac:dyDescent="0.25">
      <c r="A27" s="251" t="s">
        <v>48</v>
      </c>
      <c r="B27" s="252">
        <f>SUM(B14+B23+B24+B25)</f>
        <v>0</v>
      </c>
      <c r="C27" s="252">
        <f>SUM(C14+C23+C24+C25)</f>
        <v>0</v>
      </c>
      <c r="D27" s="252">
        <f>SUM(D14+D23+D24+D25)</f>
        <v>0</v>
      </c>
      <c r="E27" s="252">
        <f>SUM(E14+E23+E24+E25)</f>
        <v>0</v>
      </c>
    </row>
    <row r="28" spans="1:11" ht="13.5" thickTop="1" x14ac:dyDescent="0.2">
      <c r="A28" s="25" t="s">
        <v>4</v>
      </c>
      <c r="B28" s="26"/>
      <c r="C28" s="27"/>
      <c r="D28" s="27"/>
      <c r="E28" s="26"/>
    </row>
    <row r="29" spans="1:11" x14ac:dyDescent="0.2">
      <c r="A29" s="25" t="s">
        <v>182</v>
      </c>
      <c r="B29" s="26"/>
      <c r="C29" s="27"/>
      <c r="D29" s="27"/>
      <c r="E29" s="26"/>
    </row>
    <row r="30" spans="1:11" x14ac:dyDescent="0.2">
      <c r="A30" s="17" t="s">
        <v>49</v>
      </c>
      <c r="B30" s="18"/>
      <c r="C30" s="19"/>
      <c r="D30" s="19"/>
      <c r="E30" s="18"/>
    </row>
    <row r="31" spans="1:11" x14ac:dyDescent="0.2">
      <c r="A31" s="17" t="s">
        <v>50</v>
      </c>
      <c r="B31" s="18"/>
      <c r="C31" s="19"/>
      <c r="D31" s="19"/>
      <c r="E31" s="18"/>
    </row>
    <row r="32" spans="1:11" x14ac:dyDescent="0.2">
      <c r="A32" s="24" t="s">
        <v>70</v>
      </c>
      <c r="B32" s="21"/>
      <c r="C32" s="22"/>
      <c r="D32" s="22"/>
      <c r="E32" s="21"/>
    </row>
    <row r="33" spans="1:5" x14ac:dyDescent="0.2">
      <c r="A33" s="24" t="s">
        <v>51</v>
      </c>
      <c r="B33" s="21"/>
      <c r="C33" s="22"/>
      <c r="D33" s="22"/>
      <c r="E33" s="21"/>
    </row>
    <row r="34" spans="1:5" ht="13.5" thickBot="1" x14ac:dyDescent="0.25">
      <c r="A34" s="219" t="s">
        <v>684</v>
      </c>
      <c r="B34" s="21"/>
      <c r="C34" s="22"/>
      <c r="D34" s="22"/>
      <c r="E34" s="13"/>
    </row>
    <row r="35" spans="1:5" ht="14.25" thickTop="1" thickBot="1" x14ac:dyDescent="0.25">
      <c r="A35" s="253" t="s">
        <v>56</v>
      </c>
      <c r="B35" s="252">
        <f>SUM(B27:B34)</f>
        <v>0</v>
      </c>
      <c r="C35" s="252">
        <f t="shared" ref="C35:E35" si="0">SUM(C27:C34)</f>
        <v>0</v>
      </c>
      <c r="D35" s="252">
        <f t="shared" si="0"/>
        <v>0</v>
      </c>
      <c r="E35" s="252">
        <f t="shared" si="0"/>
        <v>0</v>
      </c>
    </row>
    <row r="36" spans="1:5" ht="13.5" thickTop="1" x14ac:dyDescent="0.2"/>
  </sheetData>
  <sheetProtection sheet="1" objects="1" scenarios="1"/>
  <protectedRanges>
    <protectedRange password="C7BC" sqref="B6:E34" name="Bereik1"/>
  </protectedRanges>
  <phoneticPr fontId="3" type="noConversion"/>
  <pageMargins left="0.75" right="0.75" top="1" bottom="1" header="0.5" footer="0.5"/>
  <pageSetup paperSize="9" scale="9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CF08-BE80-4DBE-B0D7-A62033582285}">
  <sheetPr>
    <pageSetUpPr fitToPage="1"/>
  </sheetPr>
  <dimension ref="A1:K36"/>
  <sheetViews>
    <sheetView zoomScale="80" zoomScaleNormal="80" workbookViewId="0">
      <selection activeCell="G31" sqref="G31"/>
    </sheetView>
  </sheetViews>
  <sheetFormatPr defaultColWidth="9.140625" defaultRowHeight="12.75" x14ac:dyDescent="0.2"/>
  <cols>
    <col min="1" max="1" width="45.140625" style="6" customWidth="1"/>
    <col min="2" max="5" width="15.7109375" style="6" customWidth="1"/>
    <col min="6" max="16384" width="9.140625" style="6"/>
  </cols>
  <sheetData>
    <row r="1" spans="1:5" ht="18.75" customHeight="1" x14ac:dyDescent="0.25">
      <c r="A1" s="229" t="s">
        <v>673</v>
      </c>
      <c r="B1" s="246"/>
      <c r="C1" s="246"/>
      <c r="D1" s="246"/>
      <c r="E1" s="221"/>
    </row>
    <row r="2" spans="1:5" s="8" customFormat="1" ht="18.75" customHeight="1" x14ac:dyDescent="0.25">
      <c r="A2" s="4"/>
      <c r="B2" s="5"/>
      <c r="C2" s="5"/>
      <c r="D2" s="5"/>
      <c r="E2" s="5"/>
    </row>
    <row r="3" spans="1:5" s="8" customFormat="1" ht="18.75" customHeight="1" x14ac:dyDescent="0.25">
      <c r="A3" s="28" t="s">
        <v>71</v>
      </c>
      <c r="B3" s="29"/>
      <c r="C3" s="194"/>
      <c r="D3" s="194"/>
      <c r="E3" s="194"/>
    </row>
    <row r="4" spans="1:5" ht="13.5" thickBot="1" x14ac:dyDescent="0.25"/>
    <row r="5" spans="1:5" ht="39.75" thickTop="1" thickBot="1" x14ac:dyDescent="0.25">
      <c r="A5" s="249" t="s">
        <v>32</v>
      </c>
      <c r="B5" s="249" t="s">
        <v>52</v>
      </c>
      <c r="C5" s="250" t="s">
        <v>53</v>
      </c>
      <c r="D5" s="250" t="s">
        <v>677</v>
      </c>
      <c r="E5" s="250" t="s">
        <v>678</v>
      </c>
    </row>
    <row r="6" spans="1:5" ht="13.5" thickTop="1" x14ac:dyDescent="0.2">
      <c r="A6" s="14" t="s">
        <v>57</v>
      </c>
      <c r="B6" s="15"/>
      <c r="C6" s="16"/>
      <c r="D6" s="16"/>
      <c r="E6" s="15"/>
    </row>
    <row r="7" spans="1:5" x14ac:dyDescent="0.2">
      <c r="A7" s="17" t="s">
        <v>0</v>
      </c>
      <c r="B7" s="18"/>
      <c r="C7" s="19"/>
      <c r="D7" s="19"/>
      <c r="E7" s="18"/>
    </row>
    <row r="8" spans="1:5" x14ac:dyDescent="0.2">
      <c r="A8" s="17" t="s">
        <v>33</v>
      </c>
      <c r="B8" s="18"/>
      <c r="C8" s="19"/>
      <c r="D8" s="19"/>
      <c r="E8" s="18"/>
    </row>
    <row r="9" spans="1:5" x14ac:dyDescent="0.2">
      <c r="A9" s="17" t="s">
        <v>1</v>
      </c>
      <c r="B9" s="18"/>
      <c r="C9" s="19"/>
      <c r="D9" s="19"/>
      <c r="E9" s="18"/>
    </row>
    <row r="10" spans="1:5" x14ac:dyDescent="0.2">
      <c r="A10" s="17" t="s">
        <v>34</v>
      </c>
      <c r="B10" s="18"/>
      <c r="C10" s="19"/>
      <c r="D10" s="19"/>
      <c r="E10" s="18"/>
    </row>
    <row r="11" spans="1:5" x14ac:dyDescent="0.2">
      <c r="A11" s="17" t="s">
        <v>3</v>
      </c>
      <c r="B11" s="18"/>
      <c r="C11" s="19"/>
      <c r="D11" s="19"/>
      <c r="E11" s="18"/>
    </row>
    <row r="12" spans="1:5" x14ac:dyDescent="0.2">
      <c r="A12" s="17" t="s">
        <v>35</v>
      </c>
      <c r="B12" s="18"/>
      <c r="C12" s="19"/>
      <c r="D12" s="19"/>
      <c r="E12" s="18"/>
    </row>
    <row r="13" spans="1:5" ht="13.5" thickBot="1" x14ac:dyDescent="0.25">
      <c r="A13" s="20" t="s">
        <v>36</v>
      </c>
      <c r="B13" s="21"/>
      <c r="C13" s="22"/>
      <c r="D13" s="22"/>
      <c r="E13" s="21"/>
    </row>
    <row r="14" spans="1:5" ht="14.25" thickTop="1" thickBot="1" x14ac:dyDescent="0.25">
      <c r="A14" s="251" t="s">
        <v>2</v>
      </c>
      <c r="B14" s="252">
        <f>SUM(B6:B13)</f>
        <v>0</v>
      </c>
      <c r="C14" s="252">
        <f>SUM(C6:C13)</f>
        <v>0</v>
      </c>
      <c r="D14" s="252">
        <f>SUM(D6:D13)</f>
        <v>0</v>
      </c>
      <c r="E14" s="252">
        <f>SUM(E6:E13)</f>
        <v>0</v>
      </c>
    </row>
    <row r="15" spans="1:5" ht="13.5" thickTop="1" x14ac:dyDescent="0.2">
      <c r="A15" s="23" t="s">
        <v>37</v>
      </c>
      <c r="B15" s="15"/>
      <c r="C15" s="16"/>
      <c r="D15" s="16"/>
      <c r="E15" s="15"/>
    </row>
    <row r="16" spans="1:5" x14ac:dyDescent="0.2">
      <c r="A16" s="17" t="s">
        <v>38</v>
      </c>
      <c r="B16" s="18"/>
      <c r="C16" s="19"/>
      <c r="D16" s="19"/>
      <c r="E16" s="18"/>
    </row>
    <row r="17" spans="1:11" x14ac:dyDescent="0.2">
      <c r="A17" s="17" t="s">
        <v>39</v>
      </c>
      <c r="B17" s="18"/>
      <c r="C17" s="19"/>
      <c r="D17" s="19"/>
      <c r="E17" s="18"/>
    </row>
    <row r="18" spans="1:11" x14ac:dyDescent="0.2">
      <c r="A18" s="17" t="s">
        <v>40</v>
      </c>
      <c r="B18" s="18"/>
      <c r="C18" s="19"/>
      <c r="D18" s="19"/>
      <c r="E18" s="18"/>
    </row>
    <row r="19" spans="1:11" x14ac:dyDescent="0.2">
      <c r="A19" s="17" t="s">
        <v>41</v>
      </c>
      <c r="B19" s="18"/>
      <c r="C19" s="19"/>
      <c r="D19" s="19"/>
      <c r="E19" s="18"/>
    </row>
    <row r="20" spans="1:11" x14ac:dyDescent="0.2">
      <c r="A20" s="17" t="s">
        <v>42</v>
      </c>
      <c r="B20" s="18"/>
      <c r="C20" s="19"/>
      <c r="D20" s="19"/>
      <c r="E20" s="18"/>
    </row>
    <row r="21" spans="1:11" x14ac:dyDescent="0.2">
      <c r="A21" s="17" t="s">
        <v>43</v>
      </c>
      <c r="B21" s="18"/>
      <c r="C21" s="19"/>
      <c r="D21" s="19"/>
      <c r="E21" s="18"/>
    </row>
    <row r="22" spans="1:11" ht="13.5" thickBot="1" x14ac:dyDescent="0.25">
      <c r="A22" s="24" t="s">
        <v>44</v>
      </c>
      <c r="B22" s="21"/>
      <c r="C22" s="22"/>
      <c r="D22" s="22"/>
      <c r="E22" s="21"/>
    </row>
    <row r="23" spans="1:11" ht="14.25" thickTop="1" thickBot="1" x14ac:dyDescent="0.25">
      <c r="A23" s="251" t="s">
        <v>45</v>
      </c>
      <c r="B23" s="252">
        <f>SUM(B16:B22)</f>
        <v>0</v>
      </c>
      <c r="C23" s="252">
        <f>SUM(C16:C22)</f>
        <v>0</v>
      </c>
      <c r="D23" s="252">
        <f>SUM(D16:D22)</f>
        <v>0</v>
      </c>
      <c r="E23" s="252">
        <f>SUM(E16:E22)</f>
        <v>0</v>
      </c>
    </row>
    <row r="24" spans="1:11" ht="13.5" thickTop="1" x14ac:dyDescent="0.2">
      <c r="A24" s="25" t="s">
        <v>46</v>
      </c>
      <c r="B24" s="26"/>
      <c r="C24" s="27"/>
      <c r="D24" s="27"/>
      <c r="E24" s="26"/>
    </row>
    <row r="25" spans="1:11" x14ac:dyDescent="0.2">
      <c r="A25" s="17" t="s">
        <v>47</v>
      </c>
      <c r="B25" s="18"/>
      <c r="C25" s="19"/>
      <c r="D25" s="19"/>
      <c r="E25" s="18"/>
    </row>
    <row r="26" spans="1:11" ht="13.5" thickBot="1" x14ac:dyDescent="0.25">
      <c r="A26" s="24"/>
      <c r="B26" s="21"/>
      <c r="C26" s="22"/>
      <c r="D26" s="22"/>
      <c r="E26" s="21"/>
      <c r="K26" s="6" t="s">
        <v>156</v>
      </c>
    </row>
    <row r="27" spans="1:11" ht="14.25" thickTop="1" thickBot="1" x14ac:dyDescent="0.25">
      <c r="A27" s="251" t="s">
        <v>48</v>
      </c>
      <c r="B27" s="252">
        <f>SUM(B14+B23+B24+B25)</f>
        <v>0</v>
      </c>
      <c r="C27" s="252">
        <f>SUM(C14+C23+C24+C25)</f>
        <v>0</v>
      </c>
      <c r="D27" s="252">
        <f>SUM(D14+D23+D24+D25)</f>
        <v>0</v>
      </c>
      <c r="E27" s="252">
        <f>SUM(E14+E23+E24+E25)</f>
        <v>0</v>
      </c>
    </row>
    <row r="28" spans="1:11" ht="13.5" thickTop="1" x14ac:dyDescent="0.2">
      <c r="A28" s="25" t="s">
        <v>4</v>
      </c>
      <c r="B28" s="26"/>
      <c r="C28" s="27"/>
      <c r="D28" s="27"/>
      <c r="E28" s="26"/>
    </row>
    <row r="29" spans="1:11" x14ac:dyDescent="0.2">
      <c r="A29" s="25" t="s">
        <v>182</v>
      </c>
      <c r="B29" s="26"/>
      <c r="C29" s="27"/>
      <c r="D29" s="27"/>
      <c r="E29" s="26"/>
    </row>
    <row r="30" spans="1:11" x14ac:dyDescent="0.2">
      <c r="A30" s="17" t="s">
        <v>49</v>
      </c>
      <c r="B30" s="18"/>
      <c r="C30" s="19"/>
      <c r="D30" s="19"/>
      <c r="E30" s="18"/>
    </row>
    <row r="31" spans="1:11" x14ac:dyDescent="0.2">
      <c r="A31" s="17" t="s">
        <v>50</v>
      </c>
      <c r="B31" s="18"/>
      <c r="C31" s="19"/>
      <c r="D31" s="19"/>
      <c r="E31" s="18"/>
    </row>
    <row r="32" spans="1:11" x14ac:dyDescent="0.2">
      <c r="A32" s="24" t="s">
        <v>70</v>
      </c>
      <c r="B32" s="21"/>
      <c r="C32" s="22"/>
      <c r="D32" s="22"/>
      <c r="E32" s="21"/>
    </row>
    <row r="33" spans="1:5" x14ac:dyDescent="0.2">
      <c r="A33" s="24" t="s">
        <v>51</v>
      </c>
      <c r="B33" s="21"/>
      <c r="C33" s="22"/>
      <c r="D33" s="22"/>
      <c r="E33" s="21"/>
    </row>
    <row r="34" spans="1:5" ht="13.5" thickBot="1" x14ac:dyDescent="0.25">
      <c r="A34" s="219" t="s">
        <v>684</v>
      </c>
      <c r="B34" s="21"/>
      <c r="C34" s="22"/>
      <c r="D34" s="22"/>
      <c r="E34" s="13"/>
    </row>
    <row r="35" spans="1:5" ht="14.25" thickTop="1" thickBot="1" x14ac:dyDescent="0.25">
      <c r="A35" s="253" t="s">
        <v>56</v>
      </c>
      <c r="B35" s="252">
        <f>SUM(B27:B34)</f>
        <v>0</v>
      </c>
      <c r="C35" s="252">
        <f t="shared" ref="C35:E35" si="0">SUM(C27:C34)</f>
        <v>0</v>
      </c>
      <c r="D35" s="252">
        <f t="shared" si="0"/>
        <v>0</v>
      </c>
      <c r="E35" s="252">
        <f t="shared" si="0"/>
        <v>0</v>
      </c>
    </row>
    <row r="36" spans="1:5" ht="13.5" thickTop="1" x14ac:dyDescent="0.2"/>
  </sheetData>
  <sheetProtection sheet="1" objects="1" scenarios="1"/>
  <protectedRanges>
    <protectedRange password="C7BC" sqref="B6:E34" name="Bereik1"/>
  </protectedRanges>
  <pageMargins left="0.75" right="0.75" top="1" bottom="1" header="0.5" footer="0.5"/>
  <pageSetup paperSize="9" scale="95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653C-9F12-44F2-B9B2-3009DAD97008}">
  <sheetPr>
    <pageSetUpPr fitToPage="1"/>
  </sheetPr>
  <dimension ref="A1:K36"/>
  <sheetViews>
    <sheetView zoomScale="80" zoomScaleNormal="80" workbookViewId="0">
      <selection activeCell="J37" sqref="J37"/>
    </sheetView>
  </sheetViews>
  <sheetFormatPr defaultColWidth="9.140625" defaultRowHeight="12.75" x14ac:dyDescent="0.2"/>
  <cols>
    <col min="1" max="1" width="45.140625" style="6" customWidth="1"/>
    <col min="2" max="5" width="15.7109375" style="6" customWidth="1"/>
    <col min="6" max="16384" width="9.140625" style="6"/>
  </cols>
  <sheetData>
    <row r="1" spans="1:5" ht="18.75" customHeight="1" x14ac:dyDescent="0.25">
      <c r="A1" s="229" t="s">
        <v>673</v>
      </c>
      <c r="B1" s="246"/>
      <c r="C1" s="246"/>
      <c r="D1" s="246"/>
      <c r="E1" s="221"/>
    </row>
    <row r="2" spans="1:5" s="8" customFormat="1" ht="18.75" customHeight="1" x14ac:dyDescent="0.25">
      <c r="A2" s="4"/>
      <c r="B2" s="5"/>
      <c r="C2" s="5"/>
      <c r="D2" s="5"/>
      <c r="E2" s="5"/>
    </row>
    <row r="3" spans="1:5" s="8" customFormat="1" ht="18.75" customHeight="1" x14ac:dyDescent="0.25">
      <c r="A3" s="28" t="s">
        <v>71</v>
      </c>
      <c r="B3" s="29"/>
      <c r="C3" s="194"/>
      <c r="D3" s="194"/>
      <c r="E3" s="194"/>
    </row>
    <row r="4" spans="1:5" ht="13.5" thickBot="1" x14ac:dyDescent="0.25"/>
    <row r="5" spans="1:5" ht="39.75" thickTop="1" thickBot="1" x14ac:dyDescent="0.25">
      <c r="A5" s="249" t="s">
        <v>32</v>
      </c>
      <c r="B5" s="249" t="s">
        <v>52</v>
      </c>
      <c r="C5" s="250" t="s">
        <v>53</v>
      </c>
      <c r="D5" s="250" t="s">
        <v>677</v>
      </c>
      <c r="E5" s="250" t="s">
        <v>678</v>
      </c>
    </row>
    <row r="6" spans="1:5" ht="13.5" thickTop="1" x14ac:dyDescent="0.2">
      <c r="A6" s="14" t="s">
        <v>57</v>
      </c>
      <c r="B6" s="15"/>
      <c r="C6" s="16"/>
      <c r="D6" s="16"/>
      <c r="E6" s="15"/>
    </row>
    <row r="7" spans="1:5" x14ac:dyDescent="0.2">
      <c r="A7" s="17" t="s">
        <v>0</v>
      </c>
      <c r="B7" s="18"/>
      <c r="C7" s="19"/>
      <c r="D7" s="19"/>
      <c r="E7" s="18"/>
    </row>
    <row r="8" spans="1:5" x14ac:dyDescent="0.2">
      <c r="A8" s="17" t="s">
        <v>33</v>
      </c>
      <c r="B8" s="18"/>
      <c r="C8" s="19"/>
      <c r="D8" s="19"/>
      <c r="E8" s="18"/>
    </row>
    <row r="9" spans="1:5" x14ac:dyDescent="0.2">
      <c r="A9" s="17" t="s">
        <v>1</v>
      </c>
      <c r="B9" s="18"/>
      <c r="C9" s="19"/>
      <c r="D9" s="19"/>
      <c r="E9" s="18"/>
    </row>
    <row r="10" spans="1:5" x14ac:dyDescent="0.2">
      <c r="A10" s="17" t="s">
        <v>34</v>
      </c>
      <c r="B10" s="18"/>
      <c r="C10" s="19"/>
      <c r="D10" s="19"/>
      <c r="E10" s="18"/>
    </row>
    <row r="11" spans="1:5" x14ac:dyDescent="0.2">
      <c r="A11" s="17" t="s">
        <v>3</v>
      </c>
      <c r="B11" s="18"/>
      <c r="C11" s="19"/>
      <c r="D11" s="19"/>
      <c r="E11" s="18"/>
    </row>
    <row r="12" spans="1:5" x14ac:dyDescent="0.2">
      <c r="A12" s="17" t="s">
        <v>35</v>
      </c>
      <c r="B12" s="18"/>
      <c r="C12" s="19"/>
      <c r="D12" s="19"/>
      <c r="E12" s="18"/>
    </row>
    <row r="13" spans="1:5" ht="13.5" thickBot="1" x14ac:dyDescent="0.25">
      <c r="A13" s="20" t="s">
        <v>36</v>
      </c>
      <c r="B13" s="21"/>
      <c r="C13" s="22"/>
      <c r="D13" s="22"/>
      <c r="E13" s="21"/>
    </row>
    <row r="14" spans="1:5" ht="14.25" thickTop="1" thickBot="1" x14ac:dyDescent="0.25">
      <c r="A14" s="251" t="s">
        <v>2</v>
      </c>
      <c r="B14" s="252">
        <f>SUM(B6:B13)</f>
        <v>0</v>
      </c>
      <c r="C14" s="252">
        <f>SUM(C6:C13)</f>
        <v>0</v>
      </c>
      <c r="D14" s="252">
        <f>SUM(D6:D13)</f>
        <v>0</v>
      </c>
      <c r="E14" s="252">
        <f>SUM(E6:E13)</f>
        <v>0</v>
      </c>
    </row>
    <row r="15" spans="1:5" ht="13.5" thickTop="1" x14ac:dyDescent="0.2">
      <c r="A15" s="23" t="s">
        <v>37</v>
      </c>
      <c r="B15" s="15"/>
      <c r="C15" s="16"/>
      <c r="D15" s="16"/>
      <c r="E15" s="15"/>
    </row>
    <row r="16" spans="1:5" x14ac:dyDescent="0.2">
      <c r="A16" s="17" t="s">
        <v>38</v>
      </c>
      <c r="B16" s="18"/>
      <c r="C16" s="19"/>
      <c r="D16" s="19"/>
      <c r="E16" s="18"/>
    </row>
    <row r="17" spans="1:11" x14ac:dyDescent="0.2">
      <c r="A17" s="17" t="s">
        <v>39</v>
      </c>
      <c r="B17" s="18"/>
      <c r="C17" s="19"/>
      <c r="D17" s="19"/>
      <c r="E17" s="18"/>
    </row>
    <row r="18" spans="1:11" x14ac:dyDescent="0.2">
      <c r="A18" s="17" t="s">
        <v>40</v>
      </c>
      <c r="B18" s="18"/>
      <c r="C18" s="19"/>
      <c r="D18" s="19"/>
      <c r="E18" s="18"/>
    </row>
    <row r="19" spans="1:11" x14ac:dyDescent="0.2">
      <c r="A19" s="17" t="s">
        <v>41</v>
      </c>
      <c r="B19" s="18"/>
      <c r="C19" s="19"/>
      <c r="D19" s="19"/>
      <c r="E19" s="18"/>
    </row>
    <row r="20" spans="1:11" x14ac:dyDescent="0.2">
      <c r="A20" s="17" t="s">
        <v>42</v>
      </c>
      <c r="B20" s="18"/>
      <c r="C20" s="19"/>
      <c r="D20" s="19"/>
      <c r="E20" s="18"/>
    </row>
    <row r="21" spans="1:11" x14ac:dyDescent="0.2">
      <c r="A21" s="17" t="s">
        <v>43</v>
      </c>
      <c r="B21" s="18"/>
      <c r="C21" s="19"/>
      <c r="D21" s="19"/>
      <c r="E21" s="18"/>
    </row>
    <row r="22" spans="1:11" ht="13.5" thickBot="1" x14ac:dyDescent="0.25">
      <c r="A22" s="24" t="s">
        <v>44</v>
      </c>
      <c r="B22" s="21"/>
      <c r="C22" s="22"/>
      <c r="D22" s="22"/>
      <c r="E22" s="21"/>
    </row>
    <row r="23" spans="1:11" ht="14.25" thickTop="1" thickBot="1" x14ac:dyDescent="0.25">
      <c r="A23" s="251" t="s">
        <v>45</v>
      </c>
      <c r="B23" s="252">
        <f>SUM(B16:B22)</f>
        <v>0</v>
      </c>
      <c r="C23" s="252">
        <f>SUM(C16:C22)</f>
        <v>0</v>
      </c>
      <c r="D23" s="252">
        <f>SUM(D16:D22)</f>
        <v>0</v>
      </c>
      <c r="E23" s="252">
        <f>SUM(E16:E22)</f>
        <v>0</v>
      </c>
    </row>
    <row r="24" spans="1:11" ht="13.5" thickTop="1" x14ac:dyDescent="0.2">
      <c r="A24" s="25" t="s">
        <v>46</v>
      </c>
      <c r="B24" s="26"/>
      <c r="C24" s="27"/>
      <c r="D24" s="27"/>
      <c r="E24" s="26"/>
    </row>
    <row r="25" spans="1:11" x14ac:dyDescent="0.2">
      <c r="A25" s="17" t="s">
        <v>47</v>
      </c>
      <c r="B25" s="18"/>
      <c r="C25" s="19"/>
      <c r="D25" s="19"/>
      <c r="E25" s="18"/>
    </row>
    <row r="26" spans="1:11" ht="13.5" thickBot="1" x14ac:dyDescent="0.25">
      <c r="A26" s="24"/>
      <c r="B26" s="21"/>
      <c r="C26" s="22"/>
      <c r="D26" s="22"/>
      <c r="E26" s="21"/>
      <c r="K26" s="6" t="s">
        <v>156</v>
      </c>
    </row>
    <row r="27" spans="1:11" ht="14.25" thickTop="1" thickBot="1" x14ac:dyDescent="0.25">
      <c r="A27" s="251" t="s">
        <v>48</v>
      </c>
      <c r="B27" s="252">
        <f>SUM(B14+B23+B24+B25)</f>
        <v>0</v>
      </c>
      <c r="C27" s="252">
        <f>SUM(C14+C23+C24+C25)</f>
        <v>0</v>
      </c>
      <c r="D27" s="252">
        <f>SUM(D14+D23+D24+D25)</f>
        <v>0</v>
      </c>
      <c r="E27" s="252">
        <f>SUM(E14+E23+E24+E25)</f>
        <v>0</v>
      </c>
    </row>
    <row r="28" spans="1:11" ht="13.5" thickTop="1" x14ac:dyDescent="0.2">
      <c r="A28" s="25" t="s">
        <v>4</v>
      </c>
      <c r="B28" s="26"/>
      <c r="C28" s="27"/>
      <c r="D28" s="27"/>
      <c r="E28" s="26"/>
    </row>
    <row r="29" spans="1:11" x14ac:dyDescent="0.2">
      <c r="A29" s="25" t="s">
        <v>182</v>
      </c>
      <c r="B29" s="26"/>
      <c r="C29" s="27"/>
      <c r="D29" s="27"/>
      <c r="E29" s="26"/>
    </row>
    <row r="30" spans="1:11" x14ac:dyDescent="0.2">
      <c r="A30" s="17" t="s">
        <v>49</v>
      </c>
      <c r="B30" s="18"/>
      <c r="C30" s="19"/>
      <c r="D30" s="19"/>
      <c r="E30" s="18"/>
    </row>
    <row r="31" spans="1:11" x14ac:dyDescent="0.2">
      <c r="A31" s="17" t="s">
        <v>50</v>
      </c>
      <c r="B31" s="18"/>
      <c r="C31" s="19"/>
      <c r="D31" s="19"/>
      <c r="E31" s="18"/>
    </row>
    <row r="32" spans="1:11" x14ac:dyDescent="0.2">
      <c r="A32" s="24" t="s">
        <v>70</v>
      </c>
      <c r="B32" s="21"/>
      <c r="C32" s="22"/>
      <c r="D32" s="22"/>
      <c r="E32" s="21"/>
    </row>
    <row r="33" spans="1:5" x14ac:dyDescent="0.2">
      <c r="A33" s="24" t="s">
        <v>51</v>
      </c>
      <c r="B33" s="21"/>
      <c r="C33" s="22"/>
      <c r="D33" s="22"/>
      <c r="E33" s="21"/>
    </row>
    <row r="34" spans="1:5" ht="13.5" thickBot="1" x14ac:dyDescent="0.25">
      <c r="A34" s="219" t="s">
        <v>684</v>
      </c>
      <c r="B34" s="21"/>
      <c r="C34" s="22"/>
      <c r="D34" s="22"/>
      <c r="E34" s="13"/>
    </row>
    <row r="35" spans="1:5" ht="14.25" thickTop="1" thickBot="1" x14ac:dyDescent="0.25">
      <c r="A35" s="253" t="s">
        <v>56</v>
      </c>
      <c r="B35" s="252">
        <f>SUM(B27:B34)</f>
        <v>0</v>
      </c>
      <c r="C35" s="252">
        <f t="shared" ref="C35:E35" si="0">SUM(C27:C34)</f>
        <v>0</v>
      </c>
      <c r="D35" s="252">
        <f t="shared" si="0"/>
        <v>0</v>
      </c>
      <c r="E35" s="252">
        <f t="shared" si="0"/>
        <v>0</v>
      </c>
    </row>
    <row r="36" spans="1:5" ht="13.5" thickTop="1" x14ac:dyDescent="0.2"/>
  </sheetData>
  <sheetProtection sheet="1" objects="1" scenarios="1"/>
  <protectedRanges>
    <protectedRange password="C7BC" sqref="B6:E34" name="Bereik1"/>
  </protectedRanges>
  <pageMargins left="0.75" right="0.75" top="1" bottom="1" header="0.5" footer="0.5"/>
  <pageSetup paperSize="9" scale="95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6"/>
  <sheetViews>
    <sheetView zoomScaleNormal="100" workbookViewId="0">
      <selection activeCell="A8" sqref="A8"/>
    </sheetView>
  </sheetViews>
  <sheetFormatPr defaultColWidth="33.42578125" defaultRowHeight="12.75" x14ac:dyDescent="0.2"/>
  <cols>
    <col min="1" max="1" width="88.5703125" style="7" customWidth="1"/>
    <col min="2" max="2" width="19" style="268" customWidth="1"/>
    <col min="3" max="4" width="13.28515625" style="268" customWidth="1"/>
    <col min="5" max="5" width="94.5703125" style="7" customWidth="1"/>
    <col min="6" max="6" width="19" style="7" customWidth="1"/>
    <col min="7" max="7" width="15.42578125" style="7" customWidth="1"/>
    <col min="8" max="8" width="33.42578125" style="7" customWidth="1"/>
    <col min="9" max="9" width="94.5703125" style="7" customWidth="1"/>
    <col min="10" max="10" width="19" style="7" customWidth="1"/>
    <col min="11" max="11" width="15.42578125" style="7" customWidth="1"/>
    <col min="12" max="12" width="33.42578125" style="7" customWidth="1"/>
    <col min="13" max="13" width="94.5703125" style="7" customWidth="1"/>
    <col min="14" max="14" width="19" style="7" customWidth="1"/>
    <col min="15" max="15" width="15.42578125" style="7" customWidth="1"/>
    <col min="16" max="16" width="33.42578125" style="7" customWidth="1"/>
    <col min="17" max="17" width="94.5703125" style="7" customWidth="1"/>
    <col min="18" max="18" width="19" style="7" customWidth="1"/>
    <col min="19" max="19" width="15.42578125" style="7" customWidth="1"/>
    <col min="20" max="20" width="33.42578125" style="7" customWidth="1"/>
    <col min="21" max="21" width="94.5703125" style="7" customWidth="1"/>
    <col min="22" max="22" width="19" style="7" customWidth="1"/>
    <col min="23" max="23" width="15.42578125" style="7" customWidth="1"/>
    <col min="24" max="24" width="33.42578125" style="7" customWidth="1"/>
    <col min="25" max="25" width="94.5703125" style="7" customWidth="1"/>
    <col min="26" max="26" width="19" style="7" customWidth="1"/>
    <col min="27" max="27" width="15.42578125" style="7" customWidth="1"/>
    <col min="28" max="28" width="33.42578125" style="7" customWidth="1"/>
    <col min="29" max="29" width="94.5703125" style="7" customWidth="1"/>
    <col min="30" max="30" width="19" style="7" customWidth="1"/>
    <col min="31" max="31" width="15.42578125" style="7" customWidth="1"/>
    <col min="32" max="32" width="33.42578125" style="7" customWidth="1"/>
    <col min="33" max="33" width="94.5703125" style="7" customWidth="1"/>
    <col min="34" max="34" width="19" style="7" customWidth="1"/>
    <col min="35" max="35" width="15.42578125" style="7" customWidth="1"/>
    <col min="36" max="36" width="33.42578125" style="7" customWidth="1"/>
    <col min="37" max="37" width="94.5703125" style="7" customWidth="1"/>
    <col min="38" max="38" width="19" style="7" customWidth="1"/>
    <col min="39" max="39" width="15.42578125" style="7" customWidth="1"/>
    <col min="40" max="40" width="33.42578125" style="7" customWidth="1"/>
    <col min="41" max="41" width="94.5703125" style="7" customWidth="1"/>
    <col min="42" max="42" width="19" style="7" customWidth="1"/>
    <col min="43" max="43" width="15.42578125" style="7" customWidth="1"/>
    <col min="44" max="44" width="33.42578125" style="7" customWidth="1"/>
    <col min="45" max="45" width="94.5703125" style="7" customWidth="1"/>
    <col min="46" max="46" width="19" style="7" customWidth="1"/>
    <col min="47" max="47" width="15.42578125" style="7" customWidth="1"/>
    <col min="48" max="48" width="33.42578125" style="7" customWidth="1"/>
    <col min="49" max="49" width="94.5703125" style="7" customWidth="1"/>
    <col min="50" max="50" width="19" style="7" customWidth="1"/>
    <col min="51" max="51" width="15.42578125" style="7" customWidth="1"/>
    <col min="52" max="52" width="33.42578125" style="7" customWidth="1"/>
    <col min="53" max="53" width="94.5703125" style="7" customWidth="1"/>
    <col min="54" max="54" width="19" style="7" customWidth="1"/>
    <col min="55" max="55" width="15.42578125" style="7" customWidth="1"/>
    <col min="56" max="56" width="33.42578125" style="7" customWidth="1"/>
    <col min="57" max="57" width="94.5703125" style="7" customWidth="1"/>
    <col min="58" max="58" width="19" style="7" customWidth="1"/>
    <col min="59" max="59" width="15.42578125" style="7" customWidth="1"/>
    <col min="60" max="60" width="33.42578125" style="7" customWidth="1"/>
    <col min="61" max="61" width="94.5703125" style="7" customWidth="1"/>
    <col min="62" max="62" width="19" style="7" customWidth="1"/>
    <col min="63" max="63" width="15.42578125" style="7" customWidth="1"/>
    <col min="64" max="64" width="33.42578125" style="7" customWidth="1"/>
    <col min="65" max="65" width="94.5703125" style="7" customWidth="1"/>
    <col min="66" max="66" width="19" style="7" customWidth="1"/>
    <col min="67" max="67" width="15.42578125" style="7" customWidth="1"/>
    <col min="68" max="68" width="33.42578125" style="7" customWidth="1"/>
    <col min="69" max="69" width="94.5703125" style="7" customWidth="1"/>
    <col min="70" max="70" width="19" style="7" customWidth="1"/>
    <col min="71" max="71" width="15.42578125" style="7" customWidth="1"/>
    <col min="72" max="72" width="33.42578125" style="7" customWidth="1"/>
    <col min="73" max="73" width="94.5703125" style="7" customWidth="1"/>
    <col min="74" max="74" width="19" style="7" customWidth="1"/>
    <col min="75" max="75" width="15.42578125" style="7" customWidth="1"/>
    <col min="76" max="76" width="33.42578125" style="7" customWidth="1"/>
    <col min="77" max="77" width="94.5703125" style="7" customWidth="1"/>
    <col min="78" max="78" width="19" style="7" customWidth="1"/>
    <col min="79" max="79" width="15.42578125" style="7" customWidth="1"/>
    <col min="80" max="80" width="33.42578125" style="7" customWidth="1"/>
    <col min="81" max="81" width="94.5703125" style="7" customWidth="1"/>
    <col min="82" max="82" width="19" style="7" customWidth="1"/>
    <col min="83" max="83" width="15.42578125" style="7" customWidth="1"/>
    <col min="84" max="84" width="33.42578125" style="7" customWidth="1"/>
    <col min="85" max="85" width="94.5703125" style="7" customWidth="1"/>
    <col min="86" max="86" width="19" style="7" customWidth="1"/>
    <col min="87" max="87" width="15.42578125" style="7" customWidth="1"/>
    <col min="88" max="88" width="33.42578125" style="7" customWidth="1"/>
    <col min="89" max="89" width="94.5703125" style="7" customWidth="1"/>
    <col min="90" max="90" width="19" style="7" customWidth="1"/>
    <col min="91" max="91" width="15.42578125" style="7" customWidth="1"/>
    <col min="92" max="92" width="33.42578125" style="7" customWidth="1"/>
    <col min="93" max="93" width="94.5703125" style="7" customWidth="1"/>
    <col min="94" max="94" width="19" style="7" customWidth="1"/>
    <col min="95" max="95" width="15.42578125" style="7" customWidth="1"/>
    <col min="96" max="96" width="33.42578125" style="7" customWidth="1"/>
    <col min="97" max="97" width="94.5703125" style="7" customWidth="1"/>
    <col min="98" max="98" width="19" style="7" customWidth="1"/>
    <col min="99" max="99" width="15.42578125" style="7" customWidth="1"/>
    <col min="100" max="100" width="33.42578125" style="7" customWidth="1"/>
    <col min="101" max="101" width="94.5703125" style="7" customWidth="1"/>
    <col min="102" max="102" width="19" style="7" customWidth="1"/>
    <col min="103" max="103" width="15.42578125" style="7" customWidth="1"/>
    <col min="104" max="104" width="33.42578125" style="7" customWidth="1"/>
    <col min="105" max="105" width="94.5703125" style="7" customWidth="1"/>
    <col min="106" max="106" width="19" style="7" customWidth="1"/>
    <col min="107" max="107" width="15.42578125" style="7" customWidth="1"/>
    <col min="108" max="108" width="33.42578125" style="7" customWidth="1"/>
    <col min="109" max="109" width="94.5703125" style="7" customWidth="1"/>
    <col min="110" max="110" width="19" style="7" customWidth="1"/>
    <col min="111" max="111" width="15.42578125" style="7" customWidth="1"/>
    <col min="112" max="112" width="33.42578125" style="7" customWidth="1"/>
    <col min="113" max="113" width="94.5703125" style="7" customWidth="1"/>
    <col min="114" max="114" width="19" style="7" customWidth="1"/>
    <col min="115" max="115" width="15.42578125" style="7" customWidth="1"/>
    <col min="116" max="116" width="33.42578125" style="7" customWidth="1"/>
    <col min="117" max="117" width="94.5703125" style="7" customWidth="1"/>
    <col min="118" max="118" width="19" style="7" customWidth="1"/>
    <col min="119" max="119" width="15.42578125" style="7" customWidth="1"/>
    <col min="120" max="120" width="33.42578125" style="7" customWidth="1"/>
    <col min="121" max="121" width="94.5703125" style="7" customWidth="1"/>
    <col min="122" max="122" width="19" style="7" customWidth="1"/>
    <col min="123" max="123" width="15.42578125" style="7" customWidth="1"/>
    <col min="124" max="124" width="33.42578125" style="7" customWidth="1"/>
    <col min="125" max="125" width="94.5703125" style="7" customWidth="1"/>
    <col min="126" max="126" width="19" style="7" customWidth="1"/>
    <col min="127" max="127" width="15.42578125" style="7" customWidth="1"/>
    <col min="128" max="128" width="33.42578125" style="7" customWidth="1"/>
    <col min="129" max="129" width="94.5703125" style="7" customWidth="1"/>
    <col min="130" max="130" width="19" style="7" customWidth="1"/>
    <col min="131" max="131" width="15.42578125" style="7" customWidth="1"/>
    <col min="132" max="132" width="33.42578125" style="7" customWidth="1"/>
    <col min="133" max="133" width="94.5703125" style="7" customWidth="1"/>
    <col min="134" max="134" width="19" style="7" customWidth="1"/>
    <col min="135" max="135" width="15.42578125" style="7" customWidth="1"/>
    <col min="136" max="136" width="33.42578125" style="7" customWidth="1"/>
    <col min="137" max="137" width="94.5703125" style="7" customWidth="1"/>
    <col min="138" max="138" width="19" style="7" customWidth="1"/>
    <col min="139" max="139" width="15.42578125" style="7" customWidth="1"/>
    <col min="140" max="140" width="33.42578125" style="7" customWidth="1"/>
    <col min="141" max="141" width="94.5703125" style="7" customWidth="1"/>
    <col min="142" max="142" width="19" style="7" customWidth="1"/>
    <col min="143" max="143" width="15.42578125" style="7" customWidth="1"/>
    <col min="144" max="144" width="33.42578125" style="7" customWidth="1"/>
    <col min="145" max="145" width="94.5703125" style="7" customWidth="1"/>
    <col min="146" max="146" width="19" style="7" customWidth="1"/>
    <col min="147" max="147" width="15.42578125" style="7" customWidth="1"/>
    <col min="148" max="148" width="33.42578125" style="7" customWidth="1"/>
    <col min="149" max="149" width="94.5703125" style="7" customWidth="1"/>
    <col min="150" max="150" width="19" style="7" customWidth="1"/>
    <col min="151" max="151" width="15.42578125" style="7" customWidth="1"/>
    <col min="152" max="152" width="33.42578125" style="7" customWidth="1"/>
    <col min="153" max="153" width="94.5703125" style="7" customWidth="1"/>
    <col min="154" max="154" width="19" style="7" customWidth="1"/>
    <col min="155" max="155" width="15.42578125" style="7" customWidth="1"/>
    <col min="156" max="156" width="33.42578125" style="7" customWidth="1"/>
    <col min="157" max="157" width="94.5703125" style="7" customWidth="1"/>
    <col min="158" max="158" width="19" style="7" customWidth="1"/>
    <col min="159" max="159" width="15.42578125" style="7" customWidth="1"/>
    <col min="160" max="160" width="33.42578125" style="7" customWidth="1"/>
    <col min="161" max="161" width="94.5703125" style="7" customWidth="1"/>
    <col min="162" max="162" width="19" style="7" customWidth="1"/>
    <col min="163" max="163" width="15.42578125" style="7" customWidth="1"/>
    <col min="164" max="164" width="33.42578125" style="7" customWidth="1"/>
    <col min="165" max="165" width="94.5703125" style="7" customWidth="1"/>
    <col min="166" max="166" width="19" style="7" customWidth="1"/>
    <col min="167" max="167" width="15.42578125" style="7" customWidth="1"/>
    <col min="168" max="168" width="33.42578125" style="7" customWidth="1"/>
    <col min="169" max="169" width="94.5703125" style="7" customWidth="1"/>
    <col min="170" max="170" width="19" style="7" customWidth="1"/>
    <col min="171" max="171" width="15.42578125" style="7" customWidth="1"/>
    <col min="172" max="172" width="33.42578125" style="7" customWidth="1"/>
    <col min="173" max="173" width="94.5703125" style="7" customWidth="1"/>
    <col min="174" max="174" width="19" style="7" customWidth="1"/>
    <col min="175" max="175" width="15.42578125" style="7" customWidth="1"/>
    <col min="176" max="176" width="33.42578125" style="7" customWidth="1"/>
    <col min="177" max="177" width="94.5703125" style="7" customWidth="1"/>
    <col min="178" max="178" width="19" style="7" customWidth="1"/>
    <col min="179" max="179" width="15.42578125" style="7" customWidth="1"/>
    <col min="180" max="180" width="33.42578125" style="7" customWidth="1"/>
    <col min="181" max="181" width="94.5703125" style="7" customWidth="1"/>
    <col min="182" max="182" width="19" style="7" customWidth="1"/>
    <col min="183" max="183" width="15.42578125" style="7" customWidth="1"/>
    <col min="184" max="184" width="33.42578125" style="7" customWidth="1"/>
    <col min="185" max="185" width="94.5703125" style="7" customWidth="1"/>
    <col min="186" max="186" width="19" style="7" customWidth="1"/>
    <col min="187" max="187" width="15.42578125" style="7" customWidth="1"/>
    <col min="188" max="188" width="33.42578125" style="7" customWidth="1"/>
    <col min="189" max="189" width="94.5703125" style="7" customWidth="1"/>
    <col min="190" max="190" width="19" style="7" customWidth="1"/>
    <col min="191" max="191" width="15.42578125" style="7" customWidth="1"/>
    <col min="192" max="192" width="33.42578125" style="7" customWidth="1"/>
    <col min="193" max="193" width="94.5703125" style="7" customWidth="1"/>
    <col min="194" max="194" width="19" style="7" customWidth="1"/>
    <col min="195" max="195" width="15.42578125" style="7" customWidth="1"/>
    <col min="196" max="196" width="33.42578125" style="7" customWidth="1"/>
    <col min="197" max="197" width="94.5703125" style="7" customWidth="1"/>
    <col min="198" max="198" width="19" style="7" customWidth="1"/>
    <col min="199" max="199" width="15.42578125" style="7" customWidth="1"/>
    <col min="200" max="200" width="33.42578125" style="7" customWidth="1"/>
    <col min="201" max="201" width="94.5703125" style="7" customWidth="1"/>
    <col min="202" max="202" width="19" style="7" customWidth="1"/>
    <col min="203" max="203" width="15.42578125" style="7" customWidth="1"/>
    <col min="204" max="204" width="33.42578125" style="7" customWidth="1"/>
    <col min="205" max="205" width="94.5703125" style="7" customWidth="1"/>
    <col min="206" max="206" width="19" style="7" customWidth="1"/>
    <col min="207" max="207" width="15.42578125" style="7" customWidth="1"/>
    <col min="208" max="208" width="33.42578125" style="7" customWidth="1"/>
    <col min="209" max="209" width="94.5703125" style="7" customWidth="1"/>
    <col min="210" max="210" width="19" style="7" customWidth="1"/>
    <col min="211" max="211" width="15.42578125" style="7" customWidth="1"/>
    <col min="212" max="212" width="33.42578125" style="7" customWidth="1"/>
    <col min="213" max="213" width="94.5703125" style="7" customWidth="1"/>
    <col min="214" max="214" width="19" style="7" customWidth="1"/>
    <col min="215" max="215" width="15.42578125" style="7" customWidth="1"/>
    <col min="216" max="216" width="33.42578125" style="7" customWidth="1"/>
    <col min="217" max="217" width="94.5703125" style="7" customWidth="1"/>
    <col min="218" max="218" width="19" style="7" customWidth="1"/>
    <col min="219" max="219" width="15.42578125" style="7" customWidth="1"/>
    <col min="220" max="220" width="33.42578125" style="7" customWidth="1"/>
    <col min="221" max="221" width="94.5703125" style="7" customWidth="1"/>
    <col min="222" max="222" width="19" style="7" customWidth="1"/>
    <col min="223" max="223" width="15.42578125" style="7" customWidth="1"/>
    <col min="224" max="224" width="33.42578125" style="7" customWidth="1"/>
    <col min="225" max="225" width="94.5703125" style="7" customWidth="1"/>
    <col min="226" max="226" width="19" style="7" customWidth="1"/>
    <col min="227" max="227" width="15.42578125" style="7" customWidth="1"/>
    <col min="228" max="228" width="33.42578125" style="7" customWidth="1"/>
    <col min="229" max="229" width="94.5703125" style="7" customWidth="1"/>
    <col min="230" max="230" width="19" style="7" customWidth="1"/>
    <col min="231" max="231" width="15.42578125" style="7" customWidth="1"/>
    <col min="232" max="232" width="33.42578125" style="7" customWidth="1"/>
    <col min="233" max="233" width="94.5703125" style="7" customWidth="1"/>
    <col min="234" max="234" width="19" style="7" customWidth="1"/>
    <col min="235" max="235" width="15.42578125" style="7" customWidth="1"/>
    <col min="236" max="236" width="33.42578125" style="7" customWidth="1"/>
    <col min="237" max="237" width="94.5703125" style="7" customWidth="1"/>
    <col min="238" max="238" width="19" style="7" customWidth="1"/>
    <col min="239" max="239" width="15.42578125" style="7" customWidth="1"/>
    <col min="240" max="240" width="33.42578125" style="7" customWidth="1"/>
    <col min="241" max="241" width="94.5703125" style="7" customWidth="1"/>
    <col min="242" max="242" width="19" style="7" customWidth="1"/>
    <col min="243" max="243" width="15.42578125" style="7" customWidth="1"/>
    <col min="244" max="244" width="33.42578125" style="7" customWidth="1"/>
    <col min="245" max="245" width="94.5703125" style="7" customWidth="1"/>
    <col min="246" max="246" width="19" style="7" customWidth="1"/>
    <col min="247" max="247" width="15.42578125" style="7" customWidth="1"/>
    <col min="248" max="248" width="33.42578125" style="7" customWidth="1"/>
    <col min="249" max="249" width="94.5703125" style="7" customWidth="1"/>
    <col min="250" max="250" width="19" style="7" customWidth="1"/>
    <col min="251" max="251" width="15.42578125" style="7" customWidth="1"/>
    <col min="252" max="252" width="33.42578125" style="7" customWidth="1"/>
    <col min="253" max="253" width="94.5703125" style="7" customWidth="1"/>
    <col min="254" max="254" width="19" style="7" customWidth="1"/>
    <col min="255" max="255" width="15.42578125" style="7" customWidth="1"/>
    <col min="256" max="16384" width="33.42578125" style="7"/>
  </cols>
  <sheetData>
    <row r="1" spans="1:5" ht="18" x14ac:dyDescent="0.25">
      <c r="A1" s="229" t="s">
        <v>672</v>
      </c>
      <c r="B1" s="266"/>
      <c r="C1" s="266"/>
      <c r="D1" s="267"/>
    </row>
    <row r="2" spans="1:5" ht="12.75" customHeight="1" thickBot="1" x14ac:dyDescent="0.3">
      <c r="A2" s="9"/>
    </row>
    <row r="3" spans="1:5" ht="16.5" thickBot="1" x14ac:dyDescent="0.3">
      <c r="A3" s="28" t="s">
        <v>71</v>
      </c>
      <c r="B3" s="248"/>
      <c r="C3" s="230"/>
      <c r="D3" s="231"/>
      <c r="E3" s="222"/>
    </row>
    <row r="4" spans="1:5" ht="12.75" customHeight="1" x14ac:dyDescent="0.25">
      <c r="A4" s="9"/>
    </row>
    <row r="5" spans="1:5" ht="12.75" customHeight="1" x14ac:dyDescent="0.25">
      <c r="A5" s="9"/>
    </row>
    <row r="6" spans="1:5" x14ac:dyDescent="0.2">
      <c r="A6" s="262" t="s">
        <v>685</v>
      </c>
      <c r="B6" s="269" t="s">
        <v>703</v>
      </c>
    </row>
    <row r="7" spans="1:5" x14ac:dyDescent="0.2">
      <c r="A7" s="261"/>
      <c r="B7" s="270"/>
    </row>
    <row r="8" spans="1:5" x14ac:dyDescent="0.2">
      <c r="A8" s="263" t="s">
        <v>709</v>
      </c>
      <c r="B8" s="265"/>
    </row>
    <row r="9" spans="1:5" x14ac:dyDescent="0.2">
      <c r="A9" s="263" t="s">
        <v>702</v>
      </c>
      <c r="B9" s="265"/>
    </row>
    <row r="10" spans="1:5" x14ac:dyDescent="0.2">
      <c r="A10" s="263" t="s">
        <v>710</v>
      </c>
      <c r="B10" s="265"/>
    </row>
    <row r="12" spans="1:5" x14ac:dyDescent="0.2">
      <c r="A12" s="262" t="s">
        <v>704</v>
      </c>
      <c r="B12" s="269" t="s">
        <v>700</v>
      </c>
    </row>
    <row r="13" spans="1:5" x14ac:dyDescent="0.2">
      <c r="A13" s="261"/>
      <c r="B13" s="270"/>
    </row>
    <row r="14" spans="1:5" x14ac:dyDescent="0.2">
      <c r="A14" s="263" t="s">
        <v>708</v>
      </c>
      <c r="B14" s="265"/>
    </row>
    <row r="15" spans="1:5" x14ac:dyDescent="0.2">
      <c r="A15" s="263" t="s">
        <v>707</v>
      </c>
      <c r="B15" s="265"/>
    </row>
    <row r="16" spans="1:5" x14ac:dyDescent="0.2">
      <c r="A16" s="263" t="s">
        <v>706</v>
      </c>
      <c r="B16" s="265"/>
    </row>
    <row r="17" spans="1:2" x14ac:dyDescent="0.2">
      <c r="A17" s="263" t="s">
        <v>705</v>
      </c>
      <c r="B17" s="265"/>
    </row>
    <row r="18" spans="1:2" x14ac:dyDescent="0.2">
      <c r="A18" s="263" t="s">
        <v>701</v>
      </c>
      <c r="B18" s="265"/>
    </row>
    <row r="20" spans="1:2" x14ac:dyDescent="0.2">
      <c r="A20" s="262" t="s">
        <v>687</v>
      </c>
      <c r="B20" s="269" t="s">
        <v>700</v>
      </c>
    </row>
    <row r="21" spans="1:2" x14ac:dyDescent="0.2">
      <c r="A21" s="261"/>
      <c r="B21" s="270"/>
    </row>
    <row r="22" spans="1:2" x14ac:dyDescent="0.2">
      <c r="A22" s="263" t="s">
        <v>708</v>
      </c>
      <c r="B22" s="265"/>
    </row>
    <row r="23" spans="1:2" x14ac:dyDescent="0.2">
      <c r="A23" s="263" t="s">
        <v>707</v>
      </c>
      <c r="B23" s="265"/>
    </row>
    <row r="24" spans="1:2" x14ac:dyDescent="0.2">
      <c r="A24" s="263" t="s">
        <v>706</v>
      </c>
      <c r="B24" s="265"/>
    </row>
    <row r="25" spans="1:2" x14ac:dyDescent="0.2">
      <c r="A25" s="263" t="s">
        <v>705</v>
      </c>
      <c r="B25" s="265"/>
    </row>
    <row r="26" spans="1:2" x14ac:dyDescent="0.2">
      <c r="A26" s="263" t="s">
        <v>701</v>
      </c>
      <c r="B26" s="265"/>
    </row>
    <row r="28" spans="1:2" x14ac:dyDescent="0.2">
      <c r="A28" s="262" t="s">
        <v>686</v>
      </c>
      <c r="B28" s="269" t="s">
        <v>700</v>
      </c>
    </row>
    <row r="29" spans="1:2" x14ac:dyDescent="0.2">
      <c r="A29" s="261"/>
      <c r="B29" s="270"/>
    </row>
    <row r="30" spans="1:2" x14ac:dyDescent="0.2">
      <c r="A30" s="263" t="s">
        <v>708</v>
      </c>
      <c r="B30" s="265"/>
    </row>
    <row r="31" spans="1:2" x14ac:dyDescent="0.2">
      <c r="A31" s="263" t="s">
        <v>707</v>
      </c>
      <c r="B31" s="265"/>
    </row>
    <row r="32" spans="1:2" x14ac:dyDescent="0.2">
      <c r="A32" s="263" t="s">
        <v>706</v>
      </c>
      <c r="B32" s="265"/>
    </row>
    <row r="33" spans="1:2" x14ac:dyDescent="0.2">
      <c r="A33" s="263" t="s">
        <v>705</v>
      </c>
      <c r="B33" s="265"/>
    </row>
    <row r="34" spans="1:2" x14ac:dyDescent="0.2">
      <c r="A34" s="263" t="s">
        <v>701</v>
      </c>
      <c r="B34" s="265"/>
    </row>
    <row r="36" spans="1:2" x14ac:dyDescent="0.2">
      <c r="A36" s="264" t="s">
        <v>30</v>
      </c>
      <c r="B36" s="269" t="s">
        <v>700</v>
      </c>
    </row>
    <row r="37" spans="1:2" x14ac:dyDescent="0.2">
      <c r="A37" s="261"/>
      <c r="B37" s="270"/>
    </row>
    <row r="38" spans="1:2" x14ac:dyDescent="0.2">
      <c r="A38" s="263" t="s">
        <v>708</v>
      </c>
      <c r="B38" s="265"/>
    </row>
    <row r="39" spans="1:2" x14ac:dyDescent="0.2">
      <c r="A39" s="263" t="s">
        <v>707</v>
      </c>
      <c r="B39" s="265"/>
    </row>
    <row r="40" spans="1:2" x14ac:dyDescent="0.2">
      <c r="A40" s="263" t="s">
        <v>706</v>
      </c>
      <c r="B40" s="265"/>
    </row>
    <row r="41" spans="1:2" x14ac:dyDescent="0.2">
      <c r="A41" s="263" t="s">
        <v>705</v>
      </c>
      <c r="B41" s="265"/>
    </row>
    <row r="42" spans="1:2" x14ac:dyDescent="0.2">
      <c r="A42" s="263" t="s">
        <v>701</v>
      </c>
      <c r="B42" s="265"/>
    </row>
    <row r="44" spans="1:2" x14ac:dyDescent="0.2">
      <c r="A44" s="264" t="s">
        <v>31</v>
      </c>
      <c r="B44" s="269" t="s">
        <v>700</v>
      </c>
    </row>
    <row r="45" spans="1:2" x14ac:dyDescent="0.2">
      <c r="A45" s="261"/>
      <c r="B45" s="270"/>
    </row>
    <row r="46" spans="1:2" x14ac:dyDescent="0.2">
      <c r="A46" s="263" t="s">
        <v>708</v>
      </c>
      <c r="B46" s="265"/>
    </row>
    <row r="47" spans="1:2" x14ac:dyDescent="0.2">
      <c r="A47" s="263" t="s">
        <v>707</v>
      </c>
      <c r="B47" s="265"/>
    </row>
    <row r="48" spans="1:2" x14ac:dyDescent="0.2">
      <c r="A48" s="263" t="s">
        <v>706</v>
      </c>
      <c r="B48" s="265"/>
    </row>
    <row r="49" spans="1:2" x14ac:dyDescent="0.2">
      <c r="A49" s="263" t="s">
        <v>705</v>
      </c>
      <c r="B49" s="265"/>
    </row>
    <row r="50" spans="1:2" x14ac:dyDescent="0.2">
      <c r="A50" s="263" t="s">
        <v>701</v>
      </c>
      <c r="B50" s="265"/>
    </row>
    <row r="52" spans="1:2" x14ac:dyDescent="0.2">
      <c r="A52" s="262" t="s">
        <v>711</v>
      </c>
      <c r="B52" s="269" t="s">
        <v>700</v>
      </c>
    </row>
    <row r="53" spans="1:2" x14ac:dyDescent="0.2">
      <c r="A53" s="261"/>
      <c r="B53" s="270"/>
    </row>
    <row r="54" spans="1:2" x14ac:dyDescent="0.2">
      <c r="A54" s="263" t="s">
        <v>708</v>
      </c>
      <c r="B54" s="265"/>
    </row>
    <row r="55" spans="1:2" x14ac:dyDescent="0.2">
      <c r="A55" s="263" t="s">
        <v>707</v>
      </c>
      <c r="B55" s="265"/>
    </row>
    <row r="56" spans="1:2" x14ac:dyDescent="0.2">
      <c r="A56" s="263" t="s">
        <v>706</v>
      </c>
      <c r="B56" s="265"/>
    </row>
    <row r="57" spans="1:2" x14ac:dyDescent="0.2">
      <c r="A57" s="263" t="s">
        <v>705</v>
      </c>
      <c r="B57" s="265"/>
    </row>
    <row r="58" spans="1:2" x14ac:dyDescent="0.2">
      <c r="A58" s="263" t="s">
        <v>701</v>
      </c>
      <c r="B58" s="265"/>
    </row>
    <row r="60" spans="1:2" x14ac:dyDescent="0.2">
      <c r="A60" s="262" t="s">
        <v>712</v>
      </c>
      <c r="B60" s="269" t="s">
        <v>700</v>
      </c>
    </row>
    <row r="61" spans="1:2" x14ac:dyDescent="0.2">
      <c r="A61" s="261"/>
      <c r="B61" s="270"/>
    </row>
    <row r="62" spans="1:2" x14ac:dyDescent="0.2">
      <c r="A62" s="263" t="s">
        <v>708</v>
      </c>
      <c r="B62" s="265"/>
    </row>
    <row r="63" spans="1:2" x14ac:dyDescent="0.2">
      <c r="A63" s="263" t="s">
        <v>707</v>
      </c>
      <c r="B63" s="265"/>
    </row>
    <row r="64" spans="1:2" x14ac:dyDescent="0.2">
      <c r="A64" s="263" t="s">
        <v>706</v>
      </c>
      <c r="B64" s="265"/>
    </row>
    <row r="65" spans="1:2" x14ac:dyDescent="0.2">
      <c r="A65" s="263" t="s">
        <v>705</v>
      </c>
      <c r="B65" s="265"/>
    </row>
    <row r="66" spans="1:2" x14ac:dyDescent="0.2">
      <c r="A66" s="263" t="s">
        <v>701</v>
      </c>
      <c r="B66" s="265"/>
    </row>
  </sheetData>
  <sheetProtection sheet="1" objects="1" scenarios="1" sort="0"/>
  <phoneticPr fontId="3" type="noConversion"/>
  <pageMargins left="0.75" right="0.75" top="1" bottom="1" header="0.5" footer="0.5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79C-C59A-4252-92B4-291ED83E417E}">
  <dimension ref="A1:V365"/>
  <sheetViews>
    <sheetView zoomScale="86" zoomScaleNormal="86" workbookViewId="0">
      <pane ySplit="9" topLeftCell="A10" activePane="bottomLeft" state="frozen"/>
      <selection pane="bottomLeft" activeCell="A332" sqref="A332"/>
    </sheetView>
  </sheetViews>
  <sheetFormatPr defaultColWidth="52.85546875" defaultRowHeight="20.100000000000001" customHeight="1" x14ac:dyDescent="0.2"/>
  <cols>
    <col min="1" max="1" width="50.5703125" style="60" bestFit="1" customWidth="1"/>
    <col min="2" max="2" width="56.85546875" style="61" bestFit="1" customWidth="1"/>
    <col min="3" max="3" width="38.140625" style="61" bestFit="1" customWidth="1"/>
    <col min="4" max="4" width="20.5703125" style="48" bestFit="1" customWidth="1"/>
    <col min="5" max="5" width="23.140625" style="48" bestFit="1" customWidth="1"/>
    <col min="6" max="6" width="11" style="48" bestFit="1" customWidth="1"/>
    <col min="7" max="7" width="16.7109375" style="137" bestFit="1" customWidth="1"/>
    <col min="8" max="8" width="14.85546875" style="137" bestFit="1" customWidth="1"/>
    <col min="9" max="9" width="12.42578125" style="62" bestFit="1" customWidth="1"/>
    <col min="10" max="10" width="8" style="47" bestFit="1" customWidth="1"/>
    <col min="11" max="11" width="12.140625" style="47" bestFit="1" customWidth="1"/>
    <col min="12" max="12" width="14.42578125" style="47" bestFit="1" customWidth="1"/>
    <col min="13" max="14" width="12.140625" style="47" bestFit="1" customWidth="1"/>
    <col min="15" max="15" width="14" style="47" bestFit="1" customWidth="1"/>
    <col min="16" max="16" width="14.42578125" style="47" bestFit="1" customWidth="1"/>
    <col min="17" max="16384" width="52.85546875" style="47"/>
  </cols>
  <sheetData>
    <row r="1" spans="1:22" s="6" customFormat="1" ht="18.75" customHeight="1" x14ac:dyDescent="0.25">
      <c r="A1" s="229" t="s">
        <v>673</v>
      </c>
      <c r="B1" s="246"/>
      <c r="C1" s="246"/>
      <c r="D1" s="246"/>
      <c r="E1" s="221"/>
    </row>
    <row r="2" spans="1:22" s="8" customFormat="1" ht="18.75" customHeight="1" thickBot="1" x14ac:dyDescent="0.3">
      <c r="A2" s="4"/>
      <c r="B2" s="5"/>
      <c r="C2" s="5"/>
      <c r="D2" s="5"/>
      <c r="E2" s="5"/>
    </row>
    <row r="3" spans="1:22" s="8" customFormat="1" ht="18.75" customHeight="1" thickBot="1" x14ac:dyDescent="0.3">
      <c r="A3" s="28" t="s">
        <v>71</v>
      </c>
      <c r="B3" s="235"/>
      <c r="C3" s="234"/>
      <c r="D3" s="222"/>
      <c r="E3" s="222"/>
    </row>
    <row r="4" spans="1:22" s="48" customFormat="1" ht="20.100000000000001" customHeight="1" x14ac:dyDescent="0.2">
      <c r="A4" s="223"/>
      <c r="B4" s="223"/>
      <c r="C4" s="223"/>
      <c r="D4" s="224"/>
      <c r="E4" s="225"/>
      <c r="F4" s="225"/>
      <c r="G4" s="226"/>
      <c r="H4" s="139"/>
      <c r="I4" s="227"/>
      <c r="J4" s="225"/>
      <c r="K4" s="225"/>
      <c r="L4" s="225"/>
      <c r="M4" s="225"/>
      <c r="N4" s="224"/>
      <c r="O4" s="228"/>
      <c r="P4" s="228"/>
    </row>
    <row r="5" spans="1:22" s="48" customFormat="1" ht="20.100000000000001" customHeight="1" x14ac:dyDescent="0.2">
      <c r="A5" s="223"/>
      <c r="B5" s="223"/>
      <c r="C5" s="223"/>
      <c r="D5" s="224"/>
      <c r="E5" s="225"/>
      <c r="F5" s="225"/>
      <c r="G5" s="226"/>
      <c r="H5" s="139"/>
      <c r="I5" s="227"/>
      <c r="J5" s="225"/>
      <c r="K5" s="225"/>
      <c r="L5" s="225"/>
      <c r="M5" s="225"/>
      <c r="N5" s="224"/>
      <c r="O5" s="228"/>
      <c r="P5" s="228"/>
    </row>
    <row r="6" spans="1:22" s="119" customFormat="1" ht="9.9499999999999993" customHeight="1" x14ac:dyDescent="0.2">
      <c r="B6" s="120"/>
      <c r="C6" s="121"/>
      <c r="D6" s="95"/>
      <c r="E6" s="122"/>
      <c r="F6" s="122"/>
      <c r="G6" s="138"/>
      <c r="H6" s="139"/>
      <c r="I6" s="123"/>
      <c r="J6" s="122"/>
      <c r="K6" s="122"/>
      <c r="L6" s="122"/>
      <c r="M6" s="122"/>
      <c r="N6" s="122"/>
      <c r="O6" s="124"/>
      <c r="P6" s="124"/>
    </row>
    <row r="7" spans="1:22" s="119" customFormat="1" ht="9.9499999999999993" customHeight="1" x14ac:dyDescent="0.2">
      <c r="B7" s="120"/>
      <c r="C7" s="121"/>
      <c r="D7" s="95"/>
      <c r="E7" s="122"/>
      <c r="F7" s="122"/>
      <c r="G7" s="138"/>
      <c r="H7" s="139"/>
      <c r="I7" s="123"/>
      <c r="J7" s="122"/>
      <c r="K7" s="122"/>
      <c r="L7" s="122"/>
      <c r="M7" s="122"/>
      <c r="N7" s="122"/>
      <c r="O7" s="124"/>
      <c r="P7" s="124"/>
    </row>
    <row r="8" spans="1:22" s="48" customFormat="1" ht="20.100000000000001" customHeight="1" x14ac:dyDescent="0.25">
      <c r="A8" s="35" t="s">
        <v>8</v>
      </c>
      <c r="B8" s="36" t="s">
        <v>7</v>
      </c>
      <c r="C8" s="35" t="s">
        <v>354</v>
      </c>
      <c r="D8" s="35" t="s">
        <v>9</v>
      </c>
      <c r="E8" s="35" t="s">
        <v>10</v>
      </c>
      <c r="F8" s="35" t="s">
        <v>11</v>
      </c>
      <c r="G8" s="112" t="s">
        <v>19</v>
      </c>
      <c r="H8" s="133" t="s">
        <v>19</v>
      </c>
      <c r="I8" s="37" t="s">
        <v>18</v>
      </c>
      <c r="J8" s="84" t="s">
        <v>679</v>
      </c>
      <c r="K8" s="184" t="s">
        <v>680</v>
      </c>
      <c r="L8" s="185" t="s">
        <v>681</v>
      </c>
      <c r="M8" s="35" t="s">
        <v>20</v>
      </c>
      <c r="N8" s="35" t="s">
        <v>20</v>
      </c>
      <c r="O8" s="35" t="s">
        <v>21</v>
      </c>
      <c r="P8" s="38" t="s">
        <v>21</v>
      </c>
    </row>
    <row r="9" spans="1:22" s="48" customFormat="1" ht="12.75" x14ac:dyDescent="0.2">
      <c r="A9" s="39" t="s">
        <v>14</v>
      </c>
      <c r="B9" s="40" t="s">
        <v>13</v>
      </c>
      <c r="C9" s="39"/>
      <c r="D9" s="39" t="s">
        <v>8</v>
      </c>
      <c r="E9" s="39" t="s">
        <v>15</v>
      </c>
      <c r="F9" s="39" t="s">
        <v>12</v>
      </c>
      <c r="G9" s="134" t="s">
        <v>59</v>
      </c>
      <c r="H9" s="114" t="s">
        <v>54</v>
      </c>
      <c r="I9" s="42" t="s">
        <v>22</v>
      </c>
      <c r="J9" s="87"/>
      <c r="K9" s="186" t="s">
        <v>54</v>
      </c>
      <c r="L9" s="187" t="s">
        <v>58</v>
      </c>
      <c r="M9" s="39" t="s">
        <v>23</v>
      </c>
      <c r="N9" s="39" t="s">
        <v>54</v>
      </c>
      <c r="O9" s="41" t="s">
        <v>23</v>
      </c>
      <c r="P9" s="43" t="s">
        <v>58</v>
      </c>
    </row>
    <row r="10" spans="1:22" s="49" customFormat="1" ht="12.75" x14ac:dyDescent="0.2">
      <c r="A10" s="50" t="s">
        <v>94</v>
      </c>
      <c r="B10" s="176" t="s">
        <v>205</v>
      </c>
      <c r="C10" s="177" t="s">
        <v>215</v>
      </c>
      <c r="D10" s="50" t="s">
        <v>206</v>
      </c>
      <c r="E10" s="50" t="s">
        <v>216</v>
      </c>
      <c r="F10" s="181">
        <v>11.55</v>
      </c>
      <c r="G10" s="195"/>
      <c r="H10" s="195"/>
      <c r="I10" s="45">
        <v>200</v>
      </c>
      <c r="J10" s="197"/>
      <c r="K10" s="198"/>
      <c r="L10" s="198"/>
      <c r="M10" s="44">
        <f t="shared" ref="M10:M72" si="0">IF(J10&lt;&gt;0,(I10/J10)*F10,0)</f>
        <v>0</v>
      </c>
      <c r="N10" s="44">
        <f t="shared" ref="N10:N72" si="1">K10*M10</f>
        <v>0</v>
      </c>
      <c r="O10" s="46">
        <f>(G10*M10)+(N10*H10)</f>
        <v>0</v>
      </c>
      <c r="P10" s="46">
        <f t="shared" ref="P10:P72" si="2">L10*O10</f>
        <v>0</v>
      </c>
      <c r="Q10" s="34"/>
      <c r="R10" s="34"/>
      <c r="S10" s="34"/>
    </row>
    <row r="11" spans="1:22" s="49" customFormat="1" ht="20.100000000000001" customHeight="1" x14ac:dyDescent="0.2">
      <c r="A11" s="50" t="s">
        <v>203</v>
      </c>
      <c r="B11" s="176" t="s">
        <v>205</v>
      </c>
      <c r="C11" s="177" t="s">
        <v>215</v>
      </c>
      <c r="D11" s="50" t="s">
        <v>206</v>
      </c>
      <c r="E11" s="50" t="s">
        <v>216</v>
      </c>
      <c r="F11" s="181">
        <v>6.6</v>
      </c>
      <c r="G11" s="195"/>
      <c r="H11" s="195"/>
      <c r="I11" s="45">
        <v>200</v>
      </c>
      <c r="J11" s="197"/>
      <c r="K11" s="198"/>
      <c r="L11" s="198"/>
      <c r="M11" s="44">
        <f t="shared" si="0"/>
        <v>0</v>
      </c>
      <c r="N11" s="44">
        <f t="shared" si="1"/>
        <v>0</v>
      </c>
      <c r="O11" s="46">
        <f t="shared" ref="O11:O72" si="3">(G11*M11)+(N11*H11)</f>
        <v>0</v>
      </c>
      <c r="P11" s="46">
        <f t="shared" si="2"/>
        <v>0</v>
      </c>
      <c r="Q11" s="34"/>
      <c r="R11" s="34"/>
      <c r="S11" s="34"/>
    </row>
    <row r="12" spans="1:22" s="49" customFormat="1" ht="20.100000000000001" customHeight="1" x14ac:dyDescent="0.2">
      <c r="A12" s="50" t="s">
        <v>95</v>
      </c>
      <c r="B12" s="176" t="s">
        <v>205</v>
      </c>
      <c r="C12" s="177" t="s">
        <v>215</v>
      </c>
      <c r="D12" s="50" t="s">
        <v>162</v>
      </c>
      <c r="E12" s="50" t="s">
        <v>217</v>
      </c>
      <c r="F12" s="181">
        <v>151.19999999999999</v>
      </c>
      <c r="G12" s="195"/>
      <c r="H12" s="195"/>
      <c r="I12" s="45">
        <v>200</v>
      </c>
      <c r="J12" s="197"/>
      <c r="K12" s="198"/>
      <c r="L12" s="198"/>
      <c r="M12" s="44">
        <f t="shared" si="0"/>
        <v>0</v>
      </c>
      <c r="N12" s="44">
        <f t="shared" si="1"/>
        <v>0</v>
      </c>
      <c r="O12" s="46">
        <f t="shared" si="3"/>
        <v>0</v>
      </c>
      <c r="P12" s="46">
        <f t="shared" si="2"/>
        <v>0</v>
      </c>
      <c r="Q12" s="34"/>
    </row>
    <row r="13" spans="1:22" s="49" customFormat="1" ht="20.100000000000001" customHeight="1" x14ac:dyDescent="0.2">
      <c r="A13" s="50" t="s">
        <v>96</v>
      </c>
      <c r="B13" s="176" t="s">
        <v>205</v>
      </c>
      <c r="C13" s="177" t="s">
        <v>215</v>
      </c>
      <c r="D13" s="50" t="s">
        <v>160</v>
      </c>
      <c r="E13" s="50" t="s">
        <v>216</v>
      </c>
      <c r="F13" s="181">
        <v>9</v>
      </c>
      <c r="G13" s="195"/>
      <c r="H13" s="195"/>
      <c r="I13" s="45">
        <v>200</v>
      </c>
      <c r="J13" s="197"/>
      <c r="K13" s="198"/>
      <c r="L13" s="198"/>
      <c r="M13" s="44">
        <f t="shared" si="0"/>
        <v>0</v>
      </c>
      <c r="N13" s="44">
        <f t="shared" si="1"/>
        <v>0</v>
      </c>
      <c r="O13" s="46">
        <f t="shared" si="3"/>
        <v>0</v>
      </c>
      <c r="P13" s="46">
        <f t="shared" si="2"/>
        <v>0</v>
      </c>
      <c r="U13" s="34"/>
      <c r="V13" s="34"/>
    </row>
    <row r="14" spans="1:22" s="49" customFormat="1" ht="20.100000000000001" customHeight="1" x14ac:dyDescent="0.2">
      <c r="A14" s="50" t="s">
        <v>204</v>
      </c>
      <c r="B14" s="176" t="s">
        <v>205</v>
      </c>
      <c r="C14" s="177" t="s">
        <v>215</v>
      </c>
      <c r="D14" s="50" t="s">
        <v>160</v>
      </c>
      <c r="E14" s="50" t="s">
        <v>217</v>
      </c>
      <c r="F14" s="181">
        <v>5.8</v>
      </c>
      <c r="G14" s="195"/>
      <c r="H14" s="195"/>
      <c r="I14" s="45">
        <v>200</v>
      </c>
      <c r="J14" s="197"/>
      <c r="K14" s="198"/>
      <c r="L14" s="198"/>
      <c r="M14" s="44">
        <f t="shared" si="0"/>
        <v>0</v>
      </c>
      <c r="N14" s="44">
        <f t="shared" si="1"/>
        <v>0</v>
      </c>
      <c r="O14" s="46">
        <f t="shared" si="3"/>
        <v>0</v>
      </c>
      <c r="P14" s="46">
        <f t="shared" si="2"/>
        <v>0</v>
      </c>
      <c r="S14" s="34"/>
      <c r="T14" s="34"/>
      <c r="U14" s="34"/>
      <c r="V14" s="34"/>
    </row>
    <row r="15" spans="1:22" s="49" customFormat="1" ht="20.100000000000001" customHeight="1" x14ac:dyDescent="0.2">
      <c r="A15" s="50" t="s">
        <v>97</v>
      </c>
      <c r="B15" s="176" t="s">
        <v>205</v>
      </c>
      <c r="C15" s="177" t="s">
        <v>215</v>
      </c>
      <c r="D15" s="50" t="s">
        <v>160</v>
      </c>
      <c r="E15" s="50" t="s">
        <v>217</v>
      </c>
      <c r="F15" s="181">
        <v>26.65</v>
      </c>
      <c r="G15" s="195"/>
      <c r="H15" s="195"/>
      <c r="I15" s="45">
        <v>200</v>
      </c>
      <c r="J15" s="197"/>
      <c r="K15" s="198"/>
      <c r="L15" s="198"/>
      <c r="M15" s="44">
        <f t="shared" si="0"/>
        <v>0</v>
      </c>
      <c r="N15" s="44">
        <f t="shared" si="1"/>
        <v>0</v>
      </c>
      <c r="O15" s="46">
        <f t="shared" si="3"/>
        <v>0</v>
      </c>
      <c r="P15" s="46">
        <f t="shared" si="2"/>
        <v>0</v>
      </c>
      <c r="Q15" s="34"/>
      <c r="R15" s="34"/>
      <c r="S15" s="34"/>
      <c r="T15" s="34"/>
      <c r="U15" s="34"/>
      <c r="V15" s="34"/>
    </row>
    <row r="16" spans="1:22" s="49" customFormat="1" ht="20.100000000000001" customHeight="1" x14ac:dyDescent="0.2">
      <c r="A16" s="50" t="s">
        <v>98</v>
      </c>
      <c r="B16" s="176" t="s">
        <v>205</v>
      </c>
      <c r="C16" s="177" t="s">
        <v>215</v>
      </c>
      <c r="D16" s="50" t="s">
        <v>207</v>
      </c>
      <c r="E16" s="50" t="s">
        <v>216</v>
      </c>
      <c r="F16" s="181">
        <v>2.8</v>
      </c>
      <c r="G16" s="195"/>
      <c r="H16" s="195"/>
      <c r="I16" s="45">
        <v>200</v>
      </c>
      <c r="J16" s="197"/>
      <c r="K16" s="198"/>
      <c r="L16" s="198"/>
      <c r="M16" s="44">
        <f t="shared" si="0"/>
        <v>0</v>
      </c>
      <c r="N16" s="44">
        <f t="shared" si="1"/>
        <v>0</v>
      </c>
      <c r="O16" s="46">
        <f t="shared" si="3"/>
        <v>0</v>
      </c>
      <c r="P16" s="46">
        <f t="shared" si="2"/>
        <v>0</v>
      </c>
      <c r="Q16" s="34"/>
      <c r="R16" s="34"/>
      <c r="S16" s="34"/>
      <c r="T16" s="34"/>
      <c r="U16" s="34"/>
      <c r="V16" s="34"/>
    </row>
    <row r="17" spans="1:22" s="49" customFormat="1" ht="20.100000000000001" customHeight="1" x14ac:dyDescent="0.2">
      <c r="A17" s="50" t="s">
        <v>99</v>
      </c>
      <c r="B17" s="176" t="s">
        <v>205</v>
      </c>
      <c r="C17" s="177" t="s">
        <v>215</v>
      </c>
      <c r="D17" s="50" t="s">
        <v>208</v>
      </c>
      <c r="E17" s="50" t="s">
        <v>217</v>
      </c>
      <c r="F17" s="181">
        <v>67.849999999999994</v>
      </c>
      <c r="G17" s="195"/>
      <c r="H17" s="195"/>
      <c r="I17" s="45">
        <v>200</v>
      </c>
      <c r="J17" s="197"/>
      <c r="K17" s="198"/>
      <c r="L17" s="198"/>
      <c r="M17" s="44">
        <f t="shared" si="0"/>
        <v>0</v>
      </c>
      <c r="N17" s="44">
        <f t="shared" si="1"/>
        <v>0</v>
      </c>
      <c r="O17" s="46">
        <f t="shared" si="3"/>
        <v>0</v>
      </c>
      <c r="P17" s="46">
        <f t="shared" si="2"/>
        <v>0</v>
      </c>
      <c r="Q17" s="34"/>
      <c r="R17" s="34"/>
      <c r="S17" s="34"/>
      <c r="T17" s="34"/>
      <c r="U17" s="34"/>
      <c r="V17" s="34"/>
    </row>
    <row r="18" spans="1:22" s="49" customFormat="1" ht="20.100000000000001" customHeight="1" x14ac:dyDescent="0.2">
      <c r="A18" s="50" t="s">
        <v>100</v>
      </c>
      <c r="B18" s="176" t="s">
        <v>205</v>
      </c>
      <c r="C18" s="177" t="s">
        <v>215</v>
      </c>
      <c r="D18" s="50" t="s">
        <v>208</v>
      </c>
      <c r="E18" s="50" t="s">
        <v>217</v>
      </c>
      <c r="F18" s="181">
        <v>67.849999999999994</v>
      </c>
      <c r="G18" s="195"/>
      <c r="H18" s="195"/>
      <c r="I18" s="45">
        <v>200</v>
      </c>
      <c r="J18" s="197"/>
      <c r="K18" s="198"/>
      <c r="L18" s="198"/>
      <c r="M18" s="44">
        <f t="shared" si="0"/>
        <v>0</v>
      </c>
      <c r="N18" s="44">
        <f t="shared" si="1"/>
        <v>0</v>
      </c>
      <c r="O18" s="46">
        <f t="shared" si="3"/>
        <v>0</v>
      </c>
      <c r="P18" s="46">
        <f t="shared" si="2"/>
        <v>0</v>
      </c>
      <c r="Q18" s="34"/>
      <c r="R18" s="34"/>
      <c r="S18" s="34"/>
      <c r="T18" s="34"/>
      <c r="U18" s="34"/>
      <c r="V18" s="34"/>
    </row>
    <row r="19" spans="1:22" s="49" customFormat="1" ht="20.100000000000001" customHeight="1" x14ac:dyDescent="0.2">
      <c r="A19" s="50" t="s">
        <v>101</v>
      </c>
      <c r="B19" s="176" t="s">
        <v>205</v>
      </c>
      <c r="C19" s="177" t="s">
        <v>215</v>
      </c>
      <c r="D19" s="50" t="s">
        <v>208</v>
      </c>
      <c r="E19" s="50" t="s">
        <v>217</v>
      </c>
      <c r="F19" s="181">
        <v>59.3</v>
      </c>
      <c r="G19" s="195"/>
      <c r="H19" s="195"/>
      <c r="I19" s="45">
        <v>200</v>
      </c>
      <c r="J19" s="197"/>
      <c r="K19" s="198"/>
      <c r="L19" s="198"/>
      <c r="M19" s="44">
        <f t="shared" si="0"/>
        <v>0</v>
      </c>
      <c r="N19" s="44">
        <f t="shared" si="1"/>
        <v>0</v>
      </c>
      <c r="O19" s="46">
        <f t="shared" si="3"/>
        <v>0</v>
      </c>
      <c r="P19" s="46">
        <f t="shared" si="2"/>
        <v>0</v>
      </c>
      <c r="Q19" s="34"/>
      <c r="R19" s="34"/>
      <c r="S19" s="34"/>
      <c r="T19" s="34"/>
      <c r="U19" s="34"/>
      <c r="V19" s="34"/>
    </row>
    <row r="20" spans="1:22" s="49" customFormat="1" ht="20.100000000000001" customHeight="1" x14ac:dyDescent="0.2">
      <c r="A20" s="50" t="s">
        <v>102</v>
      </c>
      <c r="B20" s="176" t="s">
        <v>205</v>
      </c>
      <c r="C20" s="177" t="s">
        <v>215</v>
      </c>
      <c r="D20" s="50" t="s">
        <v>208</v>
      </c>
      <c r="E20" s="50" t="s">
        <v>217</v>
      </c>
      <c r="F20" s="181">
        <v>56.3</v>
      </c>
      <c r="G20" s="195"/>
      <c r="H20" s="195"/>
      <c r="I20" s="45">
        <v>200</v>
      </c>
      <c r="J20" s="197"/>
      <c r="K20" s="198"/>
      <c r="L20" s="198"/>
      <c r="M20" s="44">
        <f t="shared" si="0"/>
        <v>0</v>
      </c>
      <c r="N20" s="44">
        <f t="shared" si="1"/>
        <v>0</v>
      </c>
      <c r="O20" s="46">
        <f t="shared" si="3"/>
        <v>0</v>
      </c>
      <c r="P20" s="46">
        <f t="shared" si="2"/>
        <v>0</v>
      </c>
      <c r="Q20" s="34"/>
      <c r="R20" s="34"/>
      <c r="S20" s="34"/>
      <c r="T20" s="34"/>
      <c r="U20" s="34"/>
      <c r="V20" s="34"/>
    </row>
    <row r="21" spans="1:22" s="49" customFormat="1" ht="20.100000000000001" customHeight="1" x14ac:dyDescent="0.2">
      <c r="A21" s="50" t="s">
        <v>103</v>
      </c>
      <c r="B21" s="176" t="s">
        <v>205</v>
      </c>
      <c r="C21" s="177" t="s">
        <v>215</v>
      </c>
      <c r="D21" s="50" t="s">
        <v>208</v>
      </c>
      <c r="E21" s="50" t="s">
        <v>217</v>
      </c>
      <c r="F21" s="181">
        <v>56.3</v>
      </c>
      <c r="G21" s="195"/>
      <c r="H21" s="195"/>
      <c r="I21" s="45">
        <v>200</v>
      </c>
      <c r="J21" s="197"/>
      <c r="K21" s="198"/>
      <c r="L21" s="198"/>
      <c r="M21" s="44">
        <f t="shared" si="0"/>
        <v>0</v>
      </c>
      <c r="N21" s="44">
        <f t="shared" si="1"/>
        <v>0</v>
      </c>
      <c r="O21" s="46">
        <f t="shared" si="3"/>
        <v>0</v>
      </c>
      <c r="P21" s="46">
        <f t="shared" si="2"/>
        <v>0</v>
      </c>
      <c r="Q21" s="34"/>
      <c r="R21" s="34"/>
      <c r="S21" s="34"/>
      <c r="T21" s="34"/>
      <c r="U21" s="34"/>
      <c r="V21" s="34"/>
    </row>
    <row r="22" spans="1:22" s="49" customFormat="1" ht="20.100000000000001" customHeight="1" x14ac:dyDescent="0.2">
      <c r="A22" s="50" t="s">
        <v>104</v>
      </c>
      <c r="B22" s="176" t="s">
        <v>205</v>
      </c>
      <c r="C22" s="177" t="s">
        <v>215</v>
      </c>
      <c r="D22" s="50" t="s">
        <v>208</v>
      </c>
      <c r="E22" s="50" t="s">
        <v>217</v>
      </c>
      <c r="F22" s="181">
        <v>56.3</v>
      </c>
      <c r="G22" s="195"/>
      <c r="H22" s="195"/>
      <c r="I22" s="45">
        <v>200</v>
      </c>
      <c r="J22" s="197"/>
      <c r="K22" s="198"/>
      <c r="L22" s="198"/>
      <c r="M22" s="44">
        <f t="shared" si="0"/>
        <v>0</v>
      </c>
      <c r="N22" s="44">
        <f t="shared" si="1"/>
        <v>0</v>
      </c>
      <c r="O22" s="46">
        <f t="shared" si="3"/>
        <v>0</v>
      </c>
      <c r="P22" s="46">
        <f t="shared" si="2"/>
        <v>0</v>
      </c>
      <c r="Q22" s="34"/>
      <c r="R22" s="34"/>
      <c r="S22" s="34"/>
      <c r="T22" s="34"/>
      <c r="U22" s="34"/>
      <c r="V22" s="34"/>
    </row>
    <row r="23" spans="1:22" s="49" customFormat="1" ht="20.100000000000001" customHeight="1" x14ac:dyDescent="0.2">
      <c r="A23" s="50" t="s">
        <v>105</v>
      </c>
      <c r="B23" s="176" t="s">
        <v>205</v>
      </c>
      <c r="C23" s="177" t="s">
        <v>215</v>
      </c>
      <c r="D23" s="50" t="s">
        <v>209</v>
      </c>
      <c r="E23" s="50" t="s">
        <v>218</v>
      </c>
      <c r="F23" s="181">
        <v>31.1</v>
      </c>
      <c r="G23" s="195"/>
      <c r="H23" s="195"/>
      <c r="I23" s="45">
        <v>200</v>
      </c>
      <c r="J23" s="197"/>
      <c r="K23" s="198"/>
      <c r="L23" s="198"/>
      <c r="M23" s="44">
        <f t="shared" si="0"/>
        <v>0</v>
      </c>
      <c r="N23" s="44">
        <f t="shared" si="1"/>
        <v>0</v>
      </c>
      <c r="O23" s="46">
        <f t="shared" si="3"/>
        <v>0</v>
      </c>
      <c r="P23" s="46">
        <f t="shared" si="2"/>
        <v>0</v>
      </c>
      <c r="Q23" s="34"/>
      <c r="R23" s="34"/>
      <c r="S23" s="34"/>
      <c r="T23" s="34"/>
      <c r="U23" s="34"/>
      <c r="V23" s="34"/>
    </row>
    <row r="24" spans="1:22" s="49" customFormat="1" ht="20.100000000000001" customHeight="1" x14ac:dyDescent="0.2">
      <c r="A24" s="50" t="s">
        <v>106</v>
      </c>
      <c r="B24" s="176" t="s">
        <v>205</v>
      </c>
      <c r="C24" s="177" t="s">
        <v>215</v>
      </c>
      <c r="D24" s="50" t="s">
        <v>210</v>
      </c>
      <c r="E24" s="50" t="s">
        <v>217</v>
      </c>
      <c r="F24" s="181">
        <v>4</v>
      </c>
      <c r="G24" s="195"/>
      <c r="H24" s="195"/>
      <c r="I24" s="45">
        <v>200</v>
      </c>
      <c r="J24" s="197"/>
      <c r="K24" s="198"/>
      <c r="L24" s="198"/>
      <c r="M24" s="44">
        <f t="shared" si="0"/>
        <v>0</v>
      </c>
      <c r="N24" s="44">
        <f t="shared" si="1"/>
        <v>0</v>
      </c>
      <c r="O24" s="46">
        <f t="shared" si="3"/>
        <v>0</v>
      </c>
      <c r="P24" s="46">
        <f t="shared" si="2"/>
        <v>0</v>
      </c>
      <c r="Q24" s="34"/>
      <c r="R24" s="34"/>
      <c r="S24" s="34"/>
      <c r="T24" s="34"/>
      <c r="U24" s="34"/>
      <c r="V24" s="34"/>
    </row>
    <row r="25" spans="1:22" s="49" customFormat="1" ht="20.100000000000001" customHeight="1" x14ac:dyDescent="0.2">
      <c r="A25" s="50" t="s">
        <v>108</v>
      </c>
      <c r="B25" s="176" t="s">
        <v>205</v>
      </c>
      <c r="C25" s="177" t="s">
        <v>215</v>
      </c>
      <c r="D25" s="50" t="s">
        <v>211</v>
      </c>
      <c r="E25" s="50" t="s">
        <v>217</v>
      </c>
      <c r="F25" s="181">
        <v>5</v>
      </c>
      <c r="G25" s="195"/>
      <c r="H25" s="195"/>
      <c r="I25" s="45">
        <v>0</v>
      </c>
      <c r="J25" s="197"/>
      <c r="K25" s="198"/>
      <c r="L25" s="198"/>
      <c r="M25" s="44">
        <f t="shared" si="0"/>
        <v>0</v>
      </c>
      <c r="N25" s="44">
        <f t="shared" si="1"/>
        <v>0</v>
      </c>
      <c r="O25" s="46">
        <f t="shared" si="3"/>
        <v>0</v>
      </c>
      <c r="P25" s="46">
        <f t="shared" si="2"/>
        <v>0</v>
      </c>
      <c r="Q25" s="34"/>
      <c r="R25" s="34"/>
      <c r="S25" s="34"/>
      <c r="T25" s="34"/>
      <c r="U25" s="34"/>
      <c r="V25" s="34"/>
    </row>
    <row r="26" spans="1:22" s="49" customFormat="1" ht="20.100000000000001" customHeight="1" x14ac:dyDescent="0.2">
      <c r="A26" s="50" t="s">
        <v>109</v>
      </c>
      <c r="B26" s="176" t="s">
        <v>205</v>
      </c>
      <c r="C26" s="177" t="s">
        <v>215</v>
      </c>
      <c r="D26" s="50" t="s">
        <v>87</v>
      </c>
      <c r="E26" s="50" t="s">
        <v>218</v>
      </c>
      <c r="F26" s="181">
        <v>38.9</v>
      </c>
      <c r="G26" s="195"/>
      <c r="H26" s="195"/>
      <c r="I26" s="45">
        <v>200</v>
      </c>
      <c r="J26" s="197"/>
      <c r="K26" s="198"/>
      <c r="L26" s="198"/>
      <c r="M26" s="44">
        <f t="shared" si="0"/>
        <v>0</v>
      </c>
      <c r="N26" s="44">
        <f t="shared" si="1"/>
        <v>0</v>
      </c>
      <c r="O26" s="46">
        <f t="shared" si="3"/>
        <v>0</v>
      </c>
      <c r="P26" s="46">
        <f t="shared" si="2"/>
        <v>0</v>
      </c>
      <c r="Q26" s="34"/>
      <c r="R26" s="34"/>
      <c r="S26" s="34"/>
      <c r="T26" s="34"/>
      <c r="U26" s="34"/>
      <c r="V26" s="34"/>
    </row>
    <row r="27" spans="1:22" s="49" customFormat="1" ht="20.100000000000001" customHeight="1" x14ac:dyDescent="0.2">
      <c r="A27" s="50" t="s">
        <v>110</v>
      </c>
      <c r="B27" s="176" t="s">
        <v>205</v>
      </c>
      <c r="C27" s="177" t="s">
        <v>215</v>
      </c>
      <c r="D27" s="50" t="s">
        <v>212</v>
      </c>
      <c r="E27" s="50" t="s">
        <v>219</v>
      </c>
      <c r="F27" s="181">
        <v>8.5</v>
      </c>
      <c r="G27" s="195"/>
      <c r="H27" s="195"/>
      <c r="I27" s="45">
        <v>200</v>
      </c>
      <c r="J27" s="197"/>
      <c r="K27" s="198"/>
      <c r="L27" s="198"/>
      <c r="M27" s="44">
        <f t="shared" si="0"/>
        <v>0</v>
      </c>
      <c r="N27" s="44">
        <f t="shared" si="1"/>
        <v>0</v>
      </c>
      <c r="O27" s="46">
        <f t="shared" si="3"/>
        <v>0</v>
      </c>
      <c r="P27" s="46">
        <f t="shared" si="2"/>
        <v>0</v>
      </c>
      <c r="Q27" s="34"/>
      <c r="R27" s="34"/>
      <c r="S27" s="34"/>
      <c r="T27" s="34"/>
      <c r="U27" s="34"/>
      <c r="V27" s="34"/>
    </row>
    <row r="28" spans="1:22" s="49" customFormat="1" ht="20.100000000000001" customHeight="1" x14ac:dyDescent="0.2">
      <c r="A28" s="50" t="s">
        <v>111</v>
      </c>
      <c r="B28" s="176" t="s">
        <v>205</v>
      </c>
      <c r="C28" s="177" t="s">
        <v>215</v>
      </c>
      <c r="D28" s="50" t="s">
        <v>212</v>
      </c>
      <c r="E28" s="50" t="s">
        <v>219</v>
      </c>
      <c r="F28" s="181">
        <v>8.5</v>
      </c>
      <c r="G28" s="195"/>
      <c r="H28" s="195"/>
      <c r="I28" s="45">
        <v>200</v>
      </c>
      <c r="J28" s="197"/>
      <c r="K28" s="198"/>
      <c r="L28" s="198"/>
      <c r="M28" s="44">
        <f t="shared" si="0"/>
        <v>0</v>
      </c>
      <c r="N28" s="44">
        <f t="shared" si="1"/>
        <v>0</v>
      </c>
      <c r="O28" s="46">
        <f t="shared" si="3"/>
        <v>0</v>
      </c>
      <c r="P28" s="46">
        <f t="shared" si="2"/>
        <v>0</v>
      </c>
      <c r="Q28" s="34"/>
      <c r="R28" s="34"/>
      <c r="S28" s="34"/>
      <c r="T28" s="34"/>
      <c r="U28" s="34"/>
      <c r="V28" s="34"/>
    </row>
    <row r="29" spans="1:22" s="49" customFormat="1" ht="20.100000000000001" customHeight="1" x14ac:dyDescent="0.2">
      <c r="A29" s="50" t="s">
        <v>112</v>
      </c>
      <c r="B29" s="176" t="s">
        <v>205</v>
      </c>
      <c r="C29" s="177" t="s">
        <v>215</v>
      </c>
      <c r="D29" s="50" t="s">
        <v>213</v>
      </c>
      <c r="E29" s="50" t="s">
        <v>217</v>
      </c>
      <c r="F29" s="181">
        <v>1.5</v>
      </c>
      <c r="G29" s="195"/>
      <c r="H29" s="195"/>
      <c r="I29" s="45">
        <v>0</v>
      </c>
      <c r="J29" s="197"/>
      <c r="K29" s="198"/>
      <c r="L29" s="198"/>
      <c r="M29" s="44">
        <f t="shared" si="0"/>
        <v>0</v>
      </c>
      <c r="N29" s="44">
        <f t="shared" si="1"/>
        <v>0</v>
      </c>
      <c r="O29" s="46">
        <f t="shared" si="3"/>
        <v>0</v>
      </c>
      <c r="P29" s="46">
        <f t="shared" si="2"/>
        <v>0</v>
      </c>
      <c r="Q29" s="34"/>
      <c r="R29" s="34"/>
      <c r="S29" s="34"/>
      <c r="T29" s="34"/>
      <c r="U29" s="34"/>
      <c r="V29" s="34"/>
    </row>
    <row r="30" spans="1:22" s="49" customFormat="1" ht="20.100000000000001" customHeight="1" x14ac:dyDescent="0.2">
      <c r="A30" s="50" t="s">
        <v>113</v>
      </c>
      <c r="B30" s="176" t="s">
        <v>205</v>
      </c>
      <c r="C30" s="177" t="s">
        <v>215</v>
      </c>
      <c r="D30" s="50" t="s">
        <v>214</v>
      </c>
      <c r="E30" s="50" t="s">
        <v>217</v>
      </c>
      <c r="F30" s="181">
        <v>5.8</v>
      </c>
      <c r="G30" s="195"/>
      <c r="H30" s="195"/>
      <c r="I30" s="45">
        <v>200</v>
      </c>
      <c r="J30" s="197"/>
      <c r="K30" s="198"/>
      <c r="L30" s="198"/>
      <c r="M30" s="44">
        <f t="shared" si="0"/>
        <v>0</v>
      </c>
      <c r="N30" s="44">
        <f t="shared" si="1"/>
        <v>0</v>
      </c>
      <c r="O30" s="46">
        <f t="shared" si="3"/>
        <v>0</v>
      </c>
      <c r="P30" s="46">
        <f t="shared" si="2"/>
        <v>0</v>
      </c>
      <c r="Q30" s="34"/>
      <c r="R30" s="34"/>
      <c r="S30" s="34"/>
      <c r="T30" s="34"/>
      <c r="U30" s="34"/>
      <c r="V30" s="34"/>
    </row>
    <row r="31" spans="1:22" s="49" customFormat="1" ht="20.100000000000001" customHeight="1" x14ac:dyDescent="0.2">
      <c r="A31" s="50" t="s">
        <v>114</v>
      </c>
      <c r="B31" s="176" t="s">
        <v>205</v>
      </c>
      <c r="C31" s="177" t="s">
        <v>215</v>
      </c>
      <c r="D31" s="50" t="s">
        <v>211</v>
      </c>
      <c r="E31" s="50" t="s">
        <v>217</v>
      </c>
      <c r="F31" s="181">
        <v>12.76</v>
      </c>
      <c r="G31" s="195"/>
      <c r="H31" s="195"/>
      <c r="I31" s="45">
        <v>0</v>
      </c>
      <c r="J31" s="197"/>
      <c r="K31" s="198"/>
      <c r="L31" s="198"/>
      <c r="M31" s="44">
        <f t="shared" si="0"/>
        <v>0</v>
      </c>
      <c r="N31" s="44">
        <f t="shared" si="1"/>
        <v>0</v>
      </c>
      <c r="O31" s="46">
        <f t="shared" si="3"/>
        <v>0</v>
      </c>
      <c r="P31" s="46">
        <f t="shared" si="2"/>
        <v>0</v>
      </c>
      <c r="Q31" s="34"/>
      <c r="R31" s="34"/>
      <c r="S31" s="34"/>
      <c r="T31" s="34"/>
      <c r="U31" s="34"/>
      <c r="V31" s="34"/>
    </row>
    <row r="32" spans="1:22" s="49" customFormat="1" ht="20.100000000000001" customHeight="1" x14ac:dyDescent="0.2">
      <c r="A32" s="50" t="s">
        <v>115</v>
      </c>
      <c r="B32" s="176" t="s">
        <v>205</v>
      </c>
      <c r="C32" s="177" t="s">
        <v>215</v>
      </c>
      <c r="D32" s="50" t="s">
        <v>211</v>
      </c>
      <c r="E32" s="50" t="s">
        <v>220</v>
      </c>
      <c r="F32" s="181">
        <v>11.4</v>
      </c>
      <c r="G32" s="195"/>
      <c r="H32" s="195"/>
      <c r="I32" s="45">
        <v>0</v>
      </c>
      <c r="J32" s="197"/>
      <c r="K32" s="198"/>
      <c r="L32" s="198"/>
      <c r="M32" s="44">
        <f t="shared" si="0"/>
        <v>0</v>
      </c>
      <c r="N32" s="44">
        <f t="shared" si="1"/>
        <v>0</v>
      </c>
      <c r="O32" s="46">
        <f t="shared" si="3"/>
        <v>0</v>
      </c>
      <c r="P32" s="46">
        <f t="shared" si="2"/>
        <v>0</v>
      </c>
      <c r="Q32" s="34"/>
      <c r="R32" s="34"/>
      <c r="S32" s="34"/>
      <c r="T32" s="34"/>
      <c r="U32" s="34"/>
      <c r="V32" s="34"/>
    </row>
    <row r="33" spans="1:22" s="49" customFormat="1" ht="20.100000000000001" customHeight="1" x14ac:dyDescent="0.2">
      <c r="A33" s="50" t="s">
        <v>116</v>
      </c>
      <c r="B33" s="176" t="s">
        <v>205</v>
      </c>
      <c r="C33" s="177" t="s">
        <v>215</v>
      </c>
      <c r="D33" s="50" t="s">
        <v>212</v>
      </c>
      <c r="E33" s="50" t="s">
        <v>219</v>
      </c>
      <c r="F33" s="181">
        <v>8.32</v>
      </c>
      <c r="G33" s="195"/>
      <c r="H33" s="195"/>
      <c r="I33" s="45">
        <v>200</v>
      </c>
      <c r="J33" s="197"/>
      <c r="K33" s="198"/>
      <c r="L33" s="198"/>
      <c r="M33" s="44">
        <f t="shared" si="0"/>
        <v>0</v>
      </c>
      <c r="N33" s="44">
        <f t="shared" si="1"/>
        <v>0</v>
      </c>
      <c r="O33" s="46">
        <f t="shared" si="3"/>
        <v>0</v>
      </c>
      <c r="P33" s="46">
        <f t="shared" si="2"/>
        <v>0</v>
      </c>
      <c r="Q33" s="34"/>
      <c r="R33" s="34"/>
      <c r="S33" s="34"/>
      <c r="T33" s="34"/>
      <c r="U33" s="34"/>
      <c r="V33" s="34"/>
    </row>
    <row r="34" spans="1:22" s="49" customFormat="1" ht="20.100000000000001" customHeight="1" x14ac:dyDescent="0.2">
      <c r="A34" s="50" t="s">
        <v>117</v>
      </c>
      <c r="B34" s="176" t="s">
        <v>205</v>
      </c>
      <c r="C34" s="177" t="s">
        <v>215</v>
      </c>
      <c r="D34" s="50" t="s">
        <v>212</v>
      </c>
      <c r="E34" s="50" t="s">
        <v>219</v>
      </c>
      <c r="F34" s="181">
        <v>1.2</v>
      </c>
      <c r="G34" s="195"/>
      <c r="H34" s="195"/>
      <c r="I34" s="45">
        <v>200</v>
      </c>
      <c r="J34" s="197"/>
      <c r="K34" s="198"/>
      <c r="L34" s="198"/>
      <c r="M34" s="44">
        <f t="shared" si="0"/>
        <v>0</v>
      </c>
      <c r="N34" s="44">
        <f t="shared" si="1"/>
        <v>0</v>
      </c>
      <c r="O34" s="46">
        <f t="shared" si="3"/>
        <v>0</v>
      </c>
      <c r="P34" s="46">
        <f t="shared" si="2"/>
        <v>0</v>
      </c>
      <c r="Q34" s="34"/>
      <c r="R34" s="34"/>
      <c r="S34" s="34"/>
      <c r="T34" s="34"/>
      <c r="U34" s="34"/>
      <c r="V34" s="34"/>
    </row>
    <row r="35" spans="1:22" s="49" customFormat="1" ht="20.100000000000001" customHeight="1" x14ac:dyDescent="0.2">
      <c r="A35" s="182" t="s">
        <v>93</v>
      </c>
      <c r="B35" s="176" t="s">
        <v>205</v>
      </c>
      <c r="C35" s="177" t="s">
        <v>215</v>
      </c>
      <c r="D35" s="182" t="s">
        <v>91</v>
      </c>
      <c r="E35" s="182" t="s">
        <v>226</v>
      </c>
      <c r="F35" s="188">
        <v>16.12</v>
      </c>
      <c r="G35" s="195"/>
      <c r="H35" s="195"/>
      <c r="I35" s="45">
        <v>200</v>
      </c>
      <c r="J35" s="197"/>
      <c r="K35" s="198"/>
      <c r="L35" s="198"/>
      <c r="M35" s="44">
        <f t="shared" si="0"/>
        <v>0</v>
      </c>
      <c r="N35" s="44">
        <f t="shared" si="1"/>
        <v>0</v>
      </c>
      <c r="O35" s="46">
        <f t="shared" si="3"/>
        <v>0</v>
      </c>
      <c r="P35" s="46">
        <f t="shared" si="2"/>
        <v>0</v>
      </c>
      <c r="Q35" s="34"/>
      <c r="R35" s="34"/>
      <c r="S35" s="34"/>
      <c r="T35" s="34"/>
      <c r="U35" s="34"/>
      <c r="V35" s="34"/>
    </row>
    <row r="36" spans="1:22" s="49" customFormat="1" ht="20.100000000000001" customHeight="1" x14ac:dyDescent="0.2">
      <c r="A36" s="50" t="s">
        <v>146</v>
      </c>
      <c r="B36" s="176" t="s">
        <v>205</v>
      </c>
      <c r="C36" s="177" t="s">
        <v>215</v>
      </c>
      <c r="D36" s="50" t="s">
        <v>160</v>
      </c>
      <c r="E36" s="50" t="s">
        <v>217</v>
      </c>
      <c r="F36" s="181">
        <v>50.2</v>
      </c>
      <c r="G36" s="195"/>
      <c r="H36" s="195"/>
      <c r="I36" s="45">
        <v>200</v>
      </c>
      <c r="J36" s="197"/>
      <c r="K36" s="198"/>
      <c r="L36" s="198"/>
      <c r="M36" s="44">
        <f t="shared" si="0"/>
        <v>0</v>
      </c>
      <c r="N36" s="44">
        <f t="shared" si="1"/>
        <v>0</v>
      </c>
      <c r="O36" s="46">
        <f t="shared" si="3"/>
        <v>0</v>
      </c>
      <c r="P36" s="46">
        <f t="shared" si="2"/>
        <v>0</v>
      </c>
      <c r="Q36" s="34"/>
      <c r="R36" s="34"/>
      <c r="S36" s="34"/>
      <c r="T36" s="34"/>
      <c r="U36" s="34"/>
      <c r="V36" s="34"/>
    </row>
    <row r="37" spans="1:22" s="49" customFormat="1" ht="20.100000000000001" customHeight="1" x14ac:dyDescent="0.2">
      <c r="A37" s="50" t="s">
        <v>147</v>
      </c>
      <c r="B37" s="176" t="s">
        <v>205</v>
      </c>
      <c r="C37" s="177" t="s">
        <v>215</v>
      </c>
      <c r="D37" s="50" t="s">
        <v>155</v>
      </c>
      <c r="E37" s="50" t="s">
        <v>217</v>
      </c>
      <c r="F37" s="181">
        <v>53.3</v>
      </c>
      <c r="G37" s="195"/>
      <c r="H37" s="195"/>
      <c r="I37" s="45">
        <v>200</v>
      </c>
      <c r="J37" s="197"/>
      <c r="K37" s="198"/>
      <c r="L37" s="198"/>
      <c r="M37" s="44">
        <f t="shared" si="0"/>
        <v>0</v>
      </c>
      <c r="N37" s="44">
        <f t="shared" si="1"/>
        <v>0</v>
      </c>
      <c r="O37" s="46">
        <f t="shared" si="3"/>
        <v>0</v>
      </c>
      <c r="P37" s="46">
        <f t="shared" si="2"/>
        <v>0</v>
      </c>
      <c r="Q37" s="34"/>
      <c r="R37" s="34"/>
      <c r="S37" s="34"/>
      <c r="T37" s="34"/>
      <c r="U37" s="34"/>
      <c r="V37" s="34"/>
    </row>
    <row r="38" spans="1:22" s="49" customFormat="1" ht="20.100000000000001" customHeight="1" x14ac:dyDescent="0.2">
      <c r="A38" s="50" t="s">
        <v>148</v>
      </c>
      <c r="B38" s="176" t="s">
        <v>205</v>
      </c>
      <c r="C38" s="177" t="s">
        <v>215</v>
      </c>
      <c r="D38" s="50" t="s">
        <v>155</v>
      </c>
      <c r="E38" s="50" t="s">
        <v>217</v>
      </c>
      <c r="F38" s="181">
        <v>53.3</v>
      </c>
      <c r="G38" s="195"/>
      <c r="H38" s="195"/>
      <c r="I38" s="45">
        <v>200</v>
      </c>
      <c r="J38" s="197"/>
      <c r="K38" s="198"/>
      <c r="L38" s="198"/>
      <c r="M38" s="44">
        <f t="shared" si="0"/>
        <v>0</v>
      </c>
      <c r="N38" s="44">
        <f t="shared" si="1"/>
        <v>0</v>
      </c>
      <c r="O38" s="46">
        <f t="shared" si="3"/>
        <v>0</v>
      </c>
      <c r="P38" s="46">
        <f t="shared" si="2"/>
        <v>0</v>
      </c>
      <c r="Q38" s="34"/>
      <c r="R38" s="34"/>
      <c r="S38" s="34"/>
      <c r="T38" s="34"/>
      <c r="U38" s="34"/>
      <c r="V38" s="34"/>
    </row>
    <row r="39" spans="1:22" s="49" customFormat="1" ht="20.100000000000001" customHeight="1" x14ac:dyDescent="0.2">
      <c r="A39" s="50" t="s">
        <v>149</v>
      </c>
      <c r="B39" s="176" t="s">
        <v>205</v>
      </c>
      <c r="C39" s="177" t="s">
        <v>215</v>
      </c>
      <c r="D39" s="50" t="s">
        <v>155</v>
      </c>
      <c r="E39" s="50" t="s">
        <v>217</v>
      </c>
      <c r="F39" s="181">
        <v>58.1</v>
      </c>
      <c r="G39" s="195"/>
      <c r="H39" s="195"/>
      <c r="I39" s="45">
        <v>200</v>
      </c>
      <c r="J39" s="197"/>
      <c r="K39" s="198"/>
      <c r="L39" s="198"/>
      <c r="M39" s="44">
        <f t="shared" si="0"/>
        <v>0</v>
      </c>
      <c r="N39" s="44">
        <f t="shared" si="1"/>
        <v>0</v>
      </c>
      <c r="O39" s="46">
        <f t="shared" si="3"/>
        <v>0</v>
      </c>
      <c r="P39" s="46">
        <f t="shared" si="2"/>
        <v>0</v>
      </c>
      <c r="Q39" s="34"/>
      <c r="R39" s="34"/>
      <c r="S39" s="34"/>
      <c r="T39" s="34"/>
      <c r="U39" s="34"/>
      <c r="V39" s="34"/>
    </row>
    <row r="40" spans="1:22" s="49" customFormat="1" ht="20.100000000000001" customHeight="1" x14ac:dyDescent="0.2">
      <c r="A40" s="50" t="s">
        <v>150</v>
      </c>
      <c r="B40" s="176" t="s">
        <v>205</v>
      </c>
      <c r="C40" s="177" t="s">
        <v>215</v>
      </c>
      <c r="D40" s="50" t="s">
        <v>155</v>
      </c>
      <c r="E40" s="50" t="s">
        <v>217</v>
      </c>
      <c r="F40" s="181">
        <v>58.1</v>
      </c>
      <c r="G40" s="195"/>
      <c r="H40" s="195"/>
      <c r="I40" s="45">
        <v>200</v>
      </c>
      <c r="J40" s="197"/>
      <c r="K40" s="198"/>
      <c r="L40" s="198"/>
      <c r="M40" s="44">
        <f t="shared" si="0"/>
        <v>0</v>
      </c>
      <c r="N40" s="44">
        <f t="shared" si="1"/>
        <v>0</v>
      </c>
      <c r="O40" s="46">
        <f t="shared" si="3"/>
        <v>0</v>
      </c>
      <c r="P40" s="46">
        <f t="shared" si="2"/>
        <v>0</v>
      </c>
      <c r="Q40" s="34"/>
      <c r="R40" s="34"/>
      <c r="S40" s="34"/>
      <c r="T40" s="34"/>
      <c r="U40" s="34"/>
      <c r="V40" s="34"/>
    </row>
    <row r="41" spans="1:22" s="49" customFormat="1" ht="20.100000000000001" customHeight="1" x14ac:dyDescent="0.2">
      <c r="A41" s="50" t="s">
        <v>151</v>
      </c>
      <c r="B41" s="176" t="s">
        <v>205</v>
      </c>
      <c r="C41" s="177" t="s">
        <v>215</v>
      </c>
      <c r="D41" s="50" t="s">
        <v>211</v>
      </c>
      <c r="E41" s="50" t="s">
        <v>217</v>
      </c>
      <c r="F41" s="181">
        <v>7.5</v>
      </c>
      <c r="G41" s="195"/>
      <c r="H41" s="195"/>
      <c r="I41" s="45">
        <v>0</v>
      </c>
      <c r="J41" s="197"/>
      <c r="K41" s="198"/>
      <c r="L41" s="198"/>
      <c r="M41" s="44">
        <f t="shared" ref="M41" si="4">IF(J41&lt;&gt;0,(I41/J41)*F41,0)</f>
        <v>0</v>
      </c>
      <c r="N41" s="44">
        <f t="shared" ref="N41" si="5">K41*M41</f>
        <v>0</v>
      </c>
      <c r="O41" s="46">
        <f t="shared" ref="O41" si="6">(G41*M41)+(N41*H41)</f>
        <v>0</v>
      </c>
      <c r="P41" s="46">
        <f t="shared" ref="P41" si="7">L41*O41</f>
        <v>0</v>
      </c>
      <c r="Q41" s="34"/>
      <c r="R41" s="34"/>
      <c r="S41" s="34"/>
      <c r="T41" s="34"/>
      <c r="U41" s="34"/>
      <c r="V41" s="34"/>
    </row>
    <row r="42" spans="1:22" s="49" customFormat="1" ht="20.100000000000001" customHeight="1" x14ac:dyDescent="0.2">
      <c r="A42" s="50" t="s">
        <v>152</v>
      </c>
      <c r="B42" s="176" t="s">
        <v>205</v>
      </c>
      <c r="C42" s="177" t="s">
        <v>215</v>
      </c>
      <c r="D42" s="50" t="s">
        <v>221</v>
      </c>
      <c r="E42" s="50" t="s">
        <v>219</v>
      </c>
      <c r="F42" s="181">
        <v>1.2</v>
      </c>
      <c r="G42" s="195"/>
      <c r="H42" s="195"/>
      <c r="I42" s="45">
        <v>200</v>
      </c>
      <c r="J42" s="197"/>
      <c r="K42" s="198"/>
      <c r="L42" s="198"/>
      <c r="M42" s="44">
        <f t="shared" si="0"/>
        <v>0</v>
      </c>
      <c r="N42" s="44">
        <f t="shared" si="1"/>
        <v>0</v>
      </c>
      <c r="O42" s="46">
        <f t="shared" si="3"/>
        <v>0</v>
      </c>
      <c r="P42" s="46">
        <f t="shared" si="2"/>
        <v>0</v>
      </c>
      <c r="Q42" s="34"/>
      <c r="R42" s="34"/>
      <c r="S42" s="34"/>
      <c r="T42" s="34"/>
      <c r="U42" s="34"/>
      <c r="V42" s="34"/>
    </row>
    <row r="43" spans="1:22" s="49" customFormat="1" ht="20.100000000000001" customHeight="1" x14ac:dyDescent="0.2">
      <c r="A43" s="50" t="s">
        <v>153</v>
      </c>
      <c r="B43" s="176" t="s">
        <v>205</v>
      </c>
      <c r="C43" s="177" t="s">
        <v>215</v>
      </c>
      <c r="D43" s="50" t="s">
        <v>160</v>
      </c>
      <c r="E43" s="50" t="s">
        <v>217</v>
      </c>
      <c r="F43" s="181">
        <v>3.36</v>
      </c>
      <c r="G43" s="195"/>
      <c r="H43" s="195"/>
      <c r="I43" s="45">
        <v>200</v>
      </c>
      <c r="J43" s="197"/>
      <c r="K43" s="198"/>
      <c r="L43" s="198"/>
      <c r="M43" s="44">
        <f t="shared" si="0"/>
        <v>0</v>
      </c>
      <c r="N43" s="44">
        <f t="shared" si="1"/>
        <v>0</v>
      </c>
      <c r="O43" s="46">
        <f t="shared" si="3"/>
        <v>0</v>
      </c>
      <c r="P43" s="46">
        <f t="shared" si="2"/>
        <v>0</v>
      </c>
      <c r="Q43" s="34"/>
      <c r="R43" s="34"/>
      <c r="S43" s="34"/>
      <c r="T43" s="34"/>
      <c r="U43" s="34"/>
      <c r="V43" s="34"/>
    </row>
    <row r="44" spans="1:22" s="49" customFormat="1" ht="20.100000000000001" customHeight="1" x14ac:dyDescent="0.2">
      <c r="A44" s="50" t="s">
        <v>154</v>
      </c>
      <c r="B44" s="176" t="s">
        <v>205</v>
      </c>
      <c r="C44" s="177" t="s">
        <v>215</v>
      </c>
      <c r="D44" s="50" t="s">
        <v>212</v>
      </c>
      <c r="E44" s="50" t="s">
        <v>219</v>
      </c>
      <c r="F44" s="181">
        <v>2.6</v>
      </c>
      <c r="G44" s="195"/>
      <c r="H44" s="195"/>
      <c r="I44" s="45">
        <v>200</v>
      </c>
      <c r="J44" s="197"/>
      <c r="K44" s="198"/>
      <c r="L44" s="198"/>
      <c r="M44" s="44">
        <f t="shared" si="0"/>
        <v>0</v>
      </c>
      <c r="N44" s="44">
        <f t="shared" si="1"/>
        <v>0</v>
      </c>
      <c r="O44" s="46">
        <f t="shared" si="3"/>
        <v>0</v>
      </c>
      <c r="P44" s="46">
        <f t="shared" si="2"/>
        <v>0</v>
      </c>
      <c r="Q44" s="34"/>
      <c r="R44" s="34"/>
      <c r="S44" s="34"/>
      <c r="T44" s="34"/>
      <c r="U44" s="34"/>
      <c r="V44" s="34"/>
    </row>
    <row r="45" spans="1:22" s="49" customFormat="1" ht="20.100000000000001" customHeight="1" x14ac:dyDescent="0.2">
      <c r="A45" s="50" t="s">
        <v>157</v>
      </c>
      <c r="B45" s="176" t="s">
        <v>205</v>
      </c>
      <c r="C45" s="177" t="s">
        <v>215</v>
      </c>
      <c r="D45" s="50" t="s">
        <v>212</v>
      </c>
      <c r="E45" s="50" t="s">
        <v>219</v>
      </c>
      <c r="F45" s="181">
        <v>2.6</v>
      </c>
      <c r="G45" s="195"/>
      <c r="H45" s="195"/>
      <c r="I45" s="45">
        <v>200</v>
      </c>
      <c r="J45" s="197"/>
      <c r="K45" s="198"/>
      <c r="L45" s="198"/>
      <c r="M45" s="44">
        <f t="shared" si="0"/>
        <v>0</v>
      </c>
      <c r="N45" s="44">
        <f t="shared" si="1"/>
        <v>0</v>
      </c>
      <c r="O45" s="46">
        <f t="shared" si="3"/>
        <v>0</v>
      </c>
      <c r="P45" s="46">
        <f t="shared" si="2"/>
        <v>0</v>
      </c>
      <c r="Q45" s="34"/>
      <c r="R45" s="34"/>
      <c r="S45" s="34"/>
      <c r="T45" s="34"/>
      <c r="U45" s="34"/>
      <c r="V45" s="34"/>
    </row>
    <row r="46" spans="1:22" s="49" customFormat="1" ht="20.100000000000001" customHeight="1" x14ac:dyDescent="0.2">
      <c r="A46" s="50" t="s">
        <v>158</v>
      </c>
      <c r="B46" s="176" t="s">
        <v>205</v>
      </c>
      <c r="C46" s="177" t="s">
        <v>215</v>
      </c>
      <c r="D46" s="50" t="s">
        <v>212</v>
      </c>
      <c r="E46" s="50" t="s">
        <v>219</v>
      </c>
      <c r="F46" s="181">
        <v>8.4</v>
      </c>
      <c r="G46" s="195"/>
      <c r="H46" s="195"/>
      <c r="I46" s="45">
        <v>200</v>
      </c>
      <c r="J46" s="197"/>
      <c r="K46" s="198"/>
      <c r="L46" s="198"/>
      <c r="M46" s="44">
        <f t="shared" si="0"/>
        <v>0</v>
      </c>
      <c r="N46" s="44">
        <f t="shared" si="1"/>
        <v>0</v>
      </c>
      <c r="O46" s="46">
        <f t="shared" si="3"/>
        <v>0</v>
      </c>
      <c r="P46" s="46">
        <f t="shared" si="2"/>
        <v>0</v>
      </c>
      <c r="Q46" s="34"/>
      <c r="R46" s="34"/>
      <c r="S46" s="34"/>
      <c r="T46" s="34"/>
      <c r="U46" s="34"/>
      <c r="V46" s="34"/>
    </row>
    <row r="47" spans="1:22" s="49" customFormat="1" ht="20.100000000000001" customHeight="1" x14ac:dyDescent="0.2">
      <c r="A47" s="50" t="s">
        <v>159</v>
      </c>
      <c r="B47" s="176" t="s">
        <v>205</v>
      </c>
      <c r="C47" s="177" t="s">
        <v>215</v>
      </c>
      <c r="D47" s="50" t="s">
        <v>211</v>
      </c>
      <c r="E47" s="50" t="s">
        <v>217</v>
      </c>
      <c r="F47" s="181">
        <v>5.6</v>
      </c>
      <c r="G47" s="195"/>
      <c r="H47" s="195"/>
      <c r="I47" s="45">
        <v>0</v>
      </c>
      <c r="J47" s="197"/>
      <c r="K47" s="198"/>
      <c r="L47" s="198"/>
      <c r="M47" s="44">
        <f t="shared" si="0"/>
        <v>0</v>
      </c>
      <c r="N47" s="44">
        <f t="shared" si="1"/>
        <v>0</v>
      </c>
      <c r="O47" s="46">
        <f t="shared" si="3"/>
        <v>0</v>
      </c>
      <c r="P47" s="46">
        <f t="shared" si="2"/>
        <v>0</v>
      </c>
      <c r="Q47" s="34"/>
      <c r="R47" s="34"/>
      <c r="S47" s="34"/>
      <c r="T47" s="34"/>
      <c r="U47" s="34"/>
      <c r="V47" s="34"/>
    </row>
    <row r="48" spans="1:22" s="49" customFormat="1" ht="20.100000000000001" customHeight="1" x14ac:dyDescent="0.2">
      <c r="A48" s="50" t="s">
        <v>180</v>
      </c>
      <c r="B48" s="176" t="s">
        <v>205</v>
      </c>
      <c r="C48" s="177" t="s">
        <v>215</v>
      </c>
      <c r="D48" s="50" t="s">
        <v>211</v>
      </c>
      <c r="E48" s="50" t="s">
        <v>217</v>
      </c>
      <c r="F48" s="181">
        <v>2.34</v>
      </c>
      <c r="G48" s="195"/>
      <c r="H48" s="195"/>
      <c r="I48" s="45">
        <v>0</v>
      </c>
      <c r="J48" s="197"/>
      <c r="K48" s="198"/>
      <c r="L48" s="198"/>
      <c r="M48" s="44">
        <f t="shared" si="0"/>
        <v>0</v>
      </c>
      <c r="N48" s="44">
        <f t="shared" si="1"/>
        <v>0</v>
      </c>
      <c r="O48" s="46">
        <f t="shared" si="3"/>
        <v>0</v>
      </c>
      <c r="P48" s="46">
        <f t="shared" si="2"/>
        <v>0</v>
      </c>
      <c r="Q48" s="34"/>
      <c r="R48" s="34"/>
      <c r="S48" s="34"/>
      <c r="T48" s="34"/>
      <c r="U48" s="34"/>
      <c r="V48" s="34"/>
    </row>
    <row r="49" spans="1:22" s="49" customFormat="1" ht="20.100000000000001" customHeight="1" x14ac:dyDescent="0.2">
      <c r="A49" s="50" t="s">
        <v>179</v>
      </c>
      <c r="B49" s="176" t="s">
        <v>205</v>
      </c>
      <c r="C49" s="177" t="s">
        <v>215</v>
      </c>
      <c r="D49" s="50" t="s">
        <v>222</v>
      </c>
      <c r="E49" s="50" t="s">
        <v>218</v>
      </c>
      <c r="F49" s="181">
        <v>28.6</v>
      </c>
      <c r="G49" s="195"/>
      <c r="H49" s="195"/>
      <c r="I49" s="45">
        <v>200</v>
      </c>
      <c r="J49" s="197"/>
      <c r="K49" s="198"/>
      <c r="L49" s="198"/>
      <c r="M49" s="44">
        <f t="shared" si="0"/>
        <v>0</v>
      </c>
      <c r="N49" s="44">
        <f t="shared" si="1"/>
        <v>0</v>
      </c>
      <c r="O49" s="46">
        <f t="shared" si="3"/>
        <v>0</v>
      </c>
      <c r="P49" s="46">
        <f t="shared" si="2"/>
        <v>0</v>
      </c>
      <c r="Q49" s="34"/>
      <c r="R49" s="34"/>
      <c r="S49" s="34"/>
      <c r="T49" s="34"/>
      <c r="U49" s="34"/>
      <c r="V49" s="34"/>
    </row>
    <row r="50" spans="1:22" s="49" customFormat="1" ht="20.100000000000001" customHeight="1" x14ac:dyDescent="0.2">
      <c r="A50" s="50" t="s">
        <v>177</v>
      </c>
      <c r="B50" s="176" t="s">
        <v>205</v>
      </c>
      <c r="C50" s="177" t="s">
        <v>215</v>
      </c>
      <c r="D50" s="50" t="s">
        <v>223</v>
      </c>
      <c r="E50" s="50" t="s">
        <v>217</v>
      </c>
      <c r="F50" s="181">
        <v>9.5</v>
      </c>
      <c r="G50" s="195"/>
      <c r="H50" s="195"/>
      <c r="I50" s="45">
        <v>0</v>
      </c>
      <c r="J50" s="197"/>
      <c r="K50" s="198"/>
      <c r="L50" s="198"/>
      <c r="M50" s="44">
        <f t="shared" si="0"/>
        <v>0</v>
      </c>
      <c r="N50" s="44">
        <f t="shared" si="1"/>
        <v>0</v>
      </c>
      <c r="O50" s="46">
        <f t="shared" si="3"/>
        <v>0</v>
      </c>
      <c r="P50" s="46">
        <f t="shared" si="2"/>
        <v>0</v>
      </c>
      <c r="Q50" s="34"/>
      <c r="R50" s="34"/>
      <c r="S50" s="34"/>
      <c r="T50" s="34"/>
      <c r="U50" s="34"/>
      <c r="V50" s="34"/>
    </row>
    <row r="51" spans="1:22" s="49" customFormat="1" ht="20.100000000000001" customHeight="1" x14ac:dyDescent="0.2">
      <c r="A51" s="50" t="s">
        <v>176</v>
      </c>
      <c r="B51" s="176" t="s">
        <v>205</v>
      </c>
      <c r="C51" s="177" t="s">
        <v>215</v>
      </c>
      <c r="D51" s="50" t="s">
        <v>89</v>
      </c>
      <c r="E51" s="50" t="s">
        <v>217</v>
      </c>
      <c r="F51" s="181">
        <v>20.3</v>
      </c>
      <c r="G51" s="195"/>
      <c r="H51" s="195"/>
      <c r="I51" s="45">
        <v>200</v>
      </c>
      <c r="J51" s="197"/>
      <c r="K51" s="198"/>
      <c r="L51" s="198"/>
      <c r="M51" s="44">
        <f t="shared" si="0"/>
        <v>0</v>
      </c>
      <c r="N51" s="44">
        <f t="shared" si="1"/>
        <v>0</v>
      </c>
      <c r="O51" s="46">
        <f t="shared" si="3"/>
        <v>0</v>
      </c>
      <c r="P51" s="46">
        <f t="shared" si="2"/>
        <v>0</v>
      </c>
      <c r="Q51" s="34"/>
      <c r="R51" s="34"/>
      <c r="S51" s="34"/>
      <c r="T51" s="34"/>
      <c r="U51" s="34"/>
      <c r="V51" s="34"/>
    </row>
    <row r="52" spans="1:22" s="49" customFormat="1" ht="20.100000000000001" customHeight="1" x14ac:dyDescent="0.2">
      <c r="A52" s="50" t="s">
        <v>175</v>
      </c>
      <c r="B52" s="176" t="s">
        <v>205</v>
      </c>
      <c r="C52" s="177" t="s">
        <v>215</v>
      </c>
      <c r="D52" s="50" t="s">
        <v>89</v>
      </c>
      <c r="E52" s="50" t="s">
        <v>217</v>
      </c>
      <c r="F52" s="181">
        <v>25.4</v>
      </c>
      <c r="G52" s="195"/>
      <c r="H52" s="195"/>
      <c r="I52" s="45">
        <v>200</v>
      </c>
      <c r="J52" s="197"/>
      <c r="K52" s="198"/>
      <c r="L52" s="198"/>
      <c r="M52" s="44">
        <f t="shared" si="0"/>
        <v>0</v>
      </c>
      <c r="N52" s="44">
        <f t="shared" si="1"/>
        <v>0</v>
      </c>
      <c r="O52" s="46">
        <f t="shared" si="3"/>
        <v>0</v>
      </c>
      <c r="P52" s="46">
        <f t="shared" si="2"/>
        <v>0</v>
      </c>
      <c r="Q52" s="34"/>
      <c r="R52" s="34"/>
      <c r="S52" s="34"/>
      <c r="T52" s="34"/>
      <c r="U52" s="34"/>
      <c r="V52" s="34"/>
    </row>
    <row r="53" spans="1:22" s="49" customFormat="1" ht="20.100000000000001" customHeight="1" x14ac:dyDescent="0.2">
      <c r="A53" s="50" t="s">
        <v>174</v>
      </c>
      <c r="B53" s="176" t="s">
        <v>205</v>
      </c>
      <c r="C53" s="177" t="s">
        <v>215</v>
      </c>
      <c r="D53" s="50" t="s">
        <v>212</v>
      </c>
      <c r="E53" s="50" t="s">
        <v>219</v>
      </c>
      <c r="F53" s="181">
        <v>4.7</v>
      </c>
      <c r="G53" s="195"/>
      <c r="H53" s="195"/>
      <c r="I53" s="45">
        <v>200</v>
      </c>
      <c r="J53" s="197"/>
      <c r="K53" s="198"/>
      <c r="L53" s="198"/>
      <c r="M53" s="44">
        <f t="shared" si="0"/>
        <v>0</v>
      </c>
      <c r="N53" s="44">
        <f t="shared" si="1"/>
        <v>0</v>
      </c>
      <c r="O53" s="46">
        <f t="shared" si="3"/>
        <v>0</v>
      </c>
      <c r="P53" s="46">
        <f t="shared" si="2"/>
        <v>0</v>
      </c>
      <c r="Q53" s="34"/>
      <c r="R53" s="34"/>
      <c r="S53" s="34"/>
      <c r="T53" s="34"/>
      <c r="U53" s="34"/>
      <c r="V53" s="34"/>
    </row>
    <row r="54" spans="1:22" s="49" customFormat="1" ht="20.100000000000001" customHeight="1" x14ac:dyDescent="0.2">
      <c r="A54" s="50" t="s">
        <v>173</v>
      </c>
      <c r="B54" s="176" t="s">
        <v>205</v>
      </c>
      <c r="C54" s="177" t="s">
        <v>215</v>
      </c>
      <c r="D54" s="50" t="s">
        <v>224</v>
      </c>
      <c r="E54" s="50" t="s">
        <v>217</v>
      </c>
      <c r="F54" s="181">
        <v>15</v>
      </c>
      <c r="G54" s="195"/>
      <c r="H54" s="195"/>
      <c r="I54" s="45">
        <v>200</v>
      </c>
      <c r="J54" s="197"/>
      <c r="K54" s="198"/>
      <c r="L54" s="198"/>
      <c r="M54" s="44">
        <f t="shared" si="0"/>
        <v>0</v>
      </c>
      <c r="N54" s="44">
        <f t="shared" si="1"/>
        <v>0</v>
      </c>
      <c r="O54" s="46">
        <f t="shared" si="3"/>
        <v>0</v>
      </c>
      <c r="P54" s="46">
        <f t="shared" si="2"/>
        <v>0</v>
      </c>
      <c r="Q54" s="34"/>
      <c r="R54" s="34"/>
      <c r="S54" s="34"/>
      <c r="T54" s="34"/>
      <c r="U54" s="34"/>
      <c r="V54" s="34"/>
    </row>
    <row r="55" spans="1:22" s="49" customFormat="1" ht="20.100000000000001" customHeight="1" x14ac:dyDescent="0.2">
      <c r="A55" s="50" t="s">
        <v>172</v>
      </c>
      <c r="B55" s="176" t="s">
        <v>205</v>
      </c>
      <c r="C55" s="177" t="s">
        <v>215</v>
      </c>
      <c r="D55" s="50" t="s">
        <v>225</v>
      </c>
      <c r="E55" s="50" t="s">
        <v>217</v>
      </c>
      <c r="F55" s="181">
        <v>2.9</v>
      </c>
      <c r="G55" s="195"/>
      <c r="H55" s="195"/>
      <c r="I55" s="45">
        <v>200</v>
      </c>
      <c r="J55" s="197"/>
      <c r="K55" s="198"/>
      <c r="L55" s="198"/>
      <c r="M55" s="44">
        <f t="shared" si="0"/>
        <v>0</v>
      </c>
      <c r="N55" s="44">
        <f t="shared" si="1"/>
        <v>0</v>
      </c>
      <c r="O55" s="46">
        <f t="shared" si="3"/>
        <v>0</v>
      </c>
      <c r="P55" s="46">
        <f t="shared" si="2"/>
        <v>0</v>
      </c>
      <c r="Q55" s="34"/>
      <c r="R55" s="34"/>
      <c r="S55" s="34"/>
      <c r="T55" s="34"/>
      <c r="U55" s="34"/>
      <c r="V55" s="34"/>
    </row>
    <row r="56" spans="1:22" s="49" customFormat="1" ht="20.100000000000001" customHeight="1" x14ac:dyDescent="0.2">
      <c r="A56" s="50" t="s">
        <v>171</v>
      </c>
      <c r="B56" s="176" t="s">
        <v>205</v>
      </c>
      <c r="C56" s="177" t="s">
        <v>215</v>
      </c>
      <c r="D56" s="50" t="s">
        <v>210</v>
      </c>
      <c r="E56" s="50" t="s">
        <v>217</v>
      </c>
      <c r="F56" s="181">
        <v>3.3</v>
      </c>
      <c r="G56" s="195"/>
      <c r="H56" s="195"/>
      <c r="I56" s="45">
        <v>200</v>
      </c>
      <c r="J56" s="197"/>
      <c r="K56" s="198"/>
      <c r="L56" s="198"/>
      <c r="M56" s="44">
        <f t="shared" si="0"/>
        <v>0</v>
      </c>
      <c r="N56" s="44">
        <f t="shared" si="1"/>
        <v>0</v>
      </c>
      <c r="O56" s="46">
        <f t="shared" si="3"/>
        <v>0</v>
      </c>
      <c r="P56" s="46">
        <f t="shared" si="2"/>
        <v>0</v>
      </c>
      <c r="Q56" s="34"/>
      <c r="R56" s="34"/>
      <c r="S56" s="34"/>
      <c r="T56" s="34"/>
      <c r="U56" s="34"/>
      <c r="V56" s="34"/>
    </row>
    <row r="57" spans="1:22" s="49" customFormat="1" ht="20.100000000000001" customHeight="1" x14ac:dyDescent="0.2">
      <c r="A57" s="182" t="s">
        <v>227</v>
      </c>
      <c r="B57" s="176" t="s">
        <v>239</v>
      </c>
      <c r="C57" s="177" t="s">
        <v>215</v>
      </c>
      <c r="D57" s="182" t="s">
        <v>160</v>
      </c>
      <c r="E57" s="182" t="s">
        <v>245</v>
      </c>
      <c r="F57" s="188">
        <v>14.78</v>
      </c>
      <c r="G57" s="195"/>
      <c r="H57" s="195"/>
      <c r="I57" s="45">
        <v>200</v>
      </c>
      <c r="J57" s="197"/>
      <c r="K57" s="198"/>
      <c r="L57" s="198"/>
      <c r="M57" s="44">
        <f t="shared" si="0"/>
        <v>0</v>
      </c>
      <c r="N57" s="44">
        <f t="shared" si="1"/>
        <v>0</v>
      </c>
      <c r="O57" s="46">
        <f t="shared" si="3"/>
        <v>0</v>
      </c>
      <c r="P57" s="46">
        <f t="shared" si="2"/>
        <v>0</v>
      </c>
      <c r="Q57" s="34"/>
      <c r="R57" s="34"/>
      <c r="S57" s="34"/>
      <c r="T57" s="34"/>
      <c r="U57" s="34"/>
      <c r="V57" s="34"/>
    </row>
    <row r="58" spans="1:22" s="49" customFormat="1" ht="20.100000000000001" customHeight="1" x14ac:dyDescent="0.2">
      <c r="A58" s="50" t="s">
        <v>228</v>
      </c>
      <c r="B58" s="176" t="s">
        <v>239</v>
      </c>
      <c r="C58" s="177" t="s">
        <v>215</v>
      </c>
      <c r="D58" s="50" t="s">
        <v>16</v>
      </c>
      <c r="E58" s="50" t="s">
        <v>245</v>
      </c>
      <c r="F58" s="181">
        <v>26.25</v>
      </c>
      <c r="G58" s="195"/>
      <c r="H58" s="195"/>
      <c r="I58" s="45">
        <v>200</v>
      </c>
      <c r="J58" s="197"/>
      <c r="K58" s="198"/>
      <c r="L58" s="198"/>
      <c r="M58" s="44">
        <f t="shared" si="0"/>
        <v>0</v>
      </c>
      <c r="N58" s="44">
        <f t="shared" si="1"/>
        <v>0</v>
      </c>
      <c r="O58" s="46">
        <f t="shared" si="3"/>
        <v>0</v>
      </c>
      <c r="P58" s="46">
        <f t="shared" si="2"/>
        <v>0</v>
      </c>
      <c r="Q58" s="34"/>
      <c r="R58" s="34"/>
      <c r="S58" s="34"/>
      <c r="T58" s="34"/>
      <c r="U58" s="34"/>
      <c r="V58" s="34"/>
    </row>
    <row r="59" spans="1:22" s="49" customFormat="1" ht="20.100000000000001" customHeight="1" x14ac:dyDescent="0.2">
      <c r="A59" s="50" t="s">
        <v>229</v>
      </c>
      <c r="B59" s="176" t="s">
        <v>239</v>
      </c>
      <c r="C59" s="177" t="s">
        <v>215</v>
      </c>
      <c r="D59" s="50" t="s">
        <v>16</v>
      </c>
      <c r="E59" s="50" t="s">
        <v>245</v>
      </c>
      <c r="F59" s="181">
        <v>26.25</v>
      </c>
      <c r="G59" s="195"/>
      <c r="H59" s="195"/>
      <c r="I59" s="45">
        <v>200</v>
      </c>
      <c r="J59" s="197"/>
      <c r="K59" s="198"/>
      <c r="L59" s="198"/>
      <c r="M59" s="44">
        <f t="shared" si="0"/>
        <v>0</v>
      </c>
      <c r="N59" s="44">
        <f t="shared" si="1"/>
        <v>0</v>
      </c>
      <c r="O59" s="46">
        <f t="shared" si="3"/>
        <v>0</v>
      </c>
      <c r="P59" s="46">
        <f t="shared" si="2"/>
        <v>0</v>
      </c>
      <c r="Q59" s="34"/>
      <c r="R59" s="34"/>
      <c r="S59" s="34"/>
      <c r="T59" s="34"/>
      <c r="U59" s="34"/>
      <c r="V59" s="34"/>
    </row>
    <row r="60" spans="1:22" s="49" customFormat="1" ht="20.100000000000001" customHeight="1" x14ac:dyDescent="0.2">
      <c r="A60" s="50" t="s">
        <v>230</v>
      </c>
      <c r="B60" s="176" t="s">
        <v>239</v>
      </c>
      <c r="C60" s="177" t="s">
        <v>215</v>
      </c>
      <c r="D60" s="50" t="s">
        <v>240</v>
      </c>
      <c r="E60" s="50" t="s">
        <v>246</v>
      </c>
      <c r="F60" s="181">
        <v>190</v>
      </c>
      <c r="G60" s="195"/>
      <c r="H60" s="195"/>
      <c r="I60" s="45">
        <v>200</v>
      </c>
      <c r="J60" s="197"/>
      <c r="K60" s="198"/>
      <c r="L60" s="198"/>
      <c r="M60" s="44">
        <f t="shared" si="0"/>
        <v>0</v>
      </c>
      <c r="N60" s="44">
        <f t="shared" si="1"/>
        <v>0</v>
      </c>
      <c r="O60" s="46">
        <f t="shared" si="3"/>
        <v>0</v>
      </c>
      <c r="P60" s="46">
        <f t="shared" si="2"/>
        <v>0</v>
      </c>
      <c r="Q60" s="34"/>
      <c r="R60" s="34"/>
      <c r="S60" s="34"/>
      <c r="T60" s="34"/>
      <c r="U60" s="34"/>
      <c r="V60" s="34"/>
    </row>
    <row r="61" spans="1:22" s="49" customFormat="1" ht="20.100000000000001" customHeight="1" x14ac:dyDescent="0.2">
      <c r="A61" s="50" t="s">
        <v>231</v>
      </c>
      <c r="B61" s="176" t="s">
        <v>239</v>
      </c>
      <c r="C61" s="177" t="s">
        <v>215</v>
      </c>
      <c r="D61" s="50" t="s">
        <v>241</v>
      </c>
      <c r="E61" s="50" t="s">
        <v>246</v>
      </c>
      <c r="F61" s="181">
        <v>28</v>
      </c>
      <c r="G61" s="195"/>
      <c r="H61" s="195"/>
      <c r="I61" s="45">
        <v>200</v>
      </c>
      <c r="J61" s="197"/>
      <c r="K61" s="198"/>
      <c r="L61" s="198"/>
      <c r="M61" s="44">
        <f>IF(J61&lt;&gt;0,(I61/J61)*F61,0)</f>
        <v>0</v>
      </c>
      <c r="N61" s="44">
        <f>K61*M61</f>
        <v>0</v>
      </c>
      <c r="O61" s="46">
        <f t="shared" si="3"/>
        <v>0</v>
      </c>
      <c r="P61" s="46">
        <f t="shared" si="2"/>
        <v>0</v>
      </c>
      <c r="Q61" s="34"/>
      <c r="R61" s="34"/>
      <c r="S61" s="34"/>
      <c r="T61" s="34"/>
      <c r="U61" s="34"/>
      <c r="V61" s="34"/>
    </row>
    <row r="62" spans="1:22" s="49" customFormat="1" ht="20.100000000000001" customHeight="1" x14ac:dyDescent="0.2">
      <c r="A62" s="50" t="s">
        <v>232</v>
      </c>
      <c r="B62" s="176" t="s">
        <v>239</v>
      </c>
      <c r="C62" s="177" t="s">
        <v>215</v>
      </c>
      <c r="D62" s="50" t="s">
        <v>242</v>
      </c>
      <c r="E62" s="50" t="s">
        <v>217</v>
      </c>
      <c r="F62" s="181">
        <v>7</v>
      </c>
      <c r="G62" s="195"/>
      <c r="H62" s="195"/>
      <c r="I62" s="45">
        <v>200</v>
      </c>
      <c r="J62" s="197"/>
      <c r="K62" s="198"/>
      <c r="L62" s="198"/>
      <c r="M62" s="44">
        <f t="shared" si="0"/>
        <v>0</v>
      </c>
      <c r="N62" s="44">
        <f t="shared" si="1"/>
        <v>0</v>
      </c>
      <c r="O62" s="46">
        <f t="shared" si="3"/>
        <v>0</v>
      </c>
      <c r="P62" s="46">
        <f t="shared" si="2"/>
        <v>0</v>
      </c>
      <c r="Q62" s="34"/>
      <c r="R62" s="34"/>
      <c r="S62" s="34"/>
      <c r="T62" s="34"/>
      <c r="U62" s="34"/>
      <c r="V62" s="34"/>
    </row>
    <row r="63" spans="1:22" s="49" customFormat="1" ht="20.100000000000001" customHeight="1" x14ac:dyDescent="0.2">
      <c r="A63" s="50" t="s">
        <v>233</v>
      </c>
      <c r="B63" s="176" t="s">
        <v>239</v>
      </c>
      <c r="C63" s="177" t="s">
        <v>215</v>
      </c>
      <c r="D63" s="50" t="s">
        <v>17</v>
      </c>
      <c r="E63" s="50" t="s">
        <v>245</v>
      </c>
      <c r="F63" s="181">
        <v>6.72</v>
      </c>
      <c r="G63" s="195"/>
      <c r="H63" s="195"/>
      <c r="I63" s="45">
        <v>200</v>
      </c>
      <c r="J63" s="197"/>
      <c r="K63" s="198"/>
      <c r="L63" s="198"/>
      <c r="M63" s="44">
        <f t="shared" si="0"/>
        <v>0</v>
      </c>
      <c r="N63" s="44">
        <f t="shared" si="1"/>
        <v>0</v>
      </c>
      <c r="O63" s="46">
        <f t="shared" si="3"/>
        <v>0</v>
      </c>
      <c r="P63" s="46">
        <f t="shared" si="2"/>
        <v>0</v>
      </c>
      <c r="Q63" s="34"/>
      <c r="R63" s="34"/>
      <c r="S63" s="34"/>
      <c r="T63" s="34"/>
      <c r="U63" s="34"/>
      <c r="V63" s="34"/>
    </row>
    <row r="64" spans="1:22" s="49" customFormat="1" ht="20.100000000000001" customHeight="1" x14ac:dyDescent="0.2">
      <c r="A64" s="50" t="s">
        <v>234</v>
      </c>
      <c r="B64" s="176" t="s">
        <v>239</v>
      </c>
      <c r="C64" s="177" t="s">
        <v>215</v>
      </c>
      <c r="D64" s="50" t="s">
        <v>17</v>
      </c>
      <c r="E64" s="50" t="s">
        <v>245</v>
      </c>
      <c r="F64" s="181">
        <v>6.25</v>
      </c>
      <c r="G64" s="195"/>
      <c r="H64" s="195"/>
      <c r="I64" s="45">
        <v>200</v>
      </c>
      <c r="J64" s="197"/>
      <c r="K64" s="198"/>
      <c r="L64" s="198"/>
      <c r="M64" s="44">
        <f t="shared" si="0"/>
        <v>0</v>
      </c>
      <c r="N64" s="44">
        <f t="shared" si="1"/>
        <v>0</v>
      </c>
      <c r="O64" s="46">
        <f t="shared" si="3"/>
        <v>0</v>
      </c>
      <c r="P64" s="46">
        <f t="shared" si="2"/>
        <v>0</v>
      </c>
      <c r="Q64" s="34"/>
      <c r="R64" s="34"/>
      <c r="S64" s="34"/>
      <c r="T64" s="34"/>
      <c r="U64" s="34"/>
      <c r="V64" s="34"/>
    </row>
    <row r="65" spans="1:22" s="49" customFormat="1" ht="20.100000000000001" customHeight="1" x14ac:dyDescent="0.2">
      <c r="A65" s="50" t="s">
        <v>235</v>
      </c>
      <c r="B65" s="176" t="s">
        <v>239</v>
      </c>
      <c r="C65" s="177" t="s">
        <v>215</v>
      </c>
      <c r="D65" s="50" t="s">
        <v>243</v>
      </c>
      <c r="E65" s="50" t="s">
        <v>245</v>
      </c>
      <c r="F65" s="181">
        <v>1</v>
      </c>
      <c r="G65" s="195"/>
      <c r="H65" s="195"/>
      <c r="I65" s="45">
        <v>200</v>
      </c>
      <c r="J65" s="197"/>
      <c r="K65" s="198"/>
      <c r="L65" s="198"/>
      <c r="M65" s="44">
        <f t="shared" si="0"/>
        <v>0</v>
      </c>
      <c r="N65" s="44">
        <f t="shared" si="1"/>
        <v>0</v>
      </c>
      <c r="O65" s="46">
        <f t="shared" si="3"/>
        <v>0</v>
      </c>
      <c r="P65" s="46">
        <f t="shared" si="2"/>
        <v>0</v>
      </c>
      <c r="Q65" s="34"/>
      <c r="R65" s="34"/>
      <c r="S65" s="34"/>
      <c r="T65" s="34"/>
      <c r="U65" s="34"/>
      <c r="V65" s="34"/>
    </row>
    <row r="66" spans="1:22" s="49" customFormat="1" ht="20.100000000000001" customHeight="1" x14ac:dyDescent="0.2">
      <c r="A66" s="50" t="s">
        <v>236</v>
      </c>
      <c r="B66" s="176" t="s">
        <v>239</v>
      </c>
      <c r="C66" s="177" t="s">
        <v>215</v>
      </c>
      <c r="D66" s="50" t="s">
        <v>244</v>
      </c>
      <c r="E66" s="50" t="s">
        <v>245</v>
      </c>
      <c r="F66" s="181">
        <v>2</v>
      </c>
      <c r="G66" s="195"/>
      <c r="H66" s="195"/>
      <c r="I66" s="45">
        <v>200</v>
      </c>
      <c r="J66" s="197"/>
      <c r="K66" s="198"/>
      <c r="L66" s="198"/>
      <c r="M66" s="44">
        <f t="shared" si="0"/>
        <v>0</v>
      </c>
      <c r="N66" s="44">
        <f t="shared" si="1"/>
        <v>0</v>
      </c>
      <c r="O66" s="46">
        <f t="shared" si="3"/>
        <v>0</v>
      </c>
      <c r="P66" s="46">
        <f t="shared" si="2"/>
        <v>0</v>
      </c>
      <c r="Q66" s="34"/>
      <c r="R66" s="34"/>
      <c r="S66" s="34"/>
      <c r="T66" s="34"/>
      <c r="U66" s="34"/>
      <c r="V66" s="34"/>
    </row>
    <row r="67" spans="1:22" s="49" customFormat="1" ht="20.100000000000001" customHeight="1" x14ac:dyDescent="0.2">
      <c r="A67" s="50" t="s">
        <v>237</v>
      </c>
      <c r="B67" s="176" t="s">
        <v>239</v>
      </c>
      <c r="C67" s="177" t="s">
        <v>215</v>
      </c>
      <c r="D67" s="50" t="s">
        <v>243</v>
      </c>
      <c r="E67" s="50" t="s">
        <v>245</v>
      </c>
      <c r="F67" s="181">
        <v>1</v>
      </c>
      <c r="G67" s="195"/>
      <c r="H67" s="195"/>
      <c r="I67" s="45">
        <v>200</v>
      </c>
      <c r="J67" s="197"/>
      <c r="K67" s="198"/>
      <c r="L67" s="198"/>
      <c r="M67" s="44">
        <f t="shared" si="0"/>
        <v>0</v>
      </c>
      <c r="N67" s="44">
        <f t="shared" si="1"/>
        <v>0</v>
      </c>
      <c r="O67" s="46">
        <f t="shared" si="3"/>
        <v>0</v>
      </c>
      <c r="P67" s="46">
        <f t="shared" si="2"/>
        <v>0</v>
      </c>
      <c r="Q67" s="34"/>
      <c r="R67" s="34"/>
      <c r="S67" s="34"/>
      <c r="T67" s="34"/>
      <c r="U67" s="34"/>
      <c r="V67" s="34"/>
    </row>
    <row r="68" spans="1:22" s="49" customFormat="1" ht="20.100000000000001" customHeight="1" x14ac:dyDescent="0.2">
      <c r="A68" s="50" t="s">
        <v>238</v>
      </c>
      <c r="B68" s="176" t="s">
        <v>239</v>
      </c>
      <c r="C68" s="177" t="s">
        <v>215</v>
      </c>
      <c r="D68" s="50" t="s">
        <v>17</v>
      </c>
      <c r="E68" s="50" t="s">
        <v>245</v>
      </c>
      <c r="F68" s="181">
        <v>6.72</v>
      </c>
      <c r="G68" s="195"/>
      <c r="H68" s="195"/>
      <c r="I68" s="45">
        <v>200</v>
      </c>
      <c r="J68" s="197"/>
      <c r="K68" s="198"/>
      <c r="L68" s="198"/>
      <c r="M68" s="44">
        <f t="shared" si="0"/>
        <v>0</v>
      </c>
      <c r="N68" s="44">
        <f t="shared" si="1"/>
        <v>0</v>
      </c>
      <c r="O68" s="46">
        <f t="shared" si="3"/>
        <v>0</v>
      </c>
      <c r="P68" s="46">
        <f t="shared" si="2"/>
        <v>0</v>
      </c>
      <c r="Q68" s="34"/>
      <c r="R68" s="34"/>
      <c r="S68" s="34"/>
      <c r="T68" s="34"/>
      <c r="U68" s="34"/>
      <c r="V68" s="34"/>
    </row>
    <row r="69" spans="1:22" s="49" customFormat="1" ht="20.100000000000001" customHeight="1" x14ac:dyDescent="0.2">
      <c r="A69" s="50" t="s">
        <v>237</v>
      </c>
      <c r="B69" s="176" t="s">
        <v>239</v>
      </c>
      <c r="C69" s="177" t="s">
        <v>215</v>
      </c>
      <c r="D69" s="50" t="s">
        <v>17</v>
      </c>
      <c r="E69" s="50" t="s">
        <v>245</v>
      </c>
      <c r="F69" s="181">
        <v>6.25</v>
      </c>
      <c r="G69" s="195"/>
      <c r="H69" s="195"/>
      <c r="I69" s="45">
        <v>200</v>
      </c>
      <c r="J69" s="197"/>
      <c r="K69" s="198"/>
      <c r="L69" s="198"/>
      <c r="M69" s="44">
        <f t="shared" si="0"/>
        <v>0</v>
      </c>
      <c r="N69" s="44">
        <f t="shared" si="1"/>
        <v>0</v>
      </c>
      <c r="O69" s="46">
        <f t="shared" si="3"/>
        <v>0</v>
      </c>
      <c r="P69" s="46">
        <f t="shared" si="2"/>
        <v>0</v>
      </c>
      <c r="Q69" s="34"/>
      <c r="R69" s="34"/>
      <c r="S69" s="34"/>
      <c r="T69" s="34"/>
      <c r="U69" s="34"/>
      <c r="V69" s="34"/>
    </row>
    <row r="70" spans="1:22" s="49" customFormat="1" ht="20.100000000000001" customHeight="1" x14ac:dyDescent="0.2">
      <c r="A70" s="157"/>
      <c r="B70" s="158"/>
      <c r="C70" s="158"/>
      <c r="D70" s="158"/>
      <c r="E70" s="159"/>
      <c r="F70" s="160">
        <f>SUM(F10:F69)</f>
        <v>1469.1200000000001</v>
      </c>
      <c r="G70" s="161"/>
      <c r="H70" s="161"/>
      <c r="I70" s="160"/>
      <c r="J70" s="160"/>
      <c r="K70" s="160"/>
      <c r="L70" s="162"/>
      <c r="M70" s="204">
        <f>SUM(M10:M69)</f>
        <v>0</v>
      </c>
      <c r="N70" s="160">
        <f>SUM(N10:N69)</f>
        <v>0</v>
      </c>
      <c r="O70" s="161">
        <f>SUM(O10:O69)</f>
        <v>0</v>
      </c>
      <c r="P70" s="161">
        <f>SUM(P10:P69)</f>
        <v>0</v>
      </c>
      <c r="Q70" s="34"/>
      <c r="R70" s="34"/>
      <c r="S70" s="34"/>
      <c r="T70" s="34"/>
      <c r="U70" s="34"/>
      <c r="V70" s="34"/>
    </row>
    <row r="71" spans="1:22" s="49" customFormat="1" ht="20.100000000000001" customHeight="1" x14ac:dyDescent="0.2">
      <c r="A71" s="175" t="s">
        <v>94</v>
      </c>
      <c r="B71" s="176" t="s">
        <v>184</v>
      </c>
      <c r="C71" s="177" t="s">
        <v>247</v>
      </c>
      <c r="D71" s="175" t="s">
        <v>206</v>
      </c>
      <c r="E71" s="175" t="s">
        <v>255</v>
      </c>
      <c r="F71" s="189">
        <v>15.81</v>
      </c>
      <c r="G71" s="195"/>
      <c r="H71" s="196"/>
      <c r="I71" s="45">
        <v>200</v>
      </c>
      <c r="J71" s="197"/>
      <c r="K71" s="198"/>
      <c r="L71" s="198"/>
      <c r="M71" s="44">
        <f t="shared" si="0"/>
        <v>0</v>
      </c>
      <c r="N71" s="44">
        <f t="shared" si="1"/>
        <v>0</v>
      </c>
      <c r="O71" s="46">
        <f t="shared" si="3"/>
        <v>0</v>
      </c>
      <c r="P71" s="46">
        <f t="shared" si="2"/>
        <v>0</v>
      </c>
      <c r="Q71" s="34"/>
      <c r="R71" s="34"/>
      <c r="S71" s="34"/>
      <c r="T71" s="34"/>
      <c r="U71" s="34"/>
      <c r="V71" s="34"/>
    </row>
    <row r="72" spans="1:22" s="49" customFormat="1" ht="20.100000000000001" customHeight="1" x14ac:dyDescent="0.2">
      <c r="A72" s="175" t="s">
        <v>95</v>
      </c>
      <c r="B72" s="176" t="s">
        <v>184</v>
      </c>
      <c r="C72" s="177" t="s">
        <v>247</v>
      </c>
      <c r="D72" s="175" t="s">
        <v>206</v>
      </c>
      <c r="E72" s="175" t="s">
        <v>255</v>
      </c>
      <c r="F72" s="189">
        <v>22.21</v>
      </c>
      <c r="G72" s="195"/>
      <c r="H72" s="196"/>
      <c r="I72" s="45">
        <v>200</v>
      </c>
      <c r="J72" s="197"/>
      <c r="K72" s="198"/>
      <c r="L72" s="198"/>
      <c r="M72" s="44">
        <f t="shared" si="0"/>
        <v>0</v>
      </c>
      <c r="N72" s="44">
        <f t="shared" si="1"/>
        <v>0</v>
      </c>
      <c r="O72" s="46">
        <f t="shared" si="3"/>
        <v>0</v>
      </c>
      <c r="P72" s="46">
        <f t="shared" si="2"/>
        <v>0</v>
      </c>
      <c r="Q72" s="34"/>
      <c r="R72" s="34"/>
      <c r="S72" s="34"/>
      <c r="T72" s="34"/>
      <c r="U72" s="34"/>
      <c r="V72" s="34"/>
    </row>
    <row r="73" spans="1:22" s="49" customFormat="1" ht="20.100000000000001" customHeight="1" x14ac:dyDescent="0.2">
      <c r="A73" s="175" t="s">
        <v>96</v>
      </c>
      <c r="B73" s="176" t="s">
        <v>184</v>
      </c>
      <c r="C73" s="177" t="s">
        <v>247</v>
      </c>
      <c r="D73" s="175" t="s">
        <v>162</v>
      </c>
      <c r="E73" s="175" t="s">
        <v>217</v>
      </c>
      <c r="F73" s="190">
        <v>99.35</v>
      </c>
      <c r="G73" s="195"/>
      <c r="H73" s="196"/>
      <c r="I73" s="45">
        <v>200</v>
      </c>
      <c r="J73" s="197"/>
      <c r="K73" s="198"/>
      <c r="L73" s="198"/>
      <c r="M73" s="44">
        <f t="shared" ref="M73" si="8">IF(J73&lt;&gt;0,(I73/J73)*F73,0)</f>
        <v>0</v>
      </c>
      <c r="N73" s="44">
        <f t="shared" ref="N73" si="9">K73*M73</f>
        <v>0</v>
      </c>
      <c r="O73" s="46">
        <f t="shared" ref="O73" si="10">(G73*M73)+(N73*H73)</f>
        <v>0</v>
      </c>
      <c r="P73" s="46">
        <f t="shared" ref="P73" si="11">L73*O73</f>
        <v>0</v>
      </c>
      <c r="Q73" s="34"/>
      <c r="R73" s="34"/>
      <c r="S73" s="34"/>
      <c r="T73" s="34"/>
      <c r="U73" s="34"/>
      <c r="V73" s="34"/>
    </row>
    <row r="74" spans="1:22" s="49" customFormat="1" ht="20.100000000000001" customHeight="1" x14ac:dyDescent="0.2">
      <c r="A74" s="175" t="s">
        <v>97</v>
      </c>
      <c r="B74" s="176" t="s">
        <v>184</v>
      </c>
      <c r="C74" s="177" t="s">
        <v>247</v>
      </c>
      <c r="D74" s="175" t="s">
        <v>160</v>
      </c>
      <c r="E74" s="175" t="s">
        <v>217</v>
      </c>
      <c r="F74" s="189">
        <v>12.09</v>
      </c>
      <c r="G74" s="195"/>
      <c r="H74" s="196"/>
      <c r="I74" s="45">
        <v>200</v>
      </c>
      <c r="J74" s="197"/>
      <c r="K74" s="198"/>
      <c r="L74" s="198"/>
      <c r="M74" s="44">
        <f t="shared" ref="M74:M137" si="12">IF(J74&lt;&gt;0,(I74/J74)*F74,0)</f>
        <v>0</v>
      </c>
      <c r="N74" s="44">
        <f t="shared" ref="N74:N137" si="13">K74*M74</f>
        <v>0</v>
      </c>
      <c r="O74" s="46">
        <f t="shared" ref="O74:O137" si="14">(G74*M74)+(N74*H74)</f>
        <v>0</v>
      </c>
      <c r="P74" s="46">
        <f t="shared" ref="P74:P137" si="15">L74*O74</f>
        <v>0</v>
      </c>
      <c r="Q74" s="34"/>
      <c r="R74" s="34"/>
      <c r="S74" s="34"/>
      <c r="T74" s="34"/>
      <c r="U74" s="34"/>
      <c r="V74" s="34"/>
    </row>
    <row r="75" spans="1:22" s="49" customFormat="1" ht="20.100000000000001" customHeight="1" x14ac:dyDescent="0.2">
      <c r="A75" s="175" t="s">
        <v>98</v>
      </c>
      <c r="B75" s="176" t="s">
        <v>184</v>
      </c>
      <c r="C75" s="177" t="s">
        <v>247</v>
      </c>
      <c r="D75" s="175" t="s">
        <v>160</v>
      </c>
      <c r="E75" s="175" t="s">
        <v>217</v>
      </c>
      <c r="F75" s="189">
        <v>54.68</v>
      </c>
      <c r="G75" s="195"/>
      <c r="H75" s="196"/>
      <c r="I75" s="45">
        <v>200</v>
      </c>
      <c r="J75" s="197"/>
      <c r="K75" s="198"/>
      <c r="L75" s="198"/>
      <c r="M75" s="44">
        <f t="shared" si="12"/>
        <v>0</v>
      </c>
      <c r="N75" s="44">
        <f t="shared" si="13"/>
        <v>0</v>
      </c>
      <c r="O75" s="46">
        <f t="shared" si="14"/>
        <v>0</v>
      </c>
      <c r="P75" s="46">
        <f t="shared" si="15"/>
        <v>0</v>
      </c>
      <c r="Q75" s="34"/>
      <c r="R75" s="34"/>
      <c r="S75" s="34"/>
      <c r="T75" s="34"/>
      <c r="U75" s="34"/>
      <c r="V75" s="34"/>
    </row>
    <row r="76" spans="1:22" s="49" customFormat="1" ht="20.100000000000001" customHeight="1" x14ac:dyDescent="0.2">
      <c r="A76" s="175" t="s">
        <v>99</v>
      </c>
      <c r="B76" s="176" t="s">
        <v>184</v>
      </c>
      <c r="C76" s="177" t="s">
        <v>247</v>
      </c>
      <c r="D76" s="175" t="s">
        <v>208</v>
      </c>
      <c r="E76" s="175" t="s">
        <v>217</v>
      </c>
      <c r="F76" s="189">
        <v>50.32</v>
      </c>
      <c r="G76" s="195"/>
      <c r="H76" s="196"/>
      <c r="I76" s="45">
        <v>200</v>
      </c>
      <c r="J76" s="197"/>
      <c r="K76" s="198"/>
      <c r="L76" s="198"/>
      <c r="M76" s="44">
        <f t="shared" si="12"/>
        <v>0</v>
      </c>
      <c r="N76" s="44">
        <f t="shared" si="13"/>
        <v>0</v>
      </c>
      <c r="O76" s="46">
        <f t="shared" si="14"/>
        <v>0</v>
      </c>
      <c r="P76" s="46">
        <f t="shared" si="15"/>
        <v>0</v>
      </c>
      <c r="Q76" s="34"/>
      <c r="R76" s="34"/>
      <c r="S76" s="34"/>
      <c r="T76" s="34"/>
      <c r="U76" s="34"/>
      <c r="V76" s="34"/>
    </row>
    <row r="77" spans="1:22" s="49" customFormat="1" ht="20.100000000000001" customHeight="1" x14ac:dyDescent="0.2">
      <c r="A77" s="175" t="s">
        <v>156</v>
      </c>
      <c r="B77" s="176" t="s">
        <v>184</v>
      </c>
      <c r="C77" s="177" t="s">
        <v>247</v>
      </c>
      <c r="D77" s="175" t="s">
        <v>248</v>
      </c>
      <c r="E77" s="175" t="s">
        <v>245</v>
      </c>
      <c r="F77" s="189">
        <v>10.62</v>
      </c>
      <c r="G77" s="195"/>
      <c r="H77" s="196"/>
      <c r="I77" s="45">
        <v>200</v>
      </c>
      <c r="J77" s="197"/>
      <c r="K77" s="198"/>
      <c r="L77" s="198"/>
      <c r="M77" s="44">
        <f t="shared" si="12"/>
        <v>0</v>
      </c>
      <c r="N77" s="44">
        <f t="shared" si="13"/>
        <v>0</v>
      </c>
      <c r="O77" s="46">
        <f t="shared" si="14"/>
        <v>0</v>
      </c>
      <c r="P77" s="46">
        <f t="shared" si="15"/>
        <v>0</v>
      </c>
      <c r="Q77" s="34"/>
      <c r="R77" s="34"/>
      <c r="S77" s="34"/>
      <c r="T77" s="34"/>
      <c r="U77" s="34"/>
      <c r="V77" s="34"/>
    </row>
    <row r="78" spans="1:22" s="49" customFormat="1" ht="20.100000000000001" customHeight="1" x14ac:dyDescent="0.2">
      <c r="A78" s="175" t="s">
        <v>100</v>
      </c>
      <c r="B78" s="176" t="s">
        <v>184</v>
      </c>
      <c r="C78" s="177" t="s">
        <v>247</v>
      </c>
      <c r="D78" s="175" t="s">
        <v>208</v>
      </c>
      <c r="E78" s="175" t="s">
        <v>217</v>
      </c>
      <c r="F78" s="189">
        <v>50.32</v>
      </c>
      <c r="G78" s="195"/>
      <c r="H78" s="196"/>
      <c r="I78" s="45">
        <v>200</v>
      </c>
      <c r="J78" s="197"/>
      <c r="K78" s="198"/>
      <c r="L78" s="198"/>
      <c r="M78" s="44">
        <f t="shared" si="12"/>
        <v>0</v>
      </c>
      <c r="N78" s="44">
        <f t="shared" si="13"/>
        <v>0</v>
      </c>
      <c r="O78" s="46">
        <f t="shared" si="14"/>
        <v>0</v>
      </c>
      <c r="P78" s="46">
        <f t="shared" si="15"/>
        <v>0</v>
      </c>
      <c r="Q78" s="34"/>
      <c r="R78" s="34"/>
      <c r="S78" s="34"/>
      <c r="T78" s="34"/>
      <c r="U78" s="34"/>
      <c r="V78" s="34"/>
    </row>
    <row r="79" spans="1:22" s="49" customFormat="1" ht="20.100000000000001" customHeight="1" x14ac:dyDescent="0.2">
      <c r="A79" s="175" t="s">
        <v>156</v>
      </c>
      <c r="B79" s="176" t="s">
        <v>184</v>
      </c>
      <c r="C79" s="177" t="s">
        <v>247</v>
      </c>
      <c r="D79" s="175" t="s">
        <v>248</v>
      </c>
      <c r="E79" s="175" t="s">
        <v>245</v>
      </c>
      <c r="F79" s="189">
        <v>10.62</v>
      </c>
      <c r="G79" s="195"/>
      <c r="H79" s="196"/>
      <c r="I79" s="45">
        <v>200</v>
      </c>
      <c r="J79" s="197"/>
      <c r="K79" s="198"/>
      <c r="L79" s="198"/>
      <c r="M79" s="44">
        <f t="shared" si="12"/>
        <v>0</v>
      </c>
      <c r="N79" s="44">
        <f t="shared" si="13"/>
        <v>0</v>
      </c>
      <c r="O79" s="46">
        <f t="shared" si="14"/>
        <v>0</v>
      </c>
      <c r="P79" s="46">
        <f t="shared" si="15"/>
        <v>0</v>
      </c>
      <c r="Q79" s="34"/>
      <c r="R79" s="34"/>
      <c r="S79" s="34"/>
      <c r="T79" s="34"/>
      <c r="U79" s="34"/>
      <c r="V79" s="34"/>
    </row>
    <row r="80" spans="1:22" s="49" customFormat="1" ht="20.100000000000001" customHeight="1" x14ac:dyDescent="0.2">
      <c r="A80" s="175" t="s">
        <v>101</v>
      </c>
      <c r="B80" s="176" t="s">
        <v>184</v>
      </c>
      <c r="C80" s="177" t="s">
        <v>247</v>
      </c>
      <c r="D80" s="175" t="s">
        <v>208</v>
      </c>
      <c r="E80" s="175" t="s">
        <v>217</v>
      </c>
      <c r="F80" s="189">
        <v>63.96</v>
      </c>
      <c r="G80" s="195"/>
      <c r="H80" s="196"/>
      <c r="I80" s="45">
        <v>200</v>
      </c>
      <c r="J80" s="197"/>
      <c r="K80" s="198"/>
      <c r="L80" s="198"/>
      <c r="M80" s="44">
        <f t="shared" si="12"/>
        <v>0</v>
      </c>
      <c r="N80" s="44">
        <f t="shared" si="13"/>
        <v>0</v>
      </c>
      <c r="O80" s="46">
        <f t="shared" si="14"/>
        <v>0</v>
      </c>
      <c r="P80" s="46">
        <f t="shared" si="15"/>
        <v>0</v>
      </c>
      <c r="Q80" s="34"/>
      <c r="R80" s="34"/>
      <c r="S80" s="34"/>
      <c r="T80" s="34"/>
      <c r="U80" s="34"/>
      <c r="V80" s="34"/>
    </row>
    <row r="81" spans="1:22" s="49" customFormat="1" ht="20.100000000000001" customHeight="1" x14ac:dyDescent="0.2">
      <c r="A81" s="175" t="s">
        <v>102</v>
      </c>
      <c r="B81" s="176" t="s">
        <v>184</v>
      </c>
      <c r="C81" s="177" t="s">
        <v>247</v>
      </c>
      <c r="D81" s="175" t="s">
        <v>208</v>
      </c>
      <c r="E81" s="175" t="s">
        <v>217</v>
      </c>
      <c r="F81" s="189">
        <v>55.86</v>
      </c>
      <c r="G81" s="195"/>
      <c r="H81" s="196"/>
      <c r="I81" s="45">
        <v>200</v>
      </c>
      <c r="J81" s="197"/>
      <c r="K81" s="198"/>
      <c r="L81" s="198"/>
      <c r="M81" s="44">
        <f t="shared" si="12"/>
        <v>0</v>
      </c>
      <c r="N81" s="44">
        <f t="shared" si="13"/>
        <v>0</v>
      </c>
      <c r="O81" s="46">
        <f t="shared" si="14"/>
        <v>0</v>
      </c>
      <c r="P81" s="46">
        <f t="shared" si="15"/>
        <v>0</v>
      </c>
      <c r="Q81" s="34"/>
      <c r="R81" s="34"/>
      <c r="S81" s="34"/>
      <c r="T81" s="34"/>
      <c r="U81" s="34"/>
      <c r="V81" s="34"/>
    </row>
    <row r="82" spans="1:22" s="49" customFormat="1" ht="20.100000000000001" customHeight="1" x14ac:dyDescent="0.2">
      <c r="A82" s="175" t="s">
        <v>103</v>
      </c>
      <c r="B82" s="176" t="s">
        <v>184</v>
      </c>
      <c r="C82" s="177" t="s">
        <v>247</v>
      </c>
      <c r="D82" s="175" t="s">
        <v>208</v>
      </c>
      <c r="E82" s="175" t="s">
        <v>217</v>
      </c>
      <c r="F82" s="189">
        <v>55.86</v>
      </c>
      <c r="G82" s="195"/>
      <c r="H82" s="196"/>
      <c r="I82" s="45">
        <v>200</v>
      </c>
      <c r="J82" s="197"/>
      <c r="K82" s="198"/>
      <c r="L82" s="198"/>
      <c r="M82" s="44">
        <f t="shared" si="12"/>
        <v>0</v>
      </c>
      <c r="N82" s="44">
        <f t="shared" si="13"/>
        <v>0</v>
      </c>
      <c r="O82" s="46">
        <f t="shared" si="14"/>
        <v>0</v>
      </c>
      <c r="P82" s="46">
        <f t="shared" si="15"/>
        <v>0</v>
      </c>
      <c r="Q82" s="34"/>
      <c r="R82" s="34"/>
      <c r="S82" s="34"/>
      <c r="T82" s="34"/>
      <c r="U82" s="34"/>
      <c r="V82" s="34"/>
    </row>
    <row r="83" spans="1:22" s="49" customFormat="1" ht="20.100000000000001" customHeight="1" x14ac:dyDescent="0.2">
      <c r="A83" s="175" t="s">
        <v>104</v>
      </c>
      <c r="B83" s="176" t="s">
        <v>184</v>
      </c>
      <c r="C83" s="177" t="s">
        <v>247</v>
      </c>
      <c r="D83" s="175" t="s">
        <v>208</v>
      </c>
      <c r="E83" s="175" t="s">
        <v>217</v>
      </c>
      <c r="F83" s="189">
        <v>55.86</v>
      </c>
      <c r="G83" s="195"/>
      <c r="H83" s="196"/>
      <c r="I83" s="45">
        <v>200</v>
      </c>
      <c r="J83" s="197"/>
      <c r="K83" s="198"/>
      <c r="L83" s="198"/>
      <c r="M83" s="44">
        <f t="shared" si="12"/>
        <v>0</v>
      </c>
      <c r="N83" s="44">
        <f t="shared" si="13"/>
        <v>0</v>
      </c>
      <c r="O83" s="46">
        <f t="shared" si="14"/>
        <v>0</v>
      </c>
      <c r="P83" s="46">
        <f t="shared" si="15"/>
        <v>0</v>
      </c>
      <c r="Q83" s="34"/>
      <c r="R83" s="34"/>
      <c r="S83" s="34"/>
      <c r="T83" s="34"/>
      <c r="U83" s="34"/>
      <c r="V83" s="34"/>
    </row>
    <row r="84" spans="1:22" s="49" customFormat="1" ht="20.100000000000001" customHeight="1" x14ac:dyDescent="0.2">
      <c r="A84" s="175" t="s">
        <v>105</v>
      </c>
      <c r="B84" s="176" t="s">
        <v>184</v>
      </c>
      <c r="C84" s="177" t="s">
        <v>247</v>
      </c>
      <c r="D84" s="175" t="s">
        <v>208</v>
      </c>
      <c r="E84" s="175" t="s">
        <v>217</v>
      </c>
      <c r="F84" s="189">
        <v>55.86</v>
      </c>
      <c r="G84" s="195"/>
      <c r="H84" s="196"/>
      <c r="I84" s="45">
        <v>200</v>
      </c>
      <c r="J84" s="197"/>
      <c r="K84" s="198"/>
      <c r="L84" s="198"/>
      <c r="M84" s="44">
        <f t="shared" si="12"/>
        <v>0</v>
      </c>
      <c r="N84" s="44">
        <f t="shared" si="13"/>
        <v>0</v>
      </c>
      <c r="O84" s="46">
        <f t="shared" si="14"/>
        <v>0</v>
      </c>
      <c r="P84" s="46">
        <f t="shared" si="15"/>
        <v>0</v>
      </c>
      <c r="Q84" s="34"/>
      <c r="R84" s="34"/>
      <c r="S84" s="34"/>
      <c r="T84" s="34"/>
      <c r="U84" s="34"/>
      <c r="V84" s="34"/>
    </row>
    <row r="85" spans="1:22" s="49" customFormat="1" ht="20.100000000000001" customHeight="1" x14ac:dyDescent="0.2">
      <c r="A85" s="175" t="s">
        <v>106</v>
      </c>
      <c r="B85" s="176" t="s">
        <v>184</v>
      </c>
      <c r="C85" s="177" t="s">
        <v>247</v>
      </c>
      <c r="D85" s="175" t="s">
        <v>211</v>
      </c>
      <c r="E85" s="175" t="s">
        <v>217</v>
      </c>
      <c r="F85" s="189">
        <v>3</v>
      </c>
      <c r="G85" s="195"/>
      <c r="H85" s="196"/>
      <c r="I85" s="45">
        <v>0</v>
      </c>
      <c r="J85" s="197"/>
      <c r="K85" s="198"/>
      <c r="L85" s="198"/>
      <c r="M85" s="44">
        <f t="shared" si="12"/>
        <v>0</v>
      </c>
      <c r="N85" s="44">
        <f t="shared" si="13"/>
        <v>0</v>
      </c>
      <c r="O85" s="46">
        <f t="shared" si="14"/>
        <v>0</v>
      </c>
      <c r="P85" s="46">
        <f t="shared" si="15"/>
        <v>0</v>
      </c>
      <c r="Q85" s="34"/>
      <c r="R85" s="34"/>
      <c r="S85" s="34"/>
      <c r="T85" s="34"/>
      <c r="U85" s="34"/>
      <c r="V85" s="34"/>
    </row>
    <row r="86" spans="1:22" s="49" customFormat="1" ht="20.100000000000001" customHeight="1" x14ac:dyDescent="0.2">
      <c r="A86" s="175" t="s">
        <v>107</v>
      </c>
      <c r="B86" s="176" t="s">
        <v>184</v>
      </c>
      <c r="C86" s="177" t="s">
        <v>247</v>
      </c>
      <c r="D86" s="175" t="s">
        <v>222</v>
      </c>
      <c r="E86" s="175" t="s">
        <v>217</v>
      </c>
      <c r="F86" s="189">
        <v>10.63</v>
      </c>
      <c r="G86" s="195"/>
      <c r="H86" s="196"/>
      <c r="I86" s="45">
        <v>200</v>
      </c>
      <c r="J86" s="197"/>
      <c r="K86" s="198"/>
      <c r="L86" s="198"/>
      <c r="M86" s="44">
        <f t="shared" si="12"/>
        <v>0</v>
      </c>
      <c r="N86" s="44">
        <f t="shared" si="13"/>
        <v>0</v>
      </c>
      <c r="O86" s="46">
        <f t="shared" si="14"/>
        <v>0</v>
      </c>
      <c r="P86" s="46">
        <f t="shared" si="15"/>
        <v>0</v>
      </c>
      <c r="Q86" s="34"/>
      <c r="R86" s="34"/>
      <c r="S86" s="34"/>
      <c r="T86" s="34"/>
      <c r="U86" s="34"/>
      <c r="V86" s="34"/>
    </row>
    <row r="87" spans="1:22" s="49" customFormat="1" ht="20.100000000000001" customHeight="1" x14ac:dyDescent="0.2">
      <c r="A87" s="175" t="s">
        <v>108</v>
      </c>
      <c r="B87" s="176" t="s">
        <v>184</v>
      </c>
      <c r="C87" s="177" t="s">
        <v>247</v>
      </c>
      <c r="D87" s="175" t="s">
        <v>209</v>
      </c>
      <c r="E87" s="175" t="s">
        <v>217</v>
      </c>
      <c r="F87" s="189">
        <v>18.52</v>
      </c>
      <c r="G87" s="195"/>
      <c r="H87" s="196"/>
      <c r="I87" s="45">
        <v>200</v>
      </c>
      <c r="J87" s="197"/>
      <c r="K87" s="198"/>
      <c r="L87" s="198"/>
      <c r="M87" s="44">
        <f t="shared" si="12"/>
        <v>0</v>
      </c>
      <c r="N87" s="44">
        <f t="shared" si="13"/>
        <v>0</v>
      </c>
      <c r="O87" s="46">
        <f t="shared" si="14"/>
        <v>0</v>
      </c>
      <c r="P87" s="46">
        <f t="shared" si="15"/>
        <v>0</v>
      </c>
      <c r="Q87" s="34"/>
      <c r="R87" s="34"/>
      <c r="S87" s="34"/>
      <c r="T87" s="34"/>
      <c r="U87" s="34"/>
      <c r="V87" s="34"/>
    </row>
    <row r="88" spans="1:22" s="49" customFormat="1" ht="20.100000000000001" customHeight="1" x14ac:dyDescent="0.2">
      <c r="A88" s="175" t="s">
        <v>109</v>
      </c>
      <c r="B88" s="176" t="s">
        <v>184</v>
      </c>
      <c r="C88" s="177" t="s">
        <v>247</v>
      </c>
      <c r="D88" s="175" t="s">
        <v>211</v>
      </c>
      <c r="E88" s="175" t="s">
        <v>217</v>
      </c>
      <c r="F88" s="189">
        <v>3.52</v>
      </c>
      <c r="G88" s="195"/>
      <c r="H88" s="196"/>
      <c r="I88" s="45">
        <v>0</v>
      </c>
      <c r="J88" s="197"/>
      <c r="K88" s="198"/>
      <c r="L88" s="198"/>
      <c r="M88" s="44">
        <f t="shared" si="12"/>
        <v>0</v>
      </c>
      <c r="N88" s="44">
        <f t="shared" si="13"/>
        <v>0</v>
      </c>
      <c r="O88" s="46">
        <f t="shared" si="14"/>
        <v>0</v>
      </c>
      <c r="P88" s="46">
        <f t="shared" si="15"/>
        <v>0</v>
      </c>
      <c r="Q88" s="34"/>
      <c r="R88" s="34"/>
      <c r="S88" s="34"/>
      <c r="T88" s="34"/>
      <c r="U88" s="34"/>
      <c r="V88" s="34"/>
    </row>
    <row r="89" spans="1:22" s="49" customFormat="1" ht="20.100000000000001" customHeight="1" x14ac:dyDescent="0.2">
      <c r="A89" s="175" t="s">
        <v>110</v>
      </c>
      <c r="B89" s="176" t="s">
        <v>184</v>
      </c>
      <c r="C89" s="177" t="s">
        <v>247</v>
      </c>
      <c r="D89" s="175" t="s">
        <v>211</v>
      </c>
      <c r="E89" s="175" t="s">
        <v>217</v>
      </c>
      <c r="F89" s="189">
        <v>1.2</v>
      </c>
      <c r="G89" s="195"/>
      <c r="H89" s="196"/>
      <c r="I89" s="45">
        <v>0</v>
      </c>
      <c r="J89" s="197"/>
      <c r="K89" s="198"/>
      <c r="L89" s="198"/>
      <c r="M89" s="44">
        <f t="shared" si="12"/>
        <v>0</v>
      </c>
      <c r="N89" s="44">
        <f t="shared" si="13"/>
        <v>0</v>
      </c>
      <c r="O89" s="46">
        <f t="shared" si="14"/>
        <v>0</v>
      </c>
      <c r="P89" s="46">
        <f t="shared" si="15"/>
        <v>0</v>
      </c>
      <c r="Q89" s="34"/>
      <c r="R89" s="34"/>
      <c r="S89" s="34"/>
      <c r="T89" s="34"/>
      <c r="U89" s="34"/>
      <c r="V89" s="34"/>
    </row>
    <row r="90" spans="1:22" s="49" customFormat="1" ht="20.100000000000001" customHeight="1" x14ac:dyDescent="0.2">
      <c r="A90" s="175" t="s">
        <v>111</v>
      </c>
      <c r="B90" s="176" t="s">
        <v>184</v>
      </c>
      <c r="C90" s="177" t="s">
        <v>247</v>
      </c>
      <c r="D90" s="175" t="s">
        <v>210</v>
      </c>
      <c r="E90" s="175" t="s">
        <v>217</v>
      </c>
      <c r="F90" s="189">
        <v>1.5</v>
      </c>
      <c r="G90" s="195"/>
      <c r="H90" s="196"/>
      <c r="I90" s="45">
        <v>200</v>
      </c>
      <c r="J90" s="197"/>
      <c r="K90" s="198"/>
      <c r="L90" s="198"/>
      <c r="M90" s="44">
        <f t="shared" si="12"/>
        <v>0</v>
      </c>
      <c r="N90" s="44">
        <f t="shared" si="13"/>
        <v>0</v>
      </c>
      <c r="O90" s="46">
        <f t="shared" si="14"/>
        <v>0</v>
      </c>
      <c r="P90" s="46">
        <f t="shared" si="15"/>
        <v>0</v>
      </c>
      <c r="Q90" s="34"/>
      <c r="R90" s="34"/>
      <c r="S90" s="34"/>
      <c r="T90" s="34"/>
      <c r="U90" s="34"/>
      <c r="V90" s="34"/>
    </row>
    <row r="91" spans="1:22" s="49" customFormat="1" ht="20.100000000000001" customHeight="1" x14ac:dyDescent="0.2">
      <c r="A91" s="175" t="s">
        <v>112</v>
      </c>
      <c r="B91" s="176" t="s">
        <v>184</v>
      </c>
      <c r="C91" s="177" t="s">
        <v>247</v>
      </c>
      <c r="D91" s="175" t="s">
        <v>249</v>
      </c>
      <c r="E91" s="175" t="s">
        <v>217</v>
      </c>
      <c r="F91" s="189">
        <v>13.56</v>
      </c>
      <c r="G91" s="195"/>
      <c r="H91" s="196"/>
      <c r="I91" s="45">
        <v>0</v>
      </c>
      <c r="J91" s="197"/>
      <c r="K91" s="198"/>
      <c r="L91" s="198"/>
      <c r="M91" s="44">
        <f t="shared" si="12"/>
        <v>0</v>
      </c>
      <c r="N91" s="44">
        <f t="shared" si="13"/>
        <v>0</v>
      </c>
      <c r="O91" s="46">
        <f t="shared" si="14"/>
        <v>0</v>
      </c>
      <c r="P91" s="46">
        <f t="shared" si="15"/>
        <v>0</v>
      </c>
      <c r="Q91" s="34"/>
      <c r="R91" s="34"/>
      <c r="S91" s="34"/>
      <c r="T91" s="34"/>
      <c r="U91" s="34"/>
      <c r="V91" s="34"/>
    </row>
    <row r="92" spans="1:22" s="49" customFormat="1" ht="20.100000000000001" customHeight="1" x14ac:dyDescent="0.2">
      <c r="A92" s="175" t="s">
        <v>113</v>
      </c>
      <c r="B92" s="176" t="s">
        <v>184</v>
      </c>
      <c r="C92" s="177" t="s">
        <v>247</v>
      </c>
      <c r="D92" s="175" t="s">
        <v>250</v>
      </c>
      <c r="E92" s="175" t="s">
        <v>256</v>
      </c>
      <c r="F92" s="189">
        <v>1.1000000000000001</v>
      </c>
      <c r="G92" s="195"/>
      <c r="H92" s="196"/>
      <c r="I92" s="45">
        <v>200</v>
      </c>
      <c r="J92" s="197"/>
      <c r="K92" s="198"/>
      <c r="L92" s="198"/>
      <c r="M92" s="44">
        <f t="shared" si="12"/>
        <v>0</v>
      </c>
      <c r="N92" s="44">
        <f t="shared" si="13"/>
        <v>0</v>
      </c>
      <c r="O92" s="46">
        <f t="shared" si="14"/>
        <v>0</v>
      </c>
      <c r="P92" s="46">
        <f t="shared" si="15"/>
        <v>0</v>
      </c>
      <c r="Q92" s="34"/>
      <c r="R92" s="34"/>
      <c r="S92" s="34"/>
      <c r="T92" s="34"/>
      <c r="U92" s="34"/>
      <c r="V92" s="34"/>
    </row>
    <row r="93" spans="1:22" s="49" customFormat="1" ht="20.100000000000001" customHeight="1" x14ac:dyDescent="0.2">
      <c r="A93" s="175" t="s">
        <v>114</v>
      </c>
      <c r="B93" s="176" t="s">
        <v>184</v>
      </c>
      <c r="C93" s="177" t="s">
        <v>247</v>
      </c>
      <c r="D93" s="175" t="s">
        <v>212</v>
      </c>
      <c r="E93" s="175" t="s">
        <v>256</v>
      </c>
      <c r="F93" s="189">
        <v>4.08</v>
      </c>
      <c r="G93" s="195"/>
      <c r="H93" s="196"/>
      <c r="I93" s="45">
        <v>200</v>
      </c>
      <c r="J93" s="197"/>
      <c r="K93" s="198"/>
      <c r="L93" s="198"/>
      <c r="M93" s="44">
        <f t="shared" si="12"/>
        <v>0</v>
      </c>
      <c r="N93" s="44">
        <f t="shared" si="13"/>
        <v>0</v>
      </c>
      <c r="O93" s="46">
        <f t="shared" si="14"/>
        <v>0</v>
      </c>
      <c r="P93" s="46">
        <f t="shared" si="15"/>
        <v>0</v>
      </c>
      <c r="Q93" s="34"/>
      <c r="R93" s="34"/>
      <c r="S93" s="34"/>
      <c r="T93" s="34"/>
      <c r="U93" s="34"/>
      <c r="V93" s="34"/>
    </row>
    <row r="94" spans="1:22" s="49" customFormat="1" ht="20.100000000000001" customHeight="1" x14ac:dyDescent="0.2">
      <c r="A94" s="175" t="s">
        <v>115</v>
      </c>
      <c r="B94" s="176" t="s">
        <v>184</v>
      </c>
      <c r="C94" s="177" t="s">
        <v>247</v>
      </c>
      <c r="D94" s="175" t="s">
        <v>251</v>
      </c>
      <c r="E94" s="175" t="s">
        <v>217</v>
      </c>
      <c r="F94" s="189">
        <v>15.08</v>
      </c>
      <c r="G94" s="195"/>
      <c r="H94" s="196"/>
      <c r="I94" s="45">
        <v>200</v>
      </c>
      <c r="J94" s="197"/>
      <c r="K94" s="198"/>
      <c r="L94" s="198"/>
      <c r="M94" s="44">
        <f t="shared" si="12"/>
        <v>0</v>
      </c>
      <c r="N94" s="44">
        <f t="shared" si="13"/>
        <v>0</v>
      </c>
      <c r="O94" s="46">
        <f t="shared" si="14"/>
        <v>0</v>
      </c>
      <c r="P94" s="46">
        <f t="shared" si="15"/>
        <v>0</v>
      </c>
      <c r="Q94" s="34"/>
      <c r="R94" s="34"/>
      <c r="S94" s="34"/>
      <c r="T94" s="34"/>
      <c r="U94" s="34"/>
      <c r="V94" s="34"/>
    </row>
    <row r="95" spans="1:22" s="49" customFormat="1" ht="20.100000000000001" customHeight="1" x14ac:dyDescent="0.2">
      <c r="A95" s="175" t="s">
        <v>118</v>
      </c>
      <c r="B95" s="176" t="s">
        <v>184</v>
      </c>
      <c r="C95" s="177" t="s">
        <v>247</v>
      </c>
      <c r="D95" s="175" t="s">
        <v>212</v>
      </c>
      <c r="E95" s="175" t="s">
        <v>256</v>
      </c>
      <c r="F95" s="189">
        <v>4.0919999999999996</v>
      </c>
      <c r="G95" s="195"/>
      <c r="H95" s="196"/>
      <c r="I95" s="45">
        <v>200</v>
      </c>
      <c r="J95" s="197"/>
      <c r="K95" s="198"/>
      <c r="L95" s="198"/>
      <c r="M95" s="44">
        <f t="shared" si="12"/>
        <v>0</v>
      </c>
      <c r="N95" s="44">
        <f t="shared" si="13"/>
        <v>0</v>
      </c>
      <c r="O95" s="46">
        <f t="shared" si="14"/>
        <v>0</v>
      </c>
      <c r="P95" s="46">
        <f t="shared" si="15"/>
        <v>0</v>
      </c>
      <c r="Q95" s="34"/>
      <c r="R95" s="34"/>
      <c r="S95" s="34"/>
      <c r="T95" s="34"/>
      <c r="U95" s="34"/>
      <c r="V95" s="34"/>
    </row>
    <row r="96" spans="1:22" s="49" customFormat="1" ht="20.100000000000001" customHeight="1" x14ac:dyDescent="0.2">
      <c r="A96" s="175" t="s">
        <v>119</v>
      </c>
      <c r="B96" s="176" t="s">
        <v>184</v>
      </c>
      <c r="C96" s="177" t="s">
        <v>247</v>
      </c>
      <c r="D96" s="175" t="s">
        <v>212</v>
      </c>
      <c r="E96" s="175" t="s">
        <v>256</v>
      </c>
      <c r="F96" s="189">
        <v>4.09</v>
      </c>
      <c r="G96" s="195"/>
      <c r="H96" s="196"/>
      <c r="I96" s="45">
        <v>200</v>
      </c>
      <c r="J96" s="197"/>
      <c r="K96" s="198"/>
      <c r="L96" s="198"/>
      <c r="M96" s="44">
        <f t="shared" si="12"/>
        <v>0</v>
      </c>
      <c r="N96" s="44">
        <f t="shared" si="13"/>
        <v>0</v>
      </c>
      <c r="O96" s="46">
        <f t="shared" si="14"/>
        <v>0</v>
      </c>
      <c r="P96" s="46">
        <f t="shared" si="15"/>
        <v>0</v>
      </c>
      <c r="Q96" s="34"/>
      <c r="R96" s="34"/>
      <c r="S96" s="34"/>
      <c r="T96" s="34"/>
      <c r="U96" s="34"/>
      <c r="V96" s="34"/>
    </row>
    <row r="97" spans="1:22" s="49" customFormat="1" ht="20.100000000000001" customHeight="1" x14ac:dyDescent="0.2">
      <c r="A97" s="175" t="s">
        <v>120</v>
      </c>
      <c r="B97" s="176" t="s">
        <v>184</v>
      </c>
      <c r="C97" s="177" t="s">
        <v>247</v>
      </c>
      <c r="D97" s="175" t="s">
        <v>252</v>
      </c>
      <c r="E97" s="175" t="s">
        <v>245</v>
      </c>
      <c r="F97" s="189">
        <v>1.5</v>
      </c>
      <c r="G97" s="195"/>
      <c r="H97" s="196"/>
      <c r="I97" s="45">
        <v>200</v>
      </c>
      <c r="J97" s="197"/>
      <c r="K97" s="198"/>
      <c r="L97" s="198"/>
      <c r="M97" s="44">
        <f t="shared" si="12"/>
        <v>0</v>
      </c>
      <c r="N97" s="44">
        <f t="shared" si="13"/>
        <v>0</v>
      </c>
      <c r="O97" s="46">
        <f t="shared" si="14"/>
        <v>0</v>
      </c>
      <c r="P97" s="46">
        <f t="shared" si="15"/>
        <v>0</v>
      </c>
      <c r="Q97" s="34"/>
      <c r="R97" s="34"/>
      <c r="S97" s="34"/>
      <c r="T97" s="34"/>
      <c r="U97" s="34"/>
      <c r="V97" s="34"/>
    </row>
    <row r="98" spans="1:22" s="49" customFormat="1" ht="20.100000000000001" customHeight="1" x14ac:dyDescent="0.2">
      <c r="A98" s="175" t="s">
        <v>121</v>
      </c>
      <c r="B98" s="176" t="s">
        <v>184</v>
      </c>
      <c r="C98" s="177" t="s">
        <v>247</v>
      </c>
      <c r="D98" s="175" t="s">
        <v>212</v>
      </c>
      <c r="E98" s="175" t="s">
        <v>256</v>
      </c>
      <c r="F98" s="189">
        <v>8.5</v>
      </c>
      <c r="G98" s="195"/>
      <c r="H98" s="196"/>
      <c r="I98" s="45">
        <v>200</v>
      </c>
      <c r="J98" s="197"/>
      <c r="K98" s="198"/>
      <c r="L98" s="198"/>
      <c r="M98" s="44">
        <f t="shared" si="12"/>
        <v>0</v>
      </c>
      <c r="N98" s="44">
        <f t="shared" si="13"/>
        <v>0</v>
      </c>
      <c r="O98" s="46">
        <f t="shared" si="14"/>
        <v>0</v>
      </c>
      <c r="P98" s="46">
        <f t="shared" si="15"/>
        <v>0</v>
      </c>
      <c r="Q98" s="34"/>
      <c r="R98" s="34"/>
      <c r="S98" s="34"/>
      <c r="T98" s="34"/>
      <c r="U98" s="34"/>
      <c r="V98" s="34"/>
    </row>
    <row r="99" spans="1:22" s="49" customFormat="1" ht="20.100000000000001" customHeight="1" x14ac:dyDescent="0.2">
      <c r="A99" s="175" t="s">
        <v>122</v>
      </c>
      <c r="B99" s="176" t="s">
        <v>184</v>
      </c>
      <c r="C99" s="177" t="s">
        <v>247</v>
      </c>
      <c r="D99" s="175" t="s">
        <v>252</v>
      </c>
      <c r="E99" s="175" t="s">
        <v>245</v>
      </c>
      <c r="F99" s="189">
        <v>8.8000000000000007</v>
      </c>
      <c r="G99" s="195"/>
      <c r="H99" s="196"/>
      <c r="I99" s="45">
        <v>200</v>
      </c>
      <c r="J99" s="197"/>
      <c r="K99" s="198"/>
      <c r="L99" s="198"/>
      <c r="M99" s="44">
        <f t="shared" si="12"/>
        <v>0</v>
      </c>
      <c r="N99" s="44">
        <f t="shared" si="13"/>
        <v>0</v>
      </c>
      <c r="O99" s="46">
        <f t="shared" si="14"/>
        <v>0</v>
      </c>
      <c r="P99" s="46">
        <f t="shared" si="15"/>
        <v>0</v>
      </c>
      <c r="Q99" s="34"/>
      <c r="R99" s="34"/>
      <c r="S99" s="34"/>
      <c r="T99" s="34"/>
      <c r="U99" s="34"/>
      <c r="V99" s="34"/>
    </row>
    <row r="100" spans="1:22" s="49" customFormat="1" ht="20.100000000000001" customHeight="1" x14ac:dyDescent="0.2">
      <c r="A100" s="175" t="s">
        <v>123</v>
      </c>
      <c r="B100" s="176" t="s">
        <v>184</v>
      </c>
      <c r="C100" s="177" t="s">
        <v>247</v>
      </c>
      <c r="D100" s="175" t="s">
        <v>212</v>
      </c>
      <c r="E100" s="175" t="s">
        <v>256</v>
      </c>
      <c r="F100" s="189">
        <v>8.5</v>
      </c>
      <c r="G100" s="195"/>
      <c r="H100" s="196"/>
      <c r="I100" s="45">
        <v>200</v>
      </c>
      <c r="J100" s="197"/>
      <c r="K100" s="198"/>
      <c r="L100" s="198"/>
      <c r="M100" s="44">
        <f t="shared" si="12"/>
        <v>0</v>
      </c>
      <c r="N100" s="44">
        <f t="shared" si="13"/>
        <v>0</v>
      </c>
      <c r="O100" s="46">
        <f t="shared" si="14"/>
        <v>0</v>
      </c>
      <c r="P100" s="46">
        <f t="shared" si="15"/>
        <v>0</v>
      </c>
      <c r="Q100" s="34"/>
      <c r="R100" s="34"/>
      <c r="S100" s="34"/>
      <c r="T100" s="34"/>
      <c r="U100" s="34"/>
      <c r="V100" s="34"/>
    </row>
    <row r="101" spans="1:22" s="49" customFormat="1" ht="20.100000000000001" customHeight="1" x14ac:dyDescent="0.2">
      <c r="A101" s="175" t="s">
        <v>124</v>
      </c>
      <c r="B101" s="176" t="s">
        <v>184</v>
      </c>
      <c r="C101" s="177" t="s">
        <v>247</v>
      </c>
      <c r="D101" s="175" t="s">
        <v>160</v>
      </c>
      <c r="E101" s="175" t="s">
        <v>245</v>
      </c>
      <c r="F101" s="189">
        <v>6.72</v>
      </c>
      <c r="G101" s="195"/>
      <c r="H101" s="196"/>
      <c r="I101" s="45">
        <v>200</v>
      </c>
      <c r="J101" s="197"/>
      <c r="K101" s="198"/>
      <c r="L101" s="198"/>
      <c r="M101" s="44">
        <f t="shared" si="12"/>
        <v>0</v>
      </c>
      <c r="N101" s="44">
        <f t="shared" si="13"/>
        <v>0</v>
      </c>
      <c r="O101" s="46">
        <f t="shared" si="14"/>
        <v>0</v>
      </c>
      <c r="P101" s="46">
        <f t="shared" si="15"/>
        <v>0</v>
      </c>
      <c r="Q101" s="34"/>
      <c r="R101" s="34"/>
      <c r="S101" s="34"/>
      <c r="T101" s="34"/>
      <c r="U101" s="34"/>
      <c r="V101" s="34"/>
    </row>
    <row r="102" spans="1:22" s="49" customFormat="1" ht="20.100000000000001" customHeight="1" x14ac:dyDescent="0.2">
      <c r="A102" s="175" t="s">
        <v>125</v>
      </c>
      <c r="B102" s="176" t="s">
        <v>184</v>
      </c>
      <c r="C102" s="177" t="s">
        <v>247</v>
      </c>
      <c r="D102" s="175" t="s">
        <v>206</v>
      </c>
      <c r="E102" s="175" t="s">
        <v>217</v>
      </c>
      <c r="F102" s="189">
        <v>6.6</v>
      </c>
      <c r="G102" s="195"/>
      <c r="H102" s="196"/>
      <c r="I102" s="45">
        <v>200</v>
      </c>
      <c r="J102" s="197"/>
      <c r="K102" s="198"/>
      <c r="L102" s="198"/>
      <c r="M102" s="44">
        <f t="shared" si="12"/>
        <v>0</v>
      </c>
      <c r="N102" s="44">
        <f t="shared" si="13"/>
        <v>0</v>
      </c>
      <c r="O102" s="46">
        <f t="shared" si="14"/>
        <v>0</v>
      </c>
      <c r="P102" s="46">
        <f t="shared" si="15"/>
        <v>0</v>
      </c>
      <c r="Q102" s="34"/>
      <c r="R102" s="34"/>
      <c r="S102" s="34"/>
      <c r="T102" s="34"/>
      <c r="U102" s="34"/>
      <c r="V102" s="34"/>
    </row>
    <row r="103" spans="1:22" s="49" customFormat="1" ht="20.100000000000001" customHeight="1" x14ac:dyDescent="0.2">
      <c r="A103" s="175" t="s">
        <v>127</v>
      </c>
      <c r="B103" s="176" t="s">
        <v>184</v>
      </c>
      <c r="C103" s="177" t="s">
        <v>247</v>
      </c>
      <c r="D103" s="175" t="s">
        <v>208</v>
      </c>
      <c r="E103" s="175" t="s">
        <v>217</v>
      </c>
      <c r="F103" s="190">
        <v>58.96</v>
      </c>
      <c r="G103" s="195"/>
      <c r="H103" s="196"/>
      <c r="I103" s="45">
        <v>200</v>
      </c>
      <c r="J103" s="197"/>
      <c r="K103" s="198"/>
      <c r="L103" s="198"/>
      <c r="M103" s="44">
        <f t="shared" si="12"/>
        <v>0</v>
      </c>
      <c r="N103" s="44">
        <f t="shared" si="13"/>
        <v>0</v>
      </c>
      <c r="O103" s="46">
        <f t="shared" si="14"/>
        <v>0</v>
      </c>
      <c r="P103" s="46">
        <f t="shared" si="15"/>
        <v>0</v>
      </c>
      <c r="Q103" s="34"/>
      <c r="R103" s="34"/>
      <c r="S103" s="34"/>
      <c r="T103" s="34"/>
      <c r="U103" s="34"/>
      <c r="V103" s="34"/>
    </row>
    <row r="104" spans="1:22" s="49" customFormat="1" ht="20.100000000000001" customHeight="1" x14ac:dyDescent="0.2">
      <c r="A104" s="175" t="s">
        <v>128</v>
      </c>
      <c r="B104" s="176" t="s">
        <v>184</v>
      </c>
      <c r="C104" s="177" t="s">
        <v>247</v>
      </c>
      <c r="D104" s="50" t="s">
        <v>253</v>
      </c>
      <c r="E104" s="175" t="s">
        <v>161</v>
      </c>
      <c r="F104" s="190">
        <v>84</v>
      </c>
      <c r="G104" s="195"/>
      <c r="H104" s="196"/>
      <c r="I104" s="45">
        <v>200</v>
      </c>
      <c r="J104" s="197"/>
      <c r="K104" s="198"/>
      <c r="L104" s="198"/>
      <c r="M104" s="44">
        <f t="shared" si="12"/>
        <v>0</v>
      </c>
      <c r="N104" s="44">
        <f t="shared" si="13"/>
        <v>0</v>
      </c>
      <c r="O104" s="46">
        <f t="shared" si="14"/>
        <v>0</v>
      </c>
      <c r="P104" s="46">
        <f t="shared" si="15"/>
        <v>0</v>
      </c>
      <c r="Q104" s="34"/>
      <c r="R104" s="34"/>
      <c r="S104" s="34"/>
      <c r="T104" s="34"/>
      <c r="U104" s="34"/>
      <c r="V104" s="34"/>
    </row>
    <row r="105" spans="1:22" s="49" customFormat="1" ht="20.100000000000001" customHeight="1" x14ac:dyDescent="0.2">
      <c r="A105" s="175" t="s">
        <v>129</v>
      </c>
      <c r="B105" s="176" t="s">
        <v>184</v>
      </c>
      <c r="C105" s="177" t="s">
        <v>247</v>
      </c>
      <c r="D105" s="50" t="s">
        <v>254</v>
      </c>
      <c r="E105" s="175" t="s">
        <v>161</v>
      </c>
      <c r="F105" s="190">
        <v>7</v>
      </c>
      <c r="G105" s="195"/>
      <c r="H105" s="196"/>
      <c r="I105" s="45">
        <v>0</v>
      </c>
      <c r="J105" s="197"/>
      <c r="K105" s="198"/>
      <c r="L105" s="198"/>
      <c r="M105" s="44">
        <f t="shared" si="12"/>
        <v>0</v>
      </c>
      <c r="N105" s="44">
        <f t="shared" si="13"/>
        <v>0</v>
      </c>
      <c r="O105" s="46">
        <f t="shared" si="14"/>
        <v>0</v>
      </c>
      <c r="P105" s="46">
        <f t="shared" si="15"/>
        <v>0</v>
      </c>
      <c r="Q105" s="34"/>
      <c r="R105" s="34"/>
      <c r="S105" s="34"/>
      <c r="T105" s="34"/>
      <c r="U105" s="34"/>
      <c r="V105" s="34"/>
    </row>
    <row r="106" spans="1:22" s="49" customFormat="1" ht="20.100000000000001" customHeight="1" x14ac:dyDescent="0.2">
      <c r="A106" s="175" t="s">
        <v>94</v>
      </c>
      <c r="B106" s="176" t="s">
        <v>258</v>
      </c>
      <c r="C106" s="177" t="s">
        <v>259</v>
      </c>
      <c r="D106" s="175" t="s">
        <v>206</v>
      </c>
      <c r="E106" s="175" t="s">
        <v>245</v>
      </c>
      <c r="F106" s="189">
        <v>8.35</v>
      </c>
      <c r="G106" s="195"/>
      <c r="H106" s="196"/>
      <c r="I106" s="45">
        <v>200</v>
      </c>
      <c r="J106" s="197"/>
      <c r="K106" s="198"/>
      <c r="L106" s="198"/>
      <c r="M106" s="44">
        <f t="shared" si="12"/>
        <v>0</v>
      </c>
      <c r="N106" s="44">
        <f t="shared" si="13"/>
        <v>0</v>
      </c>
      <c r="O106" s="46">
        <f t="shared" si="14"/>
        <v>0</v>
      </c>
      <c r="P106" s="46">
        <f t="shared" si="15"/>
        <v>0</v>
      </c>
      <c r="Q106" s="34"/>
      <c r="R106" s="34"/>
      <c r="S106" s="34"/>
      <c r="T106" s="34"/>
      <c r="U106" s="34"/>
      <c r="V106" s="34"/>
    </row>
    <row r="107" spans="1:22" s="49" customFormat="1" ht="20.100000000000001" customHeight="1" x14ac:dyDescent="0.2">
      <c r="A107" s="175" t="s">
        <v>257</v>
      </c>
      <c r="B107" s="176" t="s">
        <v>258</v>
      </c>
      <c r="C107" s="177" t="s">
        <v>259</v>
      </c>
      <c r="D107" s="175" t="s">
        <v>244</v>
      </c>
      <c r="E107" s="175" t="s">
        <v>245</v>
      </c>
      <c r="F107" s="189">
        <v>0.8</v>
      </c>
      <c r="G107" s="195"/>
      <c r="H107" s="196"/>
      <c r="I107" s="45">
        <v>0</v>
      </c>
      <c r="J107" s="197"/>
      <c r="K107" s="198"/>
      <c r="L107" s="198"/>
      <c r="M107" s="44">
        <f t="shared" si="12"/>
        <v>0</v>
      </c>
      <c r="N107" s="44">
        <f t="shared" si="13"/>
        <v>0</v>
      </c>
      <c r="O107" s="46">
        <f t="shared" si="14"/>
        <v>0</v>
      </c>
      <c r="P107" s="46">
        <f t="shared" si="15"/>
        <v>0</v>
      </c>
      <c r="Q107" s="34"/>
      <c r="R107" s="34"/>
      <c r="S107" s="34"/>
      <c r="T107" s="34"/>
      <c r="U107" s="34"/>
      <c r="V107" s="34"/>
    </row>
    <row r="108" spans="1:22" s="49" customFormat="1" ht="20.100000000000001" customHeight="1" x14ac:dyDescent="0.2">
      <c r="A108" s="175" t="s">
        <v>95</v>
      </c>
      <c r="B108" s="176" t="s">
        <v>258</v>
      </c>
      <c r="C108" s="177" t="s">
        <v>259</v>
      </c>
      <c r="D108" s="175" t="s">
        <v>16</v>
      </c>
      <c r="E108" s="175" t="s">
        <v>245</v>
      </c>
      <c r="F108" s="189">
        <v>25</v>
      </c>
      <c r="G108" s="195"/>
      <c r="H108" s="196"/>
      <c r="I108" s="45">
        <v>200</v>
      </c>
      <c r="J108" s="197"/>
      <c r="K108" s="198"/>
      <c r="L108" s="198"/>
      <c r="M108" s="44">
        <f t="shared" si="12"/>
        <v>0</v>
      </c>
      <c r="N108" s="44">
        <f t="shared" si="13"/>
        <v>0</v>
      </c>
      <c r="O108" s="46">
        <f t="shared" si="14"/>
        <v>0</v>
      </c>
      <c r="P108" s="46">
        <f t="shared" si="15"/>
        <v>0</v>
      </c>
      <c r="Q108" s="34"/>
      <c r="R108" s="34"/>
      <c r="S108" s="34"/>
      <c r="T108" s="34"/>
      <c r="U108" s="34"/>
      <c r="V108" s="34"/>
    </row>
    <row r="109" spans="1:22" s="49" customFormat="1" ht="20.100000000000001" customHeight="1" x14ac:dyDescent="0.2">
      <c r="A109" s="175" t="s">
        <v>96</v>
      </c>
      <c r="B109" s="176" t="s">
        <v>258</v>
      </c>
      <c r="C109" s="177" t="s">
        <v>259</v>
      </c>
      <c r="D109" s="175" t="s">
        <v>260</v>
      </c>
      <c r="E109" s="175" t="s">
        <v>245</v>
      </c>
      <c r="F109" s="189">
        <v>12.13</v>
      </c>
      <c r="G109" s="195"/>
      <c r="H109" s="196"/>
      <c r="I109" s="45">
        <v>200</v>
      </c>
      <c r="J109" s="197"/>
      <c r="K109" s="198"/>
      <c r="L109" s="198"/>
      <c r="M109" s="44">
        <f t="shared" si="12"/>
        <v>0</v>
      </c>
      <c r="N109" s="44">
        <f t="shared" si="13"/>
        <v>0</v>
      </c>
      <c r="O109" s="46">
        <f t="shared" si="14"/>
        <v>0</v>
      </c>
      <c r="P109" s="46">
        <f t="shared" si="15"/>
        <v>0</v>
      </c>
      <c r="Q109" s="34"/>
      <c r="R109" s="34"/>
      <c r="S109" s="34"/>
      <c r="T109" s="34"/>
      <c r="U109" s="34"/>
      <c r="V109" s="34"/>
    </row>
    <row r="110" spans="1:22" s="49" customFormat="1" ht="20.100000000000001" customHeight="1" x14ac:dyDescent="0.2">
      <c r="A110" s="175" t="s">
        <v>97</v>
      </c>
      <c r="B110" s="176" t="s">
        <v>258</v>
      </c>
      <c r="C110" s="177" t="s">
        <v>259</v>
      </c>
      <c r="D110" s="175" t="s">
        <v>260</v>
      </c>
      <c r="E110" s="175" t="s">
        <v>245</v>
      </c>
      <c r="F110" s="189">
        <v>12.13</v>
      </c>
      <c r="G110" s="195"/>
      <c r="H110" s="196"/>
      <c r="I110" s="45">
        <v>200</v>
      </c>
      <c r="J110" s="197"/>
      <c r="K110" s="198"/>
      <c r="L110" s="198"/>
      <c r="M110" s="44">
        <f t="shared" si="12"/>
        <v>0</v>
      </c>
      <c r="N110" s="44">
        <f t="shared" si="13"/>
        <v>0</v>
      </c>
      <c r="O110" s="46">
        <f t="shared" si="14"/>
        <v>0</v>
      </c>
      <c r="P110" s="46">
        <f t="shared" si="15"/>
        <v>0</v>
      </c>
      <c r="Q110" s="34"/>
      <c r="R110" s="34"/>
      <c r="S110" s="34"/>
      <c r="T110" s="34"/>
      <c r="U110" s="34"/>
      <c r="V110" s="34"/>
    </row>
    <row r="111" spans="1:22" s="49" customFormat="1" ht="20.100000000000001" customHeight="1" x14ac:dyDescent="0.2">
      <c r="A111" s="175" t="s">
        <v>98</v>
      </c>
      <c r="B111" s="176" t="s">
        <v>258</v>
      </c>
      <c r="C111" s="177" t="s">
        <v>259</v>
      </c>
      <c r="D111" s="175" t="s">
        <v>16</v>
      </c>
      <c r="E111" s="175" t="s">
        <v>245</v>
      </c>
      <c r="F111" s="189">
        <v>25</v>
      </c>
      <c r="G111" s="195"/>
      <c r="H111" s="196"/>
      <c r="I111" s="45">
        <v>200</v>
      </c>
      <c r="J111" s="197"/>
      <c r="K111" s="198"/>
      <c r="L111" s="198"/>
      <c r="M111" s="44">
        <f t="shared" si="12"/>
        <v>0</v>
      </c>
      <c r="N111" s="44">
        <f t="shared" si="13"/>
        <v>0</v>
      </c>
      <c r="O111" s="46">
        <f t="shared" si="14"/>
        <v>0</v>
      </c>
      <c r="P111" s="46">
        <f t="shared" si="15"/>
        <v>0</v>
      </c>
      <c r="Q111" s="34"/>
      <c r="R111" s="34"/>
      <c r="S111" s="34"/>
      <c r="T111" s="34"/>
      <c r="U111" s="34"/>
      <c r="V111" s="34"/>
    </row>
    <row r="112" spans="1:22" s="49" customFormat="1" ht="20.100000000000001" customHeight="1" x14ac:dyDescent="0.2">
      <c r="A112" s="175" t="s">
        <v>99</v>
      </c>
      <c r="B112" s="176" t="s">
        <v>258</v>
      </c>
      <c r="C112" s="177" t="s">
        <v>259</v>
      </c>
      <c r="D112" s="175" t="s">
        <v>243</v>
      </c>
      <c r="E112" s="175" t="s">
        <v>245</v>
      </c>
      <c r="F112" s="189">
        <v>1.1000000000000001</v>
      </c>
      <c r="G112" s="195"/>
      <c r="H112" s="196"/>
      <c r="I112" s="45">
        <v>200</v>
      </c>
      <c r="J112" s="197"/>
      <c r="K112" s="198"/>
      <c r="L112" s="198"/>
      <c r="M112" s="44">
        <f t="shared" si="12"/>
        <v>0</v>
      </c>
      <c r="N112" s="44">
        <f t="shared" si="13"/>
        <v>0</v>
      </c>
      <c r="O112" s="46">
        <f t="shared" si="14"/>
        <v>0</v>
      </c>
      <c r="P112" s="46">
        <f t="shared" si="15"/>
        <v>0</v>
      </c>
      <c r="Q112" s="34"/>
      <c r="R112" s="34"/>
      <c r="S112" s="34"/>
      <c r="T112" s="34"/>
      <c r="U112" s="34"/>
      <c r="V112" s="34"/>
    </row>
    <row r="113" spans="1:22" s="49" customFormat="1" ht="20.100000000000001" customHeight="1" x14ac:dyDescent="0.2">
      <c r="A113" s="175" t="s">
        <v>100</v>
      </c>
      <c r="B113" s="176" t="s">
        <v>258</v>
      </c>
      <c r="C113" s="177" t="s">
        <v>259</v>
      </c>
      <c r="D113" s="175" t="s">
        <v>243</v>
      </c>
      <c r="E113" s="175" t="s">
        <v>245</v>
      </c>
      <c r="F113" s="189">
        <v>1.1000000000000001</v>
      </c>
      <c r="G113" s="195"/>
      <c r="H113" s="196"/>
      <c r="I113" s="45">
        <v>200</v>
      </c>
      <c r="J113" s="197"/>
      <c r="K113" s="198"/>
      <c r="L113" s="198"/>
      <c r="M113" s="44">
        <f t="shared" si="12"/>
        <v>0</v>
      </c>
      <c r="N113" s="44">
        <f t="shared" si="13"/>
        <v>0</v>
      </c>
      <c r="O113" s="46">
        <f t="shared" si="14"/>
        <v>0</v>
      </c>
      <c r="P113" s="46">
        <f t="shared" si="15"/>
        <v>0</v>
      </c>
      <c r="Q113" s="34"/>
      <c r="R113" s="34"/>
      <c r="S113" s="34"/>
      <c r="T113" s="34"/>
      <c r="U113" s="34"/>
      <c r="V113" s="34"/>
    </row>
    <row r="114" spans="1:22" s="49" customFormat="1" ht="20.100000000000001" customHeight="1" x14ac:dyDescent="0.2">
      <c r="A114" s="175" t="s">
        <v>99</v>
      </c>
      <c r="B114" s="176" t="s">
        <v>258</v>
      </c>
      <c r="C114" s="177" t="s">
        <v>259</v>
      </c>
      <c r="D114" s="175" t="s">
        <v>261</v>
      </c>
      <c r="E114" s="175" t="s">
        <v>245</v>
      </c>
      <c r="F114" s="189">
        <v>4.6399999999999997</v>
      </c>
      <c r="G114" s="195"/>
      <c r="H114" s="196"/>
      <c r="I114" s="45">
        <v>200</v>
      </c>
      <c r="J114" s="197"/>
      <c r="K114" s="198"/>
      <c r="L114" s="198"/>
      <c r="M114" s="44">
        <f t="shared" si="12"/>
        <v>0</v>
      </c>
      <c r="N114" s="44">
        <f t="shared" si="13"/>
        <v>0</v>
      </c>
      <c r="O114" s="46">
        <f t="shared" si="14"/>
        <v>0</v>
      </c>
      <c r="P114" s="46">
        <f t="shared" si="15"/>
        <v>0</v>
      </c>
      <c r="Q114" s="34"/>
      <c r="R114" s="34"/>
      <c r="S114" s="34"/>
      <c r="T114" s="34"/>
      <c r="U114" s="34"/>
      <c r="V114" s="34"/>
    </row>
    <row r="115" spans="1:22" s="49" customFormat="1" ht="20.100000000000001" customHeight="1" x14ac:dyDescent="0.2">
      <c r="A115" s="175" t="s">
        <v>100</v>
      </c>
      <c r="B115" s="176" t="s">
        <v>258</v>
      </c>
      <c r="C115" s="177" t="s">
        <v>259</v>
      </c>
      <c r="D115" s="175" t="s">
        <v>262</v>
      </c>
      <c r="E115" s="175" t="s">
        <v>245</v>
      </c>
      <c r="F115" s="189">
        <v>1.1000000000000001</v>
      </c>
      <c r="G115" s="195"/>
      <c r="H115" s="196"/>
      <c r="I115" s="45">
        <v>200</v>
      </c>
      <c r="J115" s="197"/>
      <c r="K115" s="198"/>
      <c r="L115" s="198"/>
      <c r="M115" s="44">
        <f t="shared" si="12"/>
        <v>0</v>
      </c>
      <c r="N115" s="44">
        <f t="shared" si="13"/>
        <v>0</v>
      </c>
      <c r="O115" s="46">
        <f t="shared" si="14"/>
        <v>0</v>
      </c>
      <c r="P115" s="46">
        <f t="shared" si="15"/>
        <v>0</v>
      </c>
      <c r="Q115" s="34"/>
      <c r="R115" s="34"/>
      <c r="S115" s="34"/>
      <c r="T115" s="34"/>
      <c r="U115" s="34"/>
      <c r="V115" s="34"/>
    </row>
    <row r="116" spans="1:22" s="49" customFormat="1" ht="20.100000000000001" customHeight="1" x14ac:dyDescent="0.2">
      <c r="A116" s="175" t="s">
        <v>101</v>
      </c>
      <c r="B116" s="176" t="s">
        <v>258</v>
      </c>
      <c r="C116" s="177" t="s">
        <v>259</v>
      </c>
      <c r="D116" s="175" t="s">
        <v>240</v>
      </c>
      <c r="E116" s="175" t="s">
        <v>161</v>
      </c>
      <c r="F116" s="189">
        <v>252</v>
      </c>
      <c r="G116" s="195"/>
      <c r="H116" s="196"/>
      <c r="I116" s="45">
        <v>200</v>
      </c>
      <c r="J116" s="197"/>
      <c r="K116" s="198"/>
      <c r="L116" s="198"/>
      <c r="M116" s="44">
        <f t="shared" si="12"/>
        <v>0</v>
      </c>
      <c r="N116" s="44">
        <f t="shared" si="13"/>
        <v>0</v>
      </c>
      <c r="O116" s="46">
        <f t="shared" si="14"/>
        <v>0</v>
      </c>
      <c r="P116" s="46">
        <f t="shared" si="15"/>
        <v>0</v>
      </c>
      <c r="Q116" s="34"/>
      <c r="R116" s="34"/>
      <c r="S116" s="34"/>
      <c r="T116" s="34"/>
      <c r="U116" s="34"/>
      <c r="V116" s="34"/>
    </row>
    <row r="117" spans="1:22" s="49" customFormat="1" ht="20.100000000000001" customHeight="1" x14ac:dyDescent="0.2">
      <c r="A117" s="175" t="s">
        <v>102</v>
      </c>
      <c r="B117" s="176" t="s">
        <v>258</v>
      </c>
      <c r="C117" s="177" t="s">
        <v>259</v>
      </c>
      <c r="D117" s="175" t="s">
        <v>211</v>
      </c>
      <c r="E117" s="175" t="s">
        <v>161</v>
      </c>
      <c r="F117" s="189">
        <v>33.799999999999997</v>
      </c>
      <c r="G117" s="195"/>
      <c r="H117" s="196"/>
      <c r="I117" s="45">
        <v>0</v>
      </c>
      <c r="J117" s="197"/>
      <c r="K117" s="198"/>
      <c r="L117" s="198"/>
      <c r="M117" s="44">
        <f t="shared" si="12"/>
        <v>0</v>
      </c>
      <c r="N117" s="44">
        <f t="shared" si="13"/>
        <v>0</v>
      </c>
      <c r="O117" s="46">
        <f t="shared" si="14"/>
        <v>0</v>
      </c>
      <c r="P117" s="46">
        <f t="shared" si="15"/>
        <v>0</v>
      </c>
      <c r="Q117" s="34"/>
      <c r="R117" s="34"/>
      <c r="S117" s="34"/>
      <c r="T117" s="34"/>
      <c r="U117" s="34"/>
      <c r="V117" s="34"/>
    </row>
    <row r="118" spans="1:22" s="49" customFormat="1" ht="20.100000000000001" customHeight="1" x14ac:dyDescent="0.2">
      <c r="A118" s="157"/>
      <c r="B118" s="158"/>
      <c r="C118" s="158"/>
      <c r="D118" s="158"/>
      <c r="E118" s="159"/>
      <c r="F118" s="160">
        <f>SUM(F71:F117)</f>
        <v>1261.5220000000002</v>
      </c>
      <c r="G118" s="161"/>
      <c r="H118" s="161"/>
      <c r="I118" s="160"/>
      <c r="J118" s="160"/>
      <c r="K118" s="160"/>
      <c r="L118" s="162"/>
      <c r="M118" s="160">
        <f>SUM(M71:M117)</f>
        <v>0</v>
      </c>
      <c r="N118" s="160">
        <f>SUM(N71:N117)</f>
        <v>0</v>
      </c>
      <c r="O118" s="161">
        <f>SUM(O71:O117)</f>
        <v>0</v>
      </c>
      <c r="P118" s="161">
        <f>SUM(P71:P117)</f>
        <v>0</v>
      </c>
      <c r="Q118" s="34"/>
      <c r="R118" s="34"/>
      <c r="S118" s="34"/>
      <c r="T118" s="34"/>
      <c r="U118" s="34"/>
      <c r="V118" s="34"/>
    </row>
    <row r="119" spans="1:22" s="49" customFormat="1" ht="20.100000000000001" customHeight="1" x14ac:dyDescent="0.2">
      <c r="A119" s="175" t="s">
        <v>94</v>
      </c>
      <c r="B119" s="176" t="s">
        <v>277</v>
      </c>
      <c r="C119" s="177" t="s">
        <v>278</v>
      </c>
      <c r="D119" s="175" t="s">
        <v>206</v>
      </c>
      <c r="E119" s="175" t="s">
        <v>245</v>
      </c>
      <c r="F119" s="189">
        <v>19.36</v>
      </c>
      <c r="G119" s="195"/>
      <c r="H119" s="196"/>
      <c r="I119" s="45">
        <v>200</v>
      </c>
      <c r="J119" s="197"/>
      <c r="K119" s="198"/>
      <c r="L119" s="198"/>
      <c r="M119" s="44">
        <f t="shared" si="12"/>
        <v>0</v>
      </c>
      <c r="N119" s="44">
        <f t="shared" si="13"/>
        <v>0</v>
      </c>
      <c r="O119" s="46">
        <f t="shared" si="14"/>
        <v>0</v>
      </c>
      <c r="P119" s="46">
        <f t="shared" si="15"/>
        <v>0</v>
      </c>
      <c r="Q119" s="34"/>
      <c r="R119" s="34"/>
      <c r="S119" s="34"/>
      <c r="T119" s="34"/>
      <c r="U119" s="34"/>
      <c r="V119" s="34"/>
    </row>
    <row r="120" spans="1:22" s="49" customFormat="1" ht="20.100000000000001" customHeight="1" x14ac:dyDescent="0.2">
      <c r="A120" s="175" t="s">
        <v>257</v>
      </c>
      <c r="B120" s="176" t="s">
        <v>277</v>
      </c>
      <c r="C120" s="177" t="s">
        <v>278</v>
      </c>
      <c r="D120" s="175" t="s">
        <v>279</v>
      </c>
      <c r="E120" s="175" t="s">
        <v>245</v>
      </c>
      <c r="F120" s="189">
        <v>0.5</v>
      </c>
      <c r="G120" s="195"/>
      <c r="H120" s="196"/>
      <c r="I120" s="45">
        <v>0</v>
      </c>
      <c r="J120" s="197"/>
      <c r="K120" s="198"/>
      <c r="L120" s="198"/>
      <c r="M120" s="44">
        <f t="shared" si="12"/>
        <v>0</v>
      </c>
      <c r="N120" s="44">
        <f t="shared" si="13"/>
        <v>0</v>
      </c>
      <c r="O120" s="46">
        <f t="shared" si="14"/>
        <v>0</v>
      </c>
      <c r="P120" s="46">
        <f t="shared" si="15"/>
        <v>0</v>
      </c>
      <c r="Q120" s="34"/>
      <c r="R120" s="34"/>
      <c r="S120" s="34"/>
      <c r="T120" s="34"/>
      <c r="U120" s="34"/>
      <c r="V120" s="34"/>
    </row>
    <row r="121" spans="1:22" s="49" customFormat="1" ht="20.100000000000001" customHeight="1" x14ac:dyDescent="0.2">
      <c r="A121" s="175" t="s">
        <v>95</v>
      </c>
      <c r="B121" s="176" t="s">
        <v>277</v>
      </c>
      <c r="C121" s="177" t="s">
        <v>278</v>
      </c>
      <c r="D121" s="175" t="s">
        <v>160</v>
      </c>
      <c r="E121" s="175" t="s">
        <v>245</v>
      </c>
      <c r="F121" s="189">
        <v>39.75</v>
      </c>
      <c r="G121" s="195"/>
      <c r="H121" s="196"/>
      <c r="I121" s="45">
        <v>200</v>
      </c>
      <c r="J121" s="197"/>
      <c r="K121" s="198"/>
      <c r="L121" s="198"/>
      <c r="M121" s="44">
        <f t="shared" si="12"/>
        <v>0</v>
      </c>
      <c r="N121" s="44">
        <f t="shared" si="13"/>
        <v>0</v>
      </c>
      <c r="O121" s="46">
        <f t="shared" si="14"/>
        <v>0</v>
      </c>
      <c r="P121" s="46">
        <f t="shared" si="15"/>
        <v>0</v>
      </c>
      <c r="Q121" s="34"/>
      <c r="R121" s="34"/>
      <c r="S121" s="34"/>
      <c r="T121" s="34"/>
      <c r="U121" s="34"/>
      <c r="V121" s="34"/>
    </row>
    <row r="122" spans="1:22" s="49" customFormat="1" ht="20.100000000000001" customHeight="1" x14ac:dyDescent="0.2">
      <c r="A122" s="175" t="s">
        <v>263</v>
      </c>
      <c r="B122" s="176" t="s">
        <v>277</v>
      </c>
      <c r="C122" s="177" t="s">
        <v>278</v>
      </c>
      <c r="D122" s="175" t="s">
        <v>160</v>
      </c>
      <c r="E122" s="175" t="s">
        <v>245</v>
      </c>
      <c r="F122" s="189">
        <v>40.950000000000003</v>
      </c>
      <c r="G122" s="195"/>
      <c r="H122" s="196"/>
      <c r="I122" s="45">
        <v>200</v>
      </c>
      <c r="J122" s="197"/>
      <c r="K122" s="198"/>
      <c r="L122" s="198"/>
      <c r="M122" s="44">
        <f t="shared" si="12"/>
        <v>0</v>
      </c>
      <c r="N122" s="44">
        <f t="shared" si="13"/>
        <v>0</v>
      </c>
      <c r="O122" s="46">
        <f t="shared" si="14"/>
        <v>0</v>
      </c>
      <c r="P122" s="46">
        <f t="shared" si="15"/>
        <v>0</v>
      </c>
      <c r="Q122" s="34"/>
      <c r="R122" s="34"/>
      <c r="S122" s="34"/>
      <c r="T122" s="34"/>
      <c r="U122" s="34"/>
      <c r="V122" s="34"/>
    </row>
    <row r="123" spans="1:22" s="49" customFormat="1" ht="20.100000000000001" customHeight="1" x14ac:dyDescent="0.2">
      <c r="A123" s="175" t="s">
        <v>264</v>
      </c>
      <c r="B123" s="176" t="s">
        <v>277</v>
      </c>
      <c r="C123" s="177" t="s">
        <v>278</v>
      </c>
      <c r="D123" s="175" t="s">
        <v>160</v>
      </c>
      <c r="E123" s="175" t="s">
        <v>245</v>
      </c>
      <c r="F123" s="189">
        <v>33.18</v>
      </c>
      <c r="G123" s="195"/>
      <c r="H123" s="196"/>
      <c r="I123" s="45">
        <v>200</v>
      </c>
      <c r="J123" s="197"/>
      <c r="K123" s="198"/>
      <c r="L123" s="198"/>
      <c r="M123" s="44">
        <f t="shared" si="12"/>
        <v>0</v>
      </c>
      <c r="N123" s="44">
        <f t="shared" si="13"/>
        <v>0</v>
      </c>
      <c r="O123" s="46">
        <f t="shared" si="14"/>
        <v>0</v>
      </c>
      <c r="P123" s="46">
        <f t="shared" si="15"/>
        <v>0</v>
      </c>
      <c r="Q123" s="34"/>
      <c r="R123" s="34"/>
      <c r="S123" s="34"/>
      <c r="T123" s="34"/>
      <c r="U123" s="34"/>
      <c r="V123" s="34"/>
    </row>
    <row r="124" spans="1:22" s="49" customFormat="1" ht="20.100000000000001" customHeight="1" x14ac:dyDescent="0.2">
      <c r="A124" s="175" t="s">
        <v>96</v>
      </c>
      <c r="B124" s="176" t="s">
        <v>277</v>
      </c>
      <c r="C124" s="177" t="s">
        <v>278</v>
      </c>
      <c r="D124" s="175" t="s">
        <v>280</v>
      </c>
      <c r="E124" s="175" t="s">
        <v>217</v>
      </c>
      <c r="F124" s="189">
        <v>51.24</v>
      </c>
      <c r="G124" s="195"/>
      <c r="H124" s="196"/>
      <c r="I124" s="45">
        <v>200</v>
      </c>
      <c r="J124" s="197"/>
      <c r="K124" s="198"/>
      <c r="L124" s="198"/>
      <c r="M124" s="44">
        <f t="shared" si="12"/>
        <v>0</v>
      </c>
      <c r="N124" s="44">
        <f t="shared" si="13"/>
        <v>0</v>
      </c>
      <c r="O124" s="46">
        <f t="shared" si="14"/>
        <v>0</v>
      </c>
      <c r="P124" s="46">
        <f t="shared" si="15"/>
        <v>0</v>
      </c>
      <c r="Q124" s="34"/>
      <c r="R124" s="34"/>
      <c r="S124" s="34"/>
      <c r="T124" s="34"/>
      <c r="U124" s="34"/>
      <c r="V124" s="34"/>
    </row>
    <row r="125" spans="1:22" s="49" customFormat="1" ht="20.100000000000001" customHeight="1" x14ac:dyDescent="0.2">
      <c r="A125" s="175" t="s">
        <v>97</v>
      </c>
      <c r="B125" s="176" t="s">
        <v>277</v>
      </c>
      <c r="C125" s="177" t="s">
        <v>278</v>
      </c>
      <c r="D125" s="175" t="s">
        <v>280</v>
      </c>
      <c r="E125" s="175" t="s">
        <v>217</v>
      </c>
      <c r="F125" s="189">
        <v>24.64</v>
      </c>
      <c r="G125" s="195"/>
      <c r="H125" s="196"/>
      <c r="I125" s="45">
        <v>200</v>
      </c>
      <c r="J125" s="197"/>
      <c r="K125" s="198"/>
      <c r="L125" s="198"/>
      <c r="M125" s="44">
        <f t="shared" si="12"/>
        <v>0</v>
      </c>
      <c r="N125" s="44">
        <f t="shared" si="13"/>
        <v>0</v>
      </c>
      <c r="O125" s="46">
        <f t="shared" si="14"/>
        <v>0</v>
      </c>
      <c r="P125" s="46">
        <f t="shared" si="15"/>
        <v>0</v>
      </c>
      <c r="Q125" s="34"/>
      <c r="R125" s="34"/>
      <c r="S125" s="34"/>
      <c r="T125" s="34"/>
      <c r="U125" s="34"/>
      <c r="V125" s="34"/>
    </row>
    <row r="126" spans="1:22" s="49" customFormat="1" ht="20.100000000000001" customHeight="1" x14ac:dyDescent="0.2">
      <c r="A126" s="175" t="s">
        <v>98</v>
      </c>
      <c r="B126" s="176" t="s">
        <v>277</v>
      </c>
      <c r="C126" s="177" t="s">
        <v>278</v>
      </c>
      <c r="D126" s="175" t="s">
        <v>211</v>
      </c>
      <c r="E126" s="175" t="s">
        <v>220</v>
      </c>
      <c r="F126" s="189">
        <v>3.92</v>
      </c>
      <c r="G126" s="195"/>
      <c r="H126" s="196"/>
      <c r="I126" s="45">
        <v>0</v>
      </c>
      <c r="J126" s="197"/>
      <c r="K126" s="198"/>
      <c r="L126" s="198"/>
      <c r="M126" s="44">
        <f t="shared" si="12"/>
        <v>0</v>
      </c>
      <c r="N126" s="44">
        <f t="shared" si="13"/>
        <v>0</v>
      </c>
      <c r="O126" s="46">
        <f t="shared" si="14"/>
        <v>0</v>
      </c>
      <c r="P126" s="46">
        <f t="shared" si="15"/>
        <v>0</v>
      </c>
      <c r="Q126" s="34"/>
      <c r="R126" s="34"/>
      <c r="S126" s="34"/>
      <c r="T126" s="34"/>
      <c r="U126" s="34"/>
      <c r="V126" s="34"/>
    </row>
    <row r="127" spans="1:22" s="49" customFormat="1" ht="20.100000000000001" customHeight="1" x14ac:dyDescent="0.2">
      <c r="A127" s="175" t="s">
        <v>99</v>
      </c>
      <c r="B127" s="176" t="s">
        <v>277</v>
      </c>
      <c r="C127" s="177" t="s">
        <v>278</v>
      </c>
      <c r="D127" s="175" t="s">
        <v>206</v>
      </c>
      <c r="E127" s="175" t="s">
        <v>217</v>
      </c>
      <c r="F127" s="189">
        <v>10</v>
      </c>
      <c r="G127" s="195"/>
      <c r="H127" s="196"/>
      <c r="I127" s="45">
        <v>200</v>
      </c>
      <c r="J127" s="197"/>
      <c r="K127" s="198"/>
      <c r="L127" s="198"/>
      <c r="M127" s="44">
        <f t="shared" si="12"/>
        <v>0</v>
      </c>
      <c r="N127" s="44">
        <f t="shared" si="13"/>
        <v>0</v>
      </c>
      <c r="O127" s="46">
        <f t="shared" si="14"/>
        <v>0</v>
      </c>
      <c r="P127" s="46">
        <f t="shared" si="15"/>
        <v>0</v>
      </c>
      <c r="Q127" s="34"/>
      <c r="R127" s="34"/>
      <c r="S127" s="34"/>
      <c r="T127" s="34"/>
      <c r="U127" s="34"/>
      <c r="V127" s="34"/>
    </row>
    <row r="128" spans="1:22" s="49" customFormat="1" ht="20.100000000000001" customHeight="1" x14ac:dyDescent="0.2">
      <c r="A128" s="175" t="s">
        <v>265</v>
      </c>
      <c r="B128" s="176" t="s">
        <v>277</v>
      </c>
      <c r="C128" s="177" t="s">
        <v>278</v>
      </c>
      <c r="D128" s="175" t="s">
        <v>211</v>
      </c>
      <c r="E128" s="175" t="s">
        <v>217</v>
      </c>
      <c r="F128" s="189">
        <v>1.1000000000000001</v>
      </c>
      <c r="G128" s="195"/>
      <c r="H128" s="196"/>
      <c r="I128" s="45">
        <v>0</v>
      </c>
      <c r="J128" s="197"/>
      <c r="K128" s="198"/>
      <c r="L128" s="198"/>
      <c r="M128" s="44">
        <f t="shared" si="12"/>
        <v>0</v>
      </c>
      <c r="N128" s="44">
        <f t="shared" si="13"/>
        <v>0</v>
      </c>
      <c r="O128" s="46">
        <f t="shared" si="14"/>
        <v>0</v>
      </c>
      <c r="P128" s="46">
        <f t="shared" si="15"/>
        <v>0</v>
      </c>
      <c r="Q128" s="34"/>
      <c r="R128" s="34"/>
      <c r="S128" s="34"/>
      <c r="T128" s="34"/>
      <c r="U128" s="34"/>
      <c r="V128" s="34"/>
    </row>
    <row r="129" spans="1:22" s="49" customFormat="1" ht="20.100000000000001" customHeight="1" x14ac:dyDescent="0.2">
      <c r="A129" s="175" t="s">
        <v>100</v>
      </c>
      <c r="B129" s="176" t="s">
        <v>277</v>
      </c>
      <c r="C129" s="177" t="s">
        <v>278</v>
      </c>
      <c r="D129" s="175" t="s">
        <v>212</v>
      </c>
      <c r="E129" s="175" t="s">
        <v>217</v>
      </c>
      <c r="F129" s="189">
        <v>5.28</v>
      </c>
      <c r="G129" s="195"/>
      <c r="H129" s="196"/>
      <c r="I129" s="45">
        <v>200</v>
      </c>
      <c r="J129" s="197"/>
      <c r="K129" s="198"/>
      <c r="L129" s="198"/>
      <c r="M129" s="44">
        <f t="shared" si="12"/>
        <v>0</v>
      </c>
      <c r="N129" s="44">
        <f t="shared" si="13"/>
        <v>0</v>
      </c>
      <c r="O129" s="46">
        <f t="shared" si="14"/>
        <v>0</v>
      </c>
      <c r="P129" s="46">
        <f t="shared" si="15"/>
        <v>0</v>
      </c>
      <c r="Q129" s="34"/>
      <c r="R129" s="34"/>
      <c r="S129" s="34"/>
      <c r="T129" s="34"/>
      <c r="U129" s="34"/>
      <c r="V129" s="34"/>
    </row>
    <row r="130" spans="1:22" s="49" customFormat="1" ht="20.100000000000001" customHeight="1" x14ac:dyDescent="0.2">
      <c r="A130" s="175" t="s">
        <v>266</v>
      </c>
      <c r="B130" s="176" t="s">
        <v>277</v>
      </c>
      <c r="C130" s="177" t="s">
        <v>278</v>
      </c>
      <c r="D130" s="175" t="s">
        <v>208</v>
      </c>
      <c r="E130" s="175" t="s">
        <v>217</v>
      </c>
      <c r="F130" s="189">
        <v>55.43</v>
      </c>
      <c r="G130" s="195"/>
      <c r="H130" s="196"/>
      <c r="I130" s="45">
        <v>200</v>
      </c>
      <c r="J130" s="197"/>
      <c r="K130" s="198"/>
      <c r="L130" s="198"/>
      <c r="M130" s="44">
        <f t="shared" si="12"/>
        <v>0</v>
      </c>
      <c r="N130" s="44">
        <f t="shared" si="13"/>
        <v>0</v>
      </c>
      <c r="O130" s="46">
        <f t="shared" si="14"/>
        <v>0</v>
      </c>
      <c r="P130" s="46">
        <f t="shared" si="15"/>
        <v>0</v>
      </c>
      <c r="Q130" s="34"/>
      <c r="R130" s="34"/>
      <c r="S130" s="34"/>
      <c r="T130" s="34"/>
      <c r="U130" s="34"/>
      <c r="V130" s="34"/>
    </row>
    <row r="131" spans="1:22" s="49" customFormat="1" ht="20.100000000000001" customHeight="1" x14ac:dyDescent="0.2">
      <c r="A131" s="175" t="s">
        <v>267</v>
      </c>
      <c r="B131" s="176" t="s">
        <v>277</v>
      </c>
      <c r="C131" s="177" t="s">
        <v>278</v>
      </c>
      <c r="D131" s="175" t="s">
        <v>208</v>
      </c>
      <c r="E131" s="175" t="s">
        <v>217</v>
      </c>
      <c r="F131" s="189">
        <v>55.53</v>
      </c>
      <c r="G131" s="195"/>
      <c r="H131" s="196"/>
      <c r="I131" s="45">
        <v>200</v>
      </c>
      <c r="J131" s="197"/>
      <c r="K131" s="198"/>
      <c r="L131" s="198"/>
      <c r="M131" s="44">
        <f t="shared" si="12"/>
        <v>0</v>
      </c>
      <c r="N131" s="44">
        <f t="shared" si="13"/>
        <v>0</v>
      </c>
      <c r="O131" s="46">
        <f t="shared" si="14"/>
        <v>0</v>
      </c>
      <c r="P131" s="46">
        <f t="shared" si="15"/>
        <v>0</v>
      </c>
      <c r="Q131" s="34"/>
      <c r="R131" s="34"/>
      <c r="S131" s="34"/>
      <c r="T131" s="34"/>
      <c r="U131" s="34"/>
      <c r="V131" s="34"/>
    </row>
    <row r="132" spans="1:22" s="49" customFormat="1" ht="20.100000000000001" customHeight="1" x14ac:dyDescent="0.2">
      <c r="A132" s="175" t="s">
        <v>102</v>
      </c>
      <c r="B132" s="176" t="s">
        <v>277</v>
      </c>
      <c r="C132" s="177" t="s">
        <v>278</v>
      </c>
      <c r="D132" s="175" t="s">
        <v>208</v>
      </c>
      <c r="E132" s="175" t="s">
        <v>217</v>
      </c>
      <c r="F132" s="189">
        <v>51.84</v>
      </c>
      <c r="G132" s="195"/>
      <c r="H132" s="196"/>
      <c r="I132" s="45">
        <v>200</v>
      </c>
      <c r="J132" s="197"/>
      <c r="K132" s="198"/>
      <c r="L132" s="198"/>
      <c r="M132" s="44">
        <f t="shared" si="12"/>
        <v>0</v>
      </c>
      <c r="N132" s="44">
        <f t="shared" si="13"/>
        <v>0</v>
      </c>
      <c r="O132" s="46">
        <f t="shared" si="14"/>
        <v>0</v>
      </c>
      <c r="P132" s="46">
        <f t="shared" si="15"/>
        <v>0</v>
      </c>
      <c r="Q132" s="34"/>
      <c r="R132" s="34"/>
      <c r="S132" s="34"/>
      <c r="T132" s="34"/>
      <c r="U132" s="34"/>
      <c r="V132" s="34"/>
    </row>
    <row r="133" spans="1:22" s="49" customFormat="1" ht="20.100000000000001" customHeight="1" x14ac:dyDescent="0.2">
      <c r="A133" s="175" t="s">
        <v>103</v>
      </c>
      <c r="B133" s="176" t="s">
        <v>277</v>
      </c>
      <c r="C133" s="177" t="s">
        <v>278</v>
      </c>
      <c r="D133" s="175" t="s">
        <v>208</v>
      </c>
      <c r="E133" s="175" t="s">
        <v>217</v>
      </c>
      <c r="F133" s="189">
        <v>53.28</v>
      </c>
      <c r="G133" s="195"/>
      <c r="H133" s="196"/>
      <c r="I133" s="45">
        <v>200</v>
      </c>
      <c r="J133" s="197"/>
      <c r="K133" s="198"/>
      <c r="L133" s="198"/>
      <c r="M133" s="44">
        <f t="shared" si="12"/>
        <v>0</v>
      </c>
      <c r="N133" s="44">
        <f t="shared" si="13"/>
        <v>0</v>
      </c>
      <c r="O133" s="46">
        <f t="shared" si="14"/>
        <v>0</v>
      </c>
      <c r="P133" s="46">
        <f t="shared" si="15"/>
        <v>0</v>
      </c>
      <c r="Q133" s="34"/>
      <c r="R133" s="34"/>
      <c r="S133" s="34"/>
      <c r="T133" s="34"/>
      <c r="U133" s="34"/>
      <c r="V133" s="34"/>
    </row>
    <row r="134" spans="1:22" s="49" customFormat="1" ht="20.100000000000001" customHeight="1" x14ac:dyDescent="0.2">
      <c r="A134" s="175" t="s">
        <v>104</v>
      </c>
      <c r="B134" s="176" t="s">
        <v>277</v>
      </c>
      <c r="C134" s="177" t="s">
        <v>278</v>
      </c>
      <c r="D134" s="175" t="s">
        <v>208</v>
      </c>
      <c r="E134" s="175" t="s">
        <v>217</v>
      </c>
      <c r="F134" s="189">
        <v>52.56</v>
      </c>
      <c r="G134" s="195"/>
      <c r="H134" s="196"/>
      <c r="I134" s="45">
        <v>200</v>
      </c>
      <c r="J134" s="197"/>
      <c r="K134" s="198"/>
      <c r="L134" s="198"/>
      <c r="M134" s="44">
        <f t="shared" si="12"/>
        <v>0</v>
      </c>
      <c r="N134" s="44">
        <f t="shared" si="13"/>
        <v>0</v>
      </c>
      <c r="O134" s="46">
        <f t="shared" si="14"/>
        <v>0</v>
      </c>
      <c r="P134" s="46">
        <f t="shared" si="15"/>
        <v>0</v>
      </c>
      <c r="Q134" s="34"/>
      <c r="R134" s="34"/>
      <c r="S134" s="34"/>
      <c r="T134" s="34"/>
      <c r="U134" s="34"/>
      <c r="V134" s="34"/>
    </row>
    <row r="135" spans="1:22" s="49" customFormat="1" ht="20.100000000000001" customHeight="1" x14ac:dyDescent="0.2">
      <c r="A135" s="175" t="s">
        <v>105</v>
      </c>
      <c r="B135" s="176" t="s">
        <v>277</v>
      </c>
      <c r="C135" s="177" t="s">
        <v>278</v>
      </c>
      <c r="D135" s="175" t="s">
        <v>208</v>
      </c>
      <c r="E135" s="175" t="s">
        <v>217</v>
      </c>
      <c r="F135" s="189">
        <v>51.84</v>
      </c>
      <c r="G135" s="195"/>
      <c r="H135" s="196"/>
      <c r="I135" s="45">
        <v>200</v>
      </c>
      <c r="J135" s="197"/>
      <c r="K135" s="198"/>
      <c r="L135" s="198"/>
      <c r="M135" s="44">
        <f t="shared" si="12"/>
        <v>0</v>
      </c>
      <c r="N135" s="44">
        <f t="shared" si="13"/>
        <v>0</v>
      </c>
      <c r="O135" s="46">
        <f t="shared" si="14"/>
        <v>0</v>
      </c>
      <c r="P135" s="46">
        <f t="shared" si="15"/>
        <v>0</v>
      </c>
      <c r="Q135" s="34"/>
      <c r="R135" s="34"/>
      <c r="S135" s="34"/>
      <c r="T135" s="34"/>
      <c r="U135" s="34"/>
      <c r="V135" s="34"/>
    </row>
    <row r="136" spans="1:22" s="49" customFormat="1" ht="20.100000000000001" customHeight="1" x14ac:dyDescent="0.2">
      <c r="A136" s="175" t="s">
        <v>106</v>
      </c>
      <c r="B136" s="176" t="s">
        <v>277</v>
      </c>
      <c r="C136" s="177" t="s">
        <v>278</v>
      </c>
      <c r="D136" s="175" t="s">
        <v>210</v>
      </c>
      <c r="E136" s="175" t="s">
        <v>217</v>
      </c>
      <c r="F136" s="189">
        <v>3.3</v>
      </c>
      <c r="G136" s="195"/>
      <c r="H136" s="196"/>
      <c r="I136" s="45">
        <v>200</v>
      </c>
      <c r="J136" s="197"/>
      <c r="K136" s="198"/>
      <c r="L136" s="198"/>
      <c r="M136" s="44">
        <f t="shared" si="12"/>
        <v>0</v>
      </c>
      <c r="N136" s="44">
        <f t="shared" si="13"/>
        <v>0</v>
      </c>
      <c r="O136" s="46">
        <f t="shared" si="14"/>
        <v>0</v>
      </c>
      <c r="P136" s="46">
        <f t="shared" si="15"/>
        <v>0</v>
      </c>
      <c r="Q136" s="34"/>
      <c r="R136" s="34"/>
      <c r="S136" s="34"/>
      <c r="T136" s="34"/>
      <c r="U136" s="34"/>
      <c r="V136" s="34"/>
    </row>
    <row r="137" spans="1:22" s="49" customFormat="1" ht="20.100000000000001" customHeight="1" x14ac:dyDescent="0.2">
      <c r="A137" s="175" t="s">
        <v>268</v>
      </c>
      <c r="B137" s="176" t="s">
        <v>277</v>
      </c>
      <c r="C137" s="177" t="s">
        <v>278</v>
      </c>
      <c r="D137" s="175" t="s">
        <v>252</v>
      </c>
      <c r="E137" s="175" t="s">
        <v>217</v>
      </c>
      <c r="F137" s="189">
        <v>0.36</v>
      </c>
      <c r="G137" s="195"/>
      <c r="H137" s="196"/>
      <c r="I137" s="45">
        <v>200</v>
      </c>
      <c r="J137" s="197"/>
      <c r="K137" s="198"/>
      <c r="L137" s="198"/>
      <c r="M137" s="44">
        <f t="shared" si="12"/>
        <v>0</v>
      </c>
      <c r="N137" s="44">
        <f t="shared" si="13"/>
        <v>0</v>
      </c>
      <c r="O137" s="46">
        <f t="shared" si="14"/>
        <v>0</v>
      </c>
      <c r="P137" s="46">
        <f t="shared" si="15"/>
        <v>0</v>
      </c>
      <c r="Q137" s="34"/>
      <c r="R137" s="34"/>
      <c r="S137" s="34"/>
      <c r="T137" s="34"/>
      <c r="U137" s="34"/>
      <c r="V137" s="34"/>
    </row>
    <row r="138" spans="1:22" s="49" customFormat="1" ht="20.100000000000001" customHeight="1" x14ac:dyDescent="0.2">
      <c r="A138" s="175" t="s">
        <v>107</v>
      </c>
      <c r="B138" s="176" t="s">
        <v>277</v>
      </c>
      <c r="C138" s="177" t="s">
        <v>278</v>
      </c>
      <c r="D138" s="175" t="s">
        <v>222</v>
      </c>
      <c r="E138" s="175" t="s">
        <v>218</v>
      </c>
      <c r="F138" s="189">
        <v>21.6</v>
      </c>
      <c r="G138" s="195"/>
      <c r="H138" s="196"/>
      <c r="I138" s="45">
        <v>200</v>
      </c>
      <c r="J138" s="197"/>
      <c r="K138" s="198"/>
      <c r="L138" s="198"/>
      <c r="M138" s="44">
        <f t="shared" ref="M138:M201" si="16">IF(J138&lt;&gt;0,(I138/J138)*F138,0)</f>
        <v>0</v>
      </c>
      <c r="N138" s="44">
        <f t="shared" ref="N138:N201" si="17">K138*M138</f>
        <v>0</v>
      </c>
      <c r="O138" s="46">
        <f t="shared" ref="O138:O201" si="18">(G138*M138)+(N138*H138)</f>
        <v>0</v>
      </c>
      <c r="P138" s="46">
        <f t="shared" ref="P138:P201" si="19">L138*O138</f>
        <v>0</v>
      </c>
      <c r="Q138" s="34"/>
      <c r="R138" s="34"/>
      <c r="S138" s="34"/>
      <c r="T138" s="34"/>
      <c r="U138" s="34"/>
      <c r="V138" s="34"/>
    </row>
    <row r="139" spans="1:22" s="49" customFormat="1" ht="20.100000000000001" customHeight="1" x14ac:dyDescent="0.2">
      <c r="A139" s="175" t="s">
        <v>269</v>
      </c>
      <c r="B139" s="176" t="s">
        <v>277</v>
      </c>
      <c r="C139" s="177" t="s">
        <v>278</v>
      </c>
      <c r="D139" s="175" t="s">
        <v>212</v>
      </c>
      <c r="E139" s="175" t="s">
        <v>256</v>
      </c>
      <c r="F139" s="189">
        <v>3</v>
      </c>
      <c r="G139" s="195"/>
      <c r="H139" s="196"/>
      <c r="I139" s="45">
        <v>200</v>
      </c>
      <c r="J139" s="197"/>
      <c r="K139" s="198"/>
      <c r="L139" s="198"/>
      <c r="M139" s="44">
        <f t="shared" si="16"/>
        <v>0</v>
      </c>
      <c r="N139" s="44">
        <f t="shared" si="17"/>
        <v>0</v>
      </c>
      <c r="O139" s="46">
        <f t="shared" si="18"/>
        <v>0</v>
      </c>
      <c r="P139" s="46">
        <f t="shared" si="19"/>
        <v>0</v>
      </c>
      <c r="Q139" s="34"/>
      <c r="R139" s="34"/>
      <c r="S139" s="34"/>
      <c r="T139" s="34"/>
      <c r="U139" s="34"/>
      <c r="V139" s="34"/>
    </row>
    <row r="140" spans="1:22" s="49" customFormat="1" ht="20.100000000000001" customHeight="1" x14ac:dyDescent="0.2">
      <c r="A140" s="175" t="s">
        <v>112</v>
      </c>
      <c r="B140" s="176" t="s">
        <v>277</v>
      </c>
      <c r="C140" s="177" t="s">
        <v>278</v>
      </c>
      <c r="D140" s="175" t="s">
        <v>206</v>
      </c>
      <c r="E140" s="175" t="s">
        <v>290</v>
      </c>
      <c r="F140" s="189">
        <v>1.2</v>
      </c>
      <c r="G140" s="195"/>
      <c r="H140" s="196"/>
      <c r="I140" s="45">
        <v>200</v>
      </c>
      <c r="J140" s="197"/>
      <c r="K140" s="198"/>
      <c r="L140" s="198"/>
      <c r="M140" s="44">
        <f t="shared" si="16"/>
        <v>0</v>
      </c>
      <c r="N140" s="44">
        <f t="shared" si="17"/>
        <v>0</v>
      </c>
      <c r="O140" s="46">
        <f t="shared" si="18"/>
        <v>0</v>
      </c>
      <c r="P140" s="46">
        <f t="shared" si="19"/>
        <v>0</v>
      </c>
      <c r="Q140" s="34"/>
      <c r="R140" s="34"/>
      <c r="S140" s="34"/>
      <c r="T140" s="34"/>
      <c r="U140" s="34"/>
      <c r="V140" s="34"/>
    </row>
    <row r="141" spans="1:22" s="49" customFormat="1" ht="20.100000000000001" customHeight="1" x14ac:dyDescent="0.2">
      <c r="A141" s="175" t="s">
        <v>270</v>
      </c>
      <c r="B141" s="176" t="s">
        <v>277</v>
      </c>
      <c r="C141" s="177" t="s">
        <v>278</v>
      </c>
      <c r="D141" s="175" t="s">
        <v>212</v>
      </c>
      <c r="E141" s="175" t="s">
        <v>256</v>
      </c>
      <c r="F141" s="189">
        <v>3</v>
      </c>
      <c r="G141" s="195"/>
      <c r="H141" s="196"/>
      <c r="I141" s="45">
        <v>200</v>
      </c>
      <c r="J141" s="197"/>
      <c r="K141" s="198"/>
      <c r="L141" s="198"/>
      <c r="M141" s="44">
        <f t="shared" si="16"/>
        <v>0</v>
      </c>
      <c r="N141" s="44">
        <f t="shared" si="17"/>
        <v>0</v>
      </c>
      <c r="O141" s="46">
        <f t="shared" si="18"/>
        <v>0</v>
      </c>
      <c r="P141" s="46">
        <f t="shared" si="19"/>
        <v>0</v>
      </c>
      <c r="Q141" s="34"/>
      <c r="R141" s="34"/>
      <c r="S141" s="34"/>
      <c r="T141" s="34"/>
      <c r="U141" s="34"/>
      <c r="V141" s="34"/>
    </row>
    <row r="142" spans="1:22" s="49" customFormat="1" ht="20.100000000000001" customHeight="1" x14ac:dyDescent="0.2">
      <c r="A142" s="175" t="s">
        <v>116</v>
      </c>
      <c r="B142" s="176" t="s">
        <v>277</v>
      </c>
      <c r="C142" s="177" t="s">
        <v>278</v>
      </c>
      <c r="D142" s="175" t="s">
        <v>244</v>
      </c>
      <c r="E142" s="175" t="s">
        <v>245</v>
      </c>
      <c r="F142" s="189">
        <v>1</v>
      </c>
      <c r="G142" s="195"/>
      <c r="H142" s="196"/>
      <c r="I142" s="45">
        <v>0</v>
      </c>
      <c r="J142" s="197"/>
      <c r="K142" s="198"/>
      <c r="L142" s="198"/>
      <c r="M142" s="44">
        <f t="shared" si="16"/>
        <v>0</v>
      </c>
      <c r="N142" s="44">
        <f t="shared" si="17"/>
        <v>0</v>
      </c>
      <c r="O142" s="46">
        <f t="shared" si="18"/>
        <v>0</v>
      </c>
      <c r="P142" s="46">
        <f t="shared" si="19"/>
        <v>0</v>
      </c>
      <c r="Q142" s="34"/>
      <c r="R142" s="34"/>
      <c r="S142" s="34"/>
      <c r="T142" s="34"/>
      <c r="U142" s="34"/>
      <c r="V142" s="34"/>
    </row>
    <row r="143" spans="1:22" s="49" customFormat="1" ht="20.100000000000001" customHeight="1" x14ac:dyDescent="0.2">
      <c r="A143" s="175" t="s">
        <v>117</v>
      </c>
      <c r="B143" s="176" t="s">
        <v>277</v>
      </c>
      <c r="C143" s="177" t="s">
        <v>278</v>
      </c>
      <c r="D143" s="175" t="s">
        <v>16</v>
      </c>
      <c r="E143" s="175" t="s">
        <v>217</v>
      </c>
      <c r="F143" s="189">
        <v>19.52</v>
      </c>
      <c r="G143" s="195"/>
      <c r="H143" s="196"/>
      <c r="I143" s="45">
        <v>200</v>
      </c>
      <c r="J143" s="197"/>
      <c r="K143" s="198"/>
      <c r="L143" s="198"/>
      <c r="M143" s="44">
        <f t="shared" ref="M143" si="20">IF(J143&lt;&gt;0,(I143/J143)*F143,0)</f>
        <v>0</v>
      </c>
      <c r="N143" s="44">
        <f t="shared" ref="N143" si="21">K143*M143</f>
        <v>0</v>
      </c>
      <c r="O143" s="46">
        <f t="shared" ref="O143" si="22">(G143*M143)+(N143*H143)</f>
        <v>0</v>
      </c>
      <c r="P143" s="46">
        <f t="shared" ref="P143" si="23">L143*O143</f>
        <v>0</v>
      </c>
      <c r="Q143" s="34"/>
      <c r="R143" s="34"/>
      <c r="S143" s="34"/>
      <c r="T143" s="34"/>
      <c r="U143" s="34"/>
      <c r="V143" s="34"/>
    </row>
    <row r="144" spans="1:22" s="49" customFormat="1" ht="20.100000000000001" customHeight="1" x14ac:dyDescent="0.2">
      <c r="A144" s="175" t="s">
        <v>118</v>
      </c>
      <c r="B144" s="176" t="s">
        <v>277</v>
      </c>
      <c r="C144" s="177" t="s">
        <v>278</v>
      </c>
      <c r="D144" s="175" t="s">
        <v>281</v>
      </c>
      <c r="E144" s="175" t="s">
        <v>217</v>
      </c>
      <c r="F144" s="189">
        <v>7.04</v>
      </c>
      <c r="G144" s="195"/>
      <c r="H144" s="196"/>
      <c r="I144" s="45">
        <v>200</v>
      </c>
      <c r="J144" s="197"/>
      <c r="K144" s="198"/>
      <c r="L144" s="198"/>
      <c r="M144" s="44">
        <f t="shared" si="16"/>
        <v>0</v>
      </c>
      <c r="N144" s="44">
        <f t="shared" si="17"/>
        <v>0</v>
      </c>
      <c r="O144" s="46">
        <f t="shared" si="18"/>
        <v>0</v>
      </c>
      <c r="P144" s="46">
        <f t="shared" si="19"/>
        <v>0</v>
      </c>
      <c r="Q144" s="34"/>
      <c r="R144" s="34"/>
      <c r="S144" s="34"/>
      <c r="T144" s="34"/>
      <c r="U144" s="34"/>
      <c r="V144" s="34"/>
    </row>
    <row r="145" spans="1:22" s="49" customFormat="1" ht="20.100000000000001" customHeight="1" x14ac:dyDescent="0.2">
      <c r="A145" s="175" t="s">
        <v>119</v>
      </c>
      <c r="B145" s="176" t="s">
        <v>277</v>
      </c>
      <c r="C145" s="177" t="s">
        <v>278</v>
      </c>
      <c r="D145" s="175" t="s">
        <v>240</v>
      </c>
      <c r="E145" s="175" t="s">
        <v>291</v>
      </c>
      <c r="F145" s="189">
        <v>127.8</v>
      </c>
      <c r="G145" s="195"/>
      <c r="H145" s="196"/>
      <c r="I145" s="45">
        <v>200</v>
      </c>
      <c r="J145" s="197"/>
      <c r="K145" s="198"/>
      <c r="L145" s="198"/>
      <c r="M145" s="44">
        <f t="shared" si="16"/>
        <v>0</v>
      </c>
      <c r="N145" s="44">
        <f t="shared" si="17"/>
        <v>0</v>
      </c>
      <c r="O145" s="46">
        <f t="shared" si="18"/>
        <v>0</v>
      </c>
      <c r="P145" s="46">
        <f t="shared" si="19"/>
        <v>0</v>
      </c>
      <c r="Q145" s="34"/>
      <c r="R145" s="34"/>
      <c r="S145" s="34"/>
      <c r="T145" s="34"/>
      <c r="U145" s="34"/>
      <c r="V145" s="34"/>
    </row>
    <row r="146" spans="1:22" s="49" customFormat="1" ht="20.100000000000001" customHeight="1" x14ac:dyDescent="0.2">
      <c r="A146" s="175" t="s">
        <v>120</v>
      </c>
      <c r="B146" s="176" t="s">
        <v>277</v>
      </c>
      <c r="C146" s="177" t="s">
        <v>278</v>
      </c>
      <c r="D146" s="175" t="s">
        <v>16</v>
      </c>
      <c r="E146" s="175" t="s">
        <v>245</v>
      </c>
      <c r="F146" s="189">
        <v>16.8</v>
      </c>
      <c r="G146" s="195"/>
      <c r="H146" s="196"/>
      <c r="I146" s="45">
        <v>200</v>
      </c>
      <c r="J146" s="197"/>
      <c r="K146" s="198"/>
      <c r="L146" s="198"/>
      <c r="M146" s="44">
        <f t="shared" si="16"/>
        <v>0</v>
      </c>
      <c r="N146" s="44">
        <f t="shared" si="17"/>
        <v>0</v>
      </c>
      <c r="O146" s="46">
        <f t="shared" si="18"/>
        <v>0</v>
      </c>
      <c r="P146" s="46">
        <f t="shared" si="19"/>
        <v>0</v>
      </c>
      <c r="Q146" s="34"/>
      <c r="R146" s="34"/>
      <c r="S146" s="34"/>
      <c r="T146" s="34"/>
      <c r="U146" s="34"/>
      <c r="V146" s="34"/>
    </row>
    <row r="147" spans="1:22" s="49" customFormat="1" ht="20.100000000000001" customHeight="1" x14ac:dyDescent="0.2">
      <c r="A147" s="175" t="s">
        <v>121</v>
      </c>
      <c r="B147" s="176" t="s">
        <v>277</v>
      </c>
      <c r="C147" s="177" t="s">
        <v>278</v>
      </c>
      <c r="D147" s="175" t="s">
        <v>206</v>
      </c>
      <c r="E147" s="175" t="s">
        <v>245</v>
      </c>
      <c r="F147" s="189">
        <v>10.5</v>
      </c>
      <c r="G147" s="195"/>
      <c r="H147" s="196"/>
      <c r="I147" s="45">
        <v>200</v>
      </c>
      <c r="J147" s="197"/>
      <c r="K147" s="198"/>
      <c r="L147" s="198"/>
      <c r="M147" s="44">
        <f t="shared" si="16"/>
        <v>0</v>
      </c>
      <c r="N147" s="44">
        <f t="shared" si="17"/>
        <v>0</v>
      </c>
      <c r="O147" s="46">
        <f t="shared" si="18"/>
        <v>0</v>
      </c>
      <c r="P147" s="46">
        <f t="shared" si="19"/>
        <v>0</v>
      </c>
      <c r="Q147" s="34"/>
      <c r="R147" s="34"/>
      <c r="S147" s="34"/>
      <c r="T147" s="34"/>
      <c r="U147" s="34"/>
      <c r="V147" s="34"/>
    </row>
    <row r="148" spans="1:22" s="49" customFormat="1" ht="20.100000000000001" customHeight="1" x14ac:dyDescent="0.2">
      <c r="A148" s="175" t="s">
        <v>122</v>
      </c>
      <c r="B148" s="176" t="s">
        <v>277</v>
      </c>
      <c r="C148" s="177" t="s">
        <v>278</v>
      </c>
      <c r="D148" s="175" t="s">
        <v>282</v>
      </c>
      <c r="E148" s="175" t="s">
        <v>245</v>
      </c>
      <c r="F148" s="189">
        <v>8.8000000000000007</v>
      </c>
      <c r="G148" s="195"/>
      <c r="H148" s="196"/>
      <c r="I148" s="45">
        <v>200</v>
      </c>
      <c r="J148" s="197"/>
      <c r="K148" s="198"/>
      <c r="L148" s="198"/>
      <c r="M148" s="44">
        <f t="shared" si="16"/>
        <v>0</v>
      </c>
      <c r="N148" s="44">
        <f t="shared" si="17"/>
        <v>0</v>
      </c>
      <c r="O148" s="46">
        <f t="shared" si="18"/>
        <v>0</v>
      </c>
      <c r="P148" s="46">
        <f t="shared" si="19"/>
        <v>0</v>
      </c>
      <c r="Q148" s="34"/>
      <c r="R148" s="34"/>
      <c r="S148" s="34"/>
      <c r="T148" s="34"/>
      <c r="U148" s="34"/>
      <c r="V148" s="34"/>
    </row>
    <row r="149" spans="1:22" s="49" customFormat="1" ht="20.100000000000001" customHeight="1" x14ac:dyDescent="0.2">
      <c r="A149" s="175" t="s">
        <v>123</v>
      </c>
      <c r="B149" s="176" t="s">
        <v>277</v>
      </c>
      <c r="C149" s="177" t="s">
        <v>278</v>
      </c>
      <c r="D149" s="175" t="s">
        <v>283</v>
      </c>
      <c r="E149" s="175" t="s">
        <v>217</v>
      </c>
      <c r="F149" s="189">
        <v>16</v>
      </c>
      <c r="G149" s="195"/>
      <c r="H149" s="196"/>
      <c r="I149" s="45">
        <v>10</v>
      </c>
      <c r="J149" s="197"/>
      <c r="K149" s="198"/>
      <c r="L149" s="198"/>
      <c r="M149" s="44">
        <f t="shared" si="16"/>
        <v>0</v>
      </c>
      <c r="N149" s="44">
        <f t="shared" si="17"/>
        <v>0</v>
      </c>
      <c r="O149" s="46">
        <f t="shared" si="18"/>
        <v>0</v>
      </c>
      <c r="P149" s="46">
        <f t="shared" si="19"/>
        <v>0</v>
      </c>
      <c r="Q149" s="34"/>
      <c r="R149" s="34"/>
      <c r="S149" s="34"/>
      <c r="T149" s="34"/>
      <c r="U149" s="34"/>
      <c r="V149" s="34"/>
    </row>
    <row r="150" spans="1:22" s="49" customFormat="1" ht="20.100000000000001" customHeight="1" x14ac:dyDescent="0.2">
      <c r="A150" s="175" t="s">
        <v>124</v>
      </c>
      <c r="B150" s="176" t="s">
        <v>277</v>
      </c>
      <c r="C150" s="177" t="s">
        <v>278</v>
      </c>
      <c r="D150" s="175" t="s">
        <v>284</v>
      </c>
      <c r="E150" s="175" t="s">
        <v>245</v>
      </c>
      <c r="F150" s="189">
        <v>1</v>
      </c>
      <c r="G150" s="195"/>
      <c r="H150" s="196"/>
      <c r="I150" s="45">
        <v>200</v>
      </c>
      <c r="J150" s="197"/>
      <c r="K150" s="198"/>
      <c r="L150" s="198"/>
      <c r="M150" s="44">
        <f t="shared" si="16"/>
        <v>0</v>
      </c>
      <c r="N150" s="44">
        <f t="shared" si="17"/>
        <v>0</v>
      </c>
      <c r="O150" s="46">
        <f t="shared" si="18"/>
        <v>0</v>
      </c>
      <c r="P150" s="46">
        <f t="shared" si="19"/>
        <v>0</v>
      </c>
      <c r="Q150" s="34"/>
      <c r="R150" s="34"/>
      <c r="S150" s="34"/>
      <c r="T150" s="34"/>
      <c r="U150" s="34"/>
      <c r="V150" s="34"/>
    </row>
    <row r="151" spans="1:22" s="49" customFormat="1" ht="20.100000000000001" customHeight="1" x14ac:dyDescent="0.2">
      <c r="A151" s="175" t="s">
        <v>271</v>
      </c>
      <c r="B151" s="176" t="s">
        <v>277</v>
      </c>
      <c r="C151" s="177" t="s">
        <v>278</v>
      </c>
      <c r="D151" s="175" t="s">
        <v>212</v>
      </c>
      <c r="E151" s="175" t="s">
        <v>256</v>
      </c>
      <c r="F151" s="189">
        <v>2</v>
      </c>
      <c r="G151" s="195"/>
      <c r="H151" s="196"/>
      <c r="I151" s="45">
        <v>200</v>
      </c>
      <c r="J151" s="197"/>
      <c r="K151" s="198"/>
      <c r="L151" s="198"/>
      <c r="M151" s="44">
        <f t="shared" si="16"/>
        <v>0</v>
      </c>
      <c r="N151" s="44">
        <f t="shared" si="17"/>
        <v>0</v>
      </c>
      <c r="O151" s="46">
        <f t="shared" si="18"/>
        <v>0</v>
      </c>
      <c r="P151" s="46">
        <f t="shared" si="19"/>
        <v>0</v>
      </c>
      <c r="Q151" s="34"/>
      <c r="R151" s="34"/>
      <c r="S151" s="34"/>
      <c r="T151" s="34"/>
      <c r="U151" s="34"/>
      <c r="V151" s="34"/>
    </row>
    <row r="152" spans="1:22" s="49" customFormat="1" ht="20.100000000000001" customHeight="1" x14ac:dyDescent="0.2">
      <c r="A152" s="175" t="s">
        <v>127</v>
      </c>
      <c r="B152" s="176" t="s">
        <v>277</v>
      </c>
      <c r="C152" s="177" t="s">
        <v>278</v>
      </c>
      <c r="D152" s="175" t="s">
        <v>206</v>
      </c>
      <c r="E152" s="175" t="s">
        <v>290</v>
      </c>
      <c r="F152" s="189">
        <v>1.2</v>
      </c>
      <c r="G152" s="195"/>
      <c r="H152" s="196"/>
      <c r="I152" s="45">
        <v>200</v>
      </c>
      <c r="J152" s="197"/>
      <c r="K152" s="198"/>
      <c r="L152" s="198"/>
      <c r="M152" s="44">
        <f t="shared" si="16"/>
        <v>0</v>
      </c>
      <c r="N152" s="44">
        <f t="shared" si="17"/>
        <v>0</v>
      </c>
      <c r="O152" s="46">
        <f t="shared" si="18"/>
        <v>0</v>
      </c>
      <c r="P152" s="46">
        <f t="shared" si="19"/>
        <v>0</v>
      </c>
      <c r="Q152" s="34"/>
      <c r="R152" s="34"/>
      <c r="S152" s="34"/>
      <c r="T152" s="34"/>
      <c r="U152" s="34"/>
      <c r="V152" s="34"/>
    </row>
    <row r="153" spans="1:22" s="49" customFormat="1" ht="20.100000000000001" customHeight="1" x14ac:dyDescent="0.2">
      <c r="A153" s="175" t="s">
        <v>272</v>
      </c>
      <c r="B153" s="176" t="s">
        <v>277</v>
      </c>
      <c r="C153" s="177" t="s">
        <v>278</v>
      </c>
      <c r="D153" s="175" t="s">
        <v>212</v>
      </c>
      <c r="E153" s="175" t="s">
        <v>256</v>
      </c>
      <c r="F153" s="189">
        <v>3</v>
      </c>
      <c r="G153" s="195"/>
      <c r="H153" s="196"/>
      <c r="I153" s="45">
        <v>200</v>
      </c>
      <c r="J153" s="197"/>
      <c r="K153" s="198"/>
      <c r="L153" s="198"/>
      <c r="M153" s="44">
        <f t="shared" si="16"/>
        <v>0</v>
      </c>
      <c r="N153" s="44">
        <f t="shared" si="17"/>
        <v>0</v>
      </c>
      <c r="O153" s="46">
        <f t="shared" si="18"/>
        <v>0</v>
      </c>
      <c r="P153" s="46">
        <f t="shared" si="19"/>
        <v>0</v>
      </c>
      <c r="Q153" s="34"/>
      <c r="R153" s="34"/>
      <c r="S153" s="34"/>
      <c r="T153" s="34"/>
      <c r="U153" s="34"/>
      <c r="V153" s="34"/>
    </row>
    <row r="154" spans="1:22" s="49" customFormat="1" ht="20.100000000000001" customHeight="1" x14ac:dyDescent="0.2">
      <c r="A154" s="175" t="s">
        <v>273</v>
      </c>
      <c r="B154" s="176" t="s">
        <v>277</v>
      </c>
      <c r="C154" s="177" t="s">
        <v>278</v>
      </c>
      <c r="D154" s="175" t="s">
        <v>252</v>
      </c>
      <c r="E154" s="175" t="s">
        <v>217</v>
      </c>
      <c r="F154" s="189">
        <v>2.8</v>
      </c>
      <c r="G154" s="195"/>
      <c r="H154" s="196"/>
      <c r="I154" s="45">
        <v>200</v>
      </c>
      <c r="J154" s="197"/>
      <c r="K154" s="198"/>
      <c r="L154" s="198"/>
      <c r="M154" s="44">
        <f t="shared" si="16"/>
        <v>0</v>
      </c>
      <c r="N154" s="44">
        <f t="shared" si="17"/>
        <v>0</v>
      </c>
      <c r="O154" s="46">
        <f t="shared" si="18"/>
        <v>0</v>
      </c>
      <c r="P154" s="46">
        <f t="shared" si="19"/>
        <v>0</v>
      </c>
      <c r="Q154" s="34"/>
      <c r="R154" s="34"/>
      <c r="S154" s="34"/>
      <c r="T154" s="34"/>
      <c r="U154" s="34"/>
      <c r="V154" s="34"/>
    </row>
    <row r="155" spans="1:22" s="49" customFormat="1" ht="20.100000000000001" customHeight="1" x14ac:dyDescent="0.2">
      <c r="A155" s="175" t="s">
        <v>132</v>
      </c>
      <c r="B155" s="176" t="s">
        <v>277</v>
      </c>
      <c r="C155" s="177" t="s">
        <v>278</v>
      </c>
      <c r="D155" s="175" t="s">
        <v>206</v>
      </c>
      <c r="E155" s="175" t="s">
        <v>217</v>
      </c>
      <c r="F155" s="189">
        <v>12.18</v>
      </c>
      <c r="G155" s="195"/>
      <c r="H155" s="196"/>
      <c r="I155" s="45">
        <v>200</v>
      </c>
      <c r="J155" s="197"/>
      <c r="K155" s="198"/>
      <c r="L155" s="198"/>
      <c r="M155" s="44">
        <f t="shared" si="16"/>
        <v>0</v>
      </c>
      <c r="N155" s="44">
        <f t="shared" si="17"/>
        <v>0</v>
      </c>
      <c r="O155" s="46">
        <f t="shared" si="18"/>
        <v>0</v>
      </c>
      <c r="P155" s="46">
        <f t="shared" si="19"/>
        <v>0</v>
      </c>
      <c r="Q155" s="34"/>
      <c r="R155" s="34"/>
      <c r="S155" s="34"/>
      <c r="T155" s="34"/>
      <c r="U155" s="34"/>
      <c r="V155" s="34"/>
    </row>
    <row r="156" spans="1:22" s="49" customFormat="1" ht="20.100000000000001" customHeight="1" x14ac:dyDescent="0.2">
      <c r="A156" s="175" t="s">
        <v>133</v>
      </c>
      <c r="B156" s="176" t="s">
        <v>277</v>
      </c>
      <c r="C156" s="177" t="s">
        <v>278</v>
      </c>
      <c r="D156" s="175" t="s">
        <v>285</v>
      </c>
      <c r="E156" s="175" t="s">
        <v>217</v>
      </c>
      <c r="F156" s="189">
        <v>54.25</v>
      </c>
      <c r="G156" s="195"/>
      <c r="H156" s="196"/>
      <c r="I156" s="45">
        <v>200</v>
      </c>
      <c r="J156" s="197"/>
      <c r="K156" s="198"/>
      <c r="L156" s="198"/>
      <c r="M156" s="44">
        <f t="shared" si="16"/>
        <v>0</v>
      </c>
      <c r="N156" s="44">
        <f t="shared" si="17"/>
        <v>0</v>
      </c>
      <c r="O156" s="46">
        <f t="shared" si="18"/>
        <v>0</v>
      </c>
      <c r="P156" s="46">
        <f t="shared" si="19"/>
        <v>0</v>
      </c>
      <c r="Q156" s="34"/>
      <c r="R156" s="34"/>
      <c r="S156" s="34"/>
      <c r="T156" s="34"/>
      <c r="U156" s="34"/>
      <c r="V156" s="34"/>
    </row>
    <row r="157" spans="1:22" s="49" customFormat="1" ht="20.100000000000001" customHeight="1" x14ac:dyDescent="0.2">
      <c r="A157" s="175" t="s">
        <v>274</v>
      </c>
      <c r="B157" s="176" t="s">
        <v>277</v>
      </c>
      <c r="C157" s="177" t="s">
        <v>278</v>
      </c>
      <c r="D157" s="175" t="s">
        <v>286</v>
      </c>
      <c r="E157" s="175" t="s">
        <v>217</v>
      </c>
      <c r="F157" s="189">
        <v>1.5</v>
      </c>
      <c r="G157" s="195"/>
      <c r="H157" s="196"/>
      <c r="I157" s="45">
        <v>200</v>
      </c>
      <c r="J157" s="197"/>
      <c r="K157" s="198"/>
      <c r="L157" s="198"/>
      <c r="M157" s="44">
        <f t="shared" si="16"/>
        <v>0</v>
      </c>
      <c r="N157" s="44">
        <f t="shared" si="17"/>
        <v>0</v>
      </c>
      <c r="O157" s="46">
        <f t="shared" si="18"/>
        <v>0</v>
      </c>
      <c r="P157" s="46">
        <f t="shared" si="19"/>
        <v>0</v>
      </c>
      <c r="Q157" s="34"/>
      <c r="R157" s="34"/>
      <c r="S157" s="34"/>
      <c r="T157" s="34"/>
      <c r="U157" s="34"/>
      <c r="V157" s="34"/>
    </row>
    <row r="158" spans="1:22" s="49" customFormat="1" ht="20.100000000000001" customHeight="1" x14ac:dyDescent="0.2">
      <c r="A158" s="175" t="s">
        <v>134</v>
      </c>
      <c r="B158" s="176" t="s">
        <v>277</v>
      </c>
      <c r="C158" s="177" t="s">
        <v>278</v>
      </c>
      <c r="D158" s="175" t="s">
        <v>287</v>
      </c>
      <c r="E158" s="175" t="s">
        <v>217</v>
      </c>
      <c r="F158" s="189">
        <v>10.56</v>
      </c>
      <c r="G158" s="195"/>
      <c r="H158" s="196"/>
      <c r="I158" s="45">
        <v>200</v>
      </c>
      <c r="J158" s="197"/>
      <c r="K158" s="198"/>
      <c r="L158" s="198"/>
      <c r="M158" s="44">
        <f t="shared" si="16"/>
        <v>0</v>
      </c>
      <c r="N158" s="44">
        <f t="shared" si="17"/>
        <v>0</v>
      </c>
      <c r="O158" s="46">
        <f t="shared" si="18"/>
        <v>0</v>
      </c>
      <c r="P158" s="46">
        <f t="shared" si="19"/>
        <v>0</v>
      </c>
      <c r="Q158" s="34"/>
      <c r="R158" s="34"/>
      <c r="S158" s="34"/>
      <c r="T158" s="34"/>
      <c r="U158" s="34"/>
      <c r="V158" s="34"/>
    </row>
    <row r="159" spans="1:22" s="49" customFormat="1" ht="20.100000000000001" customHeight="1" x14ac:dyDescent="0.2">
      <c r="A159" s="175" t="s">
        <v>135</v>
      </c>
      <c r="B159" s="176" t="s">
        <v>277</v>
      </c>
      <c r="C159" s="177" t="s">
        <v>278</v>
      </c>
      <c r="D159" s="175" t="s">
        <v>160</v>
      </c>
      <c r="E159" s="175" t="s">
        <v>245</v>
      </c>
      <c r="F159" s="189">
        <v>27.93</v>
      </c>
      <c r="G159" s="195"/>
      <c r="H159" s="196"/>
      <c r="I159" s="45">
        <v>200</v>
      </c>
      <c r="J159" s="197"/>
      <c r="K159" s="198"/>
      <c r="L159" s="198"/>
      <c r="M159" s="44">
        <f t="shared" si="16"/>
        <v>0</v>
      </c>
      <c r="N159" s="44">
        <f t="shared" si="17"/>
        <v>0</v>
      </c>
      <c r="O159" s="46">
        <f t="shared" si="18"/>
        <v>0</v>
      </c>
      <c r="P159" s="46">
        <f t="shared" si="19"/>
        <v>0</v>
      </c>
      <c r="Q159" s="34"/>
      <c r="R159" s="34"/>
      <c r="S159" s="34"/>
      <c r="T159" s="34"/>
      <c r="U159" s="34"/>
      <c r="V159" s="34"/>
    </row>
    <row r="160" spans="1:22" s="49" customFormat="1" ht="20.100000000000001" customHeight="1" x14ac:dyDescent="0.2">
      <c r="A160" s="175" t="s">
        <v>136</v>
      </c>
      <c r="B160" s="176" t="s">
        <v>277</v>
      </c>
      <c r="C160" s="177" t="s">
        <v>278</v>
      </c>
      <c r="D160" s="175" t="s">
        <v>288</v>
      </c>
      <c r="E160" s="175" t="s">
        <v>219</v>
      </c>
      <c r="F160" s="189">
        <v>7.35</v>
      </c>
      <c r="G160" s="195"/>
      <c r="H160" s="196"/>
      <c r="I160" s="45">
        <v>200</v>
      </c>
      <c r="J160" s="197"/>
      <c r="K160" s="198"/>
      <c r="L160" s="198"/>
      <c r="M160" s="44">
        <f t="shared" si="16"/>
        <v>0</v>
      </c>
      <c r="N160" s="44">
        <f t="shared" si="17"/>
        <v>0</v>
      </c>
      <c r="O160" s="46">
        <f t="shared" si="18"/>
        <v>0</v>
      </c>
      <c r="P160" s="46">
        <f t="shared" si="19"/>
        <v>0</v>
      </c>
      <c r="Q160" s="34"/>
      <c r="R160" s="34"/>
      <c r="S160" s="34"/>
      <c r="T160" s="34"/>
      <c r="U160" s="34"/>
      <c r="V160" s="34"/>
    </row>
    <row r="161" spans="1:22" s="49" customFormat="1" ht="20.100000000000001" customHeight="1" x14ac:dyDescent="0.2">
      <c r="A161" s="175" t="s">
        <v>275</v>
      </c>
      <c r="B161" s="176" t="s">
        <v>277</v>
      </c>
      <c r="C161" s="177" t="s">
        <v>278</v>
      </c>
      <c r="D161" s="175" t="s">
        <v>288</v>
      </c>
      <c r="E161" s="175" t="s">
        <v>219</v>
      </c>
      <c r="F161" s="189">
        <v>4</v>
      </c>
      <c r="G161" s="195"/>
      <c r="H161" s="196"/>
      <c r="I161" s="45">
        <v>200</v>
      </c>
      <c r="J161" s="197"/>
      <c r="K161" s="198"/>
      <c r="L161" s="198"/>
      <c r="M161" s="44">
        <f t="shared" si="16"/>
        <v>0</v>
      </c>
      <c r="N161" s="44">
        <f t="shared" si="17"/>
        <v>0</v>
      </c>
      <c r="O161" s="46">
        <f t="shared" si="18"/>
        <v>0</v>
      </c>
      <c r="P161" s="46">
        <f t="shared" si="19"/>
        <v>0</v>
      </c>
      <c r="Q161" s="34"/>
      <c r="R161" s="34"/>
      <c r="S161" s="34"/>
      <c r="T161" s="34"/>
      <c r="U161" s="34"/>
      <c r="V161" s="34"/>
    </row>
    <row r="162" spans="1:22" s="49" customFormat="1" ht="20.100000000000001" customHeight="1" x14ac:dyDescent="0.2">
      <c r="A162" s="175" t="s">
        <v>141</v>
      </c>
      <c r="B162" s="176" t="s">
        <v>277</v>
      </c>
      <c r="C162" s="177" t="s">
        <v>278</v>
      </c>
      <c r="D162" s="175" t="s">
        <v>211</v>
      </c>
      <c r="E162" s="175" t="s">
        <v>217</v>
      </c>
      <c r="F162" s="189">
        <v>7.04</v>
      </c>
      <c r="G162" s="195"/>
      <c r="H162" s="196"/>
      <c r="I162" s="45">
        <v>0</v>
      </c>
      <c r="J162" s="197"/>
      <c r="K162" s="198"/>
      <c r="L162" s="198"/>
      <c r="M162" s="44">
        <f t="shared" si="16"/>
        <v>0</v>
      </c>
      <c r="N162" s="44">
        <f t="shared" si="17"/>
        <v>0</v>
      </c>
      <c r="O162" s="46">
        <f t="shared" si="18"/>
        <v>0</v>
      </c>
      <c r="P162" s="46">
        <f t="shared" si="19"/>
        <v>0</v>
      </c>
      <c r="Q162" s="34"/>
      <c r="R162" s="34"/>
      <c r="S162" s="34"/>
      <c r="T162" s="34"/>
      <c r="U162" s="34"/>
      <c r="V162" s="34"/>
    </row>
    <row r="163" spans="1:22" s="49" customFormat="1" ht="20.100000000000001" customHeight="1" x14ac:dyDescent="0.2">
      <c r="A163" s="175" t="s">
        <v>142</v>
      </c>
      <c r="B163" s="176" t="s">
        <v>277</v>
      </c>
      <c r="C163" s="177" t="s">
        <v>278</v>
      </c>
      <c r="D163" s="175" t="s">
        <v>285</v>
      </c>
      <c r="E163" s="175" t="s">
        <v>217</v>
      </c>
      <c r="F163" s="189">
        <v>52.85</v>
      </c>
      <c r="G163" s="195"/>
      <c r="H163" s="196"/>
      <c r="I163" s="45">
        <v>200</v>
      </c>
      <c r="J163" s="197"/>
      <c r="K163" s="198"/>
      <c r="L163" s="198"/>
      <c r="M163" s="44">
        <f t="shared" si="16"/>
        <v>0</v>
      </c>
      <c r="N163" s="44">
        <f t="shared" si="17"/>
        <v>0</v>
      </c>
      <c r="O163" s="46">
        <f t="shared" si="18"/>
        <v>0</v>
      </c>
      <c r="P163" s="46">
        <f t="shared" si="19"/>
        <v>0</v>
      </c>
      <c r="Q163" s="34"/>
      <c r="R163" s="34"/>
      <c r="S163" s="34"/>
      <c r="T163" s="34"/>
      <c r="U163" s="34"/>
      <c r="V163" s="34"/>
    </row>
    <row r="164" spans="1:22" s="49" customFormat="1" ht="20.100000000000001" customHeight="1" x14ac:dyDescent="0.2">
      <c r="A164" s="175" t="s">
        <v>276</v>
      </c>
      <c r="B164" s="176" t="s">
        <v>277</v>
      </c>
      <c r="C164" s="177" t="s">
        <v>278</v>
      </c>
      <c r="D164" s="175" t="s">
        <v>286</v>
      </c>
      <c r="E164" s="175" t="s">
        <v>217</v>
      </c>
      <c r="F164" s="189">
        <v>1.5</v>
      </c>
      <c r="G164" s="195"/>
      <c r="H164" s="196"/>
      <c r="I164" s="45">
        <v>200</v>
      </c>
      <c r="J164" s="197"/>
      <c r="K164" s="198"/>
      <c r="L164" s="198"/>
      <c r="M164" s="44">
        <f t="shared" si="16"/>
        <v>0</v>
      </c>
      <c r="N164" s="44">
        <f t="shared" si="17"/>
        <v>0</v>
      </c>
      <c r="O164" s="46">
        <f t="shared" si="18"/>
        <v>0</v>
      </c>
      <c r="P164" s="46">
        <f t="shared" si="19"/>
        <v>0</v>
      </c>
      <c r="Q164" s="34"/>
      <c r="R164" s="34"/>
      <c r="S164" s="34"/>
      <c r="T164" s="34"/>
      <c r="U164" s="34"/>
      <c r="V164" s="34"/>
    </row>
    <row r="165" spans="1:22" s="49" customFormat="1" ht="20.100000000000001" customHeight="1" x14ac:dyDescent="0.2">
      <c r="A165" s="175" t="s">
        <v>143</v>
      </c>
      <c r="B165" s="176" t="s">
        <v>277</v>
      </c>
      <c r="C165" s="177" t="s">
        <v>278</v>
      </c>
      <c r="D165" s="175" t="s">
        <v>211</v>
      </c>
      <c r="E165" s="175" t="s">
        <v>217</v>
      </c>
      <c r="F165" s="189">
        <v>8.75</v>
      </c>
      <c r="G165" s="195"/>
      <c r="H165" s="196"/>
      <c r="I165" s="45">
        <v>0</v>
      </c>
      <c r="J165" s="197"/>
      <c r="K165" s="198"/>
      <c r="L165" s="198"/>
      <c r="M165" s="44">
        <f t="shared" si="16"/>
        <v>0</v>
      </c>
      <c r="N165" s="44">
        <f t="shared" si="17"/>
        <v>0</v>
      </c>
      <c r="O165" s="46">
        <f t="shared" si="18"/>
        <v>0</v>
      </c>
      <c r="P165" s="46">
        <f t="shared" si="19"/>
        <v>0</v>
      </c>
      <c r="Q165" s="34"/>
      <c r="R165" s="34"/>
      <c r="S165" s="34"/>
      <c r="T165" s="34"/>
      <c r="U165" s="34"/>
      <c r="V165" s="34"/>
    </row>
    <row r="166" spans="1:22" s="49" customFormat="1" ht="20.100000000000001" customHeight="1" x14ac:dyDescent="0.2">
      <c r="A166" s="175" t="s">
        <v>144</v>
      </c>
      <c r="B166" s="176" t="s">
        <v>277</v>
      </c>
      <c r="C166" s="177" t="s">
        <v>278</v>
      </c>
      <c r="D166" s="175" t="s">
        <v>289</v>
      </c>
      <c r="E166" s="175" t="s">
        <v>245</v>
      </c>
      <c r="F166" s="189">
        <v>2.99</v>
      </c>
      <c r="G166" s="195"/>
      <c r="H166" s="196"/>
      <c r="I166" s="45">
        <v>200</v>
      </c>
      <c r="J166" s="197"/>
      <c r="K166" s="198"/>
      <c r="L166" s="198"/>
      <c r="M166" s="44">
        <f t="shared" si="16"/>
        <v>0</v>
      </c>
      <c r="N166" s="44">
        <f t="shared" si="17"/>
        <v>0</v>
      </c>
      <c r="O166" s="46">
        <f t="shared" si="18"/>
        <v>0</v>
      </c>
      <c r="P166" s="46">
        <f t="shared" si="19"/>
        <v>0</v>
      </c>
      <c r="Q166" s="34"/>
      <c r="R166" s="34"/>
      <c r="S166" s="34"/>
      <c r="T166" s="34"/>
      <c r="U166" s="34"/>
      <c r="V166" s="34"/>
    </row>
    <row r="167" spans="1:22" s="49" customFormat="1" ht="20.100000000000001" customHeight="1" x14ac:dyDescent="0.2">
      <c r="A167" s="175" t="s">
        <v>145</v>
      </c>
      <c r="B167" s="176" t="s">
        <v>277</v>
      </c>
      <c r="C167" s="177" t="s">
        <v>278</v>
      </c>
      <c r="D167" s="175" t="s">
        <v>250</v>
      </c>
      <c r="E167" s="175" t="s">
        <v>245</v>
      </c>
      <c r="F167" s="189">
        <v>1.1000000000000001</v>
      </c>
      <c r="G167" s="195"/>
      <c r="H167" s="196"/>
      <c r="I167" s="45">
        <v>200</v>
      </c>
      <c r="J167" s="197"/>
      <c r="K167" s="198"/>
      <c r="L167" s="198"/>
      <c r="M167" s="44">
        <f t="shared" si="16"/>
        <v>0</v>
      </c>
      <c r="N167" s="44">
        <f t="shared" si="17"/>
        <v>0</v>
      </c>
      <c r="O167" s="46">
        <f t="shared" si="18"/>
        <v>0</v>
      </c>
      <c r="P167" s="46">
        <f t="shared" si="19"/>
        <v>0</v>
      </c>
      <c r="Q167" s="34"/>
      <c r="R167" s="34"/>
      <c r="S167" s="34"/>
      <c r="T167" s="34"/>
      <c r="U167" s="34"/>
      <c r="V167" s="34"/>
    </row>
    <row r="168" spans="1:22" s="49" customFormat="1" ht="20.100000000000001" customHeight="1" x14ac:dyDescent="0.2">
      <c r="A168" s="50" t="s">
        <v>117</v>
      </c>
      <c r="B168" s="176" t="s">
        <v>292</v>
      </c>
      <c r="C168" s="177" t="s">
        <v>278</v>
      </c>
      <c r="D168" s="50" t="s">
        <v>250</v>
      </c>
      <c r="E168" s="50" t="s">
        <v>245</v>
      </c>
      <c r="F168" s="181">
        <v>1.04</v>
      </c>
      <c r="G168" s="195"/>
      <c r="H168" s="196"/>
      <c r="I168" s="45">
        <v>200</v>
      </c>
      <c r="J168" s="197"/>
      <c r="K168" s="198"/>
      <c r="L168" s="198"/>
      <c r="M168" s="44">
        <f t="shared" si="16"/>
        <v>0</v>
      </c>
      <c r="N168" s="44">
        <f t="shared" si="17"/>
        <v>0</v>
      </c>
      <c r="O168" s="46">
        <f t="shared" si="18"/>
        <v>0</v>
      </c>
      <c r="P168" s="46">
        <f t="shared" si="19"/>
        <v>0</v>
      </c>
      <c r="Q168" s="34"/>
      <c r="R168" s="34"/>
      <c r="S168" s="34"/>
      <c r="T168" s="34"/>
      <c r="U168" s="34"/>
      <c r="V168" s="34"/>
    </row>
    <row r="169" spans="1:22" s="49" customFormat="1" ht="20.100000000000001" customHeight="1" x14ac:dyDescent="0.2">
      <c r="A169" s="50" t="s">
        <v>118</v>
      </c>
      <c r="B169" s="176" t="s">
        <v>292</v>
      </c>
      <c r="C169" s="177" t="s">
        <v>278</v>
      </c>
      <c r="D169" s="50" t="s">
        <v>293</v>
      </c>
      <c r="E169" s="50" t="s">
        <v>245</v>
      </c>
      <c r="F169" s="181">
        <v>3.92</v>
      </c>
      <c r="G169" s="195"/>
      <c r="H169" s="196"/>
      <c r="I169" s="45">
        <v>200</v>
      </c>
      <c r="J169" s="197"/>
      <c r="K169" s="198"/>
      <c r="L169" s="198"/>
      <c r="M169" s="44">
        <f t="shared" si="16"/>
        <v>0</v>
      </c>
      <c r="N169" s="44">
        <f t="shared" si="17"/>
        <v>0</v>
      </c>
      <c r="O169" s="46">
        <f t="shared" si="18"/>
        <v>0</v>
      </c>
      <c r="P169" s="46">
        <f t="shared" si="19"/>
        <v>0</v>
      </c>
      <c r="Q169" s="34"/>
      <c r="R169" s="34"/>
      <c r="S169" s="34"/>
      <c r="T169" s="34"/>
      <c r="U169" s="34"/>
      <c r="V169" s="34"/>
    </row>
    <row r="170" spans="1:22" s="49" customFormat="1" ht="20.100000000000001" customHeight="1" x14ac:dyDescent="0.2">
      <c r="A170" s="50" t="s">
        <v>119</v>
      </c>
      <c r="B170" s="176" t="s">
        <v>292</v>
      </c>
      <c r="C170" s="177" t="s">
        <v>278</v>
      </c>
      <c r="D170" s="50" t="s">
        <v>294</v>
      </c>
      <c r="E170" s="50" t="s">
        <v>217</v>
      </c>
      <c r="F170" s="181">
        <v>1.5</v>
      </c>
      <c r="G170" s="195"/>
      <c r="H170" s="196"/>
      <c r="I170" s="45">
        <v>200</v>
      </c>
      <c r="J170" s="197"/>
      <c r="K170" s="198"/>
      <c r="L170" s="198"/>
      <c r="M170" s="44">
        <f t="shared" si="16"/>
        <v>0</v>
      </c>
      <c r="N170" s="44">
        <f t="shared" si="17"/>
        <v>0</v>
      </c>
      <c r="O170" s="46">
        <f t="shared" si="18"/>
        <v>0</v>
      </c>
      <c r="P170" s="46">
        <f t="shared" si="19"/>
        <v>0</v>
      </c>
      <c r="Q170" s="34"/>
      <c r="R170" s="34"/>
      <c r="S170" s="34"/>
      <c r="T170" s="34"/>
      <c r="U170" s="34"/>
      <c r="V170" s="34"/>
    </row>
    <row r="171" spans="1:22" s="49" customFormat="1" ht="20.100000000000001" customHeight="1" x14ac:dyDescent="0.2">
      <c r="A171" s="50" t="s">
        <v>121</v>
      </c>
      <c r="B171" s="176" t="s">
        <v>292</v>
      </c>
      <c r="C171" s="177" t="s">
        <v>278</v>
      </c>
      <c r="D171" s="50" t="s">
        <v>208</v>
      </c>
      <c r="E171" s="50" t="s">
        <v>217</v>
      </c>
      <c r="F171" s="181">
        <v>54.6</v>
      </c>
      <c r="G171" s="195"/>
      <c r="H171" s="196"/>
      <c r="I171" s="45">
        <v>200</v>
      </c>
      <c r="J171" s="197"/>
      <c r="K171" s="198"/>
      <c r="L171" s="198"/>
      <c r="M171" s="44">
        <f t="shared" si="16"/>
        <v>0</v>
      </c>
      <c r="N171" s="44">
        <f t="shared" si="17"/>
        <v>0</v>
      </c>
      <c r="O171" s="46">
        <f t="shared" si="18"/>
        <v>0</v>
      </c>
      <c r="P171" s="46">
        <f t="shared" si="19"/>
        <v>0</v>
      </c>
      <c r="Q171" s="34"/>
      <c r="R171" s="34"/>
      <c r="S171" s="34"/>
      <c r="T171" s="34"/>
      <c r="U171" s="34"/>
      <c r="V171" s="34"/>
    </row>
    <row r="172" spans="1:22" s="49" customFormat="1" ht="20.100000000000001" customHeight="1" x14ac:dyDescent="0.2">
      <c r="A172" s="50" t="s">
        <v>122</v>
      </c>
      <c r="B172" s="176" t="s">
        <v>292</v>
      </c>
      <c r="C172" s="177" t="s">
        <v>278</v>
      </c>
      <c r="D172" s="50" t="s">
        <v>208</v>
      </c>
      <c r="E172" s="50" t="s">
        <v>217</v>
      </c>
      <c r="F172" s="181">
        <v>54.6</v>
      </c>
      <c r="G172" s="195"/>
      <c r="H172" s="196"/>
      <c r="I172" s="45">
        <v>200</v>
      </c>
      <c r="J172" s="197"/>
      <c r="K172" s="198"/>
      <c r="L172" s="198"/>
      <c r="M172" s="44">
        <f t="shared" si="16"/>
        <v>0</v>
      </c>
      <c r="N172" s="44">
        <f t="shared" si="17"/>
        <v>0</v>
      </c>
      <c r="O172" s="46">
        <f t="shared" si="18"/>
        <v>0</v>
      </c>
      <c r="P172" s="46">
        <f t="shared" si="19"/>
        <v>0</v>
      </c>
      <c r="Q172" s="34"/>
      <c r="R172" s="34"/>
      <c r="S172" s="34"/>
      <c r="T172" s="34"/>
      <c r="U172" s="34"/>
      <c r="V172" s="34"/>
    </row>
    <row r="173" spans="1:22" s="49" customFormat="1" ht="20.100000000000001" customHeight="1" x14ac:dyDescent="0.2">
      <c r="A173" s="50" t="s">
        <v>123</v>
      </c>
      <c r="B173" s="176" t="s">
        <v>292</v>
      </c>
      <c r="C173" s="177" t="s">
        <v>278</v>
      </c>
      <c r="D173" s="50" t="s">
        <v>160</v>
      </c>
      <c r="E173" s="50" t="s">
        <v>217</v>
      </c>
      <c r="F173" s="181">
        <v>61.1</v>
      </c>
      <c r="G173" s="195"/>
      <c r="H173" s="196"/>
      <c r="I173" s="45">
        <v>200</v>
      </c>
      <c r="J173" s="197"/>
      <c r="K173" s="198"/>
      <c r="L173" s="198"/>
      <c r="M173" s="44">
        <f t="shared" si="16"/>
        <v>0</v>
      </c>
      <c r="N173" s="44">
        <f t="shared" si="17"/>
        <v>0</v>
      </c>
      <c r="O173" s="46">
        <f t="shared" si="18"/>
        <v>0</v>
      </c>
      <c r="P173" s="46">
        <f t="shared" si="19"/>
        <v>0</v>
      </c>
      <c r="Q173" s="34"/>
      <c r="R173" s="34"/>
      <c r="S173" s="34"/>
      <c r="T173" s="34"/>
      <c r="U173" s="34"/>
      <c r="V173" s="34"/>
    </row>
    <row r="174" spans="1:22" s="49" customFormat="1" ht="20.100000000000001" customHeight="1" x14ac:dyDescent="0.2">
      <c r="A174" s="50" t="s">
        <v>125</v>
      </c>
      <c r="B174" s="176" t="s">
        <v>292</v>
      </c>
      <c r="C174" s="177" t="s">
        <v>278</v>
      </c>
      <c r="D174" s="50" t="s">
        <v>212</v>
      </c>
      <c r="E174" s="50" t="s">
        <v>245</v>
      </c>
      <c r="F174" s="181">
        <v>7.3</v>
      </c>
      <c r="G174" s="195"/>
      <c r="H174" s="196"/>
      <c r="I174" s="45">
        <v>200</v>
      </c>
      <c r="J174" s="197"/>
      <c r="K174" s="198"/>
      <c r="L174" s="198"/>
      <c r="M174" s="44">
        <f t="shared" si="16"/>
        <v>0</v>
      </c>
      <c r="N174" s="44">
        <f t="shared" si="17"/>
        <v>0</v>
      </c>
      <c r="O174" s="46">
        <f t="shared" si="18"/>
        <v>0</v>
      </c>
      <c r="P174" s="46">
        <f t="shared" si="19"/>
        <v>0</v>
      </c>
      <c r="Q174" s="34"/>
      <c r="R174" s="34"/>
      <c r="S174" s="34"/>
      <c r="T174" s="34"/>
      <c r="U174" s="34"/>
      <c r="V174" s="34"/>
    </row>
    <row r="175" spans="1:22" s="49" customFormat="1" ht="20.100000000000001" customHeight="1" x14ac:dyDescent="0.2">
      <c r="A175" s="50" t="s">
        <v>126</v>
      </c>
      <c r="B175" s="176" t="s">
        <v>292</v>
      </c>
      <c r="C175" s="177" t="s">
        <v>278</v>
      </c>
      <c r="D175" s="50" t="s">
        <v>160</v>
      </c>
      <c r="E175" s="50" t="s">
        <v>217</v>
      </c>
      <c r="F175" s="181">
        <v>8.25</v>
      </c>
      <c r="G175" s="195"/>
      <c r="H175" s="196"/>
      <c r="I175" s="45">
        <v>200</v>
      </c>
      <c r="J175" s="197"/>
      <c r="K175" s="198"/>
      <c r="L175" s="198"/>
      <c r="M175" s="44">
        <f t="shared" si="16"/>
        <v>0</v>
      </c>
      <c r="N175" s="44">
        <f t="shared" si="17"/>
        <v>0</v>
      </c>
      <c r="O175" s="46">
        <f t="shared" si="18"/>
        <v>0</v>
      </c>
      <c r="P175" s="46">
        <f t="shared" si="19"/>
        <v>0</v>
      </c>
      <c r="Q175" s="34"/>
      <c r="R175" s="34"/>
      <c r="S175" s="34"/>
      <c r="T175" s="34"/>
      <c r="U175" s="34"/>
      <c r="V175" s="34"/>
    </row>
    <row r="176" spans="1:22" s="49" customFormat="1" ht="20.100000000000001" customHeight="1" x14ac:dyDescent="0.2">
      <c r="A176" s="50" t="s">
        <v>127</v>
      </c>
      <c r="B176" s="176" t="s">
        <v>292</v>
      </c>
      <c r="C176" s="177" t="s">
        <v>278</v>
      </c>
      <c r="D176" s="50" t="s">
        <v>208</v>
      </c>
      <c r="E176" s="50" t="s">
        <v>217</v>
      </c>
      <c r="F176" s="181">
        <v>77.8</v>
      </c>
      <c r="G176" s="195"/>
      <c r="H176" s="196"/>
      <c r="I176" s="45">
        <v>200</v>
      </c>
      <c r="J176" s="197"/>
      <c r="K176" s="198"/>
      <c r="L176" s="198"/>
      <c r="M176" s="44">
        <f t="shared" si="16"/>
        <v>0</v>
      </c>
      <c r="N176" s="44">
        <f t="shared" si="17"/>
        <v>0</v>
      </c>
      <c r="O176" s="46">
        <f t="shared" si="18"/>
        <v>0</v>
      </c>
      <c r="P176" s="46">
        <f t="shared" si="19"/>
        <v>0</v>
      </c>
      <c r="Q176" s="34"/>
      <c r="R176" s="34"/>
      <c r="S176" s="34"/>
      <c r="T176" s="34"/>
      <c r="U176" s="34"/>
      <c r="V176" s="34"/>
    </row>
    <row r="177" spans="1:22" s="49" customFormat="1" ht="20.100000000000001" customHeight="1" x14ac:dyDescent="0.2">
      <c r="A177" s="50" t="s">
        <v>128</v>
      </c>
      <c r="B177" s="176" t="s">
        <v>292</v>
      </c>
      <c r="C177" s="177" t="s">
        <v>278</v>
      </c>
      <c r="D177" s="50" t="s">
        <v>211</v>
      </c>
      <c r="E177" s="50" t="s">
        <v>217</v>
      </c>
      <c r="F177" s="181">
        <v>11.28</v>
      </c>
      <c r="G177" s="195"/>
      <c r="H177" s="196"/>
      <c r="I177" s="45">
        <v>0</v>
      </c>
      <c r="J177" s="197"/>
      <c r="K177" s="198"/>
      <c r="L177" s="198"/>
      <c r="M177" s="44">
        <f t="shared" si="16"/>
        <v>0</v>
      </c>
      <c r="N177" s="44">
        <f t="shared" si="17"/>
        <v>0</v>
      </c>
      <c r="O177" s="46">
        <f t="shared" si="18"/>
        <v>0</v>
      </c>
      <c r="P177" s="46">
        <f t="shared" si="19"/>
        <v>0</v>
      </c>
      <c r="Q177" s="34"/>
      <c r="R177" s="34"/>
      <c r="S177" s="34"/>
      <c r="T177" s="34"/>
      <c r="U177" s="34"/>
      <c r="V177" s="34"/>
    </row>
    <row r="178" spans="1:22" s="49" customFormat="1" ht="20.100000000000001" customHeight="1" x14ac:dyDescent="0.2">
      <c r="A178" s="50" t="s">
        <v>129</v>
      </c>
      <c r="B178" s="176" t="s">
        <v>292</v>
      </c>
      <c r="C178" s="177" t="s">
        <v>278</v>
      </c>
      <c r="D178" s="50" t="s">
        <v>287</v>
      </c>
      <c r="E178" s="50" t="s">
        <v>217</v>
      </c>
      <c r="F178" s="181">
        <v>24.32</v>
      </c>
      <c r="G178" s="195"/>
      <c r="H178" s="196"/>
      <c r="I178" s="45">
        <v>200</v>
      </c>
      <c r="J178" s="197"/>
      <c r="K178" s="198"/>
      <c r="L178" s="198"/>
      <c r="M178" s="44">
        <f t="shared" si="16"/>
        <v>0</v>
      </c>
      <c r="N178" s="44">
        <f t="shared" si="17"/>
        <v>0</v>
      </c>
      <c r="O178" s="46">
        <f t="shared" si="18"/>
        <v>0</v>
      </c>
      <c r="P178" s="46">
        <f t="shared" si="19"/>
        <v>0</v>
      </c>
      <c r="Q178" s="34"/>
      <c r="R178" s="34"/>
      <c r="S178" s="34"/>
      <c r="T178" s="34"/>
      <c r="U178" s="34"/>
      <c r="V178" s="34"/>
    </row>
    <row r="179" spans="1:22" s="49" customFormat="1" ht="20.100000000000001" customHeight="1" x14ac:dyDescent="0.2">
      <c r="A179" s="157"/>
      <c r="B179" s="158"/>
      <c r="C179" s="158"/>
      <c r="D179" s="158"/>
      <c r="E179" s="159"/>
      <c r="F179" s="160">
        <f>SUM(F119:F178)</f>
        <v>1298.0299999999993</v>
      </c>
      <c r="G179" s="161"/>
      <c r="H179" s="161"/>
      <c r="I179" s="160"/>
      <c r="J179" s="160"/>
      <c r="K179" s="160"/>
      <c r="L179" s="162"/>
      <c r="M179" s="160">
        <f t="shared" ref="M179:P179" si="24">SUM(M119:M178)</f>
        <v>0</v>
      </c>
      <c r="N179" s="160">
        <f>SUM(N119:N178)</f>
        <v>0</v>
      </c>
      <c r="O179" s="161">
        <f t="shared" si="24"/>
        <v>0</v>
      </c>
      <c r="P179" s="161">
        <f t="shared" si="24"/>
        <v>0</v>
      </c>
      <c r="Q179" s="34"/>
      <c r="R179" s="34"/>
      <c r="S179" s="34"/>
      <c r="T179" s="34"/>
      <c r="U179" s="34"/>
      <c r="V179" s="34"/>
    </row>
    <row r="180" spans="1:22" s="49" customFormat="1" ht="20.100000000000001" customHeight="1" x14ac:dyDescent="0.2">
      <c r="A180" s="175" t="s">
        <v>94</v>
      </c>
      <c r="B180" s="176" t="s">
        <v>302</v>
      </c>
      <c r="C180" s="177" t="s">
        <v>303</v>
      </c>
      <c r="D180" s="175" t="s">
        <v>295</v>
      </c>
      <c r="E180" s="175" t="s">
        <v>304</v>
      </c>
      <c r="F180" s="189">
        <v>10.52</v>
      </c>
      <c r="G180" s="195"/>
      <c r="H180" s="196"/>
      <c r="I180" s="45">
        <v>200</v>
      </c>
      <c r="J180" s="197"/>
      <c r="K180" s="198"/>
      <c r="L180" s="198"/>
      <c r="M180" s="44">
        <f t="shared" si="16"/>
        <v>0</v>
      </c>
      <c r="N180" s="44">
        <f t="shared" si="17"/>
        <v>0</v>
      </c>
      <c r="O180" s="46">
        <f t="shared" si="18"/>
        <v>0</v>
      </c>
      <c r="P180" s="46">
        <f t="shared" si="19"/>
        <v>0</v>
      </c>
      <c r="Q180" s="34"/>
      <c r="R180" s="34"/>
      <c r="S180" s="34"/>
      <c r="T180" s="34"/>
      <c r="U180" s="34"/>
      <c r="V180" s="34"/>
    </row>
    <row r="181" spans="1:22" s="49" customFormat="1" ht="20.100000000000001" customHeight="1" x14ac:dyDescent="0.2">
      <c r="A181" s="175" t="s">
        <v>95</v>
      </c>
      <c r="B181" s="176" t="s">
        <v>302</v>
      </c>
      <c r="C181" s="177" t="s">
        <v>303</v>
      </c>
      <c r="D181" s="175" t="s">
        <v>279</v>
      </c>
      <c r="E181" s="175" t="s">
        <v>220</v>
      </c>
      <c r="F181" s="189">
        <v>1</v>
      </c>
      <c r="G181" s="195"/>
      <c r="H181" s="196"/>
      <c r="I181" s="45">
        <v>200</v>
      </c>
      <c r="J181" s="197"/>
      <c r="K181" s="198"/>
      <c r="L181" s="198"/>
      <c r="M181" s="44">
        <f t="shared" si="16"/>
        <v>0</v>
      </c>
      <c r="N181" s="44">
        <f t="shared" si="17"/>
        <v>0</v>
      </c>
      <c r="O181" s="46">
        <f t="shared" si="18"/>
        <v>0</v>
      </c>
      <c r="P181" s="46">
        <f t="shared" si="19"/>
        <v>0</v>
      </c>
      <c r="Q181" s="34"/>
      <c r="R181" s="34"/>
      <c r="S181" s="34"/>
      <c r="T181" s="34"/>
      <c r="U181" s="34"/>
      <c r="V181" s="34"/>
    </row>
    <row r="182" spans="1:22" s="49" customFormat="1" ht="20.100000000000001" customHeight="1" x14ac:dyDescent="0.2">
      <c r="A182" s="175" t="s">
        <v>96</v>
      </c>
      <c r="B182" s="176" t="s">
        <v>302</v>
      </c>
      <c r="C182" s="177" t="s">
        <v>303</v>
      </c>
      <c r="D182" s="175" t="s">
        <v>160</v>
      </c>
      <c r="E182" s="175" t="s">
        <v>217</v>
      </c>
      <c r="F182" s="189">
        <v>47.98</v>
      </c>
      <c r="G182" s="195"/>
      <c r="H182" s="196"/>
      <c r="I182" s="45">
        <v>200</v>
      </c>
      <c r="J182" s="197"/>
      <c r="K182" s="198"/>
      <c r="L182" s="198"/>
      <c r="M182" s="44">
        <f t="shared" ref="M182" si="25">IF(J182&lt;&gt;0,(I182/J182)*F182,0)</f>
        <v>0</v>
      </c>
      <c r="N182" s="44">
        <f t="shared" ref="N182" si="26">K182*M182</f>
        <v>0</v>
      </c>
      <c r="O182" s="46">
        <f t="shared" ref="O182" si="27">(G182*M182)+(N182*H182)</f>
        <v>0</v>
      </c>
      <c r="P182" s="46">
        <f t="shared" ref="P182" si="28">L182*O182</f>
        <v>0</v>
      </c>
      <c r="Q182" s="34"/>
      <c r="R182" s="34"/>
      <c r="S182" s="34"/>
      <c r="T182" s="34"/>
      <c r="U182" s="34"/>
      <c r="V182" s="34"/>
    </row>
    <row r="183" spans="1:22" s="49" customFormat="1" ht="20.100000000000001" customHeight="1" x14ac:dyDescent="0.2">
      <c r="A183" s="175" t="s">
        <v>97</v>
      </c>
      <c r="B183" s="176" t="s">
        <v>302</v>
      </c>
      <c r="C183" s="177" t="s">
        <v>303</v>
      </c>
      <c r="D183" s="175" t="s">
        <v>296</v>
      </c>
      <c r="E183" s="175" t="s">
        <v>304</v>
      </c>
      <c r="F183" s="189">
        <v>5.03</v>
      </c>
      <c r="G183" s="195"/>
      <c r="H183" s="196"/>
      <c r="I183" s="45">
        <v>200</v>
      </c>
      <c r="J183" s="197"/>
      <c r="K183" s="198"/>
      <c r="L183" s="198"/>
      <c r="M183" s="44">
        <f t="shared" si="16"/>
        <v>0</v>
      </c>
      <c r="N183" s="44">
        <f t="shared" si="17"/>
        <v>0</v>
      </c>
      <c r="O183" s="46">
        <f t="shared" si="18"/>
        <v>0</v>
      </c>
      <c r="P183" s="46">
        <f t="shared" si="19"/>
        <v>0</v>
      </c>
      <c r="Q183" s="34"/>
      <c r="R183" s="34"/>
      <c r="S183" s="34"/>
      <c r="T183" s="34"/>
      <c r="U183" s="34"/>
      <c r="V183" s="34"/>
    </row>
    <row r="184" spans="1:22" s="49" customFormat="1" ht="20.100000000000001" customHeight="1" x14ac:dyDescent="0.2">
      <c r="A184" s="175" t="s">
        <v>98</v>
      </c>
      <c r="B184" s="176" t="s">
        <v>302</v>
      </c>
      <c r="C184" s="177" t="s">
        <v>303</v>
      </c>
      <c r="D184" s="175" t="s">
        <v>211</v>
      </c>
      <c r="E184" s="175" t="s">
        <v>217</v>
      </c>
      <c r="F184" s="189">
        <v>5.88</v>
      </c>
      <c r="G184" s="195"/>
      <c r="H184" s="196"/>
      <c r="I184" s="45">
        <v>0</v>
      </c>
      <c r="J184" s="197"/>
      <c r="K184" s="198"/>
      <c r="L184" s="198"/>
      <c r="M184" s="44">
        <f t="shared" si="16"/>
        <v>0</v>
      </c>
      <c r="N184" s="44">
        <f t="shared" si="17"/>
        <v>0</v>
      </c>
      <c r="O184" s="46">
        <f t="shared" si="18"/>
        <v>0</v>
      </c>
      <c r="P184" s="46">
        <f t="shared" si="19"/>
        <v>0</v>
      </c>
      <c r="Q184" s="34"/>
      <c r="R184" s="34"/>
      <c r="S184" s="34"/>
      <c r="T184" s="34"/>
      <c r="U184" s="34"/>
      <c r="V184" s="34"/>
    </row>
    <row r="185" spans="1:22" s="49" customFormat="1" ht="20.100000000000001" customHeight="1" x14ac:dyDescent="0.2">
      <c r="A185" s="175" t="s">
        <v>100</v>
      </c>
      <c r="B185" s="176" t="s">
        <v>302</v>
      </c>
      <c r="C185" s="177" t="s">
        <v>303</v>
      </c>
      <c r="D185" s="175" t="s">
        <v>211</v>
      </c>
      <c r="E185" s="175" t="s">
        <v>217</v>
      </c>
      <c r="F185" s="189">
        <v>1.9</v>
      </c>
      <c r="G185" s="195"/>
      <c r="H185" s="196"/>
      <c r="I185" s="45">
        <v>0</v>
      </c>
      <c r="J185" s="197"/>
      <c r="K185" s="198"/>
      <c r="L185" s="198"/>
      <c r="M185" s="44">
        <f t="shared" si="16"/>
        <v>0</v>
      </c>
      <c r="N185" s="44">
        <f t="shared" si="17"/>
        <v>0</v>
      </c>
      <c r="O185" s="46">
        <f t="shared" si="18"/>
        <v>0</v>
      </c>
      <c r="P185" s="46">
        <f t="shared" si="19"/>
        <v>0</v>
      </c>
      <c r="Q185" s="34"/>
      <c r="R185" s="34"/>
      <c r="S185" s="34"/>
      <c r="T185" s="34"/>
      <c r="U185" s="34"/>
      <c r="V185" s="34"/>
    </row>
    <row r="186" spans="1:22" s="49" customFormat="1" ht="20.100000000000001" customHeight="1" x14ac:dyDescent="0.2">
      <c r="A186" s="175" t="s">
        <v>101</v>
      </c>
      <c r="B186" s="176" t="s">
        <v>302</v>
      </c>
      <c r="C186" s="177" t="s">
        <v>303</v>
      </c>
      <c r="D186" s="175" t="s">
        <v>155</v>
      </c>
      <c r="E186" s="175" t="s">
        <v>217</v>
      </c>
      <c r="F186" s="189">
        <v>59.78</v>
      </c>
      <c r="G186" s="195"/>
      <c r="H186" s="196"/>
      <c r="I186" s="45">
        <v>200</v>
      </c>
      <c r="J186" s="197"/>
      <c r="K186" s="198"/>
      <c r="L186" s="198"/>
      <c r="M186" s="44">
        <f t="shared" si="16"/>
        <v>0</v>
      </c>
      <c r="N186" s="44">
        <f t="shared" si="17"/>
        <v>0</v>
      </c>
      <c r="O186" s="46">
        <f t="shared" si="18"/>
        <v>0</v>
      </c>
      <c r="P186" s="46">
        <f t="shared" si="19"/>
        <v>0</v>
      </c>
      <c r="Q186" s="34"/>
      <c r="R186" s="34"/>
      <c r="S186" s="34"/>
      <c r="T186" s="34"/>
      <c r="U186" s="34"/>
      <c r="V186" s="34"/>
    </row>
    <row r="187" spans="1:22" s="49" customFormat="1" ht="20.100000000000001" customHeight="1" x14ac:dyDescent="0.2">
      <c r="A187" s="175" t="s">
        <v>102</v>
      </c>
      <c r="B187" s="176" t="s">
        <v>302</v>
      </c>
      <c r="C187" s="177" t="s">
        <v>303</v>
      </c>
      <c r="D187" s="175" t="s">
        <v>212</v>
      </c>
      <c r="E187" s="175" t="s">
        <v>256</v>
      </c>
      <c r="F187" s="189">
        <v>8.5</v>
      </c>
      <c r="G187" s="195"/>
      <c r="H187" s="196"/>
      <c r="I187" s="45">
        <v>200</v>
      </c>
      <c r="J187" s="197"/>
      <c r="K187" s="198"/>
      <c r="L187" s="198"/>
      <c r="M187" s="44">
        <f t="shared" si="16"/>
        <v>0</v>
      </c>
      <c r="N187" s="44">
        <f t="shared" si="17"/>
        <v>0</v>
      </c>
      <c r="O187" s="46">
        <f t="shared" si="18"/>
        <v>0</v>
      </c>
      <c r="P187" s="46">
        <f t="shared" si="19"/>
        <v>0</v>
      </c>
      <c r="Q187" s="34"/>
      <c r="R187" s="34"/>
      <c r="S187" s="34"/>
      <c r="T187" s="34"/>
      <c r="U187" s="34"/>
      <c r="V187" s="34"/>
    </row>
    <row r="188" spans="1:22" s="49" customFormat="1" ht="20.100000000000001" customHeight="1" x14ac:dyDescent="0.2">
      <c r="A188" s="175" t="s">
        <v>103</v>
      </c>
      <c r="B188" s="176" t="s">
        <v>302</v>
      </c>
      <c r="C188" s="177" t="s">
        <v>303</v>
      </c>
      <c r="D188" s="175" t="s">
        <v>155</v>
      </c>
      <c r="E188" s="175" t="s">
        <v>217</v>
      </c>
      <c r="F188" s="189">
        <v>58.88</v>
      </c>
      <c r="G188" s="195"/>
      <c r="H188" s="196"/>
      <c r="I188" s="45">
        <v>200</v>
      </c>
      <c r="J188" s="197"/>
      <c r="K188" s="198"/>
      <c r="L188" s="198"/>
      <c r="M188" s="44">
        <f t="shared" si="16"/>
        <v>0</v>
      </c>
      <c r="N188" s="44">
        <f t="shared" si="17"/>
        <v>0</v>
      </c>
      <c r="O188" s="46">
        <f t="shared" si="18"/>
        <v>0</v>
      </c>
      <c r="P188" s="46">
        <f t="shared" si="19"/>
        <v>0</v>
      </c>
      <c r="Q188" s="34"/>
      <c r="R188" s="34"/>
      <c r="S188" s="34"/>
      <c r="T188" s="34"/>
      <c r="U188" s="34"/>
      <c r="V188" s="34"/>
    </row>
    <row r="189" spans="1:22" s="49" customFormat="1" ht="20.100000000000001" customHeight="1" x14ac:dyDescent="0.2">
      <c r="A189" s="175" t="s">
        <v>104</v>
      </c>
      <c r="B189" s="176" t="s">
        <v>302</v>
      </c>
      <c r="C189" s="177" t="s">
        <v>303</v>
      </c>
      <c r="D189" s="175" t="s">
        <v>212</v>
      </c>
      <c r="E189" s="175" t="s">
        <v>256</v>
      </c>
      <c r="F189" s="189">
        <v>4.1399999999999997</v>
      </c>
      <c r="G189" s="195"/>
      <c r="H189" s="196"/>
      <c r="I189" s="45">
        <v>200</v>
      </c>
      <c r="J189" s="197"/>
      <c r="K189" s="198"/>
      <c r="L189" s="198"/>
      <c r="M189" s="44">
        <f t="shared" si="16"/>
        <v>0</v>
      </c>
      <c r="N189" s="44">
        <f t="shared" si="17"/>
        <v>0</v>
      </c>
      <c r="O189" s="46">
        <f t="shared" si="18"/>
        <v>0</v>
      </c>
      <c r="P189" s="46">
        <f t="shared" si="19"/>
        <v>0</v>
      </c>
      <c r="Q189" s="34"/>
      <c r="R189" s="34"/>
      <c r="S189" s="34"/>
      <c r="T189" s="34"/>
      <c r="U189" s="34"/>
      <c r="V189" s="34"/>
    </row>
    <row r="190" spans="1:22" s="49" customFormat="1" ht="20.100000000000001" customHeight="1" x14ac:dyDescent="0.2">
      <c r="A190" s="175" t="s">
        <v>105</v>
      </c>
      <c r="B190" s="176" t="s">
        <v>302</v>
      </c>
      <c r="C190" s="177" t="s">
        <v>303</v>
      </c>
      <c r="D190" s="175" t="s">
        <v>155</v>
      </c>
      <c r="E190" s="175" t="s">
        <v>217</v>
      </c>
      <c r="F190" s="189">
        <v>59.63</v>
      </c>
      <c r="G190" s="195"/>
      <c r="H190" s="196"/>
      <c r="I190" s="45">
        <v>200</v>
      </c>
      <c r="J190" s="197"/>
      <c r="K190" s="198"/>
      <c r="L190" s="198"/>
      <c r="M190" s="44">
        <f t="shared" si="16"/>
        <v>0</v>
      </c>
      <c r="N190" s="44">
        <f t="shared" si="17"/>
        <v>0</v>
      </c>
      <c r="O190" s="46">
        <f t="shared" si="18"/>
        <v>0</v>
      </c>
      <c r="P190" s="46">
        <f t="shared" si="19"/>
        <v>0</v>
      </c>
      <c r="Q190" s="34"/>
      <c r="R190" s="34"/>
      <c r="S190" s="34"/>
      <c r="T190" s="34"/>
      <c r="U190" s="34"/>
      <c r="V190" s="34"/>
    </row>
    <row r="191" spans="1:22" s="49" customFormat="1" ht="20.100000000000001" customHeight="1" x14ac:dyDescent="0.2">
      <c r="A191" s="175" t="s">
        <v>106</v>
      </c>
      <c r="B191" s="176" t="s">
        <v>302</v>
      </c>
      <c r="C191" s="177" t="s">
        <v>303</v>
      </c>
      <c r="D191" s="175" t="s">
        <v>211</v>
      </c>
      <c r="E191" s="175" t="s">
        <v>217</v>
      </c>
      <c r="F191" s="189">
        <v>5.18</v>
      </c>
      <c r="G191" s="195"/>
      <c r="H191" s="196"/>
      <c r="I191" s="45">
        <v>0</v>
      </c>
      <c r="J191" s="197"/>
      <c r="K191" s="198"/>
      <c r="L191" s="198"/>
      <c r="M191" s="44">
        <f t="shared" si="16"/>
        <v>0</v>
      </c>
      <c r="N191" s="44">
        <f t="shared" si="17"/>
        <v>0</v>
      </c>
      <c r="O191" s="46">
        <f t="shared" si="18"/>
        <v>0</v>
      </c>
      <c r="P191" s="46">
        <f t="shared" si="19"/>
        <v>0</v>
      </c>
      <c r="Q191" s="34"/>
      <c r="R191" s="34"/>
      <c r="S191" s="34"/>
      <c r="T191" s="34"/>
      <c r="U191" s="34"/>
      <c r="V191" s="34"/>
    </row>
    <row r="192" spans="1:22" s="49" customFormat="1" ht="20.100000000000001" customHeight="1" x14ac:dyDescent="0.2">
      <c r="A192" s="175" t="s">
        <v>107</v>
      </c>
      <c r="B192" s="176" t="s">
        <v>302</v>
      </c>
      <c r="C192" s="177" t="s">
        <v>303</v>
      </c>
      <c r="D192" s="175" t="s">
        <v>212</v>
      </c>
      <c r="E192" s="175" t="s">
        <v>256</v>
      </c>
      <c r="F192" s="189">
        <v>4.72</v>
      </c>
      <c r="G192" s="195"/>
      <c r="H192" s="196"/>
      <c r="I192" s="45">
        <v>200</v>
      </c>
      <c r="J192" s="197"/>
      <c r="K192" s="198"/>
      <c r="L192" s="198"/>
      <c r="M192" s="44">
        <f t="shared" si="16"/>
        <v>0</v>
      </c>
      <c r="N192" s="44">
        <f t="shared" si="17"/>
        <v>0</v>
      </c>
      <c r="O192" s="46">
        <f t="shared" si="18"/>
        <v>0</v>
      </c>
      <c r="P192" s="46">
        <f t="shared" si="19"/>
        <v>0</v>
      </c>
      <c r="Q192" s="34"/>
      <c r="R192" s="34"/>
      <c r="S192" s="34"/>
      <c r="T192" s="34"/>
      <c r="U192" s="34"/>
      <c r="V192" s="34"/>
    </row>
    <row r="193" spans="1:22" s="49" customFormat="1" ht="20.100000000000001" customHeight="1" x14ac:dyDescent="0.2">
      <c r="A193" s="175" t="s">
        <v>108</v>
      </c>
      <c r="B193" s="176" t="s">
        <v>302</v>
      </c>
      <c r="C193" s="177" t="s">
        <v>303</v>
      </c>
      <c r="D193" s="175" t="s">
        <v>244</v>
      </c>
      <c r="E193" s="175" t="s">
        <v>256</v>
      </c>
      <c r="F193" s="189">
        <v>2.0699999999999998</v>
      </c>
      <c r="G193" s="195"/>
      <c r="H193" s="196"/>
      <c r="I193" s="45">
        <v>0</v>
      </c>
      <c r="J193" s="197"/>
      <c r="K193" s="198"/>
      <c r="L193" s="198"/>
      <c r="M193" s="44">
        <f t="shared" si="16"/>
        <v>0</v>
      </c>
      <c r="N193" s="44">
        <f t="shared" si="17"/>
        <v>0</v>
      </c>
      <c r="O193" s="46">
        <f t="shared" si="18"/>
        <v>0</v>
      </c>
      <c r="P193" s="46">
        <f t="shared" si="19"/>
        <v>0</v>
      </c>
      <c r="Q193" s="34"/>
      <c r="R193" s="34"/>
      <c r="S193" s="34"/>
      <c r="T193" s="34"/>
      <c r="U193" s="34"/>
      <c r="V193" s="34"/>
    </row>
    <row r="194" spans="1:22" s="49" customFormat="1" ht="20.100000000000001" customHeight="1" x14ac:dyDescent="0.2">
      <c r="A194" s="175" t="s">
        <v>109</v>
      </c>
      <c r="B194" s="176" t="s">
        <v>302</v>
      </c>
      <c r="C194" s="177" t="s">
        <v>303</v>
      </c>
      <c r="D194" s="175" t="s">
        <v>162</v>
      </c>
      <c r="E194" s="175" t="s">
        <v>217</v>
      </c>
      <c r="F194" s="189">
        <v>76.11</v>
      </c>
      <c r="G194" s="195"/>
      <c r="H194" s="196"/>
      <c r="I194" s="45">
        <v>200</v>
      </c>
      <c r="J194" s="197"/>
      <c r="K194" s="198"/>
      <c r="L194" s="198"/>
      <c r="M194" s="44">
        <f t="shared" si="16"/>
        <v>0</v>
      </c>
      <c r="N194" s="44">
        <f t="shared" si="17"/>
        <v>0</v>
      </c>
      <c r="O194" s="46">
        <f t="shared" si="18"/>
        <v>0</v>
      </c>
      <c r="P194" s="46">
        <f t="shared" si="19"/>
        <v>0</v>
      </c>
      <c r="Q194" s="34"/>
      <c r="R194" s="34"/>
      <c r="S194" s="34"/>
      <c r="T194" s="34"/>
      <c r="U194" s="34"/>
      <c r="V194" s="34"/>
    </row>
    <row r="195" spans="1:22" s="49" customFormat="1" ht="20.100000000000001" customHeight="1" x14ac:dyDescent="0.2">
      <c r="A195" s="175" t="s">
        <v>110</v>
      </c>
      <c r="B195" s="176" t="s">
        <v>302</v>
      </c>
      <c r="C195" s="177" t="s">
        <v>303</v>
      </c>
      <c r="D195" s="175" t="s">
        <v>210</v>
      </c>
      <c r="E195" s="175" t="s">
        <v>217</v>
      </c>
      <c r="F195" s="189">
        <v>5.81</v>
      </c>
      <c r="G195" s="195"/>
      <c r="H195" s="196"/>
      <c r="I195" s="45">
        <v>200</v>
      </c>
      <c r="J195" s="197"/>
      <c r="K195" s="198"/>
      <c r="L195" s="198"/>
      <c r="M195" s="44">
        <f t="shared" si="16"/>
        <v>0</v>
      </c>
      <c r="N195" s="44">
        <f t="shared" si="17"/>
        <v>0</v>
      </c>
      <c r="O195" s="46">
        <f t="shared" si="18"/>
        <v>0</v>
      </c>
      <c r="P195" s="46">
        <f t="shared" si="19"/>
        <v>0</v>
      </c>
      <c r="Q195" s="34"/>
      <c r="R195" s="34"/>
      <c r="S195" s="34"/>
      <c r="T195" s="34"/>
      <c r="U195" s="34"/>
      <c r="V195" s="34"/>
    </row>
    <row r="196" spans="1:22" s="49" customFormat="1" ht="20.100000000000001" customHeight="1" x14ac:dyDescent="0.2">
      <c r="A196" s="175" t="s">
        <v>111</v>
      </c>
      <c r="B196" s="176" t="s">
        <v>302</v>
      </c>
      <c r="C196" s="177" t="s">
        <v>303</v>
      </c>
      <c r="D196" s="175" t="s">
        <v>211</v>
      </c>
      <c r="E196" s="175" t="s">
        <v>217</v>
      </c>
      <c r="F196" s="189">
        <v>4.8099999999999996</v>
      </c>
      <c r="G196" s="195"/>
      <c r="H196" s="196"/>
      <c r="I196" s="45">
        <v>0</v>
      </c>
      <c r="J196" s="197"/>
      <c r="K196" s="198"/>
      <c r="L196" s="198"/>
      <c r="M196" s="44">
        <f t="shared" si="16"/>
        <v>0</v>
      </c>
      <c r="N196" s="44">
        <f t="shared" si="17"/>
        <v>0</v>
      </c>
      <c r="O196" s="46">
        <f t="shared" si="18"/>
        <v>0</v>
      </c>
      <c r="P196" s="46">
        <f t="shared" si="19"/>
        <v>0</v>
      </c>
      <c r="Q196" s="34"/>
      <c r="R196" s="34"/>
      <c r="S196" s="34"/>
      <c r="T196" s="34"/>
      <c r="U196" s="34"/>
      <c r="V196" s="34"/>
    </row>
    <row r="197" spans="1:22" s="49" customFormat="1" ht="20.100000000000001" customHeight="1" x14ac:dyDescent="0.2">
      <c r="A197" s="175" t="s">
        <v>112</v>
      </c>
      <c r="B197" s="176" t="s">
        <v>302</v>
      </c>
      <c r="C197" s="177" t="s">
        <v>303</v>
      </c>
      <c r="D197" s="175" t="s">
        <v>209</v>
      </c>
      <c r="E197" s="175" t="s">
        <v>217</v>
      </c>
      <c r="F197" s="189">
        <v>37.549999999999997</v>
      </c>
      <c r="G197" s="195"/>
      <c r="H197" s="196"/>
      <c r="I197" s="45">
        <v>200</v>
      </c>
      <c r="J197" s="197"/>
      <c r="K197" s="198"/>
      <c r="L197" s="198"/>
      <c r="M197" s="44">
        <f t="shared" si="16"/>
        <v>0</v>
      </c>
      <c r="N197" s="44">
        <f t="shared" si="17"/>
        <v>0</v>
      </c>
      <c r="O197" s="46">
        <f t="shared" si="18"/>
        <v>0</v>
      </c>
      <c r="P197" s="46">
        <f t="shared" si="19"/>
        <v>0</v>
      </c>
      <c r="Q197" s="34"/>
      <c r="R197" s="34"/>
      <c r="S197" s="34"/>
      <c r="T197" s="34"/>
      <c r="U197" s="34"/>
      <c r="V197" s="34"/>
    </row>
    <row r="198" spans="1:22" s="49" customFormat="1" ht="20.100000000000001" customHeight="1" x14ac:dyDescent="0.2">
      <c r="A198" s="175" t="s">
        <v>113</v>
      </c>
      <c r="B198" s="176" t="s">
        <v>302</v>
      </c>
      <c r="C198" s="177" t="s">
        <v>303</v>
      </c>
      <c r="D198" s="175" t="s">
        <v>222</v>
      </c>
      <c r="E198" s="175" t="s">
        <v>217</v>
      </c>
      <c r="F198" s="189">
        <v>16.649999999999999</v>
      </c>
      <c r="G198" s="195"/>
      <c r="H198" s="196"/>
      <c r="I198" s="45">
        <v>200</v>
      </c>
      <c r="J198" s="197"/>
      <c r="K198" s="198"/>
      <c r="L198" s="198"/>
      <c r="M198" s="44">
        <f t="shared" si="16"/>
        <v>0</v>
      </c>
      <c r="N198" s="44">
        <f t="shared" si="17"/>
        <v>0</v>
      </c>
      <c r="O198" s="46">
        <f t="shared" si="18"/>
        <v>0</v>
      </c>
      <c r="P198" s="46">
        <f t="shared" si="19"/>
        <v>0</v>
      </c>
      <c r="Q198" s="34"/>
      <c r="R198" s="34"/>
      <c r="S198" s="34"/>
      <c r="T198" s="34"/>
      <c r="U198" s="34"/>
      <c r="V198" s="34"/>
    </row>
    <row r="199" spans="1:22" s="49" customFormat="1" ht="20.100000000000001" customHeight="1" x14ac:dyDescent="0.2">
      <c r="A199" s="175" t="s">
        <v>114</v>
      </c>
      <c r="B199" s="176" t="s">
        <v>302</v>
      </c>
      <c r="C199" s="177" t="s">
        <v>303</v>
      </c>
      <c r="D199" s="175" t="s">
        <v>297</v>
      </c>
      <c r="E199" s="175" t="s">
        <v>217</v>
      </c>
      <c r="F199" s="189">
        <v>15.8</v>
      </c>
      <c r="G199" s="195"/>
      <c r="H199" s="196"/>
      <c r="I199" s="45">
        <v>200</v>
      </c>
      <c r="J199" s="197"/>
      <c r="K199" s="198"/>
      <c r="L199" s="198"/>
      <c r="M199" s="44">
        <f t="shared" si="16"/>
        <v>0</v>
      </c>
      <c r="N199" s="44">
        <f t="shared" si="17"/>
        <v>0</v>
      </c>
      <c r="O199" s="46">
        <f t="shared" si="18"/>
        <v>0</v>
      </c>
      <c r="P199" s="46">
        <f t="shared" si="19"/>
        <v>0</v>
      </c>
      <c r="Q199" s="34"/>
      <c r="R199" s="34"/>
      <c r="S199" s="34"/>
      <c r="T199" s="34"/>
      <c r="U199" s="34"/>
      <c r="V199" s="34"/>
    </row>
    <row r="200" spans="1:22" s="49" customFormat="1" ht="20.100000000000001" customHeight="1" x14ac:dyDescent="0.2">
      <c r="A200" s="175" t="s">
        <v>115</v>
      </c>
      <c r="B200" s="176" t="s">
        <v>302</v>
      </c>
      <c r="C200" s="177" t="s">
        <v>303</v>
      </c>
      <c r="D200" s="175" t="s">
        <v>298</v>
      </c>
      <c r="E200" s="175" t="s">
        <v>256</v>
      </c>
      <c r="F200" s="189">
        <v>3.3</v>
      </c>
      <c r="G200" s="195"/>
      <c r="H200" s="196"/>
      <c r="I200" s="45">
        <v>200</v>
      </c>
      <c r="J200" s="197"/>
      <c r="K200" s="198"/>
      <c r="L200" s="198"/>
      <c r="M200" s="44">
        <f t="shared" si="16"/>
        <v>0</v>
      </c>
      <c r="N200" s="44">
        <f t="shared" si="17"/>
        <v>0</v>
      </c>
      <c r="O200" s="46">
        <f t="shared" si="18"/>
        <v>0</v>
      </c>
      <c r="P200" s="46">
        <f t="shared" si="19"/>
        <v>0</v>
      </c>
      <c r="Q200" s="34"/>
      <c r="R200" s="34"/>
      <c r="S200" s="34"/>
      <c r="T200" s="34"/>
      <c r="U200" s="34"/>
      <c r="V200" s="34"/>
    </row>
    <row r="201" spans="1:22" s="49" customFormat="1" ht="20.100000000000001" customHeight="1" x14ac:dyDescent="0.2">
      <c r="A201" s="175" t="s">
        <v>116</v>
      </c>
      <c r="B201" s="176" t="s">
        <v>302</v>
      </c>
      <c r="C201" s="177" t="s">
        <v>303</v>
      </c>
      <c r="D201" s="175" t="s">
        <v>211</v>
      </c>
      <c r="E201" s="175" t="s">
        <v>217</v>
      </c>
      <c r="F201" s="189">
        <v>7.65</v>
      </c>
      <c r="G201" s="195"/>
      <c r="H201" s="196"/>
      <c r="I201" s="45">
        <v>0</v>
      </c>
      <c r="J201" s="197"/>
      <c r="K201" s="198"/>
      <c r="L201" s="198"/>
      <c r="M201" s="44">
        <f t="shared" si="16"/>
        <v>0</v>
      </c>
      <c r="N201" s="44">
        <f t="shared" si="17"/>
        <v>0</v>
      </c>
      <c r="O201" s="46">
        <f t="shared" si="18"/>
        <v>0</v>
      </c>
      <c r="P201" s="46">
        <f t="shared" si="19"/>
        <v>0</v>
      </c>
      <c r="Q201" s="34"/>
      <c r="R201" s="34"/>
      <c r="S201" s="34"/>
      <c r="T201" s="34"/>
      <c r="U201" s="34"/>
      <c r="V201" s="34"/>
    </row>
    <row r="202" spans="1:22" s="49" customFormat="1" ht="20.100000000000001" customHeight="1" x14ac:dyDescent="0.2">
      <c r="A202" s="175" t="s">
        <v>117</v>
      </c>
      <c r="B202" s="176" t="s">
        <v>302</v>
      </c>
      <c r="C202" s="177" t="s">
        <v>303</v>
      </c>
      <c r="D202" s="175" t="s">
        <v>299</v>
      </c>
      <c r="E202" s="175" t="s">
        <v>217</v>
      </c>
      <c r="F202" s="189">
        <v>20.190000000000001</v>
      </c>
      <c r="G202" s="195"/>
      <c r="H202" s="196"/>
      <c r="I202" s="45">
        <v>200</v>
      </c>
      <c r="J202" s="197"/>
      <c r="K202" s="198"/>
      <c r="L202" s="198"/>
      <c r="M202" s="44">
        <f t="shared" ref="M202:M265" si="29">IF(J202&lt;&gt;0,(I202/J202)*F202,0)</f>
        <v>0</v>
      </c>
      <c r="N202" s="44">
        <f t="shared" ref="N202:N265" si="30">K202*M202</f>
        <v>0</v>
      </c>
      <c r="O202" s="46">
        <f t="shared" ref="O202:O265" si="31">(G202*M202)+(N202*H202)</f>
        <v>0</v>
      </c>
      <c r="P202" s="46">
        <f t="shared" ref="P202:P265" si="32">L202*O202</f>
        <v>0</v>
      </c>
      <c r="Q202" s="34"/>
      <c r="R202" s="34"/>
      <c r="S202" s="34"/>
      <c r="T202" s="34"/>
      <c r="U202" s="34"/>
      <c r="V202" s="34"/>
    </row>
    <row r="203" spans="1:22" s="49" customFormat="1" ht="20.100000000000001" customHeight="1" x14ac:dyDescent="0.2">
      <c r="A203" s="175" t="s">
        <v>118</v>
      </c>
      <c r="B203" s="176" t="s">
        <v>302</v>
      </c>
      <c r="C203" s="177" t="s">
        <v>303</v>
      </c>
      <c r="D203" s="175" t="s">
        <v>253</v>
      </c>
      <c r="E203" s="175" t="s">
        <v>305</v>
      </c>
      <c r="F203" s="189">
        <v>83.21</v>
      </c>
      <c r="G203" s="195"/>
      <c r="H203" s="196"/>
      <c r="I203" s="45">
        <v>200</v>
      </c>
      <c r="J203" s="197"/>
      <c r="K203" s="198"/>
      <c r="L203" s="198"/>
      <c r="M203" s="44">
        <f t="shared" si="29"/>
        <v>0</v>
      </c>
      <c r="N203" s="44">
        <f t="shared" si="30"/>
        <v>0</v>
      </c>
      <c r="O203" s="46">
        <f t="shared" si="31"/>
        <v>0</v>
      </c>
      <c r="P203" s="46">
        <f t="shared" si="32"/>
        <v>0</v>
      </c>
      <c r="Q203" s="34"/>
      <c r="R203" s="34"/>
      <c r="S203" s="34"/>
      <c r="T203" s="34"/>
      <c r="U203" s="34"/>
      <c r="V203" s="34"/>
    </row>
    <row r="204" spans="1:22" s="49" customFormat="1" ht="20.100000000000001" customHeight="1" x14ac:dyDescent="0.2">
      <c r="A204" s="175" t="s">
        <v>119</v>
      </c>
      <c r="B204" s="176" t="s">
        <v>302</v>
      </c>
      <c r="C204" s="177" t="s">
        <v>303</v>
      </c>
      <c r="D204" s="175" t="s">
        <v>300</v>
      </c>
      <c r="E204" s="175" t="s">
        <v>305</v>
      </c>
      <c r="F204" s="189">
        <v>5.83</v>
      </c>
      <c r="G204" s="195"/>
      <c r="H204" s="196"/>
      <c r="I204" s="45">
        <v>10</v>
      </c>
      <c r="J204" s="197"/>
      <c r="K204" s="198"/>
      <c r="L204" s="198"/>
      <c r="M204" s="44">
        <f t="shared" si="29"/>
        <v>0</v>
      </c>
      <c r="N204" s="44">
        <f t="shared" si="30"/>
        <v>0</v>
      </c>
      <c r="O204" s="46">
        <f t="shared" si="31"/>
        <v>0</v>
      </c>
      <c r="P204" s="46">
        <f t="shared" si="32"/>
        <v>0</v>
      </c>
      <c r="Q204" s="34"/>
      <c r="R204" s="34"/>
      <c r="S204" s="34"/>
      <c r="T204" s="34"/>
      <c r="U204" s="34"/>
      <c r="V204" s="34"/>
    </row>
    <row r="205" spans="1:22" s="49" customFormat="1" ht="20.100000000000001" customHeight="1" x14ac:dyDescent="0.2">
      <c r="A205" s="175" t="s">
        <v>120</v>
      </c>
      <c r="B205" s="176" t="s">
        <v>302</v>
      </c>
      <c r="C205" s="177" t="s">
        <v>303</v>
      </c>
      <c r="D205" s="175" t="s">
        <v>301</v>
      </c>
      <c r="E205" s="175" t="s">
        <v>217</v>
      </c>
      <c r="F205" s="189">
        <v>25.08</v>
      </c>
      <c r="G205" s="195"/>
      <c r="H205" s="196"/>
      <c r="I205" s="45">
        <v>200</v>
      </c>
      <c r="J205" s="197"/>
      <c r="K205" s="198"/>
      <c r="L205" s="198"/>
      <c r="M205" s="44">
        <f t="shared" si="29"/>
        <v>0</v>
      </c>
      <c r="N205" s="44">
        <f t="shared" si="30"/>
        <v>0</v>
      </c>
      <c r="O205" s="46">
        <f t="shared" si="31"/>
        <v>0</v>
      </c>
      <c r="P205" s="46">
        <f t="shared" si="32"/>
        <v>0</v>
      </c>
      <c r="Q205" s="34"/>
      <c r="R205" s="34"/>
      <c r="S205" s="34"/>
      <c r="T205" s="34"/>
      <c r="U205" s="34"/>
      <c r="V205" s="34"/>
    </row>
    <row r="206" spans="1:22" s="49" customFormat="1" ht="20.100000000000001" customHeight="1" x14ac:dyDescent="0.2">
      <c r="A206" s="175" t="s">
        <v>121</v>
      </c>
      <c r="B206" s="176" t="s">
        <v>302</v>
      </c>
      <c r="C206" s="177" t="s">
        <v>303</v>
      </c>
      <c r="D206" s="175" t="s">
        <v>212</v>
      </c>
      <c r="E206" s="175" t="s">
        <v>256</v>
      </c>
      <c r="F206" s="189">
        <v>5.21</v>
      </c>
      <c r="G206" s="195"/>
      <c r="H206" s="196"/>
      <c r="I206" s="45">
        <v>200</v>
      </c>
      <c r="J206" s="197"/>
      <c r="K206" s="198"/>
      <c r="L206" s="198"/>
      <c r="M206" s="44">
        <f t="shared" si="29"/>
        <v>0</v>
      </c>
      <c r="N206" s="44">
        <f t="shared" si="30"/>
        <v>0</v>
      </c>
      <c r="O206" s="46">
        <f t="shared" si="31"/>
        <v>0</v>
      </c>
      <c r="P206" s="46">
        <f t="shared" si="32"/>
        <v>0</v>
      </c>
      <c r="Q206" s="34"/>
      <c r="R206" s="34"/>
      <c r="S206" s="34"/>
      <c r="T206" s="34"/>
      <c r="U206" s="34"/>
      <c r="V206" s="34"/>
    </row>
    <row r="207" spans="1:22" s="49" customFormat="1" ht="20.100000000000001" customHeight="1" x14ac:dyDescent="0.2">
      <c r="A207" s="175" t="s">
        <v>122</v>
      </c>
      <c r="B207" s="176" t="s">
        <v>302</v>
      </c>
      <c r="C207" s="177" t="s">
        <v>303</v>
      </c>
      <c r="D207" s="175" t="s">
        <v>155</v>
      </c>
      <c r="E207" s="175" t="s">
        <v>217</v>
      </c>
      <c r="F207" s="189">
        <v>57.44</v>
      </c>
      <c r="G207" s="195"/>
      <c r="H207" s="196"/>
      <c r="I207" s="45">
        <v>200</v>
      </c>
      <c r="J207" s="197"/>
      <c r="K207" s="198"/>
      <c r="L207" s="198"/>
      <c r="M207" s="44">
        <f t="shared" si="29"/>
        <v>0</v>
      </c>
      <c r="N207" s="44">
        <f t="shared" si="30"/>
        <v>0</v>
      </c>
      <c r="O207" s="46">
        <f t="shared" si="31"/>
        <v>0</v>
      </c>
      <c r="P207" s="46">
        <f t="shared" si="32"/>
        <v>0</v>
      </c>
      <c r="Q207" s="34"/>
      <c r="R207" s="34"/>
      <c r="S207" s="34"/>
      <c r="T207" s="34"/>
      <c r="U207" s="34"/>
      <c r="V207" s="34"/>
    </row>
    <row r="208" spans="1:22" s="49" customFormat="1" ht="20.100000000000001" customHeight="1" x14ac:dyDescent="0.2">
      <c r="A208" s="175" t="s">
        <v>123</v>
      </c>
      <c r="B208" s="176" t="s">
        <v>302</v>
      </c>
      <c r="C208" s="177" t="s">
        <v>303</v>
      </c>
      <c r="D208" s="175" t="s">
        <v>155</v>
      </c>
      <c r="E208" s="175" t="s">
        <v>217</v>
      </c>
      <c r="F208" s="189">
        <v>56.31</v>
      </c>
      <c r="G208" s="195"/>
      <c r="H208" s="196"/>
      <c r="I208" s="45">
        <v>200</v>
      </c>
      <c r="J208" s="197"/>
      <c r="K208" s="198"/>
      <c r="L208" s="198"/>
      <c r="M208" s="44">
        <f t="shared" si="29"/>
        <v>0</v>
      </c>
      <c r="N208" s="44">
        <f t="shared" si="30"/>
        <v>0</v>
      </c>
      <c r="O208" s="46">
        <f t="shared" si="31"/>
        <v>0</v>
      </c>
      <c r="P208" s="46">
        <f t="shared" si="32"/>
        <v>0</v>
      </c>
      <c r="Q208" s="34"/>
      <c r="R208" s="34"/>
      <c r="S208" s="34"/>
      <c r="T208" s="34"/>
      <c r="U208" s="34"/>
      <c r="V208" s="34"/>
    </row>
    <row r="209" spans="1:22" s="49" customFormat="1" ht="20.100000000000001" customHeight="1" x14ac:dyDescent="0.2">
      <c r="A209" s="175" t="s">
        <v>93</v>
      </c>
      <c r="B209" s="176" t="s">
        <v>302</v>
      </c>
      <c r="C209" s="177" t="s">
        <v>303</v>
      </c>
      <c r="D209" s="175" t="s">
        <v>301</v>
      </c>
      <c r="E209" s="175" t="s">
        <v>217</v>
      </c>
      <c r="F209" s="189">
        <v>93.2</v>
      </c>
      <c r="G209" s="195"/>
      <c r="H209" s="196"/>
      <c r="I209" s="45">
        <v>200</v>
      </c>
      <c r="J209" s="197"/>
      <c r="K209" s="198"/>
      <c r="L209" s="198"/>
      <c r="M209" s="44">
        <f t="shared" si="29"/>
        <v>0</v>
      </c>
      <c r="N209" s="44">
        <f t="shared" si="30"/>
        <v>0</v>
      </c>
      <c r="O209" s="46">
        <f t="shared" si="31"/>
        <v>0</v>
      </c>
      <c r="P209" s="46">
        <f t="shared" si="32"/>
        <v>0</v>
      </c>
      <c r="Q209" s="34"/>
      <c r="R209" s="34"/>
      <c r="S209" s="34"/>
      <c r="T209" s="34"/>
      <c r="U209" s="34"/>
      <c r="V209" s="34"/>
    </row>
    <row r="210" spans="1:22" s="49" customFormat="1" ht="20.100000000000001" customHeight="1" x14ac:dyDescent="0.2">
      <c r="A210" s="175" t="s">
        <v>146</v>
      </c>
      <c r="B210" s="176" t="s">
        <v>302</v>
      </c>
      <c r="C210" s="177" t="s">
        <v>303</v>
      </c>
      <c r="D210" s="175" t="s">
        <v>306</v>
      </c>
      <c r="E210" s="175" t="s">
        <v>217</v>
      </c>
      <c r="F210" s="189">
        <v>4.84</v>
      </c>
      <c r="G210" s="195"/>
      <c r="H210" s="196"/>
      <c r="I210" s="45">
        <v>0</v>
      </c>
      <c r="J210" s="197"/>
      <c r="K210" s="198"/>
      <c r="L210" s="198"/>
      <c r="M210" s="44">
        <f t="shared" si="29"/>
        <v>0</v>
      </c>
      <c r="N210" s="44">
        <f t="shared" si="30"/>
        <v>0</v>
      </c>
      <c r="O210" s="46">
        <f t="shared" si="31"/>
        <v>0</v>
      </c>
      <c r="P210" s="46">
        <f t="shared" si="32"/>
        <v>0</v>
      </c>
      <c r="Q210" s="34"/>
      <c r="R210" s="34"/>
      <c r="S210" s="34"/>
      <c r="T210" s="34"/>
      <c r="U210" s="34"/>
      <c r="V210" s="34"/>
    </row>
    <row r="211" spans="1:22" s="49" customFormat="1" ht="20.100000000000001" customHeight="1" x14ac:dyDescent="0.2">
      <c r="A211" s="175" t="s">
        <v>147</v>
      </c>
      <c r="B211" s="176" t="s">
        <v>302</v>
      </c>
      <c r="C211" s="177" t="s">
        <v>303</v>
      </c>
      <c r="D211" s="175" t="s">
        <v>211</v>
      </c>
      <c r="E211" s="175" t="s">
        <v>217</v>
      </c>
      <c r="F211" s="189">
        <v>2.81</v>
      </c>
      <c r="G211" s="195"/>
      <c r="H211" s="196"/>
      <c r="I211" s="45">
        <v>0</v>
      </c>
      <c r="J211" s="197"/>
      <c r="K211" s="198"/>
      <c r="L211" s="198"/>
      <c r="M211" s="44">
        <f t="shared" si="29"/>
        <v>0</v>
      </c>
      <c r="N211" s="44">
        <f t="shared" si="30"/>
        <v>0</v>
      </c>
      <c r="O211" s="46">
        <f t="shared" si="31"/>
        <v>0</v>
      </c>
      <c r="P211" s="46">
        <f t="shared" si="32"/>
        <v>0</v>
      </c>
      <c r="Q211" s="34"/>
      <c r="R211" s="34"/>
      <c r="S211" s="34"/>
      <c r="T211" s="34"/>
      <c r="U211" s="34"/>
      <c r="V211" s="34"/>
    </row>
    <row r="212" spans="1:22" s="49" customFormat="1" ht="20.100000000000001" customHeight="1" x14ac:dyDescent="0.2">
      <c r="A212" s="175" t="s">
        <v>148</v>
      </c>
      <c r="B212" s="176" t="s">
        <v>302</v>
      </c>
      <c r="C212" s="177" t="s">
        <v>303</v>
      </c>
      <c r="D212" s="175" t="s">
        <v>284</v>
      </c>
      <c r="E212" s="175" t="s">
        <v>256</v>
      </c>
      <c r="F212" s="189">
        <v>1.35</v>
      </c>
      <c r="G212" s="195"/>
      <c r="H212" s="196"/>
      <c r="I212" s="45">
        <v>200</v>
      </c>
      <c r="J212" s="197"/>
      <c r="K212" s="198"/>
      <c r="L212" s="198"/>
      <c r="M212" s="44">
        <f t="shared" si="29"/>
        <v>0</v>
      </c>
      <c r="N212" s="44">
        <f t="shared" si="30"/>
        <v>0</v>
      </c>
      <c r="O212" s="46">
        <f t="shared" si="31"/>
        <v>0</v>
      </c>
      <c r="P212" s="46">
        <f t="shared" si="32"/>
        <v>0</v>
      </c>
      <c r="Q212" s="34"/>
      <c r="R212" s="34"/>
      <c r="S212" s="34"/>
      <c r="T212" s="34"/>
      <c r="U212" s="34"/>
      <c r="V212" s="34"/>
    </row>
    <row r="213" spans="1:22" s="49" customFormat="1" ht="20.100000000000001" customHeight="1" x14ac:dyDescent="0.2">
      <c r="A213" s="175" t="s">
        <v>149</v>
      </c>
      <c r="B213" s="176" t="s">
        <v>302</v>
      </c>
      <c r="C213" s="177" t="s">
        <v>303</v>
      </c>
      <c r="D213" s="175" t="s">
        <v>307</v>
      </c>
      <c r="E213" s="175" t="s">
        <v>217</v>
      </c>
      <c r="F213" s="189">
        <v>4.05</v>
      </c>
      <c r="G213" s="195"/>
      <c r="H213" s="196"/>
      <c r="I213" s="45">
        <v>10</v>
      </c>
      <c r="J213" s="197"/>
      <c r="K213" s="198"/>
      <c r="L213" s="198"/>
      <c r="M213" s="44">
        <f t="shared" si="29"/>
        <v>0</v>
      </c>
      <c r="N213" s="44">
        <f t="shared" si="30"/>
        <v>0</v>
      </c>
      <c r="O213" s="46">
        <f t="shared" si="31"/>
        <v>0</v>
      </c>
      <c r="P213" s="46">
        <f t="shared" si="32"/>
        <v>0</v>
      </c>
      <c r="Q213" s="34"/>
      <c r="R213" s="34"/>
      <c r="S213" s="34"/>
      <c r="T213" s="34"/>
      <c r="U213" s="34"/>
      <c r="V213" s="34"/>
    </row>
    <row r="214" spans="1:22" s="49" customFormat="1" ht="20.100000000000001" customHeight="1" x14ac:dyDescent="0.2">
      <c r="A214" s="175" t="s">
        <v>150</v>
      </c>
      <c r="B214" s="176" t="s">
        <v>302</v>
      </c>
      <c r="C214" s="177" t="s">
        <v>303</v>
      </c>
      <c r="D214" s="175" t="s">
        <v>211</v>
      </c>
      <c r="E214" s="175" t="s">
        <v>217</v>
      </c>
      <c r="F214" s="189">
        <v>2.56</v>
      </c>
      <c r="G214" s="195"/>
      <c r="H214" s="196"/>
      <c r="I214" s="45">
        <v>0</v>
      </c>
      <c r="J214" s="197"/>
      <c r="K214" s="198"/>
      <c r="L214" s="198"/>
      <c r="M214" s="44">
        <f t="shared" si="29"/>
        <v>0</v>
      </c>
      <c r="N214" s="44">
        <f t="shared" si="30"/>
        <v>0</v>
      </c>
      <c r="O214" s="46">
        <f t="shared" si="31"/>
        <v>0</v>
      </c>
      <c r="P214" s="46">
        <f t="shared" si="32"/>
        <v>0</v>
      </c>
      <c r="Q214" s="34"/>
      <c r="R214" s="34"/>
      <c r="S214" s="34"/>
      <c r="T214" s="34"/>
      <c r="U214" s="34"/>
      <c r="V214" s="34"/>
    </row>
    <row r="215" spans="1:22" s="49" customFormat="1" ht="20.100000000000001" customHeight="1" x14ac:dyDescent="0.2">
      <c r="A215" s="175" t="s">
        <v>151</v>
      </c>
      <c r="B215" s="176" t="s">
        <v>302</v>
      </c>
      <c r="C215" s="177" t="s">
        <v>303</v>
      </c>
      <c r="D215" s="175" t="s">
        <v>155</v>
      </c>
      <c r="E215" s="175" t="s">
        <v>217</v>
      </c>
      <c r="F215" s="189">
        <v>55.12</v>
      </c>
      <c r="G215" s="195"/>
      <c r="H215" s="196"/>
      <c r="I215" s="45">
        <v>200</v>
      </c>
      <c r="J215" s="197"/>
      <c r="K215" s="198"/>
      <c r="L215" s="198"/>
      <c r="M215" s="44">
        <f t="shared" si="29"/>
        <v>0</v>
      </c>
      <c r="N215" s="44">
        <f t="shared" si="30"/>
        <v>0</v>
      </c>
      <c r="O215" s="46">
        <f t="shared" si="31"/>
        <v>0</v>
      </c>
      <c r="P215" s="46">
        <f t="shared" si="32"/>
        <v>0</v>
      </c>
      <c r="Q215" s="34"/>
      <c r="R215" s="34"/>
      <c r="S215" s="34"/>
      <c r="T215" s="34"/>
      <c r="U215" s="34"/>
      <c r="V215" s="34"/>
    </row>
    <row r="216" spans="1:22" s="49" customFormat="1" ht="20.100000000000001" customHeight="1" x14ac:dyDescent="0.2">
      <c r="A216" s="175" t="s">
        <v>152</v>
      </c>
      <c r="B216" s="176" t="s">
        <v>302</v>
      </c>
      <c r="C216" s="177" t="s">
        <v>303</v>
      </c>
      <c r="D216" s="175" t="s">
        <v>212</v>
      </c>
      <c r="E216" s="175" t="s">
        <v>256</v>
      </c>
      <c r="F216" s="189">
        <v>4.13</v>
      </c>
      <c r="G216" s="195"/>
      <c r="H216" s="196"/>
      <c r="I216" s="45">
        <v>200</v>
      </c>
      <c r="J216" s="197"/>
      <c r="K216" s="198"/>
      <c r="L216" s="198"/>
      <c r="M216" s="44">
        <f t="shared" si="29"/>
        <v>0</v>
      </c>
      <c r="N216" s="44">
        <f t="shared" si="30"/>
        <v>0</v>
      </c>
      <c r="O216" s="46">
        <f t="shared" si="31"/>
        <v>0</v>
      </c>
      <c r="P216" s="46">
        <f t="shared" si="32"/>
        <v>0</v>
      </c>
      <c r="Q216" s="34"/>
      <c r="R216" s="34"/>
      <c r="S216" s="34"/>
      <c r="T216" s="34"/>
      <c r="U216" s="34"/>
      <c r="V216" s="34"/>
    </row>
    <row r="217" spans="1:22" s="49" customFormat="1" ht="20.100000000000001" customHeight="1" x14ac:dyDescent="0.2">
      <c r="A217" s="175" t="s">
        <v>153</v>
      </c>
      <c r="B217" s="176" t="s">
        <v>302</v>
      </c>
      <c r="C217" s="177" t="s">
        <v>303</v>
      </c>
      <c r="D217" s="175" t="s">
        <v>212</v>
      </c>
      <c r="E217" s="175" t="s">
        <v>256</v>
      </c>
      <c r="F217" s="189">
        <v>4.13</v>
      </c>
      <c r="G217" s="195"/>
      <c r="H217" s="196"/>
      <c r="I217" s="45">
        <v>200</v>
      </c>
      <c r="J217" s="197"/>
      <c r="K217" s="198"/>
      <c r="L217" s="198"/>
      <c r="M217" s="44">
        <f t="shared" si="29"/>
        <v>0</v>
      </c>
      <c r="N217" s="44">
        <f t="shared" si="30"/>
        <v>0</v>
      </c>
      <c r="O217" s="46">
        <f t="shared" si="31"/>
        <v>0</v>
      </c>
      <c r="P217" s="46">
        <f t="shared" si="32"/>
        <v>0</v>
      </c>
      <c r="Q217" s="34"/>
      <c r="R217" s="34"/>
      <c r="S217" s="34"/>
      <c r="T217" s="34"/>
      <c r="U217" s="34"/>
      <c r="V217" s="34"/>
    </row>
    <row r="218" spans="1:22" s="49" customFormat="1" ht="20.100000000000001" customHeight="1" x14ac:dyDescent="0.2">
      <c r="A218" s="175" t="s">
        <v>154</v>
      </c>
      <c r="B218" s="176" t="s">
        <v>302</v>
      </c>
      <c r="C218" s="177" t="s">
        <v>303</v>
      </c>
      <c r="D218" s="175" t="s">
        <v>155</v>
      </c>
      <c r="E218" s="175" t="s">
        <v>217</v>
      </c>
      <c r="F218" s="189">
        <v>55.48</v>
      </c>
      <c r="G218" s="195"/>
      <c r="H218" s="196"/>
      <c r="I218" s="45">
        <v>200</v>
      </c>
      <c r="J218" s="197"/>
      <c r="K218" s="198"/>
      <c r="L218" s="198"/>
      <c r="M218" s="44">
        <f t="shared" si="29"/>
        <v>0</v>
      </c>
      <c r="N218" s="44">
        <f t="shared" si="30"/>
        <v>0</v>
      </c>
      <c r="O218" s="46">
        <f t="shared" si="31"/>
        <v>0</v>
      </c>
      <c r="P218" s="46">
        <f t="shared" si="32"/>
        <v>0</v>
      </c>
      <c r="Q218" s="34"/>
      <c r="R218" s="34"/>
      <c r="S218" s="34"/>
      <c r="T218" s="34"/>
      <c r="U218" s="34"/>
      <c r="V218" s="34"/>
    </row>
    <row r="219" spans="1:22" s="49" customFormat="1" ht="20.100000000000001" customHeight="1" x14ac:dyDescent="0.2">
      <c r="A219" s="175" t="s">
        <v>157</v>
      </c>
      <c r="B219" s="176" t="s">
        <v>302</v>
      </c>
      <c r="C219" s="177" t="s">
        <v>303</v>
      </c>
      <c r="D219" s="175" t="s">
        <v>155</v>
      </c>
      <c r="E219" s="175" t="s">
        <v>217</v>
      </c>
      <c r="F219" s="189">
        <v>56.11</v>
      </c>
      <c r="G219" s="195"/>
      <c r="H219" s="196"/>
      <c r="I219" s="45">
        <v>200</v>
      </c>
      <c r="J219" s="197"/>
      <c r="K219" s="198"/>
      <c r="L219" s="198"/>
      <c r="M219" s="44">
        <f t="shared" si="29"/>
        <v>0</v>
      </c>
      <c r="N219" s="44">
        <f t="shared" si="30"/>
        <v>0</v>
      </c>
      <c r="O219" s="46">
        <f t="shared" si="31"/>
        <v>0</v>
      </c>
      <c r="P219" s="46">
        <f t="shared" si="32"/>
        <v>0</v>
      </c>
      <c r="Q219" s="34"/>
      <c r="R219" s="34"/>
      <c r="S219" s="34"/>
      <c r="T219" s="34"/>
      <c r="U219" s="34"/>
      <c r="V219" s="34"/>
    </row>
    <row r="220" spans="1:22" s="49" customFormat="1" ht="20.100000000000001" customHeight="1" x14ac:dyDescent="0.2">
      <c r="A220" s="175" t="s">
        <v>158</v>
      </c>
      <c r="B220" s="176" t="s">
        <v>302</v>
      </c>
      <c r="C220" s="177" t="s">
        <v>303</v>
      </c>
      <c r="D220" s="175" t="s">
        <v>211</v>
      </c>
      <c r="E220" s="175" t="s">
        <v>217</v>
      </c>
      <c r="F220" s="189">
        <v>3.4</v>
      </c>
      <c r="G220" s="195"/>
      <c r="H220" s="196"/>
      <c r="I220" s="45">
        <v>0</v>
      </c>
      <c r="J220" s="197"/>
      <c r="K220" s="198"/>
      <c r="L220" s="198"/>
      <c r="M220" s="44">
        <f t="shared" si="29"/>
        <v>0</v>
      </c>
      <c r="N220" s="44">
        <f t="shared" si="30"/>
        <v>0</v>
      </c>
      <c r="O220" s="46">
        <f t="shared" si="31"/>
        <v>0</v>
      </c>
      <c r="P220" s="46">
        <f t="shared" si="32"/>
        <v>0</v>
      </c>
      <c r="Q220" s="34"/>
      <c r="R220" s="34"/>
      <c r="S220" s="34"/>
      <c r="T220" s="34"/>
      <c r="U220" s="34"/>
      <c r="V220" s="34"/>
    </row>
    <row r="221" spans="1:22" s="49" customFormat="1" ht="20.100000000000001" customHeight="1" x14ac:dyDescent="0.2">
      <c r="A221" s="157"/>
      <c r="B221" s="158"/>
      <c r="C221" s="158"/>
      <c r="D221" s="158"/>
      <c r="E221" s="159"/>
      <c r="F221" s="160">
        <f>SUM(F180:F220)</f>
        <v>983.34</v>
      </c>
      <c r="G221" s="161"/>
      <c r="H221" s="161"/>
      <c r="I221" s="160"/>
      <c r="J221" s="160"/>
      <c r="K221" s="160"/>
      <c r="L221" s="162"/>
      <c r="M221" s="160">
        <f>SUM(M180:M220)</f>
        <v>0</v>
      </c>
      <c r="N221" s="160">
        <f>SUM(N180:N220)</f>
        <v>0</v>
      </c>
      <c r="O221" s="161">
        <f>SUM(O180:O220)</f>
        <v>0</v>
      </c>
      <c r="P221" s="161">
        <f>SUM(P180:P220)</f>
        <v>0</v>
      </c>
      <c r="Q221" s="34"/>
      <c r="R221" s="34"/>
      <c r="S221" s="34"/>
      <c r="T221" s="34"/>
      <c r="U221" s="34"/>
      <c r="V221" s="34"/>
    </row>
    <row r="222" spans="1:22" s="49" customFormat="1" ht="20.100000000000001" customHeight="1" x14ac:dyDescent="0.2">
      <c r="A222" s="50" t="s">
        <v>94</v>
      </c>
      <c r="B222" s="176" t="s">
        <v>187</v>
      </c>
      <c r="C222" s="177" t="s">
        <v>316</v>
      </c>
      <c r="D222" s="50" t="s">
        <v>295</v>
      </c>
      <c r="E222" s="50" t="s">
        <v>304</v>
      </c>
      <c r="F222" s="181">
        <v>7.16</v>
      </c>
      <c r="G222" s="195"/>
      <c r="H222" s="196"/>
      <c r="I222" s="45">
        <v>200</v>
      </c>
      <c r="J222" s="197"/>
      <c r="K222" s="198"/>
      <c r="L222" s="198"/>
      <c r="M222" s="44">
        <f t="shared" si="29"/>
        <v>0</v>
      </c>
      <c r="N222" s="44">
        <f t="shared" si="30"/>
        <v>0</v>
      </c>
      <c r="O222" s="46">
        <f t="shared" si="31"/>
        <v>0</v>
      </c>
      <c r="P222" s="46">
        <f t="shared" si="32"/>
        <v>0</v>
      </c>
      <c r="Q222" s="34"/>
      <c r="R222" s="34"/>
      <c r="S222" s="34"/>
      <c r="T222" s="34"/>
      <c r="U222" s="34"/>
      <c r="V222" s="34"/>
    </row>
    <row r="223" spans="1:22" s="49" customFormat="1" ht="20.100000000000001" customHeight="1" x14ac:dyDescent="0.2">
      <c r="A223" s="50" t="s">
        <v>95</v>
      </c>
      <c r="B223" s="176" t="s">
        <v>187</v>
      </c>
      <c r="C223" s="177" t="s">
        <v>316</v>
      </c>
      <c r="D223" s="50" t="s">
        <v>308</v>
      </c>
      <c r="E223" s="50" t="s">
        <v>217</v>
      </c>
      <c r="F223" s="181">
        <v>390</v>
      </c>
      <c r="G223" s="195"/>
      <c r="H223" s="196"/>
      <c r="I223" s="45">
        <v>200</v>
      </c>
      <c r="J223" s="197"/>
      <c r="K223" s="198"/>
      <c r="L223" s="198"/>
      <c r="M223" s="44">
        <f t="shared" si="29"/>
        <v>0</v>
      </c>
      <c r="N223" s="44">
        <f t="shared" si="30"/>
        <v>0</v>
      </c>
      <c r="O223" s="46">
        <f t="shared" si="31"/>
        <v>0</v>
      </c>
      <c r="P223" s="46">
        <f t="shared" si="32"/>
        <v>0</v>
      </c>
      <c r="Q223" s="34"/>
      <c r="R223" s="34"/>
      <c r="S223" s="34"/>
      <c r="T223" s="34"/>
      <c r="U223" s="34"/>
      <c r="V223" s="34"/>
    </row>
    <row r="224" spans="1:22" s="49" customFormat="1" ht="20.100000000000001" customHeight="1" x14ac:dyDescent="0.2">
      <c r="A224" s="50"/>
      <c r="B224" s="176" t="s">
        <v>187</v>
      </c>
      <c r="C224" s="177" t="s">
        <v>316</v>
      </c>
      <c r="D224" s="50" t="s">
        <v>309</v>
      </c>
      <c r="E224" s="50" t="s">
        <v>217</v>
      </c>
      <c r="F224" s="181">
        <v>39.69</v>
      </c>
      <c r="G224" s="195"/>
      <c r="H224" s="196"/>
      <c r="I224" s="45">
        <v>200</v>
      </c>
      <c r="J224" s="197"/>
      <c r="K224" s="198"/>
      <c r="L224" s="198"/>
      <c r="M224" s="44">
        <f t="shared" si="29"/>
        <v>0</v>
      </c>
      <c r="N224" s="44">
        <f t="shared" si="30"/>
        <v>0</v>
      </c>
      <c r="O224" s="46">
        <f t="shared" si="31"/>
        <v>0</v>
      </c>
      <c r="P224" s="46">
        <f t="shared" si="32"/>
        <v>0</v>
      </c>
      <c r="Q224" s="34"/>
      <c r="R224" s="34"/>
      <c r="S224" s="34"/>
      <c r="T224" s="34"/>
      <c r="U224" s="34"/>
      <c r="V224" s="34"/>
    </row>
    <row r="225" spans="1:22" s="49" customFormat="1" ht="20.100000000000001" customHeight="1" x14ac:dyDescent="0.2">
      <c r="A225" s="50" t="s">
        <v>96</v>
      </c>
      <c r="B225" s="176" t="s">
        <v>187</v>
      </c>
      <c r="C225" s="177" t="s">
        <v>316</v>
      </c>
      <c r="D225" s="50" t="s">
        <v>310</v>
      </c>
      <c r="E225" s="50" t="s">
        <v>217</v>
      </c>
      <c r="F225" s="181">
        <v>15.23</v>
      </c>
      <c r="G225" s="195"/>
      <c r="H225" s="196"/>
      <c r="I225" s="45">
        <v>200</v>
      </c>
      <c r="J225" s="197"/>
      <c r="K225" s="198"/>
      <c r="L225" s="198"/>
      <c r="M225" s="44">
        <f t="shared" si="29"/>
        <v>0</v>
      </c>
      <c r="N225" s="44">
        <f t="shared" si="30"/>
        <v>0</v>
      </c>
      <c r="O225" s="46">
        <f t="shared" si="31"/>
        <v>0</v>
      </c>
      <c r="P225" s="46">
        <f t="shared" si="32"/>
        <v>0</v>
      </c>
      <c r="Q225" s="34"/>
      <c r="R225" s="34"/>
      <c r="S225" s="34"/>
      <c r="T225" s="34"/>
      <c r="U225" s="34"/>
      <c r="V225" s="34"/>
    </row>
    <row r="226" spans="1:22" s="49" customFormat="1" ht="20.100000000000001" customHeight="1" x14ac:dyDescent="0.2">
      <c r="A226" s="50" t="s">
        <v>97</v>
      </c>
      <c r="B226" s="176" t="s">
        <v>187</v>
      </c>
      <c r="C226" s="177" t="s">
        <v>316</v>
      </c>
      <c r="D226" s="50" t="s">
        <v>209</v>
      </c>
      <c r="E226" s="50" t="s">
        <v>218</v>
      </c>
      <c r="F226" s="181">
        <v>42.36</v>
      </c>
      <c r="G226" s="195"/>
      <c r="H226" s="196"/>
      <c r="I226" s="45">
        <v>200</v>
      </c>
      <c r="J226" s="197"/>
      <c r="K226" s="198"/>
      <c r="L226" s="198"/>
      <c r="M226" s="44">
        <f t="shared" si="29"/>
        <v>0</v>
      </c>
      <c r="N226" s="44">
        <f t="shared" si="30"/>
        <v>0</v>
      </c>
      <c r="O226" s="46">
        <f t="shared" si="31"/>
        <v>0</v>
      </c>
      <c r="P226" s="46">
        <f t="shared" si="32"/>
        <v>0</v>
      </c>
      <c r="Q226" s="34"/>
      <c r="R226" s="34"/>
      <c r="S226" s="34"/>
      <c r="T226" s="34"/>
      <c r="U226" s="34"/>
      <c r="V226" s="34"/>
    </row>
    <row r="227" spans="1:22" s="49" customFormat="1" ht="20.100000000000001" customHeight="1" x14ac:dyDescent="0.2">
      <c r="A227" s="50" t="s">
        <v>98</v>
      </c>
      <c r="B227" s="176" t="s">
        <v>187</v>
      </c>
      <c r="C227" s="177" t="s">
        <v>316</v>
      </c>
      <c r="D227" s="50" t="s">
        <v>155</v>
      </c>
      <c r="E227" s="50" t="s">
        <v>217</v>
      </c>
      <c r="F227" s="181">
        <v>55.8</v>
      </c>
      <c r="G227" s="195"/>
      <c r="H227" s="196"/>
      <c r="I227" s="45">
        <v>200</v>
      </c>
      <c r="J227" s="197"/>
      <c r="K227" s="198"/>
      <c r="L227" s="198"/>
      <c r="M227" s="44">
        <f t="shared" si="29"/>
        <v>0</v>
      </c>
      <c r="N227" s="44">
        <f t="shared" si="30"/>
        <v>0</v>
      </c>
      <c r="O227" s="46">
        <f t="shared" si="31"/>
        <v>0</v>
      </c>
      <c r="P227" s="46">
        <f t="shared" si="32"/>
        <v>0</v>
      </c>
      <c r="Q227" s="34"/>
      <c r="R227" s="34"/>
      <c r="S227" s="34"/>
      <c r="T227" s="34"/>
      <c r="U227" s="34"/>
      <c r="V227" s="34"/>
    </row>
    <row r="228" spans="1:22" s="49" customFormat="1" ht="20.100000000000001" customHeight="1" x14ac:dyDescent="0.2">
      <c r="A228" s="50" t="s">
        <v>99</v>
      </c>
      <c r="B228" s="176" t="s">
        <v>187</v>
      </c>
      <c r="C228" s="177" t="s">
        <v>316</v>
      </c>
      <c r="D228" s="50" t="s">
        <v>295</v>
      </c>
      <c r="E228" s="50" t="s">
        <v>304</v>
      </c>
      <c r="F228" s="181">
        <v>5.8</v>
      </c>
      <c r="G228" s="195"/>
      <c r="H228" s="196"/>
      <c r="I228" s="45">
        <v>200</v>
      </c>
      <c r="J228" s="197"/>
      <c r="K228" s="198"/>
      <c r="L228" s="198"/>
      <c r="M228" s="44">
        <f t="shared" si="29"/>
        <v>0</v>
      </c>
      <c r="N228" s="44">
        <f t="shared" si="30"/>
        <v>0</v>
      </c>
      <c r="O228" s="46">
        <f t="shared" si="31"/>
        <v>0</v>
      </c>
      <c r="P228" s="46">
        <f t="shared" si="32"/>
        <v>0</v>
      </c>
      <c r="Q228" s="34"/>
      <c r="R228" s="34"/>
      <c r="S228" s="34"/>
      <c r="T228" s="34"/>
      <c r="U228" s="34"/>
      <c r="V228" s="34"/>
    </row>
    <row r="229" spans="1:22" s="49" customFormat="1" ht="20.100000000000001" customHeight="1" x14ac:dyDescent="0.2">
      <c r="A229" s="50" t="s">
        <v>100</v>
      </c>
      <c r="B229" s="176" t="s">
        <v>187</v>
      </c>
      <c r="C229" s="177" t="s">
        <v>316</v>
      </c>
      <c r="D229" s="50" t="s">
        <v>160</v>
      </c>
      <c r="E229" s="50" t="s">
        <v>217</v>
      </c>
      <c r="F229" s="181">
        <v>13.85</v>
      </c>
      <c r="G229" s="195"/>
      <c r="H229" s="196"/>
      <c r="I229" s="45">
        <v>200</v>
      </c>
      <c r="J229" s="197"/>
      <c r="K229" s="198"/>
      <c r="L229" s="198"/>
      <c r="M229" s="44">
        <f t="shared" si="29"/>
        <v>0</v>
      </c>
      <c r="N229" s="44">
        <f t="shared" si="30"/>
        <v>0</v>
      </c>
      <c r="O229" s="46">
        <f t="shared" si="31"/>
        <v>0</v>
      </c>
      <c r="P229" s="46">
        <f t="shared" si="32"/>
        <v>0</v>
      </c>
      <c r="Q229" s="34"/>
      <c r="R229" s="34"/>
      <c r="S229" s="34"/>
      <c r="T229" s="34"/>
      <c r="U229" s="34"/>
      <c r="V229" s="34"/>
    </row>
    <row r="230" spans="1:22" s="49" customFormat="1" ht="20.100000000000001" customHeight="1" x14ac:dyDescent="0.2">
      <c r="A230" s="50" t="s">
        <v>101</v>
      </c>
      <c r="B230" s="176" t="s">
        <v>187</v>
      </c>
      <c r="C230" s="177" t="s">
        <v>316</v>
      </c>
      <c r="D230" s="50" t="s">
        <v>181</v>
      </c>
      <c r="E230" s="50" t="s">
        <v>256</v>
      </c>
      <c r="F230" s="181">
        <v>13.45</v>
      </c>
      <c r="G230" s="195"/>
      <c r="H230" s="196"/>
      <c r="I230" s="45">
        <v>200</v>
      </c>
      <c r="J230" s="197"/>
      <c r="K230" s="198"/>
      <c r="L230" s="198"/>
      <c r="M230" s="44">
        <f t="shared" si="29"/>
        <v>0</v>
      </c>
      <c r="N230" s="44">
        <f t="shared" si="30"/>
        <v>0</v>
      </c>
      <c r="O230" s="46">
        <f t="shared" si="31"/>
        <v>0</v>
      </c>
      <c r="P230" s="46">
        <f t="shared" si="32"/>
        <v>0</v>
      </c>
      <c r="Q230" s="34"/>
      <c r="R230" s="34"/>
      <c r="S230" s="34"/>
      <c r="T230" s="34"/>
      <c r="U230" s="34"/>
      <c r="V230" s="34"/>
    </row>
    <row r="231" spans="1:22" s="49" customFormat="1" ht="20.100000000000001" customHeight="1" x14ac:dyDescent="0.2">
      <c r="A231" s="50" t="s">
        <v>102</v>
      </c>
      <c r="B231" s="176" t="s">
        <v>187</v>
      </c>
      <c r="C231" s="177" t="s">
        <v>316</v>
      </c>
      <c r="D231" s="50" t="s">
        <v>155</v>
      </c>
      <c r="E231" s="50" t="s">
        <v>217</v>
      </c>
      <c r="F231" s="181">
        <v>55.8</v>
      </c>
      <c r="G231" s="195"/>
      <c r="H231" s="196"/>
      <c r="I231" s="45">
        <v>200</v>
      </c>
      <c r="J231" s="197"/>
      <c r="K231" s="198"/>
      <c r="L231" s="198"/>
      <c r="M231" s="44">
        <f t="shared" si="29"/>
        <v>0</v>
      </c>
      <c r="N231" s="44">
        <f t="shared" si="30"/>
        <v>0</v>
      </c>
      <c r="O231" s="46">
        <f t="shared" si="31"/>
        <v>0</v>
      </c>
      <c r="P231" s="46">
        <f t="shared" si="32"/>
        <v>0</v>
      </c>
      <c r="Q231" s="34"/>
      <c r="R231" s="34"/>
      <c r="S231" s="34"/>
      <c r="T231" s="34"/>
      <c r="U231" s="34"/>
      <c r="V231" s="34"/>
    </row>
    <row r="232" spans="1:22" s="49" customFormat="1" ht="20.100000000000001" customHeight="1" x14ac:dyDescent="0.2">
      <c r="A232" s="50" t="s">
        <v>103</v>
      </c>
      <c r="B232" s="176" t="s">
        <v>187</v>
      </c>
      <c r="C232" s="177" t="s">
        <v>316</v>
      </c>
      <c r="D232" s="50" t="s">
        <v>155</v>
      </c>
      <c r="E232" s="50" t="s">
        <v>217</v>
      </c>
      <c r="F232" s="181">
        <v>55.8</v>
      </c>
      <c r="G232" s="195"/>
      <c r="H232" s="196"/>
      <c r="I232" s="45">
        <v>200</v>
      </c>
      <c r="J232" s="197"/>
      <c r="K232" s="198"/>
      <c r="L232" s="198"/>
      <c r="M232" s="44">
        <f t="shared" si="29"/>
        <v>0</v>
      </c>
      <c r="N232" s="44">
        <f t="shared" si="30"/>
        <v>0</v>
      </c>
      <c r="O232" s="46">
        <f t="shared" si="31"/>
        <v>0</v>
      </c>
      <c r="P232" s="46">
        <f t="shared" si="32"/>
        <v>0</v>
      </c>
      <c r="Q232" s="34"/>
      <c r="R232" s="34"/>
      <c r="S232" s="34"/>
      <c r="T232" s="34"/>
      <c r="U232" s="34"/>
      <c r="V232" s="34"/>
    </row>
    <row r="233" spans="1:22" s="49" customFormat="1" ht="20.100000000000001" customHeight="1" x14ac:dyDescent="0.2">
      <c r="A233" s="50" t="s">
        <v>104</v>
      </c>
      <c r="B233" s="176" t="s">
        <v>187</v>
      </c>
      <c r="C233" s="177" t="s">
        <v>316</v>
      </c>
      <c r="D233" s="50" t="s">
        <v>155</v>
      </c>
      <c r="E233" s="50" t="s">
        <v>217</v>
      </c>
      <c r="F233" s="181">
        <v>56.2</v>
      </c>
      <c r="G233" s="195"/>
      <c r="H233" s="196"/>
      <c r="I233" s="45">
        <v>200</v>
      </c>
      <c r="J233" s="197"/>
      <c r="K233" s="198"/>
      <c r="L233" s="198"/>
      <c r="M233" s="44">
        <f t="shared" si="29"/>
        <v>0</v>
      </c>
      <c r="N233" s="44">
        <f t="shared" si="30"/>
        <v>0</v>
      </c>
      <c r="O233" s="46">
        <f t="shared" si="31"/>
        <v>0</v>
      </c>
      <c r="P233" s="46">
        <f t="shared" si="32"/>
        <v>0</v>
      </c>
      <c r="Q233" s="34"/>
      <c r="R233" s="34"/>
      <c r="S233" s="34"/>
      <c r="T233" s="34"/>
      <c r="U233" s="34"/>
      <c r="V233" s="34"/>
    </row>
    <row r="234" spans="1:22" s="49" customFormat="1" ht="20.100000000000001" customHeight="1" x14ac:dyDescent="0.2">
      <c r="A234" s="50" t="s">
        <v>105</v>
      </c>
      <c r="B234" s="176" t="s">
        <v>187</v>
      </c>
      <c r="C234" s="177" t="s">
        <v>316</v>
      </c>
      <c r="D234" s="50" t="s">
        <v>181</v>
      </c>
      <c r="E234" s="50" t="s">
        <v>256</v>
      </c>
      <c r="F234" s="181">
        <v>13.45</v>
      </c>
      <c r="G234" s="195"/>
      <c r="H234" s="196"/>
      <c r="I234" s="45">
        <v>200</v>
      </c>
      <c r="J234" s="197"/>
      <c r="K234" s="198"/>
      <c r="L234" s="198"/>
      <c r="M234" s="44">
        <f t="shared" si="29"/>
        <v>0</v>
      </c>
      <c r="N234" s="44">
        <f t="shared" si="30"/>
        <v>0</v>
      </c>
      <c r="O234" s="46">
        <f t="shared" si="31"/>
        <v>0</v>
      </c>
      <c r="P234" s="46">
        <f t="shared" si="32"/>
        <v>0</v>
      </c>
      <c r="Q234" s="34"/>
      <c r="R234" s="34"/>
      <c r="S234" s="34"/>
      <c r="T234" s="34"/>
      <c r="U234" s="34"/>
      <c r="V234" s="34"/>
    </row>
    <row r="235" spans="1:22" s="49" customFormat="1" ht="20.100000000000001" customHeight="1" x14ac:dyDescent="0.2">
      <c r="A235" s="50" t="s">
        <v>106</v>
      </c>
      <c r="B235" s="176" t="s">
        <v>187</v>
      </c>
      <c r="C235" s="177" t="s">
        <v>316</v>
      </c>
      <c r="D235" s="50" t="s">
        <v>155</v>
      </c>
      <c r="E235" s="50" t="s">
        <v>217</v>
      </c>
      <c r="F235" s="181">
        <v>55.77</v>
      </c>
      <c r="G235" s="195"/>
      <c r="H235" s="196"/>
      <c r="I235" s="45">
        <v>200</v>
      </c>
      <c r="J235" s="197"/>
      <c r="K235" s="198"/>
      <c r="L235" s="198"/>
      <c r="M235" s="44">
        <f t="shared" si="29"/>
        <v>0</v>
      </c>
      <c r="N235" s="44">
        <f t="shared" si="30"/>
        <v>0</v>
      </c>
      <c r="O235" s="46">
        <f t="shared" si="31"/>
        <v>0</v>
      </c>
      <c r="P235" s="46">
        <f t="shared" si="32"/>
        <v>0</v>
      </c>
      <c r="Q235" s="34"/>
      <c r="R235" s="34"/>
      <c r="S235" s="34"/>
      <c r="T235" s="34"/>
      <c r="U235" s="34"/>
      <c r="V235" s="34"/>
    </row>
    <row r="236" spans="1:22" s="49" customFormat="1" ht="20.100000000000001" customHeight="1" x14ac:dyDescent="0.2">
      <c r="A236" s="50" t="s">
        <v>107</v>
      </c>
      <c r="B236" s="176" t="s">
        <v>187</v>
      </c>
      <c r="C236" s="177" t="s">
        <v>316</v>
      </c>
      <c r="D236" s="50" t="s">
        <v>155</v>
      </c>
      <c r="E236" s="50" t="s">
        <v>217</v>
      </c>
      <c r="F236" s="181">
        <v>55.54</v>
      </c>
      <c r="G236" s="195"/>
      <c r="H236" s="196"/>
      <c r="I236" s="45">
        <v>200</v>
      </c>
      <c r="J236" s="197"/>
      <c r="K236" s="198"/>
      <c r="L236" s="198"/>
      <c r="M236" s="44">
        <f t="shared" si="29"/>
        <v>0</v>
      </c>
      <c r="N236" s="44">
        <f t="shared" si="30"/>
        <v>0</v>
      </c>
      <c r="O236" s="46">
        <f t="shared" si="31"/>
        <v>0</v>
      </c>
      <c r="P236" s="46">
        <f t="shared" si="32"/>
        <v>0</v>
      </c>
      <c r="Q236" s="34"/>
      <c r="R236" s="34"/>
      <c r="S236" s="34"/>
      <c r="T236" s="34"/>
      <c r="U236" s="34"/>
      <c r="V236" s="34"/>
    </row>
    <row r="237" spans="1:22" s="49" customFormat="1" ht="20.100000000000001" customHeight="1" x14ac:dyDescent="0.2">
      <c r="A237" s="50" t="s">
        <v>108</v>
      </c>
      <c r="B237" s="176" t="s">
        <v>187</v>
      </c>
      <c r="C237" s="177" t="s">
        <v>316</v>
      </c>
      <c r="D237" s="50" t="s">
        <v>295</v>
      </c>
      <c r="E237" s="50" t="s">
        <v>304</v>
      </c>
      <c r="F237" s="181">
        <v>13.02</v>
      </c>
      <c r="G237" s="195"/>
      <c r="H237" s="196"/>
      <c r="I237" s="45">
        <v>200</v>
      </c>
      <c r="J237" s="197"/>
      <c r="K237" s="198"/>
      <c r="L237" s="198"/>
      <c r="M237" s="44">
        <f t="shared" ref="M237" si="33">IF(J237&lt;&gt;0,(I237/J237)*F237,0)</f>
        <v>0</v>
      </c>
      <c r="N237" s="44">
        <f t="shared" ref="N237" si="34">K237*M237</f>
        <v>0</v>
      </c>
      <c r="O237" s="46">
        <f t="shared" ref="O237" si="35">(G237*M237)+(N237*H237)</f>
        <v>0</v>
      </c>
      <c r="P237" s="46">
        <f t="shared" ref="P237" si="36">L237*O237</f>
        <v>0</v>
      </c>
      <c r="Q237" s="34"/>
      <c r="R237" s="34"/>
      <c r="S237" s="34"/>
      <c r="T237" s="34"/>
      <c r="U237" s="34"/>
      <c r="V237" s="34"/>
    </row>
    <row r="238" spans="1:22" s="49" customFormat="1" ht="20.100000000000001" customHeight="1" x14ac:dyDescent="0.2">
      <c r="A238" s="50" t="s">
        <v>109</v>
      </c>
      <c r="B238" s="176" t="s">
        <v>187</v>
      </c>
      <c r="C238" s="177" t="s">
        <v>316</v>
      </c>
      <c r="D238" s="50" t="s">
        <v>181</v>
      </c>
      <c r="E238" s="50" t="s">
        <v>256</v>
      </c>
      <c r="F238" s="181">
        <v>11.2</v>
      </c>
      <c r="G238" s="195"/>
      <c r="H238" s="196"/>
      <c r="I238" s="45">
        <v>200</v>
      </c>
      <c r="J238" s="197"/>
      <c r="K238" s="198"/>
      <c r="L238" s="198"/>
      <c r="M238" s="44">
        <f t="shared" si="29"/>
        <v>0</v>
      </c>
      <c r="N238" s="44">
        <f t="shared" si="30"/>
        <v>0</v>
      </c>
      <c r="O238" s="46">
        <f t="shared" si="31"/>
        <v>0</v>
      </c>
      <c r="P238" s="46">
        <f t="shared" si="32"/>
        <v>0</v>
      </c>
      <c r="Q238" s="34"/>
      <c r="R238" s="34"/>
      <c r="S238" s="34"/>
      <c r="T238" s="34"/>
      <c r="U238" s="34"/>
      <c r="V238" s="34"/>
    </row>
    <row r="239" spans="1:22" s="49" customFormat="1" ht="20.100000000000001" customHeight="1" x14ac:dyDescent="0.2">
      <c r="A239" s="50" t="s">
        <v>110</v>
      </c>
      <c r="B239" s="176" t="s">
        <v>187</v>
      </c>
      <c r="C239" s="177" t="s">
        <v>316</v>
      </c>
      <c r="D239" s="50" t="s">
        <v>155</v>
      </c>
      <c r="E239" s="50" t="s">
        <v>217</v>
      </c>
      <c r="F239" s="181">
        <v>66.59</v>
      </c>
      <c r="G239" s="195"/>
      <c r="H239" s="196"/>
      <c r="I239" s="45">
        <v>200</v>
      </c>
      <c r="J239" s="197"/>
      <c r="K239" s="198"/>
      <c r="L239" s="198"/>
      <c r="M239" s="44">
        <f t="shared" si="29"/>
        <v>0</v>
      </c>
      <c r="N239" s="44">
        <f t="shared" si="30"/>
        <v>0</v>
      </c>
      <c r="O239" s="46">
        <f t="shared" si="31"/>
        <v>0</v>
      </c>
      <c r="P239" s="46">
        <f t="shared" si="32"/>
        <v>0</v>
      </c>
      <c r="Q239" s="34"/>
      <c r="R239" s="34"/>
      <c r="S239" s="34"/>
      <c r="T239" s="34"/>
      <c r="U239" s="34"/>
      <c r="V239" s="34"/>
    </row>
    <row r="240" spans="1:22" s="49" customFormat="1" ht="20.100000000000001" customHeight="1" x14ac:dyDescent="0.2">
      <c r="A240" s="50" t="s">
        <v>111</v>
      </c>
      <c r="B240" s="176" t="s">
        <v>187</v>
      </c>
      <c r="C240" s="177" t="s">
        <v>316</v>
      </c>
      <c r="D240" s="50" t="s">
        <v>155</v>
      </c>
      <c r="E240" s="50" t="s">
        <v>217</v>
      </c>
      <c r="F240" s="181">
        <v>68</v>
      </c>
      <c r="G240" s="195"/>
      <c r="H240" s="196"/>
      <c r="I240" s="45">
        <v>200</v>
      </c>
      <c r="J240" s="197"/>
      <c r="K240" s="198"/>
      <c r="L240" s="198"/>
      <c r="M240" s="44">
        <f t="shared" si="29"/>
        <v>0</v>
      </c>
      <c r="N240" s="44">
        <f t="shared" si="30"/>
        <v>0</v>
      </c>
      <c r="O240" s="46">
        <f t="shared" si="31"/>
        <v>0</v>
      </c>
      <c r="P240" s="46">
        <f t="shared" si="32"/>
        <v>0</v>
      </c>
      <c r="Q240" s="34"/>
      <c r="R240" s="34"/>
      <c r="S240" s="34"/>
      <c r="T240" s="34"/>
      <c r="U240" s="34"/>
      <c r="V240" s="34"/>
    </row>
    <row r="241" spans="1:22" s="49" customFormat="1" ht="20.100000000000001" customHeight="1" x14ac:dyDescent="0.2">
      <c r="A241" s="50" t="s">
        <v>112</v>
      </c>
      <c r="B241" s="176" t="s">
        <v>187</v>
      </c>
      <c r="C241" s="177" t="s">
        <v>316</v>
      </c>
      <c r="D241" s="50" t="s">
        <v>155</v>
      </c>
      <c r="E241" s="50" t="s">
        <v>217</v>
      </c>
      <c r="F241" s="181">
        <v>69.5</v>
      </c>
      <c r="G241" s="195"/>
      <c r="H241" s="196"/>
      <c r="I241" s="45">
        <v>200</v>
      </c>
      <c r="J241" s="197"/>
      <c r="K241" s="198"/>
      <c r="L241" s="198"/>
      <c r="M241" s="44">
        <f t="shared" si="29"/>
        <v>0</v>
      </c>
      <c r="N241" s="44">
        <f t="shared" si="30"/>
        <v>0</v>
      </c>
      <c r="O241" s="46">
        <f t="shared" si="31"/>
        <v>0</v>
      </c>
      <c r="P241" s="46">
        <f t="shared" si="32"/>
        <v>0</v>
      </c>
      <c r="Q241" s="34"/>
      <c r="R241" s="34"/>
      <c r="S241" s="34"/>
      <c r="T241" s="34"/>
      <c r="U241" s="34"/>
      <c r="V241" s="34"/>
    </row>
    <row r="242" spans="1:22" s="49" customFormat="1" ht="20.100000000000001" customHeight="1" x14ac:dyDescent="0.2">
      <c r="A242" s="50" t="s">
        <v>113</v>
      </c>
      <c r="B242" s="176" t="s">
        <v>187</v>
      </c>
      <c r="C242" s="177" t="s">
        <v>316</v>
      </c>
      <c r="D242" s="50" t="s">
        <v>311</v>
      </c>
      <c r="E242" s="50" t="s">
        <v>217</v>
      </c>
      <c r="F242" s="181">
        <v>11.6</v>
      </c>
      <c r="G242" s="195"/>
      <c r="H242" s="196"/>
      <c r="I242" s="45">
        <v>200</v>
      </c>
      <c r="J242" s="197"/>
      <c r="K242" s="198"/>
      <c r="L242" s="198"/>
      <c r="M242" s="44">
        <f t="shared" si="29"/>
        <v>0</v>
      </c>
      <c r="N242" s="44">
        <f t="shared" si="30"/>
        <v>0</v>
      </c>
      <c r="O242" s="46">
        <f t="shared" si="31"/>
        <v>0</v>
      </c>
      <c r="P242" s="46">
        <f t="shared" si="32"/>
        <v>0</v>
      </c>
      <c r="Q242" s="34"/>
      <c r="R242" s="34"/>
      <c r="S242" s="34"/>
      <c r="T242" s="34"/>
      <c r="U242" s="34"/>
      <c r="V242" s="34"/>
    </row>
    <row r="243" spans="1:22" s="49" customFormat="1" ht="20.100000000000001" customHeight="1" x14ac:dyDescent="0.2">
      <c r="A243" s="50" t="s">
        <v>114</v>
      </c>
      <c r="B243" s="176" t="s">
        <v>187</v>
      </c>
      <c r="C243" s="177" t="s">
        <v>316</v>
      </c>
      <c r="D243" s="50" t="s">
        <v>181</v>
      </c>
      <c r="E243" s="50" t="s">
        <v>256</v>
      </c>
      <c r="F243" s="181">
        <v>1.04</v>
      </c>
      <c r="G243" s="195"/>
      <c r="H243" s="196"/>
      <c r="I243" s="45">
        <v>200</v>
      </c>
      <c r="J243" s="197"/>
      <c r="K243" s="198"/>
      <c r="L243" s="198"/>
      <c r="M243" s="44">
        <f t="shared" si="29"/>
        <v>0</v>
      </c>
      <c r="N243" s="44">
        <f t="shared" si="30"/>
        <v>0</v>
      </c>
      <c r="O243" s="46">
        <f t="shared" si="31"/>
        <v>0</v>
      </c>
      <c r="P243" s="46">
        <f t="shared" si="32"/>
        <v>0</v>
      </c>
      <c r="Q243" s="34"/>
      <c r="R243" s="34"/>
      <c r="S243" s="34"/>
      <c r="T243" s="34"/>
      <c r="U243" s="34"/>
      <c r="V243" s="34"/>
    </row>
    <row r="244" spans="1:22" s="49" customFormat="1" ht="20.100000000000001" customHeight="1" x14ac:dyDescent="0.2">
      <c r="A244" s="50" t="s">
        <v>115</v>
      </c>
      <c r="B244" s="176" t="s">
        <v>187</v>
      </c>
      <c r="C244" s="177" t="s">
        <v>316</v>
      </c>
      <c r="D244" s="50" t="s">
        <v>312</v>
      </c>
      <c r="E244" s="50" t="s">
        <v>256</v>
      </c>
      <c r="F244" s="181">
        <v>1.04</v>
      </c>
      <c r="G244" s="195"/>
      <c r="H244" s="196"/>
      <c r="I244" s="45">
        <v>200</v>
      </c>
      <c r="J244" s="197"/>
      <c r="K244" s="198"/>
      <c r="L244" s="198"/>
      <c r="M244" s="44">
        <f t="shared" si="29"/>
        <v>0</v>
      </c>
      <c r="N244" s="44">
        <f t="shared" si="30"/>
        <v>0</v>
      </c>
      <c r="O244" s="46">
        <f t="shared" si="31"/>
        <v>0</v>
      </c>
      <c r="P244" s="46">
        <f t="shared" si="32"/>
        <v>0</v>
      </c>
      <c r="Q244" s="34"/>
      <c r="R244" s="34"/>
      <c r="S244" s="34"/>
      <c r="T244" s="34"/>
      <c r="U244" s="34"/>
      <c r="V244" s="34"/>
    </row>
    <row r="245" spans="1:22" s="49" customFormat="1" ht="20.100000000000001" customHeight="1" x14ac:dyDescent="0.2">
      <c r="A245" s="50" t="s">
        <v>116</v>
      </c>
      <c r="B245" s="176" t="s">
        <v>187</v>
      </c>
      <c r="C245" s="177" t="s">
        <v>316</v>
      </c>
      <c r="D245" s="50" t="s">
        <v>312</v>
      </c>
      <c r="E245" s="50" t="s">
        <v>256</v>
      </c>
      <c r="F245" s="181">
        <v>4.16</v>
      </c>
      <c r="G245" s="195"/>
      <c r="H245" s="196"/>
      <c r="I245" s="45">
        <v>200</v>
      </c>
      <c r="J245" s="197"/>
      <c r="K245" s="198"/>
      <c r="L245" s="198"/>
      <c r="M245" s="44">
        <f t="shared" si="29"/>
        <v>0</v>
      </c>
      <c r="N245" s="44">
        <f t="shared" si="30"/>
        <v>0</v>
      </c>
      <c r="O245" s="46">
        <f t="shared" si="31"/>
        <v>0</v>
      </c>
      <c r="P245" s="46">
        <f t="shared" si="32"/>
        <v>0</v>
      </c>
      <c r="Q245" s="34"/>
      <c r="R245" s="34"/>
      <c r="S245" s="34"/>
      <c r="T245" s="34"/>
      <c r="U245" s="34"/>
      <c r="V245" s="34"/>
    </row>
    <row r="246" spans="1:22" s="49" customFormat="1" ht="20.100000000000001" customHeight="1" x14ac:dyDescent="0.2">
      <c r="A246" s="50" t="s">
        <v>117</v>
      </c>
      <c r="B246" s="176" t="s">
        <v>187</v>
      </c>
      <c r="C246" s="177" t="s">
        <v>316</v>
      </c>
      <c r="D246" s="50" t="s">
        <v>313</v>
      </c>
      <c r="E246" s="50" t="s">
        <v>217</v>
      </c>
      <c r="F246" s="181">
        <v>5.51</v>
      </c>
      <c r="G246" s="195"/>
      <c r="H246" s="196"/>
      <c r="I246" s="45">
        <v>200</v>
      </c>
      <c r="J246" s="197"/>
      <c r="K246" s="198"/>
      <c r="L246" s="198"/>
      <c r="M246" s="44">
        <f t="shared" si="29"/>
        <v>0</v>
      </c>
      <c r="N246" s="44">
        <f t="shared" si="30"/>
        <v>0</v>
      </c>
      <c r="O246" s="46">
        <f t="shared" si="31"/>
        <v>0</v>
      </c>
      <c r="P246" s="46">
        <f t="shared" si="32"/>
        <v>0</v>
      </c>
      <c r="Q246" s="34"/>
      <c r="R246" s="34"/>
      <c r="S246" s="34"/>
      <c r="T246" s="34"/>
      <c r="U246" s="34"/>
      <c r="V246" s="34"/>
    </row>
    <row r="247" spans="1:22" s="49" customFormat="1" ht="20.100000000000001" customHeight="1" x14ac:dyDescent="0.2">
      <c r="A247" s="50" t="s">
        <v>118</v>
      </c>
      <c r="B247" s="176" t="s">
        <v>187</v>
      </c>
      <c r="C247" s="177" t="s">
        <v>316</v>
      </c>
      <c r="D247" s="50" t="s">
        <v>314</v>
      </c>
      <c r="E247" s="50" t="s">
        <v>245</v>
      </c>
      <c r="F247" s="181">
        <v>5.7</v>
      </c>
      <c r="G247" s="195"/>
      <c r="H247" s="196"/>
      <c r="I247" s="45">
        <v>0</v>
      </c>
      <c r="J247" s="197"/>
      <c r="K247" s="198"/>
      <c r="L247" s="198"/>
      <c r="M247" s="44">
        <f t="shared" si="29"/>
        <v>0</v>
      </c>
      <c r="N247" s="44">
        <f t="shared" si="30"/>
        <v>0</v>
      </c>
      <c r="O247" s="46">
        <f t="shared" si="31"/>
        <v>0</v>
      </c>
      <c r="P247" s="46">
        <f t="shared" si="32"/>
        <v>0</v>
      </c>
      <c r="Q247" s="34"/>
      <c r="R247" s="34"/>
      <c r="S247" s="34"/>
      <c r="T247" s="34"/>
      <c r="U247" s="34"/>
      <c r="V247" s="34"/>
    </row>
    <row r="248" spans="1:22" s="49" customFormat="1" ht="20.100000000000001" customHeight="1" x14ac:dyDescent="0.2">
      <c r="A248" s="50" t="s">
        <v>119</v>
      </c>
      <c r="B248" s="176" t="s">
        <v>187</v>
      </c>
      <c r="C248" s="177" t="s">
        <v>316</v>
      </c>
      <c r="D248" s="50" t="s">
        <v>315</v>
      </c>
      <c r="E248" s="50" t="s">
        <v>256</v>
      </c>
      <c r="F248" s="181">
        <v>1.1299999999999999</v>
      </c>
      <c r="G248" s="195"/>
      <c r="H248" s="196"/>
      <c r="I248" s="45">
        <v>200</v>
      </c>
      <c r="J248" s="197"/>
      <c r="K248" s="198"/>
      <c r="L248" s="198"/>
      <c r="M248" s="44">
        <f t="shared" si="29"/>
        <v>0</v>
      </c>
      <c r="N248" s="44">
        <f t="shared" si="30"/>
        <v>0</v>
      </c>
      <c r="O248" s="46">
        <f t="shared" si="31"/>
        <v>0</v>
      </c>
      <c r="P248" s="46">
        <f t="shared" si="32"/>
        <v>0</v>
      </c>
      <c r="Q248" s="34"/>
      <c r="R248" s="34"/>
      <c r="S248" s="34"/>
      <c r="T248" s="34"/>
      <c r="U248" s="34"/>
      <c r="V248" s="34"/>
    </row>
    <row r="249" spans="1:22" s="49" customFormat="1" ht="20.100000000000001" customHeight="1" x14ac:dyDescent="0.2">
      <c r="A249" s="50" t="s">
        <v>120</v>
      </c>
      <c r="B249" s="176" t="s">
        <v>187</v>
      </c>
      <c r="C249" s="177" t="s">
        <v>316</v>
      </c>
      <c r="D249" s="50" t="s">
        <v>312</v>
      </c>
      <c r="E249" s="50" t="s">
        <v>256</v>
      </c>
      <c r="F249" s="181">
        <v>4.4400000000000004</v>
      </c>
      <c r="G249" s="195"/>
      <c r="H249" s="196"/>
      <c r="I249" s="45">
        <v>200</v>
      </c>
      <c r="J249" s="197"/>
      <c r="K249" s="198"/>
      <c r="L249" s="198"/>
      <c r="M249" s="44">
        <f t="shared" si="29"/>
        <v>0</v>
      </c>
      <c r="N249" s="44">
        <f t="shared" si="30"/>
        <v>0</v>
      </c>
      <c r="O249" s="46">
        <f t="shared" si="31"/>
        <v>0</v>
      </c>
      <c r="P249" s="46">
        <f t="shared" si="32"/>
        <v>0</v>
      </c>
      <c r="Q249" s="34"/>
      <c r="R249" s="34"/>
      <c r="S249" s="34"/>
      <c r="T249" s="34"/>
      <c r="U249" s="34"/>
      <c r="V249" s="34"/>
    </row>
    <row r="250" spans="1:22" s="49" customFormat="1" ht="20.100000000000001" customHeight="1" x14ac:dyDescent="0.2">
      <c r="A250" s="50" t="s">
        <v>121</v>
      </c>
      <c r="B250" s="176" t="s">
        <v>187</v>
      </c>
      <c r="C250" s="177" t="s">
        <v>316</v>
      </c>
      <c r="D250" s="50" t="s">
        <v>244</v>
      </c>
      <c r="E250" s="50" t="s">
        <v>245</v>
      </c>
      <c r="F250" s="181">
        <v>1.04</v>
      </c>
      <c r="G250" s="195"/>
      <c r="H250" s="196"/>
      <c r="I250" s="45">
        <v>200</v>
      </c>
      <c r="J250" s="197"/>
      <c r="K250" s="198"/>
      <c r="L250" s="198"/>
      <c r="M250" s="44">
        <f t="shared" si="29"/>
        <v>0</v>
      </c>
      <c r="N250" s="44">
        <f t="shared" si="30"/>
        <v>0</v>
      </c>
      <c r="O250" s="46">
        <f t="shared" si="31"/>
        <v>0</v>
      </c>
      <c r="P250" s="46">
        <f t="shared" si="32"/>
        <v>0</v>
      </c>
      <c r="Q250" s="34"/>
      <c r="R250" s="34"/>
      <c r="S250" s="34"/>
      <c r="T250" s="34"/>
      <c r="U250" s="34"/>
      <c r="V250" s="34"/>
    </row>
    <row r="251" spans="1:22" s="49" customFormat="1" ht="20.100000000000001" customHeight="1" x14ac:dyDescent="0.2">
      <c r="A251" s="50" t="s">
        <v>122</v>
      </c>
      <c r="B251" s="176" t="s">
        <v>187</v>
      </c>
      <c r="C251" s="177" t="s">
        <v>316</v>
      </c>
      <c r="D251" s="50" t="s">
        <v>211</v>
      </c>
      <c r="E251" s="50" t="s">
        <v>217</v>
      </c>
      <c r="F251" s="181">
        <v>4.8600000000000003</v>
      </c>
      <c r="G251" s="195"/>
      <c r="H251" s="196"/>
      <c r="I251" s="45">
        <v>0</v>
      </c>
      <c r="J251" s="197"/>
      <c r="K251" s="198"/>
      <c r="L251" s="198"/>
      <c r="M251" s="44">
        <f t="shared" si="29"/>
        <v>0</v>
      </c>
      <c r="N251" s="44">
        <f t="shared" si="30"/>
        <v>0</v>
      </c>
      <c r="O251" s="46">
        <f t="shared" si="31"/>
        <v>0</v>
      </c>
      <c r="P251" s="46">
        <f t="shared" si="32"/>
        <v>0</v>
      </c>
      <c r="Q251" s="34"/>
      <c r="R251" s="34"/>
      <c r="S251" s="34"/>
      <c r="T251" s="34"/>
      <c r="U251" s="34"/>
      <c r="V251" s="34"/>
    </row>
    <row r="252" spans="1:22" s="49" customFormat="1" ht="20.100000000000001" customHeight="1" x14ac:dyDescent="0.2">
      <c r="A252" s="50" t="s">
        <v>123</v>
      </c>
      <c r="B252" s="176" t="s">
        <v>187</v>
      </c>
      <c r="C252" s="177" t="s">
        <v>316</v>
      </c>
      <c r="D252" s="50" t="s">
        <v>160</v>
      </c>
      <c r="E252" s="50" t="s">
        <v>217</v>
      </c>
      <c r="F252" s="181">
        <v>42.05</v>
      </c>
      <c r="G252" s="195"/>
      <c r="H252" s="196"/>
      <c r="I252" s="45">
        <v>200</v>
      </c>
      <c r="J252" s="197"/>
      <c r="K252" s="198"/>
      <c r="L252" s="198"/>
      <c r="M252" s="44">
        <f t="shared" si="29"/>
        <v>0</v>
      </c>
      <c r="N252" s="44">
        <f t="shared" si="30"/>
        <v>0</v>
      </c>
      <c r="O252" s="46">
        <f t="shared" si="31"/>
        <v>0</v>
      </c>
      <c r="P252" s="46">
        <f t="shared" si="32"/>
        <v>0</v>
      </c>
      <c r="Q252" s="34"/>
      <c r="R252" s="34"/>
      <c r="S252" s="34"/>
      <c r="T252" s="34"/>
      <c r="U252" s="34"/>
      <c r="V252" s="34"/>
    </row>
    <row r="253" spans="1:22" s="49" customFormat="1" ht="20.100000000000001" customHeight="1" x14ac:dyDescent="0.2">
      <c r="A253" s="50" t="s">
        <v>124</v>
      </c>
      <c r="B253" s="176" t="s">
        <v>187</v>
      </c>
      <c r="C253" s="177" t="s">
        <v>316</v>
      </c>
      <c r="D253" s="50" t="s">
        <v>89</v>
      </c>
      <c r="E253" s="50" t="s">
        <v>217</v>
      </c>
      <c r="F253" s="181">
        <v>5.72</v>
      </c>
      <c r="G253" s="195"/>
      <c r="H253" s="196"/>
      <c r="I253" s="45">
        <v>200</v>
      </c>
      <c r="J253" s="197"/>
      <c r="K253" s="198"/>
      <c r="L253" s="198"/>
      <c r="M253" s="44">
        <f t="shared" si="29"/>
        <v>0</v>
      </c>
      <c r="N253" s="44">
        <f t="shared" si="30"/>
        <v>0</v>
      </c>
      <c r="O253" s="46">
        <f t="shared" si="31"/>
        <v>0</v>
      </c>
      <c r="P253" s="46">
        <f t="shared" si="32"/>
        <v>0</v>
      </c>
      <c r="Q253" s="34"/>
      <c r="R253" s="34"/>
      <c r="S253" s="34"/>
      <c r="T253" s="34"/>
      <c r="U253" s="34"/>
      <c r="V253" s="34"/>
    </row>
    <row r="254" spans="1:22" s="49" customFormat="1" ht="20.100000000000001" customHeight="1" x14ac:dyDescent="0.2">
      <c r="A254" s="157"/>
      <c r="B254" s="158"/>
      <c r="C254" s="158"/>
      <c r="D254" s="158"/>
      <c r="E254" s="159"/>
      <c r="F254" s="160">
        <f>SUM(F222:F253)</f>
        <v>1192.5</v>
      </c>
      <c r="G254" s="161"/>
      <c r="H254" s="161"/>
      <c r="I254" s="160"/>
      <c r="J254" s="160"/>
      <c r="K254" s="160"/>
      <c r="L254" s="162"/>
      <c r="M254" s="160">
        <f>SUM(M222:M253)</f>
        <v>0</v>
      </c>
      <c r="N254" s="160">
        <f>SUM(N222:N253)</f>
        <v>0</v>
      </c>
      <c r="O254" s="161">
        <f t="shared" ref="O254:P254" si="37">SUM(O222:O253)</f>
        <v>0</v>
      </c>
      <c r="P254" s="161">
        <f t="shared" si="37"/>
        <v>0</v>
      </c>
      <c r="Q254" s="34"/>
      <c r="R254" s="34"/>
      <c r="S254" s="34"/>
      <c r="T254" s="34"/>
      <c r="U254" s="34"/>
      <c r="V254" s="34"/>
    </row>
    <row r="255" spans="1:22" s="49" customFormat="1" ht="20.100000000000001" customHeight="1" x14ac:dyDescent="0.2">
      <c r="A255" s="175" t="s">
        <v>94</v>
      </c>
      <c r="B255" s="176" t="s">
        <v>188</v>
      </c>
      <c r="C255" s="177" t="s">
        <v>320</v>
      </c>
      <c r="D255" s="175" t="s">
        <v>295</v>
      </c>
      <c r="E255" s="175" t="s">
        <v>304</v>
      </c>
      <c r="F255" s="189">
        <v>17.600000000000001</v>
      </c>
      <c r="G255" s="195"/>
      <c r="H255" s="196"/>
      <c r="I255" s="45">
        <v>200</v>
      </c>
      <c r="J255" s="197"/>
      <c r="K255" s="198"/>
      <c r="L255" s="198"/>
      <c r="M255" s="44">
        <f t="shared" si="29"/>
        <v>0</v>
      </c>
      <c r="N255" s="44">
        <f t="shared" si="30"/>
        <v>0</v>
      </c>
      <c r="O255" s="46">
        <f t="shared" si="31"/>
        <v>0</v>
      </c>
      <c r="P255" s="46">
        <f t="shared" si="32"/>
        <v>0</v>
      </c>
      <c r="Q255" s="34"/>
      <c r="R255" s="34"/>
      <c r="S255" s="34"/>
      <c r="T255" s="34"/>
      <c r="U255" s="34"/>
      <c r="V255" s="34"/>
    </row>
    <row r="256" spans="1:22" s="49" customFormat="1" ht="20.100000000000001" customHeight="1" x14ac:dyDescent="0.2">
      <c r="A256" s="175" t="s">
        <v>95</v>
      </c>
      <c r="B256" s="176" t="s">
        <v>188</v>
      </c>
      <c r="C256" s="177" t="s">
        <v>320</v>
      </c>
      <c r="D256" s="175" t="s">
        <v>317</v>
      </c>
      <c r="E256" s="175" t="s">
        <v>218</v>
      </c>
      <c r="F256" s="189">
        <v>61</v>
      </c>
      <c r="G256" s="195"/>
      <c r="H256" s="196"/>
      <c r="I256" s="45">
        <v>200</v>
      </c>
      <c r="J256" s="197"/>
      <c r="K256" s="198"/>
      <c r="L256" s="198"/>
      <c r="M256" s="44">
        <f t="shared" si="29"/>
        <v>0</v>
      </c>
      <c r="N256" s="44">
        <f t="shared" si="30"/>
        <v>0</v>
      </c>
      <c r="O256" s="46">
        <f t="shared" si="31"/>
        <v>0</v>
      </c>
      <c r="P256" s="46">
        <f t="shared" si="32"/>
        <v>0</v>
      </c>
      <c r="Q256" s="34"/>
      <c r="R256" s="34"/>
      <c r="S256" s="34"/>
      <c r="T256" s="34"/>
      <c r="U256" s="34"/>
      <c r="V256" s="34"/>
    </row>
    <row r="257" spans="1:22" s="49" customFormat="1" ht="20.100000000000001" customHeight="1" x14ac:dyDescent="0.2">
      <c r="A257" s="175" t="s">
        <v>96</v>
      </c>
      <c r="B257" s="176" t="s">
        <v>188</v>
      </c>
      <c r="C257" s="177" t="s">
        <v>320</v>
      </c>
      <c r="D257" s="175" t="s">
        <v>318</v>
      </c>
      <c r="E257" s="175" t="s">
        <v>218</v>
      </c>
      <c r="F257" s="189">
        <v>21.5</v>
      </c>
      <c r="G257" s="195"/>
      <c r="H257" s="196"/>
      <c r="I257" s="45">
        <v>200</v>
      </c>
      <c r="J257" s="197"/>
      <c r="K257" s="198"/>
      <c r="L257" s="198"/>
      <c r="M257" s="44">
        <f t="shared" si="29"/>
        <v>0</v>
      </c>
      <c r="N257" s="44">
        <f t="shared" si="30"/>
        <v>0</v>
      </c>
      <c r="O257" s="46">
        <f t="shared" si="31"/>
        <v>0</v>
      </c>
      <c r="P257" s="46">
        <f t="shared" si="32"/>
        <v>0</v>
      </c>
      <c r="Q257" s="34"/>
      <c r="R257" s="34"/>
      <c r="S257" s="34"/>
      <c r="T257" s="34"/>
      <c r="U257" s="34"/>
      <c r="V257" s="34"/>
    </row>
    <row r="258" spans="1:22" s="49" customFormat="1" ht="20.100000000000001" customHeight="1" x14ac:dyDescent="0.2">
      <c r="A258" s="175" t="s">
        <v>97</v>
      </c>
      <c r="B258" s="176" t="s">
        <v>188</v>
      </c>
      <c r="C258" s="177" t="s">
        <v>320</v>
      </c>
      <c r="D258" s="175" t="s">
        <v>319</v>
      </c>
      <c r="E258" s="175" t="s">
        <v>218</v>
      </c>
      <c r="F258" s="189">
        <v>20.5</v>
      </c>
      <c r="G258" s="195"/>
      <c r="H258" s="196"/>
      <c r="I258" s="45">
        <v>200</v>
      </c>
      <c r="J258" s="197"/>
      <c r="K258" s="198"/>
      <c r="L258" s="198"/>
      <c r="M258" s="44">
        <f t="shared" si="29"/>
        <v>0</v>
      </c>
      <c r="N258" s="44">
        <f t="shared" si="30"/>
        <v>0</v>
      </c>
      <c r="O258" s="46">
        <f t="shared" si="31"/>
        <v>0</v>
      </c>
      <c r="P258" s="46">
        <f t="shared" si="32"/>
        <v>0</v>
      </c>
      <c r="Q258" s="34"/>
      <c r="R258" s="34"/>
      <c r="S258" s="34"/>
      <c r="T258" s="34"/>
      <c r="U258" s="34"/>
      <c r="V258" s="34"/>
    </row>
    <row r="259" spans="1:22" s="49" customFormat="1" ht="20.100000000000001" customHeight="1" x14ac:dyDescent="0.2">
      <c r="A259" s="175" t="s">
        <v>98</v>
      </c>
      <c r="B259" s="176" t="s">
        <v>188</v>
      </c>
      <c r="C259" s="177" t="s">
        <v>320</v>
      </c>
      <c r="D259" s="175" t="s">
        <v>252</v>
      </c>
      <c r="E259" s="175" t="s">
        <v>217</v>
      </c>
      <c r="F259" s="189">
        <v>1.8</v>
      </c>
      <c r="G259" s="195"/>
      <c r="H259" s="196"/>
      <c r="I259" s="45">
        <v>0</v>
      </c>
      <c r="J259" s="197"/>
      <c r="K259" s="198"/>
      <c r="L259" s="198"/>
      <c r="M259" s="44">
        <f t="shared" si="29"/>
        <v>0</v>
      </c>
      <c r="N259" s="44">
        <f t="shared" si="30"/>
        <v>0</v>
      </c>
      <c r="O259" s="46">
        <f t="shared" si="31"/>
        <v>0</v>
      </c>
      <c r="P259" s="46">
        <f t="shared" si="32"/>
        <v>0</v>
      </c>
      <c r="Q259" s="34"/>
      <c r="R259" s="34"/>
      <c r="S259" s="34"/>
      <c r="T259" s="34"/>
      <c r="U259" s="34"/>
      <c r="V259" s="34"/>
    </row>
    <row r="260" spans="1:22" s="49" customFormat="1" ht="20.100000000000001" customHeight="1" x14ac:dyDescent="0.2">
      <c r="A260" s="175" t="s">
        <v>99</v>
      </c>
      <c r="B260" s="176" t="s">
        <v>188</v>
      </c>
      <c r="C260" s="177" t="s">
        <v>320</v>
      </c>
      <c r="D260" s="175" t="s">
        <v>313</v>
      </c>
      <c r="E260" s="175" t="s">
        <v>217</v>
      </c>
      <c r="F260" s="189">
        <v>3.5</v>
      </c>
      <c r="G260" s="195"/>
      <c r="H260" s="196"/>
      <c r="I260" s="45">
        <v>200</v>
      </c>
      <c r="J260" s="197"/>
      <c r="K260" s="198"/>
      <c r="L260" s="198"/>
      <c r="M260" s="44">
        <f t="shared" si="29"/>
        <v>0</v>
      </c>
      <c r="N260" s="44">
        <f t="shared" si="30"/>
        <v>0</v>
      </c>
      <c r="O260" s="46">
        <f t="shared" si="31"/>
        <v>0</v>
      </c>
      <c r="P260" s="46">
        <f t="shared" si="32"/>
        <v>0</v>
      </c>
      <c r="Q260" s="34"/>
      <c r="R260" s="34"/>
      <c r="S260" s="34"/>
      <c r="T260" s="34"/>
      <c r="U260" s="34"/>
      <c r="V260" s="34"/>
    </row>
    <row r="261" spans="1:22" s="49" customFormat="1" ht="20.100000000000001" customHeight="1" x14ac:dyDescent="0.2">
      <c r="A261" s="175" t="s">
        <v>100</v>
      </c>
      <c r="B261" s="176" t="s">
        <v>188</v>
      </c>
      <c r="C261" s="177" t="s">
        <v>320</v>
      </c>
      <c r="D261" s="175" t="s">
        <v>221</v>
      </c>
      <c r="E261" s="175" t="s">
        <v>256</v>
      </c>
      <c r="F261" s="189">
        <v>1</v>
      </c>
      <c r="G261" s="195"/>
      <c r="H261" s="196"/>
      <c r="I261" s="45">
        <v>200</v>
      </c>
      <c r="J261" s="197"/>
      <c r="K261" s="198"/>
      <c r="L261" s="198"/>
      <c r="M261" s="44">
        <f t="shared" si="29"/>
        <v>0</v>
      </c>
      <c r="N261" s="44">
        <f t="shared" si="30"/>
        <v>0</v>
      </c>
      <c r="O261" s="46">
        <f t="shared" si="31"/>
        <v>0</v>
      </c>
      <c r="P261" s="46">
        <f t="shared" si="32"/>
        <v>0</v>
      </c>
      <c r="Q261" s="34"/>
      <c r="R261" s="34"/>
      <c r="S261" s="34"/>
      <c r="T261" s="34"/>
      <c r="U261" s="34"/>
      <c r="V261" s="34"/>
    </row>
    <row r="262" spans="1:22" s="49" customFormat="1" ht="20.100000000000001" customHeight="1" x14ac:dyDescent="0.2">
      <c r="A262" s="175" t="s">
        <v>101</v>
      </c>
      <c r="B262" s="176" t="s">
        <v>188</v>
      </c>
      <c r="C262" s="177" t="s">
        <v>320</v>
      </c>
      <c r="D262" s="175" t="s">
        <v>209</v>
      </c>
      <c r="E262" s="175" t="s">
        <v>217</v>
      </c>
      <c r="F262" s="189">
        <v>19.5</v>
      </c>
      <c r="G262" s="195"/>
      <c r="H262" s="196"/>
      <c r="I262" s="45">
        <v>200</v>
      </c>
      <c r="J262" s="197"/>
      <c r="K262" s="198"/>
      <c r="L262" s="198"/>
      <c r="M262" s="44">
        <f t="shared" si="29"/>
        <v>0</v>
      </c>
      <c r="N262" s="44">
        <f t="shared" si="30"/>
        <v>0</v>
      </c>
      <c r="O262" s="46">
        <f t="shared" si="31"/>
        <v>0</v>
      </c>
      <c r="P262" s="46">
        <f t="shared" si="32"/>
        <v>0</v>
      </c>
      <c r="Q262" s="34"/>
      <c r="R262" s="34"/>
      <c r="S262" s="34"/>
      <c r="T262" s="34"/>
      <c r="U262" s="34"/>
      <c r="V262" s="34"/>
    </row>
    <row r="263" spans="1:22" s="49" customFormat="1" ht="20.100000000000001" customHeight="1" x14ac:dyDescent="0.2">
      <c r="A263" s="175" t="s">
        <v>102</v>
      </c>
      <c r="B263" s="176" t="s">
        <v>188</v>
      </c>
      <c r="C263" s="177" t="s">
        <v>320</v>
      </c>
      <c r="D263" s="175" t="s">
        <v>91</v>
      </c>
      <c r="E263" s="175" t="s">
        <v>321</v>
      </c>
      <c r="F263" s="189">
        <v>5</v>
      </c>
      <c r="G263" s="195"/>
      <c r="H263" s="196"/>
      <c r="I263" s="45">
        <v>200</v>
      </c>
      <c r="J263" s="197"/>
      <c r="K263" s="198"/>
      <c r="L263" s="198"/>
      <c r="M263" s="44">
        <f t="shared" si="29"/>
        <v>0</v>
      </c>
      <c r="N263" s="44">
        <f t="shared" si="30"/>
        <v>0</v>
      </c>
      <c r="O263" s="46">
        <f t="shared" si="31"/>
        <v>0</v>
      </c>
      <c r="P263" s="46">
        <f t="shared" si="32"/>
        <v>0</v>
      </c>
      <c r="Q263" s="34"/>
      <c r="R263" s="34"/>
      <c r="S263" s="34"/>
      <c r="T263" s="34"/>
      <c r="U263" s="34"/>
      <c r="V263" s="34"/>
    </row>
    <row r="264" spans="1:22" s="49" customFormat="1" ht="20.100000000000001" customHeight="1" x14ac:dyDescent="0.2">
      <c r="A264" s="175" t="s">
        <v>103</v>
      </c>
      <c r="B264" s="176" t="s">
        <v>188</v>
      </c>
      <c r="C264" s="177" t="s">
        <v>320</v>
      </c>
      <c r="D264" s="175" t="s">
        <v>160</v>
      </c>
      <c r="E264" s="175" t="s">
        <v>217</v>
      </c>
      <c r="F264" s="189">
        <v>2.8</v>
      </c>
      <c r="G264" s="195"/>
      <c r="H264" s="196"/>
      <c r="I264" s="45">
        <v>200</v>
      </c>
      <c r="J264" s="197"/>
      <c r="K264" s="198"/>
      <c r="L264" s="198"/>
      <c r="M264" s="44">
        <f t="shared" si="29"/>
        <v>0</v>
      </c>
      <c r="N264" s="44">
        <f t="shared" si="30"/>
        <v>0</v>
      </c>
      <c r="O264" s="46">
        <f t="shared" si="31"/>
        <v>0</v>
      </c>
      <c r="P264" s="46">
        <f t="shared" si="32"/>
        <v>0</v>
      </c>
      <c r="Q264" s="34"/>
      <c r="R264" s="34"/>
      <c r="S264" s="34"/>
      <c r="T264" s="34"/>
      <c r="U264" s="34"/>
      <c r="V264" s="34"/>
    </row>
    <row r="265" spans="1:22" s="49" customFormat="1" ht="20.100000000000001" customHeight="1" x14ac:dyDescent="0.2">
      <c r="A265" s="175" t="s">
        <v>104</v>
      </c>
      <c r="B265" s="176" t="s">
        <v>188</v>
      </c>
      <c r="C265" s="177" t="s">
        <v>320</v>
      </c>
      <c r="D265" s="175" t="s">
        <v>160</v>
      </c>
      <c r="E265" s="175" t="s">
        <v>322</v>
      </c>
      <c r="F265" s="189">
        <v>119.9</v>
      </c>
      <c r="G265" s="195"/>
      <c r="H265" s="196"/>
      <c r="I265" s="45">
        <v>200</v>
      </c>
      <c r="J265" s="197"/>
      <c r="K265" s="198"/>
      <c r="L265" s="198"/>
      <c r="M265" s="44">
        <f t="shared" si="29"/>
        <v>0</v>
      </c>
      <c r="N265" s="44">
        <f t="shared" si="30"/>
        <v>0</v>
      </c>
      <c r="O265" s="46">
        <f t="shared" si="31"/>
        <v>0</v>
      </c>
      <c r="P265" s="46">
        <f t="shared" si="32"/>
        <v>0</v>
      </c>
      <c r="Q265" s="34"/>
      <c r="R265" s="34"/>
      <c r="S265" s="34"/>
      <c r="T265" s="34"/>
      <c r="U265" s="34"/>
      <c r="V265" s="34"/>
    </row>
    <row r="266" spans="1:22" s="49" customFormat="1" ht="20.100000000000001" customHeight="1" x14ac:dyDescent="0.2">
      <c r="A266" s="175" t="s">
        <v>105</v>
      </c>
      <c r="B266" s="176" t="s">
        <v>188</v>
      </c>
      <c r="C266" s="177" t="s">
        <v>320</v>
      </c>
      <c r="D266" s="175" t="s">
        <v>244</v>
      </c>
      <c r="E266" s="175" t="s">
        <v>256</v>
      </c>
      <c r="F266" s="189">
        <v>1.4</v>
      </c>
      <c r="G266" s="195"/>
      <c r="H266" s="196"/>
      <c r="I266" s="45">
        <v>0</v>
      </c>
      <c r="J266" s="197"/>
      <c r="K266" s="198"/>
      <c r="L266" s="198"/>
      <c r="M266" s="44">
        <f t="shared" ref="M266:M276" si="38">IF(J266&lt;&gt;0,(I266/J266)*F266,0)</f>
        <v>0</v>
      </c>
      <c r="N266" s="44">
        <f t="shared" ref="N266:N276" si="39">K266*M266</f>
        <v>0</v>
      </c>
      <c r="O266" s="46">
        <f t="shared" ref="O266:O276" si="40">(G266*M266)+(N266*H266)</f>
        <v>0</v>
      </c>
      <c r="P266" s="46">
        <f t="shared" ref="P266:P276" si="41">L266*O266</f>
        <v>0</v>
      </c>
      <c r="Q266" s="34"/>
      <c r="R266" s="34"/>
      <c r="S266" s="34"/>
      <c r="T266" s="34"/>
      <c r="U266" s="34"/>
      <c r="V266" s="34"/>
    </row>
    <row r="267" spans="1:22" s="49" customFormat="1" ht="20.100000000000001" customHeight="1" x14ac:dyDescent="0.2">
      <c r="A267" s="175" t="s">
        <v>106</v>
      </c>
      <c r="B267" s="176" t="s">
        <v>188</v>
      </c>
      <c r="C267" s="177" t="s">
        <v>320</v>
      </c>
      <c r="D267" s="175" t="s">
        <v>288</v>
      </c>
      <c r="E267" s="175" t="s">
        <v>256</v>
      </c>
      <c r="F267" s="189">
        <v>4.5999999999999996</v>
      </c>
      <c r="G267" s="195"/>
      <c r="H267" s="196"/>
      <c r="I267" s="45">
        <v>200</v>
      </c>
      <c r="J267" s="197"/>
      <c r="K267" s="198"/>
      <c r="L267" s="198"/>
      <c r="M267" s="44">
        <f t="shared" si="38"/>
        <v>0</v>
      </c>
      <c r="N267" s="44">
        <f t="shared" si="39"/>
        <v>0</v>
      </c>
      <c r="O267" s="46">
        <f t="shared" si="40"/>
        <v>0</v>
      </c>
      <c r="P267" s="46">
        <f t="shared" si="41"/>
        <v>0</v>
      </c>
      <c r="Q267" s="34"/>
      <c r="R267" s="34"/>
      <c r="S267" s="34"/>
      <c r="T267" s="34"/>
      <c r="U267" s="34"/>
      <c r="V267" s="34"/>
    </row>
    <row r="268" spans="1:22" s="49" customFormat="1" ht="20.100000000000001" customHeight="1" x14ac:dyDescent="0.2">
      <c r="A268" s="175" t="s">
        <v>111</v>
      </c>
      <c r="B268" s="176" t="s">
        <v>188</v>
      </c>
      <c r="C268" s="177" t="s">
        <v>320</v>
      </c>
      <c r="D268" s="175" t="s">
        <v>155</v>
      </c>
      <c r="E268" s="175" t="s">
        <v>217</v>
      </c>
      <c r="F268" s="189">
        <v>52.2</v>
      </c>
      <c r="G268" s="195"/>
      <c r="H268" s="196"/>
      <c r="I268" s="45">
        <v>200</v>
      </c>
      <c r="J268" s="197"/>
      <c r="K268" s="198"/>
      <c r="L268" s="198"/>
      <c r="M268" s="44">
        <f t="shared" si="38"/>
        <v>0</v>
      </c>
      <c r="N268" s="44">
        <f t="shared" si="39"/>
        <v>0</v>
      </c>
      <c r="O268" s="46">
        <f t="shared" si="40"/>
        <v>0</v>
      </c>
      <c r="P268" s="46">
        <f t="shared" si="41"/>
        <v>0</v>
      </c>
      <c r="Q268" s="34"/>
      <c r="R268" s="34"/>
      <c r="S268" s="34"/>
      <c r="T268" s="34"/>
      <c r="U268" s="34"/>
      <c r="V268" s="34"/>
    </row>
    <row r="269" spans="1:22" s="49" customFormat="1" ht="20.100000000000001" customHeight="1" x14ac:dyDescent="0.2">
      <c r="A269" s="175" t="s">
        <v>112</v>
      </c>
      <c r="B269" s="176" t="s">
        <v>188</v>
      </c>
      <c r="C269" s="177" t="s">
        <v>320</v>
      </c>
      <c r="D269" s="175" t="s">
        <v>155</v>
      </c>
      <c r="E269" s="175" t="s">
        <v>217</v>
      </c>
      <c r="F269" s="189">
        <v>52.2</v>
      </c>
      <c r="G269" s="195"/>
      <c r="H269" s="196"/>
      <c r="I269" s="45">
        <v>200</v>
      </c>
      <c r="J269" s="197"/>
      <c r="K269" s="198"/>
      <c r="L269" s="198"/>
      <c r="M269" s="44">
        <f t="shared" si="38"/>
        <v>0</v>
      </c>
      <c r="N269" s="44">
        <f t="shared" si="39"/>
        <v>0</v>
      </c>
      <c r="O269" s="46">
        <f t="shared" si="40"/>
        <v>0</v>
      </c>
      <c r="P269" s="46">
        <f t="shared" si="41"/>
        <v>0</v>
      </c>
      <c r="Q269" s="34"/>
      <c r="R269" s="34"/>
      <c r="S269" s="34"/>
      <c r="T269" s="34"/>
      <c r="U269" s="34"/>
      <c r="V269" s="34"/>
    </row>
    <row r="270" spans="1:22" s="49" customFormat="1" ht="20.100000000000001" customHeight="1" x14ac:dyDescent="0.2">
      <c r="A270" s="175" t="s">
        <v>113</v>
      </c>
      <c r="B270" s="176" t="s">
        <v>188</v>
      </c>
      <c r="C270" s="177" t="s">
        <v>320</v>
      </c>
      <c r="D270" s="175" t="s">
        <v>311</v>
      </c>
      <c r="E270" s="175" t="s">
        <v>217</v>
      </c>
      <c r="F270" s="189">
        <v>22.3</v>
      </c>
      <c r="G270" s="195"/>
      <c r="H270" s="196"/>
      <c r="I270" s="45">
        <v>200</v>
      </c>
      <c r="J270" s="197"/>
      <c r="K270" s="198"/>
      <c r="L270" s="198"/>
      <c r="M270" s="44">
        <f t="shared" si="38"/>
        <v>0</v>
      </c>
      <c r="N270" s="44">
        <f t="shared" si="39"/>
        <v>0</v>
      </c>
      <c r="O270" s="46">
        <f t="shared" si="40"/>
        <v>0</v>
      </c>
      <c r="P270" s="46">
        <f t="shared" si="41"/>
        <v>0</v>
      </c>
      <c r="Q270" s="34"/>
      <c r="R270" s="34"/>
      <c r="S270" s="34"/>
      <c r="T270" s="34"/>
      <c r="U270" s="34"/>
      <c r="V270" s="34"/>
    </row>
    <row r="271" spans="1:22" s="49" customFormat="1" ht="20.100000000000001" customHeight="1" x14ac:dyDescent="0.2">
      <c r="A271" s="175" t="s">
        <v>114</v>
      </c>
      <c r="B271" s="176" t="s">
        <v>188</v>
      </c>
      <c r="C271" s="177" t="s">
        <v>320</v>
      </c>
      <c r="D271" s="175" t="s">
        <v>160</v>
      </c>
      <c r="E271" s="175" t="s">
        <v>322</v>
      </c>
      <c r="F271" s="189">
        <v>84.8</v>
      </c>
      <c r="G271" s="195"/>
      <c r="H271" s="196"/>
      <c r="I271" s="45">
        <v>200</v>
      </c>
      <c r="J271" s="197"/>
      <c r="K271" s="198"/>
      <c r="L271" s="198"/>
      <c r="M271" s="44">
        <f t="shared" si="38"/>
        <v>0</v>
      </c>
      <c r="N271" s="44">
        <f t="shared" si="39"/>
        <v>0</v>
      </c>
      <c r="O271" s="46">
        <f t="shared" si="40"/>
        <v>0</v>
      </c>
      <c r="P271" s="46">
        <f t="shared" si="41"/>
        <v>0</v>
      </c>
      <c r="Q271" s="34"/>
      <c r="R271" s="34"/>
      <c r="S271" s="34"/>
      <c r="T271" s="34"/>
      <c r="U271" s="34"/>
      <c r="V271" s="34"/>
    </row>
    <row r="272" spans="1:22" s="49" customFormat="1" ht="20.100000000000001" customHeight="1" x14ac:dyDescent="0.2">
      <c r="A272" s="175" t="s">
        <v>115</v>
      </c>
      <c r="B272" s="176" t="s">
        <v>188</v>
      </c>
      <c r="C272" s="177" t="s">
        <v>320</v>
      </c>
      <c r="D272" s="175" t="s">
        <v>288</v>
      </c>
      <c r="E272" s="175" t="s">
        <v>256</v>
      </c>
      <c r="F272" s="189">
        <v>4.7</v>
      </c>
      <c r="G272" s="195"/>
      <c r="H272" s="196"/>
      <c r="I272" s="45">
        <v>200</v>
      </c>
      <c r="J272" s="197"/>
      <c r="K272" s="198"/>
      <c r="L272" s="198"/>
      <c r="M272" s="44">
        <f t="shared" si="38"/>
        <v>0</v>
      </c>
      <c r="N272" s="44">
        <f t="shared" si="39"/>
        <v>0</v>
      </c>
      <c r="O272" s="46">
        <f t="shared" si="40"/>
        <v>0</v>
      </c>
      <c r="P272" s="46">
        <f t="shared" si="41"/>
        <v>0</v>
      </c>
      <c r="Q272" s="34"/>
      <c r="R272" s="34"/>
      <c r="S272" s="34"/>
      <c r="T272" s="34"/>
      <c r="U272" s="34"/>
      <c r="V272" s="34"/>
    </row>
    <row r="273" spans="1:22" s="49" customFormat="1" ht="20.100000000000001" customHeight="1" x14ac:dyDescent="0.2">
      <c r="A273" s="175" t="s">
        <v>116</v>
      </c>
      <c r="B273" s="176" t="s">
        <v>188</v>
      </c>
      <c r="C273" s="177" t="s">
        <v>320</v>
      </c>
      <c r="D273" s="175" t="s">
        <v>288</v>
      </c>
      <c r="E273" s="175" t="s">
        <v>256</v>
      </c>
      <c r="F273" s="189">
        <v>4.7</v>
      </c>
      <c r="G273" s="195"/>
      <c r="H273" s="196"/>
      <c r="I273" s="45">
        <v>200</v>
      </c>
      <c r="J273" s="197"/>
      <c r="K273" s="198"/>
      <c r="L273" s="198"/>
      <c r="M273" s="44">
        <f t="shared" si="38"/>
        <v>0</v>
      </c>
      <c r="N273" s="44">
        <f t="shared" si="39"/>
        <v>0</v>
      </c>
      <c r="O273" s="46">
        <f t="shared" si="40"/>
        <v>0</v>
      </c>
      <c r="P273" s="46">
        <f t="shared" si="41"/>
        <v>0</v>
      </c>
      <c r="Q273" s="34"/>
      <c r="R273" s="34"/>
      <c r="S273" s="34"/>
      <c r="T273" s="34"/>
      <c r="U273" s="34"/>
      <c r="V273" s="34"/>
    </row>
    <row r="274" spans="1:22" s="49" customFormat="1" ht="20.100000000000001" customHeight="1" x14ac:dyDescent="0.2">
      <c r="A274" s="175" t="s">
        <v>117</v>
      </c>
      <c r="B274" s="176" t="s">
        <v>188</v>
      </c>
      <c r="C274" s="177" t="s">
        <v>320</v>
      </c>
      <c r="D274" s="175" t="s">
        <v>208</v>
      </c>
      <c r="E274" s="175" t="s">
        <v>217</v>
      </c>
      <c r="F274" s="189">
        <v>52.2</v>
      </c>
      <c r="G274" s="195"/>
      <c r="H274" s="196"/>
      <c r="I274" s="45">
        <v>200</v>
      </c>
      <c r="J274" s="197"/>
      <c r="K274" s="198"/>
      <c r="L274" s="198"/>
      <c r="M274" s="44">
        <f t="shared" si="38"/>
        <v>0</v>
      </c>
      <c r="N274" s="44">
        <f t="shared" si="39"/>
        <v>0</v>
      </c>
      <c r="O274" s="46">
        <f t="shared" si="40"/>
        <v>0</v>
      </c>
      <c r="P274" s="46">
        <f t="shared" si="41"/>
        <v>0</v>
      </c>
      <c r="Q274" s="34"/>
      <c r="R274" s="34"/>
      <c r="S274" s="34"/>
      <c r="T274" s="34"/>
      <c r="U274" s="34"/>
      <c r="V274" s="34"/>
    </row>
    <row r="275" spans="1:22" s="49" customFormat="1" ht="20.100000000000001" customHeight="1" x14ac:dyDescent="0.2">
      <c r="A275" s="175" t="s">
        <v>118</v>
      </c>
      <c r="B275" s="176" t="s">
        <v>188</v>
      </c>
      <c r="C275" s="177" t="s">
        <v>320</v>
      </c>
      <c r="D275" s="175" t="s">
        <v>208</v>
      </c>
      <c r="E275" s="175" t="s">
        <v>217</v>
      </c>
      <c r="F275" s="189">
        <v>52.2</v>
      </c>
      <c r="G275" s="195"/>
      <c r="H275" s="196"/>
      <c r="I275" s="45">
        <v>200</v>
      </c>
      <c r="J275" s="197"/>
      <c r="K275" s="198"/>
      <c r="L275" s="198"/>
      <c r="M275" s="44">
        <f t="shared" si="38"/>
        <v>0</v>
      </c>
      <c r="N275" s="44">
        <f t="shared" si="39"/>
        <v>0</v>
      </c>
      <c r="O275" s="46">
        <f t="shared" si="40"/>
        <v>0</v>
      </c>
      <c r="P275" s="46">
        <f t="shared" si="41"/>
        <v>0</v>
      </c>
      <c r="Q275" s="34"/>
      <c r="R275" s="34"/>
      <c r="S275" s="34"/>
      <c r="T275" s="34"/>
      <c r="U275" s="34"/>
      <c r="V275" s="34"/>
    </row>
    <row r="276" spans="1:22" s="49" customFormat="1" ht="20.100000000000001" customHeight="1" x14ac:dyDescent="0.2">
      <c r="A276" s="175" t="s">
        <v>119</v>
      </c>
      <c r="B276" s="176" t="s">
        <v>188</v>
      </c>
      <c r="C276" s="177" t="s">
        <v>320</v>
      </c>
      <c r="D276" s="175" t="s">
        <v>208</v>
      </c>
      <c r="E276" s="175" t="s">
        <v>217</v>
      </c>
      <c r="F276" s="189">
        <v>52.2</v>
      </c>
      <c r="G276" s="195"/>
      <c r="H276" s="196"/>
      <c r="I276" s="45">
        <v>200</v>
      </c>
      <c r="J276" s="197"/>
      <c r="K276" s="198"/>
      <c r="L276" s="198"/>
      <c r="M276" s="63">
        <f t="shared" si="38"/>
        <v>0</v>
      </c>
      <c r="N276" s="63">
        <f t="shared" si="39"/>
        <v>0</v>
      </c>
      <c r="O276" s="64">
        <f t="shared" si="40"/>
        <v>0</v>
      </c>
      <c r="P276" s="64">
        <f t="shared" si="41"/>
        <v>0</v>
      </c>
      <c r="Q276" s="34"/>
      <c r="R276" s="34"/>
      <c r="S276" s="34"/>
      <c r="T276" s="34"/>
      <c r="U276" s="34"/>
      <c r="V276" s="34"/>
    </row>
    <row r="277" spans="1:22" s="49" customFormat="1" ht="20.100000000000001" customHeight="1" x14ac:dyDescent="0.2">
      <c r="A277" s="175" t="s">
        <v>120</v>
      </c>
      <c r="B277" s="176" t="s">
        <v>188</v>
      </c>
      <c r="C277" s="177" t="s">
        <v>320</v>
      </c>
      <c r="D277" s="50" t="s">
        <v>208</v>
      </c>
      <c r="E277" s="175" t="s">
        <v>217</v>
      </c>
      <c r="F277" s="189">
        <v>52.2</v>
      </c>
      <c r="G277" s="195"/>
      <c r="H277" s="196"/>
      <c r="I277" s="45">
        <v>200</v>
      </c>
      <c r="J277" s="197"/>
      <c r="K277" s="198"/>
      <c r="L277" s="198"/>
      <c r="M277" s="63">
        <f t="shared" ref="M277:M278" si="42">IF(J277&lt;&gt;0,(I277/J277)*F277,0)</f>
        <v>0</v>
      </c>
      <c r="N277" s="63">
        <f t="shared" ref="N277:N278" si="43">K277*M277</f>
        <v>0</v>
      </c>
      <c r="O277" s="64">
        <f t="shared" ref="O277:O278" si="44">(G277*M277)+(N277*H277)</f>
        <v>0</v>
      </c>
      <c r="P277" s="64">
        <f t="shared" ref="P277:P278" si="45">L277*O277</f>
        <v>0</v>
      </c>
      <c r="Q277" s="34"/>
      <c r="R277" s="34"/>
      <c r="S277" s="34"/>
      <c r="T277" s="34"/>
      <c r="U277" s="34"/>
      <c r="V277" s="34"/>
    </row>
    <row r="278" spans="1:22" s="49" customFormat="1" ht="20.100000000000001" customHeight="1" x14ac:dyDescent="0.2">
      <c r="A278" s="175" t="s">
        <v>93</v>
      </c>
      <c r="B278" s="176" t="s">
        <v>188</v>
      </c>
      <c r="C278" s="177" t="s">
        <v>320</v>
      </c>
      <c r="D278" s="175" t="s">
        <v>91</v>
      </c>
      <c r="E278" s="175" t="s">
        <v>218</v>
      </c>
      <c r="F278" s="189">
        <v>19.8</v>
      </c>
      <c r="G278" s="195"/>
      <c r="H278" s="196"/>
      <c r="I278" s="45">
        <v>200</v>
      </c>
      <c r="J278" s="197"/>
      <c r="K278" s="198"/>
      <c r="L278" s="198"/>
      <c r="M278" s="63">
        <f t="shared" si="42"/>
        <v>0</v>
      </c>
      <c r="N278" s="63">
        <f t="shared" si="43"/>
        <v>0</v>
      </c>
      <c r="O278" s="64">
        <f t="shared" si="44"/>
        <v>0</v>
      </c>
      <c r="P278" s="64">
        <f t="shared" si="45"/>
        <v>0</v>
      </c>
      <c r="Q278" s="34"/>
      <c r="R278" s="34"/>
      <c r="S278" s="34"/>
      <c r="T278" s="34"/>
      <c r="U278" s="34"/>
      <c r="V278" s="34"/>
    </row>
    <row r="279" spans="1:22" s="49" customFormat="1" ht="20.100000000000001" customHeight="1" x14ac:dyDescent="0.2">
      <c r="A279" s="175" t="s">
        <v>146</v>
      </c>
      <c r="B279" s="176" t="s">
        <v>188</v>
      </c>
      <c r="C279" s="177" t="s">
        <v>320</v>
      </c>
      <c r="D279" s="175" t="s">
        <v>208</v>
      </c>
      <c r="E279" s="175" t="s">
        <v>217</v>
      </c>
      <c r="F279" s="189">
        <v>40.799999999999997</v>
      </c>
      <c r="G279" s="195"/>
      <c r="H279" s="196"/>
      <c r="I279" s="45">
        <v>200</v>
      </c>
      <c r="J279" s="197"/>
      <c r="K279" s="198"/>
      <c r="L279" s="198"/>
      <c r="M279" s="63">
        <f t="shared" ref="M279:M292" si="46">IF(J279&lt;&gt;0,(I279/J279)*F279,0)</f>
        <v>0</v>
      </c>
      <c r="N279" s="63">
        <f t="shared" ref="N279:N292" si="47">K279*M279</f>
        <v>0</v>
      </c>
      <c r="O279" s="64">
        <f t="shared" ref="O279:O292" si="48">(G279*M279)+(N279*H279)</f>
        <v>0</v>
      </c>
      <c r="P279" s="64">
        <f t="shared" ref="P279:P292" si="49">L279*O279</f>
        <v>0</v>
      </c>
      <c r="Q279" s="34"/>
      <c r="R279" s="34"/>
      <c r="S279" s="34"/>
      <c r="T279" s="34"/>
      <c r="U279" s="34"/>
      <c r="V279" s="34"/>
    </row>
    <row r="280" spans="1:22" s="49" customFormat="1" ht="20.100000000000001" customHeight="1" x14ac:dyDescent="0.2">
      <c r="A280" s="175" t="s">
        <v>147</v>
      </c>
      <c r="B280" s="176" t="s">
        <v>188</v>
      </c>
      <c r="C280" s="177" t="s">
        <v>320</v>
      </c>
      <c r="D280" s="175" t="s">
        <v>211</v>
      </c>
      <c r="E280" s="175" t="s">
        <v>324</v>
      </c>
      <c r="F280" s="189">
        <v>1.9</v>
      </c>
      <c r="G280" s="195"/>
      <c r="H280" s="196"/>
      <c r="I280" s="45">
        <v>0</v>
      </c>
      <c r="J280" s="197"/>
      <c r="K280" s="198"/>
      <c r="L280" s="198"/>
      <c r="M280" s="63">
        <f t="shared" si="46"/>
        <v>0</v>
      </c>
      <c r="N280" s="63">
        <f t="shared" si="47"/>
        <v>0</v>
      </c>
      <c r="O280" s="64">
        <f t="shared" si="48"/>
        <v>0</v>
      </c>
      <c r="P280" s="64">
        <f t="shared" si="49"/>
        <v>0</v>
      </c>
      <c r="Q280" s="34"/>
      <c r="R280" s="34"/>
      <c r="S280" s="34"/>
      <c r="T280" s="34"/>
      <c r="U280" s="34"/>
      <c r="V280" s="34"/>
    </row>
    <row r="281" spans="1:22" s="49" customFormat="1" ht="20.100000000000001" customHeight="1" x14ac:dyDescent="0.2">
      <c r="A281" s="175" t="s">
        <v>148</v>
      </c>
      <c r="B281" s="176" t="s">
        <v>188</v>
      </c>
      <c r="C281" s="177" t="s">
        <v>320</v>
      </c>
      <c r="D281" s="175" t="s">
        <v>323</v>
      </c>
      <c r="E281" s="175" t="s">
        <v>218</v>
      </c>
      <c r="F281" s="189">
        <v>59</v>
      </c>
      <c r="G281" s="195"/>
      <c r="H281" s="196"/>
      <c r="I281" s="45">
        <v>200</v>
      </c>
      <c r="J281" s="197"/>
      <c r="K281" s="198"/>
      <c r="L281" s="198"/>
      <c r="M281" s="63">
        <f t="shared" si="46"/>
        <v>0</v>
      </c>
      <c r="N281" s="63">
        <f t="shared" si="47"/>
        <v>0</v>
      </c>
      <c r="O281" s="64">
        <f t="shared" si="48"/>
        <v>0</v>
      </c>
      <c r="P281" s="64">
        <f t="shared" si="49"/>
        <v>0</v>
      </c>
      <c r="Q281" s="34"/>
      <c r="R281" s="34"/>
      <c r="S281" s="34"/>
      <c r="T281" s="34"/>
      <c r="U281" s="34"/>
      <c r="V281" s="34"/>
    </row>
    <row r="282" spans="1:22" s="49" customFormat="1" ht="20.100000000000001" customHeight="1" x14ac:dyDescent="0.2">
      <c r="A282" s="175" t="s">
        <v>149</v>
      </c>
      <c r="B282" s="176" t="s">
        <v>188</v>
      </c>
      <c r="C282" s="177" t="s">
        <v>320</v>
      </c>
      <c r="D282" s="175" t="s">
        <v>162</v>
      </c>
      <c r="E282" s="175" t="s">
        <v>217</v>
      </c>
      <c r="F282" s="189">
        <v>165</v>
      </c>
      <c r="G282" s="195"/>
      <c r="H282" s="196"/>
      <c r="I282" s="45">
        <v>200</v>
      </c>
      <c r="J282" s="197"/>
      <c r="K282" s="198"/>
      <c r="L282" s="198"/>
      <c r="M282" s="63">
        <f t="shared" si="46"/>
        <v>0</v>
      </c>
      <c r="N282" s="63">
        <f t="shared" si="47"/>
        <v>0</v>
      </c>
      <c r="O282" s="64">
        <f t="shared" si="48"/>
        <v>0</v>
      </c>
      <c r="P282" s="64">
        <f t="shared" si="49"/>
        <v>0</v>
      </c>
      <c r="Q282" s="34"/>
      <c r="R282" s="34"/>
      <c r="S282" s="34"/>
      <c r="T282" s="34"/>
      <c r="U282" s="34"/>
      <c r="V282" s="34"/>
    </row>
    <row r="283" spans="1:22" s="49" customFormat="1" ht="20.100000000000001" customHeight="1" x14ac:dyDescent="0.2">
      <c r="A283" s="175" t="s">
        <v>150</v>
      </c>
      <c r="B283" s="176" t="s">
        <v>188</v>
      </c>
      <c r="C283" s="177" t="s">
        <v>320</v>
      </c>
      <c r="D283" s="175" t="s">
        <v>313</v>
      </c>
      <c r="E283" s="175" t="s">
        <v>217</v>
      </c>
      <c r="F283" s="189">
        <v>8.6</v>
      </c>
      <c r="G283" s="195"/>
      <c r="H283" s="196"/>
      <c r="I283" s="45">
        <v>200</v>
      </c>
      <c r="J283" s="197"/>
      <c r="K283" s="198"/>
      <c r="L283" s="198"/>
      <c r="M283" s="63">
        <f t="shared" si="46"/>
        <v>0</v>
      </c>
      <c r="N283" s="63">
        <f t="shared" si="47"/>
        <v>0</v>
      </c>
      <c r="O283" s="64">
        <f t="shared" si="48"/>
        <v>0</v>
      </c>
      <c r="P283" s="64">
        <f t="shared" si="49"/>
        <v>0</v>
      </c>
      <c r="Q283" s="34"/>
      <c r="R283" s="34"/>
      <c r="S283" s="34"/>
      <c r="T283" s="34"/>
      <c r="U283" s="34"/>
      <c r="V283" s="34"/>
    </row>
    <row r="284" spans="1:22" s="49" customFormat="1" ht="20.100000000000001" customHeight="1" x14ac:dyDescent="0.2">
      <c r="A284" s="175" t="s">
        <v>227</v>
      </c>
      <c r="B284" s="176" t="s">
        <v>188</v>
      </c>
      <c r="C284" s="177" t="s">
        <v>320</v>
      </c>
      <c r="D284" s="175" t="s">
        <v>160</v>
      </c>
      <c r="E284" s="175" t="s">
        <v>245</v>
      </c>
      <c r="F284" s="189">
        <v>10.199999999999999</v>
      </c>
      <c r="G284" s="195"/>
      <c r="H284" s="196"/>
      <c r="I284" s="45">
        <v>200</v>
      </c>
      <c r="J284" s="197"/>
      <c r="K284" s="198"/>
      <c r="L284" s="198"/>
      <c r="M284" s="63">
        <f t="shared" si="46"/>
        <v>0</v>
      </c>
      <c r="N284" s="63">
        <f t="shared" si="47"/>
        <v>0</v>
      </c>
      <c r="O284" s="64">
        <f t="shared" si="48"/>
        <v>0</v>
      </c>
      <c r="P284" s="64">
        <f t="shared" si="49"/>
        <v>0</v>
      </c>
      <c r="Q284" s="34"/>
      <c r="R284" s="34"/>
      <c r="S284" s="34"/>
      <c r="T284" s="34"/>
      <c r="U284" s="34"/>
      <c r="V284" s="34"/>
    </row>
    <row r="285" spans="1:22" s="49" customFormat="1" ht="20.100000000000001" customHeight="1" x14ac:dyDescent="0.2">
      <c r="A285" s="175" t="s">
        <v>228</v>
      </c>
      <c r="B285" s="176" t="s">
        <v>188</v>
      </c>
      <c r="C285" s="177" t="s">
        <v>320</v>
      </c>
      <c r="D285" s="175" t="s">
        <v>288</v>
      </c>
      <c r="E285" s="175" t="s">
        <v>245</v>
      </c>
      <c r="F285" s="189">
        <v>4.5999999999999996</v>
      </c>
      <c r="G285" s="195"/>
      <c r="H285" s="196"/>
      <c r="I285" s="45">
        <v>200</v>
      </c>
      <c r="J285" s="197"/>
      <c r="K285" s="198"/>
      <c r="L285" s="198"/>
      <c r="M285" s="63">
        <f t="shared" si="46"/>
        <v>0</v>
      </c>
      <c r="N285" s="63">
        <f t="shared" si="47"/>
        <v>0</v>
      </c>
      <c r="O285" s="64">
        <f t="shared" si="48"/>
        <v>0</v>
      </c>
      <c r="P285" s="64">
        <f t="shared" si="49"/>
        <v>0</v>
      </c>
      <c r="Q285" s="34"/>
      <c r="R285" s="34"/>
      <c r="S285" s="34"/>
      <c r="T285" s="34"/>
      <c r="U285" s="34"/>
      <c r="V285" s="34"/>
    </row>
    <row r="286" spans="1:22" s="49" customFormat="1" ht="20.100000000000001" customHeight="1" x14ac:dyDescent="0.2">
      <c r="A286" s="175" t="s">
        <v>229</v>
      </c>
      <c r="B286" s="176" t="s">
        <v>188</v>
      </c>
      <c r="C286" s="177" t="s">
        <v>320</v>
      </c>
      <c r="D286" s="175" t="s">
        <v>16</v>
      </c>
      <c r="E286" s="175" t="s">
        <v>245</v>
      </c>
      <c r="F286" s="189">
        <v>22.6</v>
      </c>
      <c r="G286" s="195"/>
      <c r="H286" s="196"/>
      <c r="I286" s="45">
        <v>200</v>
      </c>
      <c r="J286" s="197"/>
      <c r="K286" s="198"/>
      <c r="L286" s="198"/>
      <c r="M286" s="63">
        <f t="shared" si="46"/>
        <v>0</v>
      </c>
      <c r="N286" s="63">
        <f t="shared" si="47"/>
        <v>0</v>
      </c>
      <c r="O286" s="64">
        <f t="shared" si="48"/>
        <v>0</v>
      </c>
      <c r="P286" s="64">
        <f t="shared" si="49"/>
        <v>0</v>
      </c>
      <c r="Q286" s="34"/>
      <c r="R286" s="34"/>
      <c r="S286" s="34"/>
      <c r="T286" s="34"/>
      <c r="U286" s="34"/>
      <c r="V286" s="34"/>
    </row>
    <row r="287" spans="1:22" s="49" customFormat="1" ht="20.100000000000001" customHeight="1" x14ac:dyDescent="0.2">
      <c r="A287" s="175" t="s">
        <v>230</v>
      </c>
      <c r="B287" s="176" t="s">
        <v>188</v>
      </c>
      <c r="C287" s="177" t="s">
        <v>320</v>
      </c>
      <c r="D287" s="175" t="s">
        <v>343</v>
      </c>
      <c r="E287" s="175" t="s">
        <v>245</v>
      </c>
      <c r="F287" s="189">
        <v>19.3</v>
      </c>
      <c r="G287" s="195"/>
      <c r="H287" s="196"/>
      <c r="I287" s="45">
        <v>0</v>
      </c>
      <c r="J287" s="197"/>
      <c r="K287" s="198"/>
      <c r="L287" s="198"/>
      <c r="M287" s="63">
        <f t="shared" si="46"/>
        <v>0</v>
      </c>
      <c r="N287" s="63">
        <f t="shared" si="47"/>
        <v>0</v>
      </c>
      <c r="O287" s="64">
        <f t="shared" si="48"/>
        <v>0</v>
      </c>
      <c r="P287" s="64">
        <f t="shared" si="49"/>
        <v>0</v>
      </c>
      <c r="Q287" s="34"/>
      <c r="R287" s="34"/>
      <c r="S287" s="34"/>
      <c r="T287" s="34"/>
      <c r="U287" s="34"/>
      <c r="V287" s="34"/>
    </row>
    <row r="288" spans="1:22" s="49" customFormat="1" ht="20.100000000000001" customHeight="1" x14ac:dyDescent="0.2">
      <c r="A288" s="175" t="s">
        <v>231</v>
      </c>
      <c r="B288" s="176" t="s">
        <v>188</v>
      </c>
      <c r="C288" s="177" t="s">
        <v>320</v>
      </c>
      <c r="D288" s="175" t="s">
        <v>284</v>
      </c>
      <c r="E288" s="175" t="s">
        <v>245</v>
      </c>
      <c r="F288" s="189">
        <v>1.8</v>
      </c>
      <c r="G288" s="195"/>
      <c r="H288" s="196"/>
      <c r="I288" s="45">
        <v>200</v>
      </c>
      <c r="J288" s="197"/>
      <c r="K288" s="198"/>
      <c r="L288" s="198"/>
      <c r="M288" s="63">
        <f t="shared" si="46"/>
        <v>0</v>
      </c>
      <c r="N288" s="63">
        <f t="shared" si="47"/>
        <v>0</v>
      </c>
      <c r="O288" s="64">
        <f t="shared" si="48"/>
        <v>0</v>
      </c>
      <c r="P288" s="64">
        <f t="shared" si="49"/>
        <v>0</v>
      </c>
      <c r="Q288" s="34"/>
      <c r="R288" s="34"/>
      <c r="S288" s="34"/>
      <c r="T288" s="34"/>
      <c r="U288" s="34"/>
      <c r="V288" s="34"/>
    </row>
    <row r="289" spans="1:22" s="49" customFormat="1" ht="20.100000000000001" customHeight="1" x14ac:dyDescent="0.2">
      <c r="A289" s="175" t="s">
        <v>232</v>
      </c>
      <c r="B289" s="176" t="s">
        <v>188</v>
      </c>
      <c r="C289" s="177" t="s">
        <v>320</v>
      </c>
      <c r="D289" s="175" t="s">
        <v>243</v>
      </c>
      <c r="E289" s="175" t="s">
        <v>245</v>
      </c>
      <c r="F289" s="189">
        <v>1.8</v>
      </c>
      <c r="G289" s="195"/>
      <c r="H289" s="196"/>
      <c r="I289" s="45">
        <v>200</v>
      </c>
      <c r="J289" s="197"/>
      <c r="K289" s="198"/>
      <c r="L289" s="198"/>
      <c r="M289" s="63">
        <f t="shared" si="46"/>
        <v>0</v>
      </c>
      <c r="N289" s="63">
        <f t="shared" si="47"/>
        <v>0</v>
      </c>
      <c r="O289" s="64">
        <f t="shared" si="48"/>
        <v>0</v>
      </c>
      <c r="P289" s="64">
        <f t="shared" si="49"/>
        <v>0</v>
      </c>
      <c r="Q289" s="34"/>
      <c r="R289" s="34"/>
      <c r="S289" s="34"/>
      <c r="T289" s="34"/>
      <c r="U289" s="34"/>
      <c r="V289" s="34"/>
    </row>
    <row r="290" spans="1:22" s="49" customFormat="1" ht="20.100000000000001" customHeight="1" x14ac:dyDescent="0.2">
      <c r="A290" s="175" t="s">
        <v>233</v>
      </c>
      <c r="B290" s="176" t="s">
        <v>188</v>
      </c>
      <c r="C290" s="177" t="s">
        <v>320</v>
      </c>
      <c r="D290" s="175" t="s">
        <v>16</v>
      </c>
      <c r="E290" s="175" t="s">
        <v>245</v>
      </c>
      <c r="F290" s="189">
        <v>26.6</v>
      </c>
      <c r="G290" s="195"/>
      <c r="H290" s="196"/>
      <c r="I290" s="45">
        <v>200</v>
      </c>
      <c r="J290" s="197"/>
      <c r="K290" s="198"/>
      <c r="L290" s="198"/>
      <c r="M290" s="63">
        <f t="shared" si="46"/>
        <v>0</v>
      </c>
      <c r="N290" s="63">
        <f t="shared" si="47"/>
        <v>0</v>
      </c>
      <c r="O290" s="64">
        <f t="shared" si="48"/>
        <v>0</v>
      </c>
      <c r="P290" s="64">
        <f t="shared" si="49"/>
        <v>0</v>
      </c>
      <c r="Q290" s="34"/>
      <c r="R290" s="34"/>
      <c r="S290" s="34"/>
      <c r="T290" s="34"/>
      <c r="U290" s="34"/>
      <c r="V290" s="34"/>
    </row>
    <row r="291" spans="1:22" s="49" customFormat="1" ht="20.100000000000001" customHeight="1" x14ac:dyDescent="0.2">
      <c r="A291" s="175" t="s">
        <v>234</v>
      </c>
      <c r="B291" s="176" t="s">
        <v>188</v>
      </c>
      <c r="C291" s="177" t="s">
        <v>320</v>
      </c>
      <c r="D291" s="175" t="s">
        <v>341</v>
      </c>
      <c r="E291" s="175" t="s">
        <v>217</v>
      </c>
      <c r="F291" s="189">
        <v>39.5</v>
      </c>
      <c r="G291" s="195"/>
      <c r="H291" s="196"/>
      <c r="I291" s="45">
        <v>10</v>
      </c>
      <c r="J291" s="197"/>
      <c r="K291" s="198"/>
      <c r="L291" s="198"/>
      <c r="M291" s="63">
        <f t="shared" si="46"/>
        <v>0</v>
      </c>
      <c r="N291" s="63">
        <f t="shared" si="47"/>
        <v>0</v>
      </c>
      <c r="O291" s="64">
        <f t="shared" si="48"/>
        <v>0</v>
      </c>
      <c r="P291" s="64">
        <f t="shared" si="49"/>
        <v>0</v>
      </c>
      <c r="Q291" s="34"/>
      <c r="R291" s="34"/>
      <c r="S291" s="34"/>
      <c r="T291" s="34"/>
      <c r="U291" s="34"/>
      <c r="V291" s="34"/>
    </row>
    <row r="292" spans="1:22" s="49" customFormat="1" ht="20.100000000000001" customHeight="1" x14ac:dyDescent="0.2">
      <c r="A292" s="175" t="s">
        <v>235</v>
      </c>
      <c r="B292" s="176" t="s">
        <v>188</v>
      </c>
      <c r="C292" s="177" t="s">
        <v>320</v>
      </c>
      <c r="D292" s="175" t="s">
        <v>240</v>
      </c>
      <c r="E292" s="175" t="s">
        <v>161</v>
      </c>
      <c r="F292" s="189">
        <v>173.8</v>
      </c>
      <c r="G292" s="195"/>
      <c r="H292" s="196"/>
      <c r="I292" s="45">
        <v>200</v>
      </c>
      <c r="J292" s="197"/>
      <c r="K292" s="198"/>
      <c r="L292" s="198"/>
      <c r="M292" s="63">
        <f t="shared" si="46"/>
        <v>0</v>
      </c>
      <c r="N292" s="63">
        <f t="shared" si="47"/>
        <v>0</v>
      </c>
      <c r="O292" s="64">
        <f t="shared" si="48"/>
        <v>0</v>
      </c>
      <c r="P292" s="64">
        <f t="shared" si="49"/>
        <v>0</v>
      </c>
      <c r="Q292" s="34"/>
      <c r="R292" s="34"/>
      <c r="S292" s="34"/>
      <c r="T292" s="34"/>
      <c r="U292" s="34"/>
      <c r="V292" s="34"/>
    </row>
    <row r="293" spans="1:22" s="49" customFormat="1" ht="20.100000000000001" customHeight="1" x14ac:dyDescent="0.2">
      <c r="A293" s="157"/>
      <c r="B293" s="158"/>
      <c r="C293" s="158"/>
      <c r="D293" s="158"/>
      <c r="E293" s="159"/>
      <c r="F293" s="160">
        <f>SUM(F255:F292)</f>
        <v>1305.0999999999999</v>
      </c>
      <c r="G293" s="161"/>
      <c r="H293" s="161"/>
      <c r="I293" s="160"/>
      <c r="J293" s="160"/>
      <c r="K293" s="160"/>
      <c r="L293" s="162"/>
      <c r="M293" s="160">
        <f t="shared" ref="M293:P293" si="50">SUM(M255:M292)</f>
        <v>0</v>
      </c>
      <c r="N293" s="160">
        <f>SUM(N255:N292)</f>
        <v>0</v>
      </c>
      <c r="O293" s="161">
        <f t="shared" si="50"/>
        <v>0</v>
      </c>
      <c r="P293" s="161">
        <f t="shared" si="50"/>
        <v>0</v>
      </c>
      <c r="Q293" s="34"/>
      <c r="R293" s="34"/>
      <c r="S293" s="34"/>
      <c r="T293" s="34"/>
      <c r="U293" s="34"/>
      <c r="V293" s="34"/>
    </row>
    <row r="294" spans="1:22" s="49" customFormat="1" ht="20.100000000000001" customHeight="1" x14ac:dyDescent="0.2">
      <c r="A294" s="175" t="s">
        <v>94</v>
      </c>
      <c r="B294" s="176" t="s">
        <v>189</v>
      </c>
      <c r="C294" s="177" t="s">
        <v>325</v>
      </c>
      <c r="D294" s="175" t="s">
        <v>206</v>
      </c>
      <c r="E294" s="175" t="s">
        <v>245</v>
      </c>
      <c r="F294" s="189">
        <v>66.099999999999994</v>
      </c>
      <c r="G294" s="195"/>
      <c r="H294" s="196"/>
      <c r="I294" s="45">
        <v>200</v>
      </c>
      <c r="J294" s="197"/>
      <c r="K294" s="198"/>
      <c r="L294" s="198"/>
      <c r="M294" s="44">
        <f>IF(J294&lt;&gt;0,(I294/J294)*F294,0)</f>
        <v>0</v>
      </c>
      <c r="N294" s="44">
        <f>K294*M294</f>
        <v>0</v>
      </c>
      <c r="O294" s="46">
        <f>(G294*M294)+(N294*H294)</f>
        <v>0</v>
      </c>
      <c r="P294" s="46">
        <f>L294*O294</f>
        <v>0</v>
      </c>
      <c r="Q294" s="34"/>
      <c r="R294" s="34"/>
      <c r="S294" s="34"/>
      <c r="T294" s="34"/>
      <c r="U294" s="34"/>
      <c r="V294" s="34"/>
    </row>
    <row r="295" spans="1:22" s="49" customFormat="1" ht="20.100000000000001" customHeight="1" x14ac:dyDescent="0.2">
      <c r="A295" s="175" t="s">
        <v>95</v>
      </c>
      <c r="B295" s="176" t="s">
        <v>189</v>
      </c>
      <c r="C295" s="177" t="s">
        <v>325</v>
      </c>
      <c r="D295" s="175" t="s">
        <v>209</v>
      </c>
      <c r="E295" s="175" t="s">
        <v>217</v>
      </c>
      <c r="F295" s="189">
        <v>19.5</v>
      </c>
      <c r="G295" s="195"/>
      <c r="H295" s="196"/>
      <c r="I295" s="45">
        <v>200</v>
      </c>
      <c r="J295" s="197"/>
      <c r="K295" s="198"/>
      <c r="L295" s="198"/>
      <c r="M295" s="44">
        <f t="shared" ref="M295:M344" si="51">IF(J295&lt;&gt;0,(I295/J295)*F295,0)</f>
        <v>0</v>
      </c>
      <c r="N295" s="44">
        <f t="shared" ref="N295:N344" si="52">K295*M295</f>
        <v>0</v>
      </c>
      <c r="O295" s="46">
        <f t="shared" ref="O295:O344" si="53">(G295*M295)+(N295*H295)</f>
        <v>0</v>
      </c>
      <c r="P295" s="46">
        <f t="shared" ref="P295:P344" si="54">L295*O295</f>
        <v>0</v>
      </c>
      <c r="Q295" s="34"/>
      <c r="R295" s="34"/>
      <c r="S295" s="34"/>
      <c r="T295" s="34"/>
      <c r="U295" s="34"/>
      <c r="V295" s="34"/>
    </row>
    <row r="296" spans="1:22" s="49" customFormat="1" ht="20.100000000000001" customHeight="1" x14ac:dyDescent="0.2">
      <c r="A296" s="175" t="s">
        <v>96</v>
      </c>
      <c r="B296" s="176" t="s">
        <v>189</v>
      </c>
      <c r="C296" s="177" t="s">
        <v>325</v>
      </c>
      <c r="D296" s="175" t="s">
        <v>318</v>
      </c>
      <c r="E296" s="175" t="s">
        <v>255</v>
      </c>
      <c r="F296" s="189">
        <v>27.8</v>
      </c>
      <c r="G296" s="195"/>
      <c r="H296" s="196"/>
      <c r="I296" s="45">
        <v>200</v>
      </c>
      <c r="J296" s="197"/>
      <c r="K296" s="198"/>
      <c r="L296" s="198"/>
      <c r="M296" s="44">
        <f t="shared" si="51"/>
        <v>0</v>
      </c>
      <c r="N296" s="44">
        <f t="shared" si="52"/>
        <v>0</v>
      </c>
      <c r="O296" s="46">
        <f t="shared" si="53"/>
        <v>0</v>
      </c>
      <c r="P296" s="46">
        <f t="shared" si="54"/>
        <v>0</v>
      </c>
      <c r="Q296" s="34"/>
      <c r="R296" s="34"/>
      <c r="S296" s="34"/>
      <c r="T296" s="34"/>
      <c r="U296" s="34"/>
      <c r="V296" s="34"/>
    </row>
    <row r="297" spans="1:22" s="49" customFormat="1" ht="20.100000000000001" customHeight="1" x14ac:dyDescent="0.2">
      <c r="A297" s="175" t="s">
        <v>97</v>
      </c>
      <c r="B297" s="176" t="s">
        <v>189</v>
      </c>
      <c r="C297" s="177" t="s">
        <v>325</v>
      </c>
      <c r="D297" s="175" t="s">
        <v>206</v>
      </c>
      <c r="E297" s="175" t="s">
        <v>255</v>
      </c>
      <c r="F297" s="189">
        <v>6.1</v>
      </c>
      <c r="G297" s="195"/>
      <c r="H297" s="196"/>
      <c r="I297" s="45">
        <v>200</v>
      </c>
      <c r="J297" s="197"/>
      <c r="K297" s="198"/>
      <c r="L297" s="198"/>
      <c r="M297" s="44">
        <f t="shared" si="51"/>
        <v>0</v>
      </c>
      <c r="N297" s="44">
        <f t="shared" si="52"/>
        <v>0</v>
      </c>
      <c r="O297" s="46">
        <f t="shared" si="53"/>
        <v>0</v>
      </c>
      <c r="P297" s="46">
        <f t="shared" si="54"/>
        <v>0</v>
      </c>
      <c r="Q297" s="34"/>
      <c r="R297" s="34"/>
      <c r="S297" s="34"/>
      <c r="T297" s="34"/>
      <c r="U297" s="34"/>
      <c r="V297" s="34"/>
    </row>
    <row r="298" spans="1:22" s="49" customFormat="1" ht="20.100000000000001" customHeight="1" x14ac:dyDescent="0.2">
      <c r="A298" s="175" t="s">
        <v>98</v>
      </c>
      <c r="B298" s="176" t="s">
        <v>189</v>
      </c>
      <c r="C298" s="177" t="s">
        <v>325</v>
      </c>
      <c r="D298" s="175" t="s">
        <v>313</v>
      </c>
      <c r="E298" s="175" t="s">
        <v>217</v>
      </c>
      <c r="F298" s="189">
        <v>4.8</v>
      </c>
      <c r="G298" s="195"/>
      <c r="H298" s="196"/>
      <c r="I298" s="45">
        <v>200</v>
      </c>
      <c r="J298" s="197"/>
      <c r="K298" s="198"/>
      <c r="L298" s="198"/>
      <c r="M298" s="44">
        <f t="shared" si="51"/>
        <v>0</v>
      </c>
      <c r="N298" s="44">
        <f t="shared" si="52"/>
        <v>0</v>
      </c>
      <c r="O298" s="46">
        <f t="shared" si="53"/>
        <v>0</v>
      </c>
      <c r="P298" s="46">
        <f t="shared" si="54"/>
        <v>0</v>
      </c>
      <c r="Q298" s="34"/>
      <c r="R298" s="34"/>
      <c r="S298" s="34"/>
      <c r="T298" s="34"/>
      <c r="U298" s="34"/>
      <c r="V298" s="34"/>
    </row>
    <row r="299" spans="1:22" s="49" customFormat="1" ht="20.100000000000001" customHeight="1" x14ac:dyDescent="0.2">
      <c r="A299" s="175" t="s">
        <v>99</v>
      </c>
      <c r="B299" s="176" t="s">
        <v>189</v>
      </c>
      <c r="C299" s="177" t="s">
        <v>325</v>
      </c>
      <c r="D299" s="175" t="s">
        <v>243</v>
      </c>
      <c r="E299" s="175" t="s">
        <v>256</v>
      </c>
      <c r="F299" s="189">
        <v>1.1000000000000001</v>
      </c>
      <c r="G299" s="195"/>
      <c r="H299" s="196"/>
      <c r="I299" s="45">
        <v>200</v>
      </c>
      <c r="J299" s="197"/>
      <c r="K299" s="198"/>
      <c r="L299" s="198"/>
      <c r="M299" s="44">
        <f t="shared" si="51"/>
        <v>0</v>
      </c>
      <c r="N299" s="44">
        <f t="shared" si="52"/>
        <v>0</v>
      </c>
      <c r="O299" s="46">
        <f t="shared" si="53"/>
        <v>0</v>
      </c>
      <c r="P299" s="46">
        <f t="shared" si="54"/>
        <v>0</v>
      </c>
      <c r="Q299" s="34"/>
      <c r="R299" s="34"/>
      <c r="S299" s="34"/>
      <c r="T299" s="34"/>
      <c r="U299" s="34"/>
      <c r="V299" s="34"/>
    </row>
    <row r="300" spans="1:22" s="49" customFormat="1" ht="20.100000000000001" customHeight="1" x14ac:dyDescent="0.2">
      <c r="A300" s="175" t="s">
        <v>100</v>
      </c>
      <c r="B300" s="176" t="s">
        <v>189</v>
      </c>
      <c r="C300" s="177" t="s">
        <v>325</v>
      </c>
      <c r="D300" s="175" t="s">
        <v>243</v>
      </c>
      <c r="E300" s="175" t="s">
        <v>256</v>
      </c>
      <c r="F300" s="189">
        <v>1.1000000000000001</v>
      </c>
      <c r="G300" s="195"/>
      <c r="H300" s="196"/>
      <c r="I300" s="45">
        <v>200</v>
      </c>
      <c r="J300" s="197"/>
      <c r="K300" s="198"/>
      <c r="L300" s="198"/>
      <c r="M300" s="44">
        <f t="shared" si="51"/>
        <v>0</v>
      </c>
      <c r="N300" s="44">
        <f t="shared" si="52"/>
        <v>0</v>
      </c>
      <c r="O300" s="46">
        <f t="shared" si="53"/>
        <v>0</v>
      </c>
      <c r="P300" s="46">
        <f t="shared" si="54"/>
        <v>0</v>
      </c>
      <c r="Q300" s="34"/>
      <c r="R300" s="34"/>
      <c r="S300" s="34"/>
      <c r="T300" s="34"/>
      <c r="U300" s="34"/>
      <c r="V300" s="34"/>
    </row>
    <row r="301" spans="1:22" s="49" customFormat="1" ht="20.100000000000001" customHeight="1" x14ac:dyDescent="0.2">
      <c r="A301" s="175" t="s">
        <v>101</v>
      </c>
      <c r="B301" s="176" t="s">
        <v>189</v>
      </c>
      <c r="C301" s="177" t="s">
        <v>325</v>
      </c>
      <c r="D301" s="175" t="s">
        <v>160</v>
      </c>
      <c r="E301" s="175" t="s">
        <v>255</v>
      </c>
      <c r="F301" s="189">
        <v>12.2</v>
      </c>
      <c r="G301" s="195"/>
      <c r="H301" s="196"/>
      <c r="I301" s="45">
        <v>200</v>
      </c>
      <c r="J301" s="197"/>
      <c r="K301" s="198"/>
      <c r="L301" s="198"/>
      <c r="M301" s="44">
        <f t="shared" si="51"/>
        <v>0</v>
      </c>
      <c r="N301" s="44">
        <f t="shared" si="52"/>
        <v>0</v>
      </c>
      <c r="O301" s="46">
        <f t="shared" si="53"/>
        <v>0</v>
      </c>
      <c r="P301" s="46">
        <f t="shared" si="54"/>
        <v>0</v>
      </c>
      <c r="Q301" s="34"/>
      <c r="R301" s="34"/>
      <c r="S301" s="34"/>
      <c r="T301" s="34"/>
      <c r="U301" s="34"/>
      <c r="V301" s="34"/>
    </row>
    <row r="302" spans="1:22" s="49" customFormat="1" ht="20.100000000000001" customHeight="1" x14ac:dyDescent="0.2">
      <c r="A302" s="175" t="s">
        <v>102</v>
      </c>
      <c r="B302" s="176" t="s">
        <v>189</v>
      </c>
      <c r="C302" s="177" t="s">
        <v>325</v>
      </c>
      <c r="D302" s="175" t="s">
        <v>208</v>
      </c>
      <c r="E302" s="175" t="s">
        <v>217</v>
      </c>
      <c r="F302" s="189">
        <v>43.5</v>
      </c>
      <c r="G302" s="195"/>
      <c r="H302" s="196"/>
      <c r="I302" s="45">
        <v>200</v>
      </c>
      <c r="J302" s="197"/>
      <c r="K302" s="198"/>
      <c r="L302" s="198"/>
      <c r="M302" s="44">
        <f t="shared" si="51"/>
        <v>0</v>
      </c>
      <c r="N302" s="44">
        <f t="shared" si="52"/>
        <v>0</v>
      </c>
      <c r="O302" s="46">
        <f t="shared" si="53"/>
        <v>0</v>
      </c>
      <c r="P302" s="46">
        <f t="shared" si="54"/>
        <v>0</v>
      </c>
      <c r="Q302" s="34"/>
      <c r="R302" s="34"/>
      <c r="S302" s="34"/>
      <c r="T302" s="34"/>
      <c r="U302" s="34"/>
      <c r="V302" s="34"/>
    </row>
    <row r="303" spans="1:22" s="49" customFormat="1" ht="20.100000000000001" customHeight="1" x14ac:dyDescent="0.2">
      <c r="A303" s="175" t="s">
        <v>103</v>
      </c>
      <c r="B303" s="176" t="s">
        <v>189</v>
      </c>
      <c r="C303" s="177" t="s">
        <v>325</v>
      </c>
      <c r="D303" s="175" t="s">
        <v>208</v>
      </c>
      <c r="E303" s="175" t="s">
        <v>217</v>
      </c>
      <c r="F303" s="189">
        <v>50.6</v>
      </c>
      <c r="G303" s="195"/>
      <c r="H303" s="196"/>
      <c r="I303" s="45">
        <v>200</v>
      </c>
      <c r="J303" s="197"/>
      <c r="K303" s="198"/>
      <c r="L303" s="198"/>
      <c r="M303" s="44">
        <f t="shared" si="51"/>
        <v>0</v>
      </c>
      <c r="N303" s="44">
        <f t="shared" si="52"/>
        <v>0</v>
      </c>
      <c r="O303" s="46">
        <f t="shared" si="53"/>
        <v>0</v>
      </c>
      <c r="P303" s="46">
        <f t="shared" si="54"/>
        <v>0</v>
      </c>
      <c r="Q303" s="34"/>
      <c r="R303" s="34"/>
      <c r="S303" s="34"/>
      <c r="T303" s="34"/>
      <c r="U303" s="34"/>
      <c r="V303" s="34"/>
    </row>
    <row r="304" spans="1:22" s="49" customFormat="1" ht="20.100000000000001" customHeight="1" x14ac:dyDescent="0.2">
      <c r="A304" s="175" t="s">
        <v>104</v>
      </c>
      <c r="B304" s="176" t="s">
        <v>189</v>
      </c>
      <c r="C304" s="177" t="s">
        <v>325</v>
      </c>
      <c r="D304" s="175" t="s">
        <v>208</v>
      </c>
      <c r="E304" s="175" t="s">
        <v>217</v>
      </c>
      <c r="F304" s="189">
        <v>50.6</v>
      </c>
      <c r="G304" s="195"/>
      <c r="H304" s="196"/>
      <c r="I304" s="45">
        <v>200</v>
      </c>
      <c r="J304" s="197"/>
      <c r="K304" s="198"/>
      <c r="L304" s="198"/>
      <c r="M304" s="44">
        <f t="shared" si="51"/>
        <v>0</v>
      </c>
      <c r="N304" s="44">
        <f t="shared" si="52"/>
        <v>0</v>
      </c>
      <c r="O304" s="46">
        <f t="shared" si="53"/>
        <v>0</v>
      </c>
      <c r="P304" s="46">
        <f t="shared" si="54"/>
        <v>0</v>
      </c>
      <c r="Q304" s="34"/>
      <c r="R304" s="34"/>
      <c r="S304" s="34"/>
      <c r="T304" s="34"/>
      <c r="U304" s="34"/>
      <c r="V304" s="34"/>
    </row>
    <row r="305" spans="1:22" s="49" customFormat="1" ht="20.100000000000001" customHeight="1" x14ac:dyDescent="0.2">
      <c r="A305" s="175" t="s">
        <v>105</v>
      </c>
      <c r="B305" s="176" t="s">
        <v>189</v>
      </c>
      <c r="C305" s="177" t="s">
        <v>325</v>
      </c>
      <c r="D305" s="175" t="s">
        <v>208</v>
      </c>
      <c r="E305" s="175" t="s">
        <v>217</v>
      </c>
      <c r="F305" s="189">
        <v>50.6</v>
      </c>
      <c r="G305" s="195"/>
      <c r="H305" s="196"/>
      <c r="I305" s="45">
        <v>200</v>
      </c>
      <c r="J305" s="197"/>
      <c r="K305" s="198"/>
      <c r="L305" s="198"/>
      <c r="M305" s="44">
        <f t="shared" si="51"/>
        <v>0</v>
      </c>
      <c r="N305" s="44">
        <f t="shared" si="52"/>
        <v>0</v>
      </c>
      <c r="O305" s="46">
        <f t="shared" si="53"/>
        <v>0</v>
      </c>
      <c r="P305" s="46">
        <f t="shared" si="54"/>
        <v>0</v>
      </c>
      <c r="Q305" s="34"/>
      <c r="R305" s="34"/>
      <c r="S305" s="34"/>
      <c r="T305" s="34"/>
      <c r="U305" s="34"/>
      <c r="V305" s="34"/>
    </row>
    <row r="306" spans="1:22" s="49" customFormat="1" ht="20.100000000000001" customHeight="1" x14ac:dyDescent="0.2">
      <c r="A306" s="175" t="s">
        <v>106</v>
      </c>
      <c r="B306" s="176" t="s">
        <v>189</v>
      </c>
      <c r="C306" s="177" t="s">
        <v>325</v>
      </c>
      <c r="D306" s="175" t="s">
        <v>211</v>
      </c>
      <c r="E306" s="175" t="s">
        <v>245</v>
      </c>
      <c r="F306" s="189">
        <v>11.4</v>
      </c>
      <c r="G306" s="195"/>
      <c r="H306" s="196"/>
      <c r="I306" s="45">
        <v>0</v>
      </c>
      <c r="J306" s="197"/>
      <c r="K306" s="198"/>
      <c r="L306" s="198"/>
      <c r="M306" s="44">
        <f t="shared" si="51"/>
        <v>0</v>
      </c>
      <c r="N306" s="44">
        <f t="shared" si="52"/>
        <v>0</v>
      </c>
      <c r="O306" s="46">
        <f t="shared" si="53"/>
        <v>0</v>
      </c>
      <c r="P306" s="46">
        <f t="shared" si="54"/>
        <v>0</v>
      </c>
      <c r="Q306" s="34"/>
      <c r="R306" s="34"/>
      <c r="S306" s="34"/>
      <c r="T306" s="34"/>
      <c r="U306" s="34"/>
      <c r="V306" s="34"/>
    </row>
    <row r="307" spans="1:22" s="49" customFormat="1" ht="20.100000000000001" customHeight="1" x14ac:dyDescent="0.2">
      <c r="A307" s="175" t="s">
        <v>107</v>
      </c>
      <c r="B307" s="176" t="s">
        <v>189</v>
      </c>
      <c r="C307" s="177" t="s">
        <v>325</v>
      </c>
      <c r="D307" s="175" t="s">
        <v>160</v>
      </c>
      <c r="E307" s="175" t="s">
        <v>245</v>
      </c>
      <c r="F307" s="189">
        <v>22.1</v>
      </c>
      <c r="G307" s="195"/>
      <c r="H307" s="196"/>
      <c r="I307" s="45">
        <v>200</v>
      </c>
      <c r="J307" s="197"/>
      <c r="K307" s="198"/>
      <c r="L307" s="198"/>
      <c r="M307" s="44">
        <f t="shared" si="51"/>
        <v>0</v>
      </c>
      <c r="N307" s="44">
        <f t="shared" si="52"/>
        <v>0</v>
      </c>
      <c r="O307" s="46">
        <f t="shared" si="53"/>
        <v>0</v>
      </c>
      <c r="P307" s="46">
        <f t="shared" si="54"/>
        <v>0</v>
      </c>
      <c r="Q307" s="34"/>
      <c r="R307" s="34"/>
      <c r="S307" s="34"/>
      <c r="T307" s="34"/>
      <c r="U307" s="34"/>
      <c r="V307" s="34"/>
    </row>
    <row r="308" spans="1:22" s="49" customFormat="1" ht="20.100000000000001" customHeight="1" x14ac:dyDescent="0.2">
      <c r="A308" s="175" t="s">
        <v>93</v>
      </c>
      <c r="B308" s="176" t="s">
        <v>189</v>
      </c>
      <c r="C308" s="177" t="s">
        <v>325</v>
      </c>
      <c r="D308" s="175" t="s">
        <v>91</v>
      </c>
      <c r="E308" s="175" t="s">
        <v>245</v>
      </c>
      <c r="F308" s="189">
        <v>38.9</v>
      </c>
      <c r="G308" s="195"/>
      <c r="H308" s="196"/>
      <c r="I308" s="45">
        <v>200</v>
      </c>
      <c r="J308" s="197"/>
      <c r="K308" s="198"/>
      <c r="L308" s="198"/>
      <c r="M308" s="44">
        <f t="shared" si="51"/>
        <v>0</v>
      </c>
      <c r="N308" s="44">
        <f t="shared" si="52"/>
        <v>0</v>
      </c>
      <c r="O308" s="46">
        <f t="shared" si="53"/>
        <v>0</v>
      </c>
      <c r="P308" s="46">
        <f t="shared" si="54"/>
        <v>0</v>
      </c>
      <c r="Q308" s="34"/>
      <c r="R308" s="34"/>
      <c r="S308" s="34"/>
      <c r="T308" s="34"/>
      <c r="U308" s="34"/>
      <c r="V308" s="34"/>
    </row>
    <row r="309" spans="1:22" s="49" customFormat="1" ht="20.100000000000001" customHeight="1" x14ac:dyDescent="0.2">
      <c r="A309" s="175" t="s">
        <v>146</v>
      </c>
      <c r="B309" s="176" t="s">
        <v>189</v>
      </c>
      <c r="C309" s="177" t="s">
        <v>325</v>
      </c>
      <c r="D309" s="175" t="s">
        <v>328</v>
      </c>
      <c r="E309" s="175" t="s">
        <v>218</v>
      </c>
      <c r="F309" s="189">
        <v>18.8</v>
      </c>
      <c r="G309" s="195"/>
      <c r="H309" s="196"/>
      <c r="I309" s="45">
        <v>200</v>
      </c>
      <c r="J309" s="197"/>
      <c r="K309" s="198"/>
      <c r="L309" s="198"/>
      <c r="M309" s="44">
        <f t="shared" si="51"/>
        <v>0</v>
      </c>
      <c r="N309" s="44">
        <f t="shared" si="52"/>
        <v>0</v>
      </c>
      <c r="O309" s="46">
        <f t="shared" si="53"/>
        <v>0</v>
      </c>
      <c r="P309" s="46">
        <f t="shared" si="54"/>
        <v>0</v>
      </c>
      <c r="Q309" s="34"/>
      <c r="R309" s="34"/>
      <c r="S309" s="34"/>
      <c r="T309" s="34"/>
      <c r="U309" s="34"/>
      <c r="V309" s="34"/>
    </row>
    <row r="310" spans="1:22" s="49" customFormat="1" ht="20.100000000000001" customHeight="1" x14ac:dyDescent="0.2">
      <c r="A310" s="175" t="s">
        <v>147</v>
      </c>
      <c r="B310" s="176" t="s">
        <v>189</v>
      </c>
      <c r="C310" s="177" t="s">
        <v>325</v>
      </c>
      <c r="D310" s="175" t="s">
        <v>155</v>
      </c>
      <c r="E310" s="175" t="s">
        <v>217</v>
      </c>
      <c r="F310" s="189">
        <v>75.900000000000006</v>
      </c>
      <c r="G310" s="195"/>
      <c r="H310" s="196"/>
      <c r="I310" s="45">
        <v>200</v>
      </c>
      <c r="J310" s="197"/>
      <c r="K310" s="198"/>
      <c r="L310" s="198"/>
      <c r="M310" s="44">
        <f t="shared" si="51"/>
        <v>0</v>
      </c>
      <c r="N310" s="44">
        <f t="shared" si="52"/>
        <v>0</v>
      </c>
      <c r="O310" s="46">
        <f t="shared" si="53"/>
        <v>0</v>
      </c>
      <c r="P310" s="46">
        <f t="shared" si="54"/>
        <v>0</v>
      </c>
      <c r="Q310" s="34"/>
      <c r="R310" s="34"/>
      <c r="S310" s="34"/>
      <c r="T310" s="34"/>
      <c r="U310" s="34"/>
      <c r="V310" s="34"/>
    </row>
    <row r="311" spans="1:22" s="49" customFormat="1" ht="20.100000000000001" customHeight="1" x14ac:dyDescent="0.2">
      <c r="A311" s="175" t="s">
        <v>149</v>
      </c>
      <c r="B311" s="176" t="s">
        <v>189</v>
      </c>
      <c r="C311" s="177" t="s">
        <v>325</v>
      </c>
      <c r="D311" s="175" t="s">
        <v>155</v>
      </c>
      <c r="E311" s="175" t="s">
        <v>217</v>
      </c>
      <c r="F311" s="189">
        <v>75.900000000000006</v>
      </c>
      <c r="G311" s="195"/>
      <c r="H311" s="196"/>
      <c r="I311" s="45">
        <v>200</v>
      </c>
      <c r="J311" s="197"/>
      <c r="K311" s="198"/>
      <c r="L311" s="198"/>
      <c r="M311" s="44">
        <f t="shared" si="51"/>
        <v>0</v>
      </c>
      <c r="N311" s="44">
        <f t="shared" si="52"/>
        <v>0</v>
      </c>
      <c r="O311" s="46">
        <f t="shared" si="53"/>
        <v>0</v>
      </c>
      <c r="P311" s="46">
        <f t="shared" si="54"/>
        <v>0</v>
      </c>
      <c r="Q311" s="34"/>
      <c r="R311" s="34"/>
      <c r="S311" s="34"/>
      <c r="T311" s="34"/>
      <c r="U311" s="34"/>
      <c r="V311" s="34"/>
    </row>
    <row r="312" spans="1:22" s="49" customFormat="1" ht="20.100000000000001" customHeight="1" x14ac:dyDescent="0.2">
      <c r="A312" s="175" t="s">
        <v>150</v>
      </c>
      <c r="B312" s="176" t="s">
        <v>189</v>
      </c>
      <c r="C312" s="177" t="s">
        <v>325</v>
      </c>
      <c r="D312" s="175" t="s">
        <v>244</v>
      </c>
      <c r="E312" s="175" t="s">
        <v>245</v>
      </c>
      <c r="F312" s="189">
        <v>5.7</v>
      </c>
      <c r="G312" s="195"/>
      <c r="H312" s="196"/>
      <c r="I312" s="45">
        <v>0</v>
      </c>
      <c r="J312" s="197"/>
      <c r="K312" s="198"/>
      <c r="L312" s="198"/>
      <c r="M312" s="44">
        <f t="shared" si="51"/>
        <v>0</v>
      </c>
      <c r="N312" s="44">
        <f t="shared" si="52"/>
        <v>0</v>
      </c>
      <c r="O312" s="46">
        <f t="shared" si="53"/>
        <v>0</v>
      </c>
      <c r="P312" s="46">
        <f t="shared" si="54"/>
        <v>0</v>
      </c>
      <c r="Q312" s="34"/>
      <c r="R312" s="34"/>
      <c r="S312" s="34"/>
      <c r="T312" s="34"/>
      <c r="U312" s="34"/>
      <c r="V312" s="34"/>
    </row>
    <row r="313" spans="1:22" s="49" customFormat="1" ht="20.100000000000001" customHeight="1" x14ac:dyDescent="0.2">
      <c r="A313" s="175" t="s">
        <v>151</v>
      </c>
      <c r="B313" s="176" t="s">
        <v>189</v>
      </c>
      <c r="C313" s="177" t="s">
        <v>325</v>
      </c>
      <c r="D313" s="175" t="s">
        <v>91</v>
      </c>
      <c r="E313" s="175" t="s">
        <v>217</v>
      </c>
      <c r="F313" s="189">
        <v>11.1</v>
      </c>
      <c r="G313" s="195"/>
      <c r="H313" s="196"/>
      <c r="I313" s="45">
        <v>200</v>
      </c>
      <c r="J313" s="197"/>
      <c r="K313" s="198"/>
      <c r="L313" s="198"/>
      <c r="M313" s="44">
        <f t="shared" si="51"/>
        <v>0</v>
      </c>
      <c r="N313" s="44">
        <f t="shared" si="52"/>
        <v>0</v>
      </c>
      <c r="O313" s="46">
        <f t="shared" si="53"/>
        <v>0</v>
      </c>
      <c r="P313" s="46">
        <f t="shared" si="54"/>
        <v>0</v>
      </c>
      <c r="Q313" s="34"/>
      <c r="R313" s="34"/>
      <c r="S313" s="34"/>
      <c r="T313" s="34"/>
      <c r="U313" s="34"/>
      <c r="V313" s="34"/>
    </row>
    <row r="314" spans="1:22" s="49" customFormat="1" ht="20.100000000000001" customHeight="1" x14ac:dyDescent="0.2">
      <c r="A314" s="175" t="s">
        <v>152</v>
      </c>
      <c r="B314" s="176" t="s">
        <v>189</v>
      </c>
      <c r="C314" s="177" t="s">
        <v>325</v>
      </c>
      <c r="D314" s="175" t="s">
        <v>329</v>
      </c>
      <c r="E314" s="175" t="s">
        <v>217</v>
      </c>
      <c r="F314" s="189">
        <v>2</v>
      </c>
      <c r="G314" s="195"/>
      <c r="H314" s="196"/>
      <c r="I314" s="45">
        <v>200</v>
      </c>
      <c r="J314" s="197"/>
      <c r="K314" s="198"/>
      <c r="L314" s="198"/>
      <c r="M314" s="44">
        <f t="shared" si="51"/>
        <v>0</v>
      </c>
      <c r="N314" s="44">
        <f t="shared" si="52"/>
        <v>0</v>
      </c>
      <c r="O314" s="46">
        <f t="shared" si="53"/>
        <v>0</v>
      </c>
      <c r="P314" s="46">
        <f t="shared" si="54"/>
        <v>0</v>
      </c>
      <c r="Q314" s="34"/>
      <c r="R314" s="34"/>
      <c r="S314" s="34"/>
      <c r="T314" s="34"/>
      <c r="U314" s="34"/>
      <c r="V314" s="34"/>
    </row>
    <row r="315" spans="1:22" s="49" customFormat="1" ht="20.100000000000001" customHeight="1" x14ac:dyDescent="0.2">
      <c r="A315" s="175" t="s">
        <v>326</v>
      </c>
      <c r="B315" s="176" t="s">
        <v>189</v>
      </c>
      <c r="C315" s="177" t="s">
        <v>325</v>
      </c>
      <c r="D315" s="175" t="s">
        <v>208</v>
      </c>
      <c r="E315" s="175" t="s">
        <v>217</v>
      </c>
      <c r="F315" s="189">
        <v>81</v>
      </c>
      <c r="G315" s="195"/>
      <c r="H315" s="196"/>
      <c r="I315" s="45">
        <v>200</v>
      </c>
      <c r="J315" s="197"/>
      <c r="K315" s="198"/>
      <c r="L315" s="198"/>
      <c r="M315" s="44">
        <f t="shared" si="51"/>
        <v>0</v>
      </c>
      <c r="N315" s="44">
        <f t="shared" si="52"/>
        <v>0</v>
      </c>
      <c r="O315" s="46">
        <f t="shared" si="53"/>
        <v>0</v>
      </c>
      <c r="P315" s="46">
        <f t="shared" si="54"/>
        <v>0</v>
      </c>
      <c r="Q315" s="34"/>
      <c r="R315" s="34"/>
      <c r="S315" s="34"/>
      <c r="T315" s="34"/>
      <c r="U315" s="34"/>
      <c r="V315" s="34"/>
    </row>
    <row r="316" spans="1:22" s="49" customFormat="1" ht="20.100000000000001" customHeight="1" x14ac:dyDescent="0.2">
      <c r="A316" s="175" t="s">
        <v>327</v>
      </c>
      <c r="B316" s="176" t="s">
        <v>189</v>
      </c>
      <c r="C316" s="177" t="s">
        <v>325</v>
      </c>
      <c r="D316" s="175" t="s">
        <v>208</v>
      </c>
      <c r="E316" s="175" t="s">
        <v>217</v>
      </c>
      <c r="F316" s="189">
        <v>81</v>
      </c>
      <c r="G316" s="195"/>
      <c r="H316" s="196"/>
      <c r="I316" s="45">
        <v>200</v>
      </c>
      <c r="J316" s="197"/>
      <c r="K316" s="198"/>
      <c r="L316" s="198"/>
      <c r="M316" s="44">
        <f t="shared" si="51"/>
        <v>0</v>
      </c>
      <c r="N316" s="44">
        <f t="shared" si="52"/>
        <v>0</v>
      </c>
      <c r="O316" s="46">
        <f t="shared" si="53"/>
        <v>0</v>
      </c>
      <c r="P316" s="46">
        <f t="shared" si="54"/>
        <v>0</v>
      </c>
      <c r="Q316" s="34"/>
      <c r="R316" s="34"/>
      <c r="S316" s="34"/>
      <c r="T316" s="34"/>
      <c r="U316" s="34"/>
      <c r="V316" s="34"/>
    </row>
    <row r="317" spans="1:22" s="49" customFormat="1" ht="20.100000000000001" customHeight="1" x14ac:dyDescent="0.2">
      <c r="A317" s="175" t="s">
        <v>157</v>
      </c>
      <c r="B317" s="176" t="s">
        <v>189</v>
      </c>
      <c r="C317" s="177" t="s">
        <v>325</v>
      </c>
      <c r="D317" s="175" t="s">
        <v>91</v>
      </c>
      <c r="E317" s="175" t="s">
        <v>217</v>
      </c>
      <c r="F317" s="189">
        <v>20.399999999999999</v>
      </c>
      <c r="G317" s="195"/>
      <c r="H317" s="196"/>
      <c r="I317" s="45">
        <v>200</v>
      </c>
      <c r="J317" s="197"/>
      <c r="K317" s="198"/>
      <c r="L317" s="198"/>
      <c r="M317" s="44">
        <f t="shared" si="51"/>
        <v>0</v>
      </c>
      <c r="N317" s="44">
        <f t="shared" si="52"/>
        <v>0</v>
      </c>
      <c r="O317" s="46">
        <f t="shared" si="53"/>
        <v>0</v>
      </c>
      <c r="P317" s="46">
        <f t="shared" si="54"/>
        <v>0</v>
      </c>
      <c r="Q317" s="34"/>
      <c r="R317" s="34"/>
      <c r="S317" s="34"/>
      <c r="T317" s="34"/>
      <c r="U317" s="34"/>
      <c r="V317" s="34"/>
    </row>
    <row r="318" spans="1:22" s="49" customFormat="1" ht="20.100000000000001" customHeight="1" x14ac:dyDescent="0.2">
      <c r="A318" s="175" t="s">
        <v>158</v>
      </c>
      <c r="B318" s="176" t="s">
        <v>189</v>
      </c>
      <c r="C318" s="177" t="s">
        <v>325</v>
      </c>
      <c r="D318" s="175" t="s">
        <v>160</v>
      </c>
      <c r="E318" s="175" t="s">
        <v>217</v>
      </c>
      <c r="F318" s="189">
        <v>66.099999999999994</v>
      </c>
      <c r="G318" s="195"/>
      <c r="H318" s="196"/>
      <c r="I318" s="45">
        <v>200</v>
      </c>
      <c r="J318" s="197"/>
      <c r="K318" s="198"/>
      <c r="L318" s="198"/>
      <c r="M318" s="44">
        <f t="shared" si="51"/>
        <v>0</v>
      </c>
      <c r="N318" s="44">
        <f t="shared" si="52"/>
        <v>0</v>
      </c>
      <c r="O318" s="46">
        <f t="shared" si="53"/>
        <v>0</v>
      </c>
      <c r="P318" s="46">
        <f t="shared" si="54"/>
        <v>0</v>
      </c>
      <c r="Q318" s="34"/>
      <c r="R318" s="34"/>
      <c r="S318" s="34"/>
      <c r="T318" s="34"/>
      <c r="U318" s="34"/>
      <c r="V318" s="34"/>
    </row>
    <row r="319" spans="1:22" s="49" customFormat="1" ht="20.100000000000001" customHeight="1" x14ac:dyDescent="0.2">
      <c r="A319" s="175" t="s">
        <v>159</v>
      </c>
      <c r="B319" s="176" t="s">
        <v>189</v>
      </c>
      <c r="C319" s="177" t="s">
        <v>325</v>
      </c>
      <c r="D319" s="175" t="s">
        <v>222</v>
      </c>
      <c r="E319" s="175" t="s">
        <v>218</v>
      </c>
      <c r="F319" s="189">
        <v>18</v>
      </c>
      <c r="G319" s="195"/>
      <c r="H319" s="196"/>
      <c r="I319" s="45">
        <v>200</v>
      </c>
      <c r="J319" s="197"/>
      <c r="K319" s="198"/>
      <c r="L319" s="198"/>
      <c r="M319" s="44">
        <f t="shared" si="51"/>
        <v>0</v>
      </c>
      <c r="N319" s="44">
        <f t="shared" si="52"/>
        <v>0</v>
      </c>
      <c r="O319" s="46">
        <f t="shared" si="53"/>
        <v>0</v>
      </c>
      <c r="P319" s="46">
        <f t="shared" si="54"/>
        <v>0</v>
      </c>
      <c r="Q319" s="34"/>
      <c r="R319" s="34"/>
      <c r="S319" s="34"/>
      <c r="T319" s="34"/>
      <c r="U319" s="34"/>
      <c r="V319" s="34"/>
    </row>
    <row r="320" spans="1:22" s="49" customFormat="1" ht="20.100000000000001" customHeight="1" x14ac:dyDescent="0.2">
      <c r="A320" s="175" t="s">
        <v>180</v>
      </c>
      <c r="B320" s="176" t="s">
        <v>189</v>
      </c>
      <c r="C320" s="177" t="s">
        <v>325</v>
      </c>
      <c r="D320" s="175" t="s">
        <v>330</v>
      </c>
      <c r="E320" s="175" t="s">
        <v>217</v>
      </c>
      <c r="F320" s="189">
        <v>20.3</v>
      </c>
      <c r="G320" s="195"/>
      <c r="H320" s="196"/>
      <c r="I320" s="45">
        <v>200</v>
      </c>
      <c r="J320" s="197"/>
      <c r="K320" s="198"/>
      <c r="L320" s="198"/>
      <c r="M320" s="44">
        <f t="shared" si="51"/>
        <v>0</v>
      </c>
      <c r="N320" s="44">
        <f t="shared" si="52"/>
        <v>0</v>
      </c>
      <c r="O320" s="46">
        <f t="shared" si="53"/>
        <v>0</v>
      </c>
      <c r="P320" s="46">
        <f t="shared" si="54"/>
        <v>0</v>
      </c>
      <c r="Q320" s="34"/>
      <c r="R320" s="34"/>
      <c r="S320" s="34"/>
      <c r="T320" s="34"/>
      <c r="U320" s="34"/>
      <c r="V320" s="34"/>
    </row>
    <row r="321" spans="1:22" s="49" customFormat="1" ht="20.100000000000001" customHeight="1" x14ac:dyDescent="0.2">
      <c r="A321" s="175" t="s">
        <v>179</v>
      </c>
      <c r="B321" s="176" t="s">
        <v>189</v>
      </c>
      <c r="C321" s="177" t="s">
        <v>325</v>
      </c>
      <c r="D321" s="175" t="s">
        <v>331</v>
      </c>
      <c r="E321" s="175" t="s">
        <v>332</v>
      </c>
      <c r="F321" s="189">
        <v>31.5</v>
      </c>
      <c r="G321" s="195"/>
      <c r="H321" s="196"/>
      <c r="I321" s="45">
        <v>0</v>
      </c>
      <c r="J321" s="197"/>
      <c r="K321" s="198"/>
      <c r="L321" s="198"/>
      <c r="M321" s="44">
        <f t="shared" si="51"/>
        <v>0</v>
      </c>
      <c r="N321" s="44">
        <f t="shared" si="52"/>
        <v>0</v>
      </c>
      <c r="O321" s="46">
        <f t="shared" si="53"/>
        <v>0</v>
      </c>
      <c r="P321" s="46">
        <f t="shared" si="54"/>
        <v>0</v>
      </c>
      <c r="Q321" s="34"/>
      <c r="R321" s="34"/>
      <c r="S321" s="34"/>
      <c r="T321" s="34"/>
      <c r="U321" s="34"/>
      <c r="V321" s="34"/>
    </row>
    <row r="322" spans="1:22" s="49" customFormat="1" ht="20.100000000000001" customHeight="1" x14ac:dyDescent="0.2">
      <c r="A322" s="175" t="s">
        <v>163</v>
      </c>
      <c r="B322" s="176" t="s">
        <v>189</v>
      </c>
      <c r="C322" s="177" t="s">
        <v>325</v>
      </c>
      <c r="D322" s="175" t="s">
        <v>91</v>
      </c>
      <c r="E322" s="175" t="s">
        <v>217</v>
      </c>
      <c r="F322" s="189">
        <v>15.6</v>
      </c>
      <c r="G322" s="195"/>
      <c r="H322" s="196"/>
      <c r="I322" s="45">
        <v>200</v>
      </c>
      <c r="J322" s="197"/>
      <c r="K322" s="198"/>
      <c r="L322" s="198"/>
      <c r="M322" s="44">
        <f t="shared" si="51"/>
        <v>0</v>
      </c>
      <c r="N322" s="44">
        <f t="shared" si="52"/>
        <v>0</v>
      </c>
      <c r="O322" s="46">
        <f t="shared" si="53"/>
        <v>0</v>
      </c>
      <c r="P322" s="46">
        <f t="shared" si="54"/>
        <v>0</v>
      </c>
      <c r="Q322" s="34"/>
      <c r="R322" s="34"/>
      <c r="S322" s="34"/>
      <c r="T322" s="34"/>
      <c r="U322" s="34"/>
      <c r="V322" s="34"/>
    </row>
    <row r="323" spans="1:22" s="49" customFormat="1" ht="20.100000000000001" customHeight="1" x14ac:dyDescent="0.2">
      <c r="A323" s="175" t="s">
        <v>164</v>
      </c>
      <c r="B323" s="176" t="s">
        <v>189</v>
      </c>
      <c r="C323" s="177" t="s">
        <v>325</v>
      </c>
      <c r="D323" s="175" t="s">
        <v>91</v>
      </c>
      <c r="E323" s="175" t="s">
        <v>217</v>
      </c>
      <c r="F323" s="189">
        <v>12.2</v>
      </c>
      <c r="G323" s="195"/>
      <c r="H323" s="196"/>
      <c r="I323" s="45">
        <v>200</v>
      </c>
      <c r="J323" s="197"/>
      <c r="K323" s="198"/>
      <c r="L323" s="198"/>
      <c r="M323" s="44">
        <f t="shared" si="51"/>
        <v>0</v>
      </c>
      <c r="N323" s="44">
        <f t="shared" si="52"/>
        <v>0</v>
      </c>
      <c r="O323" s="46">
        <f t="shared" si="53"/>
        <v>0</v>
      </c>
      <c r="P323" s="46">
        <f t="shared" si="54"/>
        <v>0</v>
      </c>
      <c r="Q323" s="34"/>
      <c r="R323" s="34"/>
      <c r="S323" s="34"/>
      <c r="T323" s="34"/>
      <c r="U323" s="34"/>
      <c r="V323" s="34"/>
    </row>
    <row r="324" spans="1:22" s="49" customFormat="1" ht="20.100000000000001" customHeight="1" x14ac:dyDescent="0.2">
      <c r="A324" s="175" t="s">
        <v>333</v>
      </c>
      <c r="B324" s="176" t="s">
        <v>189</v>
      </c>
      <c r="C324" s="177" t="s">
        <v>325</v>
      </c>
      <c r="D324" s="175" t="s">
        <v>160</v>
      </c>
      <c r="E324" s="175" t="s">
        <v>217</v>
      </c>
      <c r="F324" s="189">
        <v>6.5</v>
      </c>
      <c r="G324" s="195"/>
      <c r="H324" s="196"/>
      <c r="I324" s="45">
        <v>200</v>
      </c>
      <c r="J324" s="197"/>
      <c r="K324" s="198"/>
      <c r="L324" s="198"/>
      <c r="M324" s="44">
        <f t="shared" si="51"/>
        <v>0</v>
      </c>
      <c r="N324" s="44">
        <f t="shared" si="52"/>
        <v>0</v>
      </c>
      <c r="O324" s="46">
        <f t="shared" si="53"/>
        <v>0</v>
      </c>
      <c r="P324" s="46">
        <f t="shared" si="54"/>
        <v>0</v>
      </c>
      <c r="Q324" s="34"/>
      <c r="R324" s="34"/>
      <c r="S324" s="34"/>
      <c r="T324" s="34"/>
      <c r="U324" s="34"/>
      <c r="V324" s="34"/>
    </row>
    <row r="325" spans="1:22" s="49" customFormat="1" ht="20.100000000000001" customHeight="1" x14ac:dyDescent="0.2">
      <c r="A325" s="175" t="s">
        <v>165</v>
      </c>
      <c r="B325" s="176" t="s">
        <v>189</v>
      </c>
      <c r="C325" s="177" t="s">
        <v>325</v>
      </c>
      <c r="D325" s="175" t="s">
        <v>337</v>
      </c>
      <c r="E325" s="175" t="s">
        <v>217</v>
      </c>
      <c r="F325" s="189">
        <v>6.7</v>
      </c>
      <c r="G325" s="195"/>
      <c r="H325" s="196"/>
      <c r="I325" s="45">
        <v>200</v>
      </c>
      <c r="J325" s="197"/>
      <c r="K325" s="198"/>
      <c r="L325" s="198"/>
      <c r="M325" s="44">
        <f t="shared" si="51"/>
        <v>0</v>
      </c>
      <c r="N325" s="44">
        <f t="shared" si="52"/>
        <v>0</v>
      </c>
      <c r="O325" s="46">
        <f t="shared" si="53"/>
        <v>0</v>
      </c>
      <c r="P325" s="46">
        <f t="shared" si="54"/>
        <v>0</v>
      </c>
      <c r="Q325" s="34"/>
      <c r="R325" s="34"/>
      <c r="S325" s="34"/>
      <c r="T325" s="34"/>
      <c r="U325" s="34"/>
      <c r="V325" s="34"/>
    </row>
    <row r="326" spans="1:22" s="49" customFormat="1" ht="20.100000000000001" customHeight="1" x14ac:dyDescent="0.2">
      <c r="A326" s="175" t="s">
        <v>166</v>
      </c>
      <c r="B326" s="176" t="s">
        <v>189</v>
      </c>
      <c r="C326" s="177" t="s">
        <v>325</v>
      </c>
      <c r="D326" s="175" t="s">
        <v>155</v>
      </c>
      <c r="E326" s="175" t="s">
        <v>217</v>
      </c>
      <c r="F326" s="189">
        <v>56.2</v>
      </c>
      <c r="G326" s="195"/>
      <c r="H326" s="196"/>
      <c r="I326" s="45">
        <v>200</v>
      </c>
      <c r="J326" s="197"/>
      <c r="K326" s="198"/>
      <c r="L326" s="198"/>
      <c r="M326" s="44">
        <f t="shared" si="51"/>
        <v>0</v>
      </c>
      <c r="N326" s="44">
        <f t="shared" si="52"/>
        <v>0</v>
      </c>
      <c r="O326" s="46">
        <f t="shared" si="53"/>
        <v>0</v>
      </c>
      <c r="P326" s="46">
        <f t="shared" si="54"/>
        <v>0</v>
      </c>
      <c r="Q326" s="34"/>
      <c r="R326" s="34"/>
      <c r="S326" s="34"/>
      <c r="T326" s="34"/>
      <c r="U326" s="34"/>
      <c r="V326" s="34"/>
    </row>
    <row r="327" spans="1:22" s="49" customFormat="1" ht="20.100000000000001" customHeight="1" x14ac:dyDescent="0.2">
      <c r="A327" s="175" t="s">
        <v>167</v>
      </c>
      <c r="B327" s="176" t="s">
        <v>189</v>
      </c>
      <c r="C327" s="177" t="s">
        <v>325</v>
      </c>
      <c r="D327" s="175" t="s">
        <v>155</v>
      </c>
      <c r="E327" s="175" t="s">
        <v>217</v>
      </c>
      <c r="F327" s="189">
        <v>54.6</v>
      </c>
      <c r="G327" s="195"/>
      <c r="H327" s="196"/>
      <c r="I327" s="45">
        <v>200</v>
      </c>
      <c r="J327" s="197"/>
      <c r="K327" s="198"/>
      <c r="L327" s="198"/>
      <c r="M327" s="44">
        <f t="shared" si="51"/>
        <v>0</v>
      </c>
      <c r="N327" s="44">
        <f t="shared" si="52"/>
        <v>0</v>
      </c>
      <c r="O327" s="46">
        <f t="shared" si="53"/>
        <v>0</v>
      </c>
      <c r="P327" s="46">
        <f t="shared" si="54"/>
        <v>0</v>
      </c>
      <c r="Q327" s="34"/>
      <c r="R327" s="34"/>
      <c r="S327" s="34"/>
      <c r="T327" s="34"/>
      <c r="U327" s="34"/>
      <c r="V327" s="34"/>
    </row>
    <row r="328" spans="1:22" s="49" customFormat="1" ht="20.100000000000001" customHeight="1" x14ac:dyDescent="0.2">
      <c r="A328" s="175" t="s">
        <v>168</v>
      </c>
      <c r="B328" s="176" t="s">
        <v>189</v>
      </c>
      <c r="C328" s="177" t="s">
        <v>325</v>
      </c>
      <c r="D328" s="175" t="s">
        <v>288</v>
      </c>
      <c r="E328" s="175" t="s">
        <v>339</v>
      </c>
      <c r="F328" s="189">
        <v>5.2</v>
      </c>
      <c r="G328" s="195"/>
      <c r="H328" s="196"/>
      <c r="I328" s="45">
        <v>200</v>
      </c>
      <c r="J328" s="197"/>
      <c r="K328" s="198"/>
      <c r="L328" s="198"/>
      <c r="M328" s="44">
        <f t="shared" si="51"/>
        <v>0</v>
      </c>
      <c r="N328" s="44">
        <f t="shared" si="52"/>
        <v>0</v>
      </c>
      <c r="O328" s="46">
        <f t="shared" si="53"/>
        <v>0</v>
      </c>
      <c r="P328" s="46">
        <f t="shared" si="54"/>
        <v>0</v>
      </c>
      <c r="Q328" s="34"/>
      <c r="R328" s="34"/>
      <c r="S328" s="34"/>
      <c r="T328" s="34"/>
      <c r="U328" s="34"/>
      <c r="V328" s="34"/>
    </row>
    <row r="329" spans="1:22" s="49" customFormat="1" ht="20.100000000000001" customHeight="1" x14ac:dyDescent="0.2">
      <c r="A329" s="175" t="s">
        <v>169</v>
      </c>
      <c r="B329" s="176" t="s">
        <v>189</v>
      </c>
      <c r="C329" s="177" t="s">
        <v>325</v>
      </c>
      <c r="D329" s="175" t="s">
        <v>288</v>
      </c>
      <c r="E329" s="175" t="s">
        <v>339</v>
      </c>
      <c r="F329" s="189">
        <v>5.2</v>
      </c>
      <c r="G329" s="195"/>
      <c r="H329" s="196"/>
      <c r="I329" s="45">
        <v>200</v>
      </c>
      <c r="J329" s="197"/>
      <c r="K329" s="198"/>
      <c r="L329" s="198"/>
      <c r="M329" s="44">
        <f t="shared" si="51"/>
        <v>0</v>
      </c>
      <c r="N329" s="44">
        <f t="shared" si="52"/>
        <v>0</v>
      </c>
      <c r="O329" s="46">
        <f t="shared" si="53"/>
        <v>0</v>
      </c>
      <c r="P329" s="46">
        <f t="shared" si="54"/>
        <v>0</v>
      </c>
      <c r="Q329" s="34"/>
      <c r="R329" s="34"/>
      <c r="S329" s="34"/>
      <c r="T329" s="34"/>
      <c r="U329" s="34"/>
      <c r="V329" s="34"/>
    </row>
    <row r="330" spans="1:22" s="49" customFormat="1" ht="20.100000000000001" customHeight="1" x14ac:dyDescent="0.2">
      <c r="A330" s="175" t="s">
        <v>334</v>
      </c>
      <c r="B330" s="176" t="s">
        <v>189</v>
      </c>
      <c r="C330" s="177" t="s">
        <v>325</v>
      </c>
      <c r="D330" s="175" t="s">
        <v>287</v>
      </c>
      <c r="E330" s="175" t="s">
        <v>217</v>
      </c>
      <c r="F330" s="189">
        <v>6</v>
      </c>
      <c r="G330" s="195"/>
      <c r="H330" s="196"/>
      <c r="I330" s="45">
        <v>200</v>
      </c>
      <c r="J330" s="197"/>
      <c r="K330" s="198"/>
      <c r="L330" s="198"/>
      <c r="M330" s="44">
        <f t="shared" si="51"/>
        <v>0</v>
      </c>
      <c r="N330" s="44">
        <f t="shared" si="52"/>
        <v>0</v>
      </c>
      <c r="O330" s="46">
        <f t="shared" si="53"/>
        <v>0</v>
      </c>
      <c r="P330" s="46">
        <f t="shared" si="54"/>
        <v>0</v>
      </c>
      <c r="Q330" s="34"/>
      <c r="R330" s="34"/>
      <c r="S330" s="34"/>
      <c r="T330" s="34"/>
      <c r="U330" s="34"/>
      <c r="V330" s="34"/>
    </row>
    <row r="331" spans="1:22" s="49" customFormat="1" ht="20.100000000000001" customHeight="1" x14ac:dyDescent="0.2">
      <c r="A331" s="175" t="s">
        <v>335</v>
      </c>
      <c r="B331" s="176" t="s">
        <v>189</v>
      </c>
      <c r="C331" s="177" t="s">
        <v>325</v>
      </c>
      <c r="D331" s="175" t="s">
        <v>287</v>
      </c>
      <c r="E331" s="175" t="s">
        <v>217</v>
      </c>
      <c r="F331" s="189">
        <v>5.5</v>
      </c>
      <c r="G331" s="195"/>
      <c r="H331" s="196"/>
      <c r="I331" s="45">
        <v>200</v>
      </c>
      <c r="J331" s="197"/>
      <c r="K331" s="198"/>
      <c r="L331" s="198"/>
      <c r="M331" s="44">
        <f t="shared" si="51"/>
        <v>0</v>
      </c>
      <c r="N331" s="44">
        <f t="shared" si="52"/>
        <v>0</v>
      </c>
      <c r="O331" s="46">
        <f t="shared" si="53"/>
        <v>0</v>
      </c>
      <c r="P331" s="46">
        <f t="shared" si="54"/>
        <v>0</v>
      </c>
      <c r="Q331" s="34"/>
      <c r="R331" s="34"/>
      <c r="S331" s="34"/>
      <c r="T331" s="34"/>
      <c r="U331" s="34"/>
      <c r="V331" s="34"/>
    </row>
    <row r="332" spans="1:22" s="49" customFormat="1" ht="20.100000000000001" customHeight="1" x14ac:dyDescent="0.2">
      <c r="A332" s="175" t="s">
        <v>336</v>
      </c>
      <c r="B332" s="176" t="s">
        <v>189</v>
      </c>
      <c r="C332" s="177" t="s">
        <v>325</v>
      </c>
      <c r="D332" s="175" t="s">
        <v>338</v>
      </c>
      <c r="E332" s="175" t="s">
        <v>217</v>
      </c>
      <c r="F332" s="189">
        <v>1.5</v>
      </c>
      <c r="G332" s="195"/>
      <c r="H332" s="196"/>
      <c r="I332" s="45">
        <v>0</v>
      </c>
      <c r="J332" s="197"/>
      <c r="K332" s="198"/>
      <c r="L332" s="198"/>
      <c r="M332" s="44">
        <f t="shared" si="51"/>
        <v>0</v>
      </c>
      <c r="N332" s="44">
        <f t="shared" si="52"/>
        <v>0</v>
      </c>
      <c r="O332" s="46">
        <f t="shared" si="53"/>
        <v>0</v>
      </c>
      <c r="P332" s="46">
        <f t="shared" si="54"/>
        <v>0</v>
      </c>
      <c r="Q332" s="34"/>
      <c r="R332" s="34"/>
      <c r="S332" s="34"/>
      <c r="T332" s="34"/>
      <c r="U332" s="34"/>
      <c r="V332" s="34"/>
    </row>
    <row r="333" spans="1:22" s="49" customFormat="1" ht="20.100000000000001" customHeight="1" x14ac:dyDescent="0.2">
      <c r="A333" s="175" t="s">
        <v>227</v>
      </c>
      <c r="B333" s="176" t="s">
        <v>189</v>
      </c>
      <c r="C333" s="177" t="s">
        <v>325</v>
      </c>
      <c r="D333" s="175" t="s">
        <v>160</v>
      </c>
      <c r="E333" s="175" t="s">
        <v>245</v>
      </c>
      <c r="F333" s="189">
        <v>25.9</v>
      </c>
      <c r="G333" s="195"/>
      <c r="H333" s="196"/>
      <c r="I333" s="45">
        <v>200</v>
      </c>
      <c r="J333" s="197"/>
      <c r="K333" s="198"/>
      <c r="L333" s="198"/>
      <c r="M333" s="44">
        <f t="shared" si="51"/>
        <v>0</v>
      </c>
      <c r="N333" s="44">
        <f t="shared" si="52"/>
        <v>0</v>
      </c>
      <c r="O333" s="46">
        <f t="shared" si="53"/>
        <v>0</v>
      </c>
      <c r="P333" s="46">
        <f t="shared" si="54"/>
        <v>0</v>
      </c>
      <c r="Q333" s="34"/>
      <c r="R333" s="34"/>
      <c r="S333" s="34"/>
      <c r="T333" s="34"/>
      <c r="U333" s="34"/>
      <c r="V333" s="34"/>
    </row>
    <row r="334" spans="1:22" s="49" customFormat="1" ht="20.100000000000001" customHeight="1" x14ac:dyDescent="0.2">
      <c r="A334" s="175" t="s">
        <v>228</v>
      </c>
      <c r="B334" s="176" t="s">
        <v>189</v>
      </c>
      <c r="C334" s="177" t="s">
        <v>325</v>
      </c>
      <c r="D334" s="175" t="s">
        <v>160</v>
      </c>
      <c r="E334" s="175" t="s">
        <v>245</v>
      </c>
      <c r="F334" s="189">
        <v>18</v>
      </c>
      <c r="G334" s="195"/>
      <c r="H334" s="196"/>
      <c r="I334" s="45">
        <v>200</v>
      </c>
      <c r="J334" s="197"/>
      <c r="K334" s="198"/>
      <c r="L334" s="198"/>
      <c r="M334" s="44">
        <f t="shared" si="51"/>
        <v>0</v>
      </c>
      <c r="N334" s="44">
        <f t="shared" si="52"/>
        <v>0</v>
      </c>
      <c r="O334" s="46">
        <f t="shared" si="53"/>
        <v>0</v>
      </c>
      <c r="P334" s="46">
        <f t="shared" si="54"/>
        <v>0</v>
      </c>
      <c r="Q334" s="34"/>
      <c r="R334" s="34"/>
      <c r="S334" s="34"/>
      <c r="T334" s="34"/>
      <c r="U334" s="34"/>
      <c r="V334" s="34"/>
    </row>
    <row r="335" spans="1:22" s="49" customFormat="1" ht="20.100000000000001" customHeight="1" x14ac:dyDescent="0.2">
      <c r="A335" s="175" t="s">
        <v>229</v>
      </c>
      <c r="B335" s="176" t="s">
        <v>189</v>
      </c>
      <c r="C335" s="177" t="s">
        <v>325</v>
      </c>
      <c r="D335" s="175" t="s">
        <v>16</v>
      </c>
      <c r="E335" s="175" t="s">
        <v>217</v>
      </c>
      <c r="F335" s="189">
        <v>38.700000000000003</v>
      </c>
      <c r="G335" s="195"/>
      <c r="H335" s="196"/>
      <c r="I335" s="45">
        <v>200</v>
      </c>
      <c r="J335" s="197"/>
      <c r="K335" s="198"/>
      <c r="L335" s="198"/>
      <c r="M335" s="44">
        <f t="shared" si="51"/>
        <v>0</v>
      </c>
      <c r="N335" s="44">
        <f t="shared" si="52"/>
        <v>0</v>
      </c>
      <c r="O335" s="46">
        <f t="shared" si="53"/>
        <v>0</v>
      </c>
      <c r="P335" s="46">
        <f t="shared" si="54"/>
        <v>0</v>
      </c>
      <c r="Q335" s="34"/>
      <c r="R335" s="34"/>
      <c r="S335" s="34"/>
      <c r="T335" s="34"/>
      <c r="U335" s="34"/>
      <c r="V335" s="34"/>
    </row>
    <row r="336" spans="1:22" s="49" customFormat="1" ht="20.100000000000001" customHeight="1" x14ac:dyDescent="0.2">
      <c r="A336" s="175" t="s">
        <v>230</v>
      </c>
      <c r="B336" s="176" t="s">
        <v>189</v>
      </c>
      <c r="C336" s="177" t="s">
        <v>325</v>
      </c>
      <c r="D336" s="175" t="s">
        <v>340</v>
      </c>
      <c r="E336" s="175" t="s">
        <v>245</v>
      </c>
      <c r="F336" s="189">
        <v>30.5</v>
      </c>
      <c r="G336" s="195"/>
      <c r="H336" s="196"/>
      <c r="I336" s="45">
        <v>0</v>
      </c>
      <c r="J336" s="197"/>
      <c r="K336" s="198"/>
      <c r="L336" s="198"/>
      <c r="M336" s="44">
        <f t="shared" si="51"/>
        <v>0</v>
      </c>
      <c r="N336" s="44">
        <f t="shared" si="52"/>
        <v>0</v>
      </c>
      <c r="O336" s="46">
        <f t="shared" si="53"/>
        <v>0</v>
      </c>
      <c r="P336" s="46">
        <f t="shared" si="54"/>
        <v>0</v>
      </c>
      <c r="Q336" s="34"/>
      <c r="R336" s="34"/>
      <c r="S336" s="34"/>
      <c r="T336" s="34"/>
      <c r="U336" s="34"/>
      <c r="V336" s="34"/>
    </row>
    <row r="337" spans="1:16" ht="20.100000000000001" customHeight="1" x14ac:dyDescent="0.2">
      <c r="A337" s="175" t="s">
        <v>231</v>
      </c>
      <c r="B337" s="176" t="s">
        <v>189</v>
      </c>
      <c r="C337" s="177" t="s">
        <v>325</v>
      </c>
      <c r="D337" s="175" t="s">
        <v>16</v>
      </c>
      <c r="E337" s="175" t="s">
        <v>217</v>
      </c>
      <c r="F337" s="189">
        <v>39.6</v>
      </c>
      <c r="G337" s="195"/>
      <c r="H337" s="196"/>
      <c r="I337" s="45">
        <v>200</v>
      </c>
      <c r="J337" s="197"/>
      <c r="K337" s="198"/>
      <c r="L337" s="198"/>
      <c r="M337" s="44">
        <f t="shared" si="51"/>
        <v>0</v>
      </c>
      <c r="N337" s="44">
        <f t="shared" si="52"/>
        <v>0</v>
      </c>
      <c r="O337" s="46">
        <f t="shared" si="53"/>
        <v>0</v>
      </c>
      <c r="P337" s="46">
        <f t="shared" si="54"/>
        <v>0</v>
      </c>
    </row>
    <row r="338" spans="1:16" ht="20.100000000000001" customHeight="1" x14ac:dyDescent="0.2">
      <c r="A338" s="175" t="s">
        <v>232</v>
      </c>
      <c r="B338" s="176" t="s">
        <v>189</v>
      </c>
      <c r="C338" s="177" t="s">
        <v>325</v>
      </c>
      <c r="D338" s="175" t="s">
        <v>341</v>
      </c>
      <c r="E338" s="175" t="s">
        <v>217</v>
      </c>
      <c r="F338" s="189">
        <v>29.9</v>
      </c>
      <c r="G338" s="195"/>
      <c r="H338" s="196"/>
      <c r="I338" s="45">
        <v>10</v>
      </c>
      <c r="J338" s="197"/>
      <c r="K338" s="198"/>
      <c r="L338" s="198"/>
      <c r="M338" s="44">
        <f t="shared" si="51"/>
        <v>0</v>
      </c>
      <c r="N338" s="44">
        <f t="shared" si="52"/>
        <v>0</v>
      </c>
      <c r="O338" s="46">
        <f t="shared" si="53"/>
        <v>0</v>
      </c>
      <c r="P338" s="46">
        <f t="shared" si="54"/>
        <v>0</v>
      </c>
    </row>
    <row r="339" spans="1:16" ht="20.100000000000001" customHeight="1" x14ac:dyDescent="0.2">
      <c r="A339" s="175" t="s">
        <v>233</v>
      </c>
      <c r="B339" s="176" t="s">
        <v>189</v>
      </c>
      <c r="C339" s="177" t="s">
        <v>325</v>
      </c>
      <c r="D339" s="175" t="s">
        <v>240</v>
      </c>
      <c r="E339" s="175" t="s">
        <v>342</v>
      </c>
      <c r="F339" s="189">
        <v>162</v>
      </c>
      <c r="G339" s="195"/>
      <c r="H339" s="196"/>
      <c r="I339" s="45">
        <v>200</v>
      </c>
      <c r="J339" s="197"/>
      <c r="K339" s="198"/>
      <c r="L339" s="198"/>
      <c r="M339" s="44">
        <f t="shared" si="51"/>
        <v>0</v>
      </c>
      <c r="N339" s="44">
        <f t="shared" si="52"/>
        <v>0</v>
      </c>
      <c r="O339" s="46">
        <f t="shared" si="53"/>
        <v>0</v>
      </c>
      <c r="P339" s="46">
        <f t="shared" si="54"/>
        <v>0</v>
      </c>
    </row>
    <row r="340" spans="1:16" ht="20.100000000000001" customHeight="1" x14ac:dyDescent="0.2">
      <c r="A340" s="175" t="s">
        <v>234</v>
      </c>
      <c r="B340" s="176" t="s">
        <v>189</v>
      </c>
      <c r="C340" s="177" t="s">
        <v>325</v>
      </c>
      <c r="D340" s="175" t="s">
        <v>211</v>
      </c>
      <c r="E340" s="175" t="s">
        <v>217</v>
      </c>
      <c r="F340" s="189">
        <v>5</v>
      </c>
      <c r="G340" s="195"/>
      <c r="H340" s="196"/>
      <c r="I340" s="45">
        <v>0</v>
      </c>
      <c r="J340" s="197"/>
      <c r="K340" s="198"/>
      <c r="L340" s="198"/>
      <c r="M340" s="44">
        <f t="shared" si="51"/>
        <v>0</v>
      </c>
      <c r="N340" s="44">
        <f t="shared" si="52"/>
        <v>0</v>
      </c>
      <c r="O340" s="46">
        <f t="shared" si="53"/>
        <v>0</v>
      </c>
      <c r="P340" s="46">
        <f t="shared" si="54"/>
        <v>0</v>
      </c>
    </row>
    <row r="341" spans="1:16" ht="20.100000000000001" customHeight="1" x14ac:dyDescent="0.2">
      <c r="A341" s="175" t="s">
        <v>235</v>
      </c>
      <c r="B341" s="176" t="s">
        <v>189</v>
      </c>
      <c r="C341" s="177" t="s">
        <v>325</v>
      </c>
      <c r="D341" s="175" t="s">
        <v>211</v>
      </c>
      <c r="E341" s="175" t="s">
        <v>245</v>
      </c>
      <c r="F341" s="189">
        <v>5</v>
      </c>
      <c r="G341" s="195"/>
      <c r="H341" s="196"/>
      <c r="I341" s="45">
        <v>0</v>
      </c>
      <c r="J341" s="197"/>
      <c r="K341" s="198"/>
      <c r="L341" s="198"/>
      <c r="M341" s="44">
        <f t="shared" si="51"/>
        <v>0</v>
      </c>
      <c r="N341" s="44">
        <f t="shared" si="52"/>
        <v>0</v>
      </c>
      <c r="O341" s="46">
        <f t="shared" si="53"/>
        <v>0</v>
      </c>
      <c r="P341" s="46">
        <f t="shared" si="54"/>
        <v>0</v>
      </c>
    </row>
    <row r="342" spans="1:16" ht="20.100000000000001" customHeight="1" x14ac:dyDescent="0.2">
      <c r="A342" s="175" t="s">
        <v>236</v>
      </c>
      <c r="B342" s="176" t="s">
        <v>189</v>
      </c>
      <c r="C342" s="177" t="s">
        <v>325</v>
      </c>
      <c r="D342" s="175" t="s">
        <v>243</v>
      </c>
      <c r="E342" s="175" t="s">
        <v>245</v>
      </c>
      <c r="F342" s="189">
        <v>1</v>
      </c>
      <c r="G342" s="195"/>
      <c r="H342" s="196"/>
      <c r="I342" s="45">
        <v>200</v>
      </c>
      <c r="J342" s="197"/>
      <c r="K342" s="198"/>
      <c r="L342" s="198"/>
      <c r="M342" s="44">
        <f t="shared" si="51"/>
        <v>0</v>
      </c>
      <c r="N342" s="44">
        <f t="shared" si="52"/>
        <v>0</v>
      </c>
      <c r="O342" s="46">
        <f t="shared" si="53"/>
        <v>0</v>
      </c>
      <c r="P342" s="46">
        <f t="shared" si="54"/>
        <v>0</v>
      </c>
    </row>
    <row r="343" spans="1:16" ht="20.100000000000001" customHeight="1" x14ac:dyDescent="0.2">
      <c r="A343" s="175" t="s">
        <v>237</v>
      </c>
      <c r="B343" s="176" t="s">
        <v>189</v>
      </c>
      <c r="C343" s="177" t="s">
        <v>325</v>
      </c>
      <c r="D343" s="175" t="s">
        <v>211</v>
      </c>
      <c r="E343" s="175" t="s">
        <v>245</v>
      </c>
      <c r="F343" s="189">
        <v>1</v>
      </c>
      <c r="G343" s="195"/>
      <c r="H343" s="196"/>
      <c r="I343" s="45">
        <v>0</v>
      </c>
      <c r="J343" s="197"/>
      <c r="K343" s="198"/>
      <c r="L343" s="198"/>
      <c r="M343" s="44">
        <f t="shared" si="51"/>
        <v>0</v>
      </c>
      <c r="N343" s="44">
        <f t="shared" si="52"/>
        <v>0</v>
      </c>
      <c r="O343" s="46">
        <f t="shared" si="53"/>
        <v>0</v>
      </c>
      <c r="P343" s="46">
        <f t="shared" si="54"/>
        <v>0</v>
      </c>
    </row>
    <row r="344" spans="1:16" ht="20.100000000000001" customHeight="1" x14ac:dyDescent="0.2">
      <c r="A344" s="175" t="s">
        <v>238</v>
      </c>
      <c r="B344" s="176" t="s">
        <v>189</v>
      </c>
      <c r="C344" s="177" t="s">
        <v>325</v>
      </c>
      <c r="D344" s="175" t="s">
        <v>243</v>
      </c>
      <c r="E344" s="175" t="s">
        <v>339</v>
      </c>
      <c r="F344" s="189">
        <v>1</v>
      </c>
      <c r="G344" s="195"/>
      <c r="H344" s="196"/>
      <c r="I344" s="45">
        <v>200</v>
      </c>
      <c r="J344" s="197"/>
      <c r="K344" s="198"/>
      <c r="L344" s="198"/>
      <c r="M344" s="44">
        <f t="shared" si="51"/>
        <v>0</v>
      </c>
      <c r="N344" s="44">
        <f t="shared" si="52"/>
        <v>0</v>
      </c>
      <c r="O344" s="46">
        <f t="shared" si="53"/>
        <v>0</v>
      </c>
      <c r="P344" s="46">
        <f t="shared" si="54"/>
        <v>0</v>
      </c>
    </row>
    <row r="345" spans="1:16" ht="20.100000000000001" customHeight="1" x14ac:dyDescent="0.2">
      <c r="A345" s="157"/>
      <c r="B345" s="158" t="s">
        <v>156</v>
      </c>
      <c r="C345" s="158"/>
      <c r="D345" s="158"/>
      <c r="E345" s="159"/>
      <c r="F345" s="160">
        <f>SUM(F294:F344)</f>
        <v>1446.9000000000003</v>
      </c>
      <c r="G345" s="161"/>
      <c r="H345" s="161"/>
      <c r="I345" s="160"/>
      <c r="J345" s="160"/>
      <c r="K345" s="160"/>
      <c r="L345" s="162"/>
      <c r="M345" s="160">
        <f>SUM(M294:M344)</f>
        <v>0</v>
      </c>
      <c r="N345" s="160">
        <f>SUM(N294:N344)</f>
        <v>0</v>
      </c>
      <c r="O345" s="161">
        <f>SUM(O294:O344)</f>
        <v>0</v>
      </c>
      <c r="P345" s="161">
        <f>SUM(P294:P344)</f>
        <v>0</v>
      </c>
    </row>
    <row r="346" spans="1:16" ht="20.100000000000001" customHeight="1" x14ac:dyDescent="0.2">
      <c r="A346" s="50" t="s">
        <v>107</v>
      </c>
      <c r="B346" s="176" t="s">
        <v>170</v>
      </c>
      <c r="C346" s="191" t="s">
        <v>344</v>
      </c>
      <c r="D346" s="175" t="s">
        <v>243</v>
      </c>
      <c r="E346" s="175" t="s">
        <v>350</v>
      </c>
      <c r="F346" s="189">
        <v>1</v>
      </c>
      <c r="G346" s="195"/>
      <c r="H346" s="196"/>
      <c r="I346" s="45">
        <v>200</v>
      </c>
      <c r="J346" s="197"/>
      <c r="K346" s="198"/>
      <c r="L346" s="198"/>
      <c r="M346" s="44">
        <f>IF(J346&lt;&gt;0,(I346/J346)*F346,0)</f>
        <v>0</v>
      </c>
      <c r="N346" s="44">
        <f>K346*M346</f>
        <v>0</v>
      </c>
      <c r="O346" s="46">
        <f>(G346*M346)+(N346*H346)</f>
        <v>0</v>
      </c>
      <c r="P346" s="46">
        <f>L346*O346</f>
        <v>0</v>
      </c>
    </row>
    <row r="347" spans="1:16" ht="20.100000000000001" customHeight="1" x14ac:dyDescent="0.2">
      <c r="A347" s="50" t="s">
        <v>108</v>
      </c>
      <c r="B347" s="176" t="s">
        <v>170</v>
      </c>
      <c r="C347" s="191" t="s">
        <v>344</v>
      </c>
      <c r="D347" s="175" t="s">
        <v>243</v>
      </c>
      <c r="E347" s="175" t="s">
        <v>350</v>
      </c>
      <c r="F347" s="189">
        <v>1</v>
      </c>
      <c r="G347" s="195"/>
      <c r="H347" s="196"/>
      <c r="I347" s="45">
        <v>200</v>
      </c>
      <c r="J347" s="197"/>
      <c r="K347" s="198"/>
      <c r="L347" s="198"/>
      <c r="M347" s="44">
        <f t="shared" ref="M347:M361" si="55">IF(J347&lt;&gt;0,(I347/J347)*F347,0)</f>
        <v>0</v>
      </c>
      <c r="N347" s="44">
        <f t="shared" ref="N347:N361" si="56">K347*M347</f>
        <v>0</v>
      </c>
      <c r="O347" s="46">
        <f t="shared" ref="O347:O360" si="57">(G347*M347)+(N347*H347)</f>
        <v>0</v>
      </c>
      <c r="P347" s="46">
        <f t="shared" ref="P347:P361" si="58">L347*O347</f>
        <v>0</v>
      </c>
    </row>
    <row r="348" spans="1:16" ht="20.100000000000001" customHeight="1" x14ac:dyDescent="0.2">
      <c r="A348" s="50" t="s">
        <v>109</v>
      </c>
      <c r="B348" s="176" t="s">
        <v>170</v>
      </c>
      <c r="C348" s="191" t="s">
        <v>344</v>
      </c>
      <c r="D348" s="50" t="s">
        <v>345</v>
      </c>
      <c r="E348" s="50" t="s">
        <v>218</v>
      </c>
      <c r="F348" s="189">
        <v>23.5</v>
      </c>
      <c r="G348" s="195"/>
      <c r="H348" s="196"/>
      <c r="I348" s="45">
        <v>200</v>
      </c>
      <c r="J348" s="197"/>
      <c r="K348" s="198"/>
      <c r="L348" s="198"/>
      <c r="M348" s="44">
        <f t="shared" si="55"/>
        <v>0</v>
      </c>
      <c r="N348" s="44">
        <f t="shared" si="56"/>
        <v>0</v>
      </c>
      <c r="O348" s="46">
        <f t="shared" si="57"/>
        <v>0</v>
      </c>
      <c r="P348" s="46">
        <f t="shared" si="58"/>
        <v>0</v>
      </c>
    </row>
    <row r="349" spans="1:16" ht="20.100000000000001" customHeight="1" x14ac:dyDescent="0.2">
      <c r="A349" s="175" t="s">
        <v>110</v>
      </c>
      <c r="B349" s="176" t="s">
        <v>170</v>
      </c>
      <c r="C349" s="191" t="s">
        <v>344</v>
      </c>
      <c r="D349" s="175" t="s">
        <v>178</v>
      </c>
      <c r="E349" s="175" t="s">
        <v>218</v>
      </c>
      <c r="F349" s="189">
        <v>52</v>
      </c>
      <c r="G349" s="195"/>
      <c r="H349" s="196"/>
      <c r="I349" s="45">
        <v>200</v>
      </c>
      <c r="J349" s="197"/>
      <c r="K349" s="198"/>
      <c r="L349" s="198"/>
      <c r="M349" s="44">
        <f t="shared" si="55"/>
        <v>0</v>
      </c>
      <c r="N349" s="44">
        <f t="shared" si="56"/>
        <v>0</v>
      </c>
      <c r="O349" s="46">
        <f t="shared" si="57"/>
        <v>0</v>
      </c>
      <c r="P349" s="46">
        <f t="shared" si="58"/>
        <v>0</v>
      </c>
    </row>
    <row r="350" spans="1:16" ht="20.100000000000001" customHeight="1" x14ac:dyDescent="0.2">
      <c r="A350" s="175" t="s">
        <v>93</v>
      </c>
      <c r="B350" s="176" t="s">
        <v>170</v>
      </c>
      <c r="C350" s="191" t="s">
        <v>344</v>
      </c>
      <c r="D350" s="175" t="s">
        <v>91</v>
      </c>
      <c r="E350" s="175" t="s">
        <v>218</v>
      </c>
      <c r="F350" s="189">
        <v>22.5</v>
      </c>
      <c r="G350" s="195"/>
      <c r="H350" s="196"/>
      <c r="I350" s="45">
        <v>200</v>
      </c>
      <c r="J350" s="197"/>
      <c r="K350" s="198"/>
      <c r="L350" s="198"/>
      <c r="M350" s="44">
        <f t="shared" si="55"/>
        <v>0</v>
      </c>
      <c r="N350" s="44">
        <f t="shared" si="56"/>
        <v>0</v>
      </c>
      <c r="O350" s="46">
        <f t="shared" si="57"/>
        <v>0</v>
      </c>
      <c r="P350" s="46">
        <f t="shared" si="58"/>
        <v>0</v>
      </c>
    </row>
    <row r="351" spans="1:16" ht="20.100000000000001" customHeight="1" x14ac:dyDescent="0.2">
      <c r="A351" s="175" t="s">
        <v>146</v>
      </c>
      <c r="B351" s="176" t="s">
        <v>170</v>
      </c>
      <c r="C351" s="191" t="s">
        <v>344</v>
      </c>
      <c r="D351" s="175" t="s">
        <v>346</v>
      </c>
      <c r="E351" s="175" t="s">
        <v>218</v>
      </c>
      <c r="F351" s="189">
        <v>24.68</v>
      </c>
      <c r="G351" s="195"/>
      <c r="H351" s="196"/>
      <c r="I351" s="45">
        <v>200</v>
      </c>
      <c r="J351" s="197"/>
      <c r="K351" s="198"/>
      <c r="L351" s="198"/>
      <c r="M351" s="44">
        <f t="shared" si="55"/>
        <v>0</v>
      </c>
      <c r="N351" s="44">
        <f t="shared" si="56"/>
        <v>0</v>
      </c>
      <c r="O351" s="46">
        <f t="shared" si="57"/>
        <v>0</v>
      </c>
      <c r="P351" s="46">
        <f t="shared" si="58"/>
        <v>0</v>
      </c>
    </row>
    <row r="352" spans="1:16" ht="20.100000000000001" customHeight="1" x14ac:dyDescent="0.2">
      <c r="A352" s="175" t="s">
        <v>147</v>
      </c>
      <c r="B352" s="176" t="s">
        <v>170</v>
      </c>
      <c r="C352" s="191" t="s">
        <v>344</v>
      </c>
      <c r="D352" s="175" t="s">
        <v>347</v>
      </c>
      <c r="E352" s="175" t="s">
        <v>351</v>
      </c>
      <c r="F352" s="189">
        <v>22.5</v>
      </c>
      <c r="G352" s="195"/>
      <c r="H352" s="196"/>
      <c r="I352" s="45">
        <v>200</v>
      </c>
      <c r="J352" s="197"/>
      <c r="K352" s="198"/>
      <c r="L352" s="198"/>
      <c r="M352" s="44">
        <f t="shared" si="55"/>
        <v>0</v>
      </c>
      <c r="N352" s="44">
        <f t="shared" si="56"/>
        <v>0</v>
      </c>
      <c r="O352" s="46">
        <f t="shared" si="57"/>
        <v>0</v>
      </c>
      <c r="P352" s="46">
        <f t="shared" si="58"/>
        <v>0</v>
      </c>
    </row>
    <row r="353" spans="1:16" ht="20.100000000000001" customHeight="1" x14ac:dyDescent="0.2">
      <c r="A353" s="175" t="s">
        <v>148</v>
      </c>
      <c r="B353" s="176" t="s">
        <v>170</v>
      </c>
      <c r="C353" s="191" t="s">
        <v>344</v>
      </c>
      <c r="D353" s="175" t="s">
        <v>287</v>
      </c>
      <c r="E353" s="175" t="s">
        <v>218</v>
      </c>
      <c r="F353" s="189">
        <v>35.799999999999997</v>
      </c>
      <c r="G353" s="195"/>
      <c r="H353" s="196"/>
      <c r="I353" s="45">
        <v>200</v>
      </c>
      <c r="J353" s="197"/>
      <c r="K353" s="198"/>
      <c r="L353" s="198"/>
      <c r="M353" s="44">
        <f t="shared" si="55"/>
        <v>0</v>
      </c>
      <c r="N353" s="44">
        <f t="shared" si="56"/>
        <v>0</v>
      </c>
      <c r="O353" s="46">
        <f t="shared" si="57"/>
        <v>0</v>
      </c>
      <c r="P353" s="46">
        <f t="shared" si="58"/>
        <v>0</v>
      </c>
    </row>
    <row r="354" spans="1:16" ht="20.100000000000001" customHeight="1" x14ac:dyDescent="0.2">
      <c r="A354" s="175" t="s">
        <v>149</v>
      </c>
      <c r="B354" s="176" t="s">
        <v>170</v>
      </c>
      <c r="C354" s="191" t="s">
        <v>344</v>
      </c>
      <c r="D354" s="175" t="s">
        <v>287</v>
      </c>
      <c r="E354" s="175" t="s">
        <v>218</v>
      </c>
      <c r="F354" s="189">
        <v>26.8</v>
      </c>
      <c r="G354" s="195"/>
      <c r="H354" s="196"/>
      <c r="I354" s="45">
        <v>200</v>
      </c>
      <c r="J354" s="197"/>
      <c r="K354" s="198"/>
      <c r="L354" s="198"/>
      <c r="M354" s="44">
        <f t="shared" si="55"/>
        <v>0</v>
      </c>
      <c r="N354" s="44">
        <f t="shared" si="56"/>
        <v>0</v>
      </c>
      <c r="O354" s="46">
        <f t="shared" si="57"/>
        <v>0</v>
      </c>
      <c r="P354" s="46">
        <f t="shared" si="58"/>
        <v>0</v>
      </c>
    </row>
    <row r="355" spans="1:16" ht="20.100000000000001" customHeight="1" x14ac:dyDescent="0.2">
      <c r="A355" s="175" t="s">
        <v>150</v>
      </c>
      <c r="B355" s="176" t="s">
        <v>170</v>
      </c>
      <c r="C355" s="191" t="s">
        <v>344</v>
      </c>
      <c r="D355" s="175" t="s">
        <v>178</v>
      </c>
      <c r="E355" s="175" t="s">
        <v>218</v>
      </c>
      <c r="F355" s="189">
        <v>65.86</v>
      </c>
      <c r="G355" s="195"/>
      <c r="H355" s="196"/>
      <c r="I355" s="45">
        <v>200</v>
      </c>
      <c r="J355" s="197"/>
      <c r="K355" s="198"/>
      <c r="L355" s="198"/>
      <c r="M355" s="44">
        <f t="shared" si="55"/>
        <v>0</v>
      </c>
      <c r="N355" s="44">
        <f t="shared" si="56"/>
        <v>0</v>
      </c>
      <c r="O355" s="46">
        <f t="shared" si="57"/>
        <v>0</v>
      </c>
      <c r="P355" s="46">
        <f t="shared" si="58"/>
        <v>0</v>
      </c>
    </row>
    <row r="356" spans="1:16" ht="20.100000000000001" customHeight="1" x14ac:dyDescent="0.2">
      <c r="A356" s="50"/>
      <c r="B356" s="176" t="s">
        <v>170</v>
      </c>
      <c r="C356" s="191" t="s">
        <v>344</v>
      </c>
      <c r="D356" s="175" t="s">
        <v>210</v>
      </c>
      <c r="E356" s="175" t="s">
        <v>217</v>
      </c>
      <c r="F356" s="189">
        <v>4.5999999999999996</v>
      </c>
      <c r="G356" s="195"/>
      <c r="H356" s="196"/>
      <c r="I356" s="45">
        <v>200</v>
      </c>
      <c r="J356" s="197"/>
      <c r="K356" s="198"/>
      <c r="L356" s="198"/>
      <c r="M356" s="44">
        <f t="shared" si="55"/>
        <v>0</v>
      </c>
      <c r="N356" s="44">
        <f t="shared" si="56"/>
        <v>0</v>
      </c>
      <c r="O356" s="46">
        <f t="shared" si="57"/>
        <v>0</v>
      </c>
      <c r="P356" s="46">
        <f t="shared" si="58"/>
        <v>0</v>
      </c>
    </row>
    <row r="357" spans="1:16" ht="20.100000000000001" customHeight="1" x14ac:dyDescent="0.2">
      <c r="A357" s="175" t="s">
        <v>151</v>
      </c>
      <c r="B357" s="176" t="s">
        <v>170</v>
      </c>
      <c r="C357" s="191" t="s">
        <v>344</v>
      </c>
      <c r="D357" s="175" t="s">
        <v>348</v>
      </c>
      <c r="E357" s="175" t="s">
        <v>339</v>
      </c>
      <c r="F357" s="189">
        <v>1.2</v>
      </c>
      <c r="G357" s="195"/>
      <c r="H357" s="196"/>
      <c r="I357" s="45">
        <v>200</v>
      </c>
      <c r="J357" s="197"/>
      <c r="K357" s="198"/>
      <c r="L357" s="198"/>
      <c r="M357" s="44">
        <f t="shared" si="55"/>
        <v>0</v>
      </c>
      <c r="N357" s="44">
        <f t="shared" si="56"/>
        <v>0</v>
      </c>
      <c r="O357" s="46">
        <f t="shared" si="57"/>
        <v>0</v>
      </c>
      <c r="P357" s="46">
        <f t="shared" si="58"/>
        <v>0</v>
      </c>
    </row>
    <row r="358" spans="1:16" ht="20.100000000000001" customHeight="1" x14ac:dyDescent="0.2">
      <c r="A358" s="175" t="s">
        <v>152</v>
      </c>
      <c r="B358" s="176" t="s">
        <v>170</v>
      </c>
      <c r="C358" s="191" t="s">
        <v>344</v>
      </c>
      <c r="D358" s="175" t="s">
        <v>349</v>
      </c>
      <c r="E358" s="175" t="s">
        <v>339</v>
      </c>
      <c r="F358" s="189">
        <v>1.2</v>
      </c>
      <c r="G358" s="195"/>
      <c r="H358" s="196"/>
      <c r="I358" s="45">
        <v>200</v>
      </c>
      <c r="J358" s="197"/>
      <c r="K358" s="198"/>
      <c r="L358" s="198"/>
      <c r="M358" s="44">
        <f t="shared" ref="M358" si="59">IF(J358&lt;&gt;0,(I358/J358)*F358,0)</f>
        <v>0</v>
      </c>
      <c r="N358" s="44">
        <f t="shared" ref="N358" si="60">K358*M358</f>
        <v>0</v>
      </c>
      <c r="O358" s="46">
        <f t="shared" ref="O358" si="61">(G358*M358)+(N358*H358)</f>
        <v>0</v>
      </c>
      <c r="P358" s="46">
        <f t="shared" ref="P358" si="62">L358*O358</f>
        <v>0</v>
      </c>
    </row>
    <row r="359" spans="1:16" ht="20.100000000000001" customHeight="1" x14ac:dyDescent="0.2">
      <c r="A359" s="175" t="s">
        <v>153</v>
      </c>
      <c r="B359" s="176" t="s">
        <v>170</v>
      </c>
      <c r="C359" s="191" t="s">
        <v>344</v>
      </c>
      <c r="D359" s="175" t="s">
        <v>211</v>
      </c>
      <c r="E359" s="175" t="s">
        <v>217</v>
      </c>
      <c r="F359" s="189">
        <v>5.2</v>
      </c>
      <c r="G359" s="195"/>
      <c r="H359" s="196"/>
      <c r="I359" s="45">
        <v>0</v>
      </c>
      <c r="J359" s="197"/>
      <c r="K359" s="198"/>
      <c r="L359" s="198"/>
      <c r="M359" s="44">
        <f t="shared" si="55"/>
        <v>0</v>
      </c>
      <c r="N359" s="44">
        <f t="shared" si="56"/>
        <v>0</v>
      </c>
      <c r="O359" s="46">
        <f t="shared" si="57"/>
        <v>0</v>
      </c>
      <c r="P359" s="46">
        <f t="shared" si="58"/>
        <v>0</v>
      </c>
    </row>
    <row r="360" spans="1:16" ht="20.100000000000001" customHeight="1" x14ac:dyDescent="0.2">
      <c r="A360" s="175" t="s">
        <v>154</v>
      </c>
      <c r="B360" s="176" t="s">
        <v>170</v>
      </c>
      <c r="C360" s="191" t="s">
        <v>344</v>
      </c>
      <c r="D360" s="175" t="s">
        <v>346</v>
      </c>
      <c r="E360" s="175" t="s">
        <v>217</v>
      </c>
      <c r="F360" s="189">
        <v>6</v>
      </c>
      <c r="G360" s="195"/>
      <c r="H360" s="196"/>
      <c r="I360" s="45">
        <v>200</v>
      </c>
      <c r="J360" s="197"/>
      <c r="K360" s="198"/>
      <c r="L360" s="198"/>
      <c r="M360" s="44">
        <f t="shared" si="55"/>
        <v>0</v>
      </c>
      <c r="N360" s="44">
        <f t="shared" si="56"/>
        <v>0</v>
      </c>
      <c r="O360" s="46">
        <f t="shared" si="57"/>
        <v>0</v>
      </c>
      <c r="P360" s="46">
        <f t="shared" si="58"/>
        <v>0</v>
      </c>
    </row>
    <row r="361" spans="1:16" ht="20.100000000000001" customHeight="1" x14ac:dyDescent="0.2">
      <c r="A361" s="175" t="s">
        <v>157</v>
      </c>
      <c r="B361" s="176" t="s">
        <v>170</v>
      </c>
      <c r="C361" s="191" t="s">
        <v>344</v>
      </c>
      <c r="D361" s="175" t="s">
        <v>211</v>
      </c>
      <c r="E361" s="175" t="s">
        <v>217</v>
      </c>
      <c r="F361" s="189">
        <v>4</v>
      </c>
      <c r="G361" s="195"/>
      <c r="H361" s="196"/>
      <c r="I361" s="45">
        <v>0</v>
      </c>
      <c r="J361" s="197"/>
      <c r="K361" s="198"/>
      <c r="L361" s="198"/>
      <c r="M361" s="44">
        <f t="shared" si="55"/>
        <v>0</v>
      </c>
      <c r="N361" s="44">
        <f t="shared" si="56"/>
        <v>0</v>
      </c>
      <c r="O361" s="46">
        <f>(G361*M361)+(N361*H361)</f>
        <v>0</v>
      </c>
      <c r="P361" s="46">
        <f t="shared" si="58"/>
        <v>0</v>
      </c>
    </row>
    <row r="362" spans="1:16" ht="20.100000000000001" customHeight="1" x14ac:dyDescent="0.2">
      <c r="A362" s="157"/>
      <c r="B362" s="158"/>
      <c r="C362" s="158"/>
      <c r="D362" s="158"/>
      <c r="E362" s="159"/>
      <c r="F362" s="160">
        <f>SUM(F346:F361)</f>
        <v>297.84000000000003</v>
      </c>
      <c r="G362" s="161"/>
      <c r="H362" s="161"/>
      <c r="I362" s="160"/>
      <c r="J362" s="160"/>
      <c r="K362" s="160"/>
      <c r="L362" s="162"/>
      <c r="M362" s="160">
        <f>SUM(M346:M361)</f>
        <v>0</v>
      </c>
      <c r="N362" s="160">
        <f>SUM(N346:N361)</f>
        <v>0</v>
      </c>
      <c r="O362" s="161">
        <f t="shared" ref="O362:P362" si="63">SUM(O346:O361)</f>
        <v>0</v>
      </c>
      <c r="P362" s="161">
        <f t="shared" si="63"/>
        <v>0</v>
      </c>
    </row>
    <row r="363" spans="1:16" ht="20.100000000000001" customHeight="1" x14ac:dyDescent="0.2">
      <c r="A363" s="52"/>
      <c r="B363" s="52"/>
      <c r="C363" s="52"/>
      <c r="D363" s="53"/>
      <c r="E363" s="52"/>
      <c r="F363" s="192"/>
      <c r="G363" s="135"/>
      <c r="H363" s="135"/>
      <c r="I363" s="54"/>
      <c r="J363" s="44"/>
      <c r="K363" s="193"/>
      <c r="L363" s="193"/>
      <c r="M363" s="44"/>
      <c r="N363" s="44"/>
      <c r="O363" s="46"/>
      <c r="P363" s="46"/>
    </row>
    <row r="364" spans="1:16" ht="20.100000000000001" customHeight="1" thickBot="1" x14ac:dyDescent="0.25">
      <c r="A364" s="52"/>
      <c r="B364" s="52"/>
      <c r="C364" s="52"/>
      <c r="D364" s="53"/>
      <c r="E364" s="52"/>
      <c r="F364" s="55"/>
      <c r="G364" s="136"/>
      <c r="H364" s="136"/>
      <c r="I364" s="56"/>
      <c r="J364" s="44"/>
      <c r="K364" s="193"/>
      <c r="L364" s="193"/>
      <c r="M364" s="44"/>
      <c r="N364" s="44"/>
      <c r="O364" s="46"/>
      <c r="P364" s="46"/>
    </row>
    <row r="365" spans="1:16" ht="20.100000000000001" customHeight="1" thickTop="1" x14ac:dyDescent="0.2">
      <c r="A365" s="57"/>
      <c r="B365" s="57"/>
      <c r="C365" s="57"/>
      <c r="D365" s="58"/>
      <c r="E365" s="57"/>
      <c r="F365" s="59">
        <f>SUM(F362+F345+F293+F254+F221+F179+F118+F70)</f>
        <v>9254.351999999999</v>
      </c>
      <c r="G365" s="59"/>
      <c r="H365" s="59"/>
      <c r="I365" s="59"/>
      <c r="J365" s="59"/>
      <c r="K365" s="59"/>
      <c r="L365" s="59"/>
      <c r="M365" s="59">
        <f t="shared" ref="M365:N365" si="64">SUM(M362+M345+M293+M254+M221+M179+M118+M70)</f>
        <v>0</v>
      </c>
      <c r="N365" s="59">
        <f t="shared" si="64"/>
        <v>0</v>
      </c>
      <c r="O365" s="59">
        <f>SUM(O362+O345+O293+O254+O221+O179+O118+O70)</f>
        <v>0</v>
      </c>
      <c r="P365" s="59">
        <f>SUM(P362+P345+P293+P254+P221+P179+P118+P70)</f>
        <v>0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90"/>
  <sheetViews>
    <sheetView showWhiteSpace="0" zoomScale="98" zoomScaleNormal="98" zoomScalePageLayoutView="75" workbookViewId="0">
      <pane ySplit="6" topLeftCell="A7" activePane="bottomLeft" state="frozen"/>
      <selection pane="bottomLeft" activeCell="A213" sqref="A213"/>
    </sheetView>
  </sheetViews>
  <sheetFormatPr defaultColWidth="9.140625" defaultRowHeight="20.100000000000001" customHeight="1" x14ac:dyDescent="0.2"/>
  <cols>
    <col min="1" max="1" width="56.85546875" style="47" bestFit="1" customWidth="1"/>
    <col min="2" max="2" width="25.28515625" style="47" bestFit="1" customWidth="1"/>
    <col min="3" max="3" width="43.140625" style="47" bestFit="1" customWidth="1"/>
    <col min="4" max="4" width="21.42578125" style="47" bestFit="1" customWidth="1"/>
    <col min="5" max="5" width="20.5703125" style="47" bestFit="1" customWidth="1"/>
    <col min="6" max="6" width="11" style="111" bestFit="1" customWidth="1"/>
    <col min="7" max="7" width="16.7109375" style="118" bestFit="1" customWidth="1"/>
    <col min="8" max="8" width="14.85546875" style="118" bestFit="1" customWidth="1"/>
    <col min="9" max="9" width="12.42578125" style="47" bestFit="1" customWidth="1"/>
    <col min="10" max="10" width="8" style="111" bestFit="1" customWidth="1"/>
    <col min="11" max="11" width="12.140625" style="47" bestFit="1" customWidth="1"/>
    <col min="12" max="12" width="14.42578125" style="47" bestFit="1" customWidth="1"/>
    <col min="13" max="14" width="12.140625" style="111" bestFit="1" customWidth="1"/>
    <col min="15" max="15" width="15.5703125" style="118" bestFit="1" customWidth="1"/>
    <col min="16" max="16" width="15.7109375" style="118" bestFit="1" customWidth="1"/>
    <col min="17" max="16384" width="9.140625" style="47"/>
  </cols>
  <sheetData>
    <row r="1" spans="1:22" s="48" customFormat="1" ht="20.100000000000001" customHeight="1" x14ac:dyDescent="0.3">
      <c r="A1" s="232" t="s">
        <v>683</v>
      </c>
      <c r="B1" s="233"/>
      <c r="C1" s="233"/>
      <c r="D1" s="224"/>
      <c r="E1" s="225"/>
      <c r="F1" s="225"/>
      <c r="G1" s="226"/>
      <c r="H1" s="139"/>
      <c r="I1" s="227"/>
      <c r="J1" s="225"/>
      <c r="K1" s="225"/>
      <c r="L1" s="225"/>
      <c r="M1" s="225"/>
      <c r="N1" s="224"/>
      <c r="O1" s="228"/>
      <c r="P1" s="228"/>
    </row>
    <row r="2" spans="1:22" s="48" customFormat="1" ht="20.100000000000001" customHeight="1" thickBot="1" x14ac:dyDescent="0.25">
      <c r="A2" s="223"/>
      <c r="B2" s="223"/>
      <c r="C2" s="223"/>
      <c r="D2" s="224"/>
      <c r="E2" s="225"/>
      <c r="F2" s="225"/>
      <c r="G2" s="226"/>
      <c r="H2" s="139"/>
      <c r="I2" s="227"/>
      <c r="J2" s="225"/>
      <c r="K2" s="225"/>
      <c r="L2" s="225"/>
      <c r="M2" s="225"/>
      <c r="N2" s="224"/>
      <c r="O2" s="228"/>
      <c r="P2" s="228"/>
    </row>
    <row r="3" spans="1:22" s="48" customFormat="1" ht="20.100000000000001" customHeight="1" thickBot="1" x14ac:dyDescent="0.3">
      <c r="A3" s="28" t="s">
        <v>71</v>
      </c>
      <c r="B3" s="235"/>
      <c r="C3" s="234"/>
      <c r="D3" s="222"/>
      <c r="E3" s="222"/>
      <c r="F3" s="222"/>
      <c r="G3" s="226"/>
      <c r="H3" s="139"/>
      <c r="I3" s="227"/>
      <c r="J3" s="225"/>
      <c r="K3" s="225"/>
      <c r="L3" s="225"/>
      <c r="M3" s="225"/>
      <c r="N3" s="224"/>
      <c r="O3" s="228"/>
      <c r="P3" s="228"/>
    </row>
    <row r="5" spans="1:22" s="48" customFormat="1" ht="20.100000000000001" customHeight="1" x14ac:dyDescent="0.25">
      <c r="A5" s="35" t="s">
        <v>8</v>
      </c>
      <c r="B5" s="36" t="s">
        <v>7</v>
      </c>
      <c r="C5" s="35" t="s">
        <v>354</v>
      </c>
      <c r="D5" s="35" t="s">
        <v>9</v>
      </c>
      <c r="E5" s="35" t="s">
        <v>10</v>
      </c>
      <c r="F5" s="106" t="s">
        <v>11</v>
      </c>
      <c r="G5" s="112" t="s">
        <v>19</v>
      </c>
      <c r="H5" s="133" t="s">
        <v>19</v>
      </c>
      <c r="I5" s="37" t="s">
        <v>18</v>
      </c>
      <c r="J5" s="35" t="s">
        <v>679</v>
      </c>
      <c r="K5" s="145" t="s">
        <v>680</v>
      </c>
      <c r="L5" s="146" t="s">
        <v>682</v>
      </c>
      <c r="M5" s="106" t="s">
        <v>20</v>
      </c>
      <c r="N5" s="106" t="s">
        <v>20</v>
      </c>
      <c r="O5" s="112" t="s">
        <v>21</v>
      </c>
      <c r="P5" s="113" t="s">
        <v>21</v>
      </c>
    </row>
    <row r="6" spans="1:22" s="48" customFormat="1" ht="20.100000000000001" customHeight="1" x14ac:dyDescent="0.2">
      <c r="A6" s="39" t="s">
        <v>14</v>
      </c>
      <c r="B6" s="40" t="s">
        <v>13</v>
      </c>
      <c r="C6" s="39"/>
      <c r="D6" s="39" t="s">
        <v>8</v>
      </c>
      <c r="E6" s="39" t="s">
        <v>15</v>
      </c>
      <c r="F6" s="107" t="s">
        <v>12</v>
      </c>
      <c r="G6" s="134" t="s">
        <v>59</v>
      </c>
      <c r="H6" s="114" t="s">
        <v>54</v>
      </c>
      <c r="I6" s="42" t="s">
        <v>22</v>
      </c>
      <c r="J6" s="39"/>
      <c r="K6" s="41" t="s">
        <v>54</v>
      </c>
      <c r="L6" s="147" t="s">
        <v>58</v>
      </c>
      <c r="M6" s="107" t="s">
        <v>23</v>
      </c>
      <c r="N6" s="107" t="s">
        <v>54</v>
      </c>
      <c r="O6" s="114" t="s">
        <v>23</v>
      </c>
      <c r="P6" s="115" t="s">
        <v>58</v>
      </c>
    </row>
    <row r="7" spans="1:22" s="49" customFormat="1" ht="20.100000000000001" customHeight="1" x14ac:dyDescent="0.2">
      <c r="A7" s="175" t="s">
        <v>94</v>
      </c>
      <c r="B7" s="176" t="s">
        <v>352</v>
      </c>
      <c r="C7" s="177" t="s">
        <v>353</v>
      </c>
      <c r="D7" s="175" t="s">
        <v>160</v>
      </c>
      <c r="E7" s="50" t="s">
        <v>86</v>
      </c>
      <c r="F7" s="178">
        <v>29.63</v>
      </c>
      <c r="G7" s="195"/>
      <c r="H7" s="196"/>
      <c r="I7" s="45">
        <v>200</v>
      </c>
      <c r="J7" s="199"/>
      <c r="K7" s="198"/>
      <c r="L7" s="198"/>
      <c r="M7" s="108">
        <f t="shared" ref="M7:M43" si="0">IF(J7&lt;&gt;0,(I7/J7)*F7,0)</f>
        <v>0</v>
      </c>
      <c r="N7" s="108">
        <f t="shared" ref="N7:N43" si="1">K7*M7</f>
        <v>0</v>
      </c>
      <c r="O7" s="116">
        <f t="shared" ref="O7:O43" si="2">(G7*M7)+(N7*H7)</f>
        <v>0</v>
      </c>
      <c r="P7" s="116">
        <f t="shared" ref="P7:P43" si="3">L7*O7</f>
        <v>0</v>
      </c>
      <c r="Q7" s="34"/>
      <c r="R7" s="34"/>
      <c r="S7" s="34"/>
      <c r="T7" s="34"/>
      <c r="U7" s="34"/>
      <c r="V7" s="34"/>
    </row>
    <row r="8" spans="1:22" s="49" customFormat="1" ht="20.100000000000001" customHeight="1" x14ac:dyDescent="0.2">
      <c r="A8" s="175" t="s">
        <v>95</v>
      </c>
      <c r="B8" s="176" t="s">
        <v>352</v>
      </c>
      <c r="C8" s="177" t="s">
        <v>353</v>
      </c>
      <c r="D8" s="175" t="s">
        <v>358</v>
      </c>
      <c r="E8" s="50" t="s">
        <v>217</v>
      </c>
      <c r="F8" s="178">
        <v>9.11</v>
      </c>
      <c r="G8" s="195"/>
      <c r="H8" s="196"/>
      <c r="I8" s="45">
        <v>200</v>
      </c>
      <c r="J8" s="199"/>
      <c r="K8" s="198"/>
      <c r="L8" s="198"/>
      <c r="M8" s="108">
        <f t="shared" si="0"/>
        <v>0</v>
      </c>
      <c r="N8" s="108">
        <f t="shared" si="1"/>
        <v>0</v>
      </c>
      <c r="O8" s="116">
        <f t="shared" si="2"/>
        <v>0</v>
      </c>
      <c r="P8" s="116">
        <f t="shared" si="3"/>
        <v>0</v>
      </c>
      <c r="Q8" s="34"/>
      <c r="R8" s="34"/>
      <c r="S8" s="34"/>
      <c r="T8" s="34"/>
      <c r="U8" s="34"/>
      <c r="V8" s="34"/>
    </row>
    <row r="9" spans="1:22" s="49" customFormat="1" ht="20.100000000000001" customHeight="1" x14ac:dyDescent="0.2">
      <c r="A9" s="175" t="s">
        <v>98</v>
      </c>
      <c r="B9" s="176" t="s">
        <v>352</v>
      </c>
      <c r="C9" s="177" t="s">
        <v>353</v>
      </c>
      <c r="D9" s="50" t="s">
        <v>81</v>
      </c>
      <c r="E9" s="175" t="s">
        <v>245</v>
      </c>
      <c r="F9" s="178">
        <v>1.3</v>
      </c>
      <c r="G9" s="195"/>
      <c r="H9" s="196"/>
      <c r="I9" s="45">
        <v>0</v>
      </c>
      <c r="J9" s="199"/>
      <c r="K9" s="198"/>
      <c r="L9" s="198"/>
      <c r="M9" s="108">
        <f t="shared" si="0"/>
        <v>0</v>
      </c>
      <c r="N9" s="108">
        <f t="shared" si="1"/>
        <v>0</v>
      </c>
      <c r="O9" s="116">
        <f t="shared" si="2"/>
        <v>0</v>
      </c>
      <c r="P9" s="116">
        <f t="shared" si="3"/>
        <v>0</v>
      </c>
      <c r="Q9" s="34"/>
      <c r="R9" s="34"/>
      <c r="S9" s="34"/>
      <c r="T9" s="34"/>
      <c r="U9" s="34"/>
      <c r="V9" s="34"/>
    </row>
    <row r="10" spans="1:22" s="49" customFormat="1" ht="20.100000000000001" customHeight="1" x14ac:dyDescent="0.2">
      <c r="A10" s="175" t="s">
        <v>99</v>
      </c>
      <c r="B10" s="176" t="s">
        <v>352</v>
      </c>
      <c r="C10" s="177" t="s">
        <v>353</v>
      </c>
      <c r="D10" s="50" t="s">
        <v>208</v>
      </c>
      <c r="E10" s="50" t="s">
        <v>217</v>
      </c>
      <c r="F10" s="178">
        <v>60.59</v>
      </c>
      <c r="G10" s="195"/>
      <c r="H10" s="196"/>
      <c r="I10" s="45">
        <v>200</v>
      </c>
      <c r="J10" s="199"/>
      <c r="K10" s="198"/>
      <c r="L10" s="198"/>
      <c r="M10" s="108">
        <f t="shared" si="0"/>
        <v>0</v>
      </c>
      <c r="N10" s="108">
        <f t="shared" si="1"/>
        <v>0</v>
      </c>
      <c r="O10" s="116">
        <f t="shared" si="2"/>
        <v>0</v>
      </c>
      <c r="P10" s="116">
        <f t="shared" si="3"/>
        <v>0</v>
      </c>
      <c r="Q10" s="34"/>
      <c r="R10" s="34"/>
      <c r="S10" s="34"/>
      <c r="T10" s="34"/>
      <c r="U10" s="34"/>
      <c r="V10" s="34"/>
    </row>
    <row r="11" spans="1:22" s="49" customFormat="1" ht="20.100000000000001" customHeight="1" x14ac:dyDescent="0.2">
      <c r="A11" s="175" t="s">
        <v>100</v>
      </c>
      <c r="B11" s="176" t="s">
        <v>352</v>
      </c>
      <c r="C11" s="177" t="s">
        <v>353</v>
      </c>
      <c r="D11" s="50" t="s">
        <v>208</v>
      </c>
      <c r="E11" s="175" t="s">
        <v>217</v>
      </c>
      <c r="F11" s="178">
        <v>59.86</v>
      </c>
      <c r="G11" s="195"/>
      <c r="H11" s="196"/>
      <c r="I11" s="45">
        <v>200</v>
      </c>
      <c r="J11" s="199"/>
      <c r="K11" s="198"/>
      <c r="L11" s="198"/>
      <c r="M11" s="108">
        <f t="shared" si="0"/>
        <v>0</v>
      </c>
      <c r="N11" s="108">
        <f t="shared" si="1"/>
        <v>0</v>
      </c>
      <c r="O11" s="116">
        <f t="shared" si="2"/>
        <v>0</v>
      </c>
      <c r="P11" s="116">
        <f t="shared" si="3"/>
        <v>0</v>
      </c>
      <c r="Q11" s="34"/>
      <c r="R11" s="34"/>
      <c r="S11" s="34"/>
      <c r="T11" s="34"/>
      <c r="U11" s="34"/>
      <c r="V11" s="34"/>
    </row>
    <row r="12" spans="1:22" s="49" customFormat="1" ht="20.100000000000001" customHeight="1" x14ac:dyDescent="0.2">
      <c r="A12" s="175" t="s">
        <v>101</v>
      </c>
      <c r="B12" s="176" t="s">
        <v>352</v>
      </c>
      <c r="C12" s="177" t="s">
        <v>353</v>
      </c>
      <c r="D12" s="50" t="s">
        <v>208</v>
      </c>
      <c r="E12" s="175" t="s">
        <v>217</v>
      </c>
      <c r="F12" s="178">
        <v>59.86</v>
      </c>
      <c r="G12" s="195"/>
      <c r="H12" s="196"/>
      <c r="I12" s="45">
        <v>200</v>
      </c>
      <c r="J12" s="199"/>
      <c r="K12" s="198"/>
      <c r="L12" s="198"/>
      <c r="M12" s="108">
        <f t="shared" si="0"/>
        <v>0</v>
      </c>
      <c r="N12" s="108">
        <f t="shared" si="1"/>
        <v>0</v>
      </c>
      <c r="O12" s="116">
        <f t="shared" si="2"/>
        <v>0</v>
      </c>
      <c r="P12" s="116">
        <f t="shared" si="3"/>
        <v>0</v>
      </c>
      <c r="Q12" s="34"/>
      <c r="R12" s="34"/>
      <c r="S12" s="34"/>
      <c r="T12" s="34"/>
      <c r="U12" s="34"/>
      <c r="V12" s="34"/>
    </row>
    <row r="13" spans="1:22" s="49" customFormat="1" ht="20.100000000000001" customHeight="1" x14ac:dyDescent="0.2">
      <c r="A13" s="175" t="s">
        <v>355</v>
      </c>
      <c r="B13" s="176" t="s">
        <v>352</v>
      </c>
      <c r="C13" s="177" t="s">
        <v>353</v>
      </c>
      <c r="D13" s="175" t="s">
        <v>208</v>
      </c>
      <c r="E13" s="175" t="s">
        <v>217</v>
      </c>
      <c r="F13" s="178">
        <v>60.59</v>
      </c>
      <c r="G13" s="195"/>
      <c r="H13" s="196"/>
      <c r="I13" s="45">
        <v>200</v>
      </c>
      <c r="J13" s="199"/>
      <c r="K13" s="198"/>
      <c r="L13" s="198"/>
      <c r="M13" s="108">
        <f t="shared" si="0"/>
        <v>0</v>
      </c>
      <c r="N13" s="108">
        <f t="shared" si="1"/>
        <v>0</v>
      </c>
      <c r="O13" s="116">
        <f t="shared" si="2"/>
        <v>0</v>
      </c>
      <c r="P13" s="116">
        <f t="shared" si="3"/>
        <v>0</v>
      </c>
      <c r="Q13" s="34"/>
      <c r="R13" s="34"/>
      <c r="S13" s="34"/>
      <c r="T13" s="34"/>
      <c r="U13" s="34"/>
      <c r="V13" s="34"/>
    </row>
    <row r="14" spans="1:22" s="49" customFormat="1" ht="20.100000000000001" customHeight="1" x14ac:dyDescent="0.2">
      <c r="A14" s="175" t="s">
        <v>356</v>
      </c>
      <c r="B14" s="176" t="s">
        <v>352</v>
      </c>
      <c r="C14" s="177" t="s">
        <v>353</v>
      </c>
      <c r="D14" s="50" t="s">
        <v>162</v>
      </c>
      <c r="E14" s="50" t="s">
        <v>362</v>
      </c>
      <c r="F14" s="178">
        <v>223</v>
      </c>
      <c r="G14" s="195"/>
      <c r="H14" s="196"/>
      <c r="I14" s="45">
        <v>200</v>
      </c>
      <c r="J14" s="199"/>
      <c r="K14" s="198"/>
      <c r="L14" s="198"/>
      <c r="M14" s="108">
        <f t="shared" si="0"/>
        <v>0</v>
      </c>
      <c r="N14" s="108">
        <f t="shared" si="1"/>
        <v>0</v>
      </c>
      <c r="O14" s="116">
        <f t="shared" si="2"/>
        <v>0</v>
      </c>
      <c r="P14" s="116">
        <f t="shared" si="3"/>
        <v>0</v>
      </c>
      <c r="Q14" s="34"/>
      <c r="R14" s="34"/>
      <c r="S14" s="34"/>
      <c r="T14" s="34"/>
      <c r="U14" s="34"/>
      <c r="V14" s="34"/>
    </row>
    <row r="15" spans="1:22" s="49" customFormat="1" ht="20.100000000000001" customHeight="1" x14ac:dyDescent="0.2">
      <c r="A15" s="50" t="s">
        <v>357</v>
      </c>
      <c r="B15" s="176" t="s">
        <v>352</v>
      </c>
      <c r="C15" s="177" t="s">
        <v>353</v>
      </c>
      <c r="D15" s="175" t="s">
        <v>208</v>
      </c>
      <c r="E15" s="175" t="s">
        <v>217</v>
      </c>
      <c r="F15" s="178">
        <v>59.86</v>
      </c>
      <c r="G15" s="195"/>
      <c r="H15" s="196"/>
      <c r="I15" s="45">
        <v>200</v>
      </c>
      <c r="J15" s="199"/>
      <c r="K15" s="198"/>
      <c r="L15" s="198"/>
      <c r="M15" s="108">
        <f t="shared" si="0"/>
        <v>0</v>
      </c>
      <c r="N15" s="108">
        <f t="shared" si="1"/>
        <v>0</v>
      </c>
      <c r="O15" s="116">
        <f t="shared" si="2"/>
        <v>0</v>
      </c>
      <c r="P15" s="116">
        <f t="shared" si="3"/>
        <v>0</v>
      </c>
      <c r="Q15" s="34"/>
      <c r="R15" s="34"/>
      <c r="S15" s="34"/>
      <c r="T15" s="34"/>
      <c r="U15" s="34"/>
      <c r="V15" s="34"/>
    </row>
    <row r="16" spans="1:22" s="49" customFormat="1" ht="20.100000000000001" customHeight="1" x14ac:dyDescent="0.2">
      <c r="A16" s="175" t="s">
        <v>103</v>
      </c>
      <c r="B16" s="176" t="s">
        <v>352</v>
      </c>
      <c r="C16" s="177" t="s">
        <v>353</v>
      </c>
      <c r="D16" s="50" t="s">
        <v>160</v>
      </c>
      <c r="E16" s="50" t="s">
        <v>362</v>
      </c>
      <c r="F16" s="178">
        <v>50.4</v>
      </c>
      <c r="G16" s="195"/>
      <c r="H16" s="196"/>
      <c r="I16" s="45">
        <v>200</v>
      </c>
      <c r="J16" s="199"/>
      <c r="K16" s="198"/>
      <c r="L16" s="198"/>
      <c r="M16" s="108">
        <f t="shared" si="0"/>
        <v>0</v>
      </c>
      <c r="N16" s="108">
        <f t="shared" si="1"/>
        <v>0</v>
      </c>
      <c r="O16" s="116">
        <f t="shared" si="2"/>
        <v>0</v>
      </c>
      <c r="P16" s="116">
        <f t="shared" si="3"/>
        <v>0</v>
      </c>
      <c r="Q16" s="34"/>
      <c r="R16" s="34"/>
      <c r="S16" s="34"/>
      <c r="T16" s="34"/>
      <c r="U16" s="34"/>
      <c r="V16" s="34"/>
    </row>
    <row r="17" spans="1:22" s="49" customFormat="1" ht="20.100000000000001" customHeight="1" x14ac:dyDescent="0.2">
      <c r="A17" s="175" t="s">
        <v>104</v>
      </c>
      <c r="B17" s="176" t="s">
        <v>352</v>
      </c>
      <c r="C17" s="177" t="s">
        <v>353</v>
      </c>
      <c r="D17" s="50" t="s">
        <v>211</v>
      </c>
      <c r="E17" s="175" t="s">
        <v>217</v>
      </c>
      <c r="F17" s="178">
        <v>9.7200000000000006</v>
      </c>
      <c r="G17" s="195"/>
      <c r="H17" s="196"/>
      <c r="I17" s="45">
        <v>0</v>
      </c>
      <c r="J17" s="199"/>
      <c r="K17" s="198"/>
      <c r="L17" s="198"/>
      <c r="M17" s="108">
        <f t="shared" si="0"/>
        <v>0</v>
      </c>
      <c r="N17" s="108">
        <f t="shared" si="1"/>
        <v>0</v>
      </c>
      <c r="O17" s="116">
        <f t="shared" si="2"/>
        <v>0</v>
      </c>
      <c r="P17" s="116">
        <f t="shared" si="3"/>
        <v>0</v>
      </c>
      <c r="Q17" s="34"/>
      <c r="R17" s="34"/>
      <c r="S17" s="34"/>
      <c r="T17" s="34"/>
      <c r="U17" s="34"/>
      <c r="V17" s="34"/>
    </row>
    <row r="18" spans="1:22" s="49" customFormat="1" ht="20.100000000000001" customHeight="1" x14ac:dyDescent="0.2">
      <c r="A18" s="175" t="s">
        <v>105</v>
      </c>
      <c r="B18" s="176" t="s">
        <v>352</v>
      </c>
      <c r="C18" s="177" t="s">
        <v>353</v>
      </c>
      <c r="D18" s="50" t="s">
        <v>244</v>
      </c>
      <c r="E18" s="175" t="s">
        <v>217</v>
      </c>
      <c r="F18" s="178">
        <v>1.2</v>
      </c>
      <c r="G18" s="195"/>
      <c r="H18" s="196"/>
      <c r="I18" s="45">
        <v>0</v>
      </c>
      <c r="J18" s="199"/>
      <c r="K18" s="198"/>
      <c r="L18" s="198"/>
      <c r="M18" s="108">
        <f t="shared" si="0"/>
        <v>0</v>
      </c>
      <c r="N18" s="108">
        <f t="shared" si="1"/>
        <v>0</v>
      </c>
      <c r="O18" s="116">
        <f t="shared" si="2"/>
        <v>0</v>
      </c>
      <c r="P18" s="116">
        <f t="shared" si="3"/>
        <v>0</v>
      </c>
      <c r="Q18" s="34"/>
      <c r="R18" s="34"/>
      <c r="S18" s="34"/>
      <c r="T18" s="34"/>
      <c r="U18" s="34"/>
      <c r="V18" s="34"/>
    </row>
    <row r="19" spans="1:22" s="49" customFormat="1" ht="20.100000000000001" customHeight="1" x14ac:dyDescent="0.2">
      <c r="A19" s="175" t="s">
        <v>107</v>
      </c>
      <c r="B19" s="176" t="s">
        <v>352</v>
      </c>
      <c r="C19" s="177" t="s">
        <v>353</v>
      </c>
      <c r="D19" s="50" t="s">
        <v>211</v>
      </c>
      <c r="E19" s="175" t="s">
        <v>217</v>
      </c>
      <c r="F19" s="178">
        <v>12.2</v>
      </c>
      <c r="G19" s="195"/>
      <c r="H19" s="196"/>
      <c r="I19" s="45">
        <v>0</v>
      </c>
      <c r="J19" s="199"/>
      <c r="K19" s="198"/>
      <c r="L19" s="198"/>
      <c r="M19" s="108">
        <f t="shared" si="0"/>
        <v>0</v>
      </c>
      <c r="N19" s="108">
        <f t="shared" si="1"/>
        <v>0</v>
      </c>
      <c r="O19" s="116">
        <f t="shared" si="2"/>
        <v>0</v>
      </c>
      <c r="P19" s="116">
        <f t="shared" si="3"/>
        <v>0</v>
      </c>
      <c r="Q19" s="34"/>
      <c r="R19" s="34"/>
      <c r="S19" s="34"/>
      <c r="T19" s="34"/>
      <c r="U19" s="34"/>
      <c r="V19" s="34"/>
    </row>
    <row r="20" spans="1:22" s="49" customFormat="1" ht="20.100000000000001" customHeight="1" x14ac:dyDescent="0.2">
      <c r="A20" s="175" t="s">
        <v>108</v>
      </c>
      <c r="B20" s="176" t="s">
        <v>352</v>
      </c>
      <c r="C20" s="177" t="s">
        <v>353</v>
      </c>
      <c r="D20" s="50" t="s">
        <v>359</v>
      </c>
      <c r="E20" s="175" t="s">
        <v>217</v>
      </c>
      <c r="F20" s="178">
        <v>6.2</v>
      </c>
      <c r="G20" s="195"/>
      <c r="H20" s="196"/>
      <c r="I20" s="45">
        <v>200</v>
      </c>
      <c r="J20" s="199"/>
      <c r="K20" s="198"/>
      <c r="L20" s="198"/>
      <c r="M20" s="108">
        <f t="shared" si="0"/>
        <v>0</v>
      </c>
      <c r="N20" s="108">
        <f t="shared" si="1"/>
        <v>0</v>
      </c>
      <c r="O20" s="116">
        <f t="shared" si="2"/>
        <v>0</v>
      </c>
      <c r="P20" s="116">
        <f t="shared" si="3"/>
        <v>0</v>
      </c>
      <c r="Q20" s="34"/>
      <c r="R20" s="34"/>
      <c r="S20" s="34"/>
      <c r="T20" s="34"/>
      <c r="U20" s="34"/>
      <c r="V20" s="34"/>
    </row>
    <row r="21" spans="1:22" s="49" customFormat="1" ht="20.100000000000001" customHeight="1" x14ac:dyDescent="0.2">
      <c r="A21" s="175" t="s">
        <v>109</v>
      </c>
      <c r="B21" s="176" t="s">
        <v>352</v>
      </c>
      <c r="C21" s="177" t="s">
        <v>353</v>
      </c>
      <c r="D21" s="50" t="s">
        <v>160</v>
      </c>
      <c r="E21" s="175" t="s">
        <v>217</v>
      </c>
      <c r="F21" s="178">
        <v>1.8</v>
      </c>
      <c r="G21" s="195"/>
      <c r="H21" s="196"/>
      <c r="I21" s="45">
        <v>200</v>
      </c>
      <c r="J21" s="199"/>
      <c r="K21" s="198"/>
      <c r="L21" s="198"/>
      <c r="M21" s="108">
        <f t="shared" si="0"/>
        <v>0</v>
      </c>
      <c r="N21" s="108">
        <f t="shared" si="1"/>
        <v>0</v>
      </c>
      <c r="O21" s="116">
        <f t="shared" si="2"/>
        <v>0</v>
      </c>
      <c r="P21" s="116">
        <f t="shared" si="3"/>
        <v>0</v>
      </c>
      <c r="Q21" s="34"/>
      <c r="R21" s="34"/>
      <c r="S21" s="34"/>
      <c r="T21" s="34"/>
      <c r="U21" s="34"/>
      <c r="V21" s="34"/>
    </row>
    <row r="22" spans="1:22" s="49" customFormat="1" ht="20.100000000000001" customHeight="1" x14ac:dyDescent="0.2">
      <c r="A22" s="175" t="s">
        <v>110</v>
      </c>
      <c r="B22" s="176" t="s">
        <v>352</v>
      </c>
      <c r="C22" s="177" t="s">
        <v>353</v>
      </c>
      <c r="D22" s="50" t="s">
        <v>294</v>
      </c>
      <c r="E22" s="50" t="s">
        <v>217</v>
      </c>
      <c r="F22" s="178">
        <v>3.4</v>
      </c>
      <c r="G22" s="195"/>
      <c r="H22" s="196"/>
      <c r="I22" s="45">
        <v>200</v>
      </c>
      <c r="J22" s="199"/>
      <c r="K22" s="198"/>
      <c r="L22" s="198"/>
      <c r="M22" s="108">
        <f t="shared" si="0"/>
        <v>0</v>
      </c>
      <c r="N22" s="108">
        <f t="shared" si="1"/>
        <v>0</v>
      </c>
      <c r="O22" s="116">
        <f t="shared" si="2"/>
        <v>0</v>
      </c>
      <c r="P22" s="116">
        <f t="shared" si="3"/>
        <v>0</v>
      </c>
      <c r="Q22" s="34"/>
      <c r="R22" s="34"/>
      <c r="S22" s="34"/>
      <c r="T22" s="34"/>
      <c r="U22" s="34"/>
      <c r="V22" s="34"/>
    </row>
    <row r="23" spans="1:22" s="49" customFormat="1" ht="20.100000000000001" customHeight="1" x14ac:dyDescent="0.2">
      <c r="A23" s="175" t="s">
        <v>111</v>
      </c>
      <c r="B23" s="176" t="s">
        <v>352</v>
      </c>
      <c r="C23" s="177" t="s">
        <v>353</v>
      </c>
      <c r="D23" s="50" t="s">
        <v>243</v>
      </c>
      <c r="E23" s="50" t="s">
        <v>363</v>
      </c>
      <c r="F23" s="178">
        <v>1.2</v>
      </c>
      <c r="G23" s="195"/>
      <c r="H23" s="196"/>
      <c r="I23" s="45">
        <v>200</v>
      </c>
      <c r="J23" s="199"/>
      <c r="K23" s="198"/>
      <c r="L23" s="198"/>
      <c r="M23" s="108">
        <f t="shared" si="0"/>
        <v>0</v>
      </c>
      <c r="N23" s="108">
        <f t="shared" si="1"/>
        <v>0</v>
      </c>
      <c r="O23" s="116">
        <f t="shared" si="2"/>
        <v>0</v>
      </c>
      <c r="P23" s="116">
        <f t="shared" si="3"/>
        <v>0</v>
      </c>
      <c r="Q23" s="34"/>
      <c r="R23" s="34"/>
      <c r="S23" s="34"/>
      <c r="T23" s="34"/>
      <c r="U23" s="34"/>
      <c r="V23" s="34"/>
    </row>
    <row r="24" spans="1:22" s="49" customFormat="1" ht="20.100000000000001" customHeight="1" x14ac:dyDescent="0.2">
      <c r="A24" s="175" t="s">
        <v>112</v>
      </c>
      <c r="B24" s="176" t="s">
        <v>352</v>
      </c>
      <c r="C24" s="177" t="s">
        <v>353</v>
      </c>
      <c r="D24" s="50" t="s">
        <v>243</v>
      </c>
      <c r="E24" s="50" t="s">
        <v>363</v>
      </c>
      <c r="F24" s="178">
        <v>1.2</v>
      </c>
      <c r="G24" s="195"/>
      <c r="H24" s="196"/>
      <c r="I24" s="45">
        <v>200</v>
      </c>
      <c r="J24" s="199"/>
      <c r="K24" s="198"/>
      <c r="L24" s="198"/>
      <c r="M24" s="108">
        <f t="shared" si="0"/>
        <v>0</v>
      </c>
      <c r="N24" s="108">
        <f t="shared" si="1"/>
        <v>0</v>
      </c>
      <c r="O24" s="116">
        <f t="shared" si="2"/>
        <v>0</v>
      </c>
      <c r="P24" s="116">
        <f t="shared" si="3"/>
        <v>0</v>
      </c>
      <c r="Q24" s="34"/>
      <c r="R24" s="34"/>
      <c r="S24" s="34"/>
      <c r="T24" s="34"/>
      <c r="U24" s="34"/>
      <c r="V24" s="34"/>
    </row>
    <row r="25" spans="1:22" s="49" customFormat="1" ht="20.100000000000001" customHeight="1" x14ac:dyDescent="0.2">
      <c r="A25" s="175" t="s">
        <v>113</v>
      </c>
      <c r="B25" s="176" t="s">
        <v>352</v>
      </c>
      <c r="C25" s="177" t="s">
        <v>353</v>
      </c>
      <c r="D25" s="50" t="s">
        <v>211</v>
      </c>
      <c r="E25" s="175" t="s">
        <v>217</v>
      </c>
      <c r="F25" s="178">
        <v>7.68</v>
      </c>
      <c r="G25" s="195"/>
      <c r="H25" s="196"/>
      <c r="I25" s="45">
        <v>0</v>
      </c>
      <c r="J25" s="199"/>
      <c r="K25" s="198"/>
      <c r="L25" s="198"/>
      <c r="M25" s="108">
        <f t="shared" si="0"/>
        <v>0</v>
      </c>
      <c r="N25" s="108">
        <f t="shared" si="1"/>
        <v>0</v>
      </c>
      <c r="O25" s="116">
        <f t="shared" si="2"/>
        <v>0</v>
      </c>
      <c r="P25" s="116">
        <f t="shared" si="3"/>
        <v>0</v>
      </c>
      <c r="Q25" s="34"/>
      <c r="R25" s="34"/>
      <c r="S25" s="34"/>
      <c r="T25" s="34"/>
      <c r="U25" s="34"/>
      <c r="V25" s="34"/>
    </row>
    <row r="26" spans="1:22" s="49" customFormat="1" ht="20.100000000000001" customHeight="1" x14ac:dyDescent="0.2">
      <c r="A26" s="175" t="s">
        <v>114</v>
      </c>
      <c r="B26" s="176" t="s">
        <v>352</v>
      </c>
      <c r="C26" s="177" t="s">
        <v>353</v>
      </c>
      <c r="D26" s="50" t="s">
        <v>209</v>
      </c>
      <c r="E26" s="50" t="s">
        <v>218</v>
      </c>
      <c r="F26" s="178">
        <v>42.3</v>
      </c>
      <c r="G26" s="195"/>
      <c r="H26" s="196"/>
      <c r="I26" s="45">
        <v>200</v>
      </c>
      <c r="J26" s="199"/>
      <c r="K26" s="198"/>
      <c r="L26" s="198"/>
      <c r="M26" s="108">
        <f t="shared" si="0"/>
        <v>0</v>
      </c>
      <c r="N26" s="108">
        <f t="shared" si="1"/>
        <v>0</v>
      </c>
      <c r="O26" s="116">
        <f t="shared" si="2"/>
        <v>0</v>
      </c>
      <c r="P26" s="116">
        <f t="shared" si="3"/>
        <v>0</v>
      </c>
      <c r="Q26" s="34"/>
      <c r="R26" s="34"/>
      <c r="S26" s="34"/>
      <c r="T26" s="34"/>
      <c r="U26" s="34"/>
      <c r="V26" s="34"/>
    </row>
    <row r="27" spans="1:22" s="49" customFormat="1" ht="20.100000000000001" customHeight="1" x14ac:dyDescent="0.2">
      <c r="A27" s="175" t="s">
        <v>115</v>
      </c>
      <c r="B27" s="176" t="s">
        <v>352</v>
      </c>
      <c r="C27" s="177" t="s">
        <v>353</v>
      </c>
      <c r="D27" s="50" t="s">
        <v>160</v>
      </c>
      <c r="E27" s="50" t="s">
        <v>217</v>
      </c>
      <c r="F27" s="178">
        <v>35.51</v>
      </c>
      <c r="G27" s="195"/>
      <c r="H27" s="196"/>
      <c r="I27" s="45">
        <v>200</v>
      </c>
      <c r="J27" s="199"/>
      <c r="K27" s="198"/>
      <c r="L27" s="198"/>
      <c r="M27" s="108">
        <f t="shared" si="0"/>
        <v>0</v>
      </c>
      <c r="N27" s="108">
        <f t="shared" si="1"/>
        <v>0</v>
      </c>
      <c r="O27" s="116">
        <f t="shared" si="2"/>
        <v>0</v>
      </c>
      <c r="P27" s="116">
        <f t="shared" si="3"/>
        <v>0</v>
      </c>
      <c r="Q27" s="34"/>
      <c r="R27" s="34"/>
      <c r="S27" s="34"/>
      <c r="T27" s="34"/>
      <c r="U27" s="34"/>
      <c r="V27" s="34"/>
    </row>
    <row r="28" spans="1:22" s="49" customFormat="1" ht="20.100000000000001" customHeight="1" x14ac:dyDescent="0.2">
      <c r="A28" s="175" t="s">
        <v>116</v>
      </c>
      <c r="B28" s="176" t="s">
        <v>352</v>
      </c>
      <c r="C28" s="177" t="s">
        <v>353</v>
      </c>
      <c r="D28" s="50" t="s">
        <v>360</v>
      </c>
      <c r="E28" s="175" t="s">
        <v>217</v>
      </c>
      <c r="F28" s="178">
        <v>68.89</v>
      </c>
      <c r="G28" s="195"/>
      <c r="H28" s="196"/>
      <c r="I28" s="45">
        <v>200</v>
      </c>
      <c r="J28" s="199"/>
      <c r="K28" s="198"/>
      <c r="L28" s="198"/>
      <c r="M28" s="108">
        <f t="shared" si="0"/>
        <v>0</v>
      </c>
      <c r="N28" s="108">
        <f t="shared" si="1"/>
        <v>0</v>
      </c>
      <c r="O28" s="116">
        <f t="shared" si="2"/>
        <v>0</v>
      </c>
      <c r="P28" s="116">
        <f t="shared" si="3"/>
        <v>0</v>
      </c>
      <c r="Q28" s="34"/>
      <c r="R28" s="34"/>
      <c r="S28" s="34"/>
      <c r="T28" s="34"/>
      <c r="U28" s="34"/>
      <c r="V28" s="34"/>
    </row>
    <row r="29" spans="1:22" s="49" customFormat="1" ht="20.100000000000001" customHeight="1" x14ac:dyDescent="0.2">
      <c r="A29" s="175" t="s">
        <v>117</v>
      </c>
      <c r="B29" s="176" t="s">
        <v>352</v>
      </c>
      <c r="C29" s="177" t="s">
        <v>353</v>
      </c>
      <c r="D29" s="50" t="s">
        <v>212</v>
      </c>
      <c r="E29" s="50" t="s">
        <v>363</v>
      </c>
      <c r="F29" s="178">
        <v>3.82</v>
      </c>
      <c r="G29" s="195"/>
      <c r="H29" s="196"/>
      <c r="I29" s="45">
        <v>200</v>
      </c>
      <c r="J29" s="199"/>
      <c r="K29" s="198"/>
      <c r="L29" s="198"/>
      <c r="M29" s="108">
        <f t="shared" si="0"/>
        <v>0</v>
      </c>
      <c r="N29" s="108">
        <f t="shared" si="1"/>
        <v>0</v>
      </c>
      <c r="O29" s="116">
        <f t="shared" si="2"/>
        <v>0</v>
      </c>
      <c r="P29" s="116">
        <f t="shared" si="3"/>
        <v>0</v>
      </c>
      <c r="Q29" s="34"/>
      <c r="R29" s="34"/>
      <c r="S29" s="34"/>
      <c r="T29" s="34"/>
      <c r="U29" s="34"/>
      <c r="V29" s="34"/>
    </row>
    <row r="30" spans="1:22" s="49" customFormat="1" ht="20.100000000000001" customHeight="1" x14ac:dyDescent="0.2">
      <c r="A30" s="175" t="s">
        <v>118</v>
      </c>
      <c r="B30" s="176" t="s">
        <v>352</v>
      </c>
      <c r="C30" s="177" t="s">
        <v>353</v>
      </c>
      <c r="D30" s="50" t="s">
        <v>212</v>
      </c>
      <c r="E30" s="50" t="s">
        <v>363</v>
      </c>
      <c r="F30" s="178">
        <v>3.82</v>
      </c>
      <c r="G30" s="195"/>
      <c r="H30" s="196"/>
      <c r="I30" s="45">
        <v>200</v>
      </c>
      <c r="J30" s="199"/>
      <c r="K30" s="198"/>
      <c r="L30" s="198"/>
      <c r="M30" s="108">
        <f t="shared" si="0"/>
        <v>0</v>
      </c>
      <c r="N30" s="108">
        <f t="shared" si="1"/>
        <v>0</v>
      </c>
      <c r="O30" s="116">
        <f t="shared" si="2"/>
        <v>0</v>
      </c>
      <c r="P30" s="116">
        <f t="shared" si="3"/>
        <v>0</v>
      </c>
      <c r="Q30" s="34"/>
      <c r="R30" s="34"/>
      <c r="S30" s="34"/>
      <c r="T30" s="34"/>
      <c r="U30" s="34"/>
      <c r="V30" s="34"/>
    </row>
    <row r="31" spans="1:22" s="49" customFormat="1" ht="20.100000000000001" customHeight="1" x14ac:dyDescent="0.2">
      <c r="A31" s="175" t="s">
        <v>119</v>
      </c>
      <c r="B31" s="176" t="s">
        <v>352</v>
      </c>
      <c r="C31" s="177" t="s">
        <v>353</v>
      </c>
      <c r="D31" s="50" t="s">
        <v>211</v>
      </c>
      <c r="E31" s="50" t="s">
        <v>217</v>
      </c>
      <c r="F31" s="178">
        <v>3.2</v>
      </c>
      <c r="G31" s="195"/>
      <c r="H31" s="196"/>
      <c r="I31" s="45">
        <v>0</v>
      </c>
      <c r="J31" s="199"/>
      <c r="K31" s="198"/>
      <c r="L31" s="198"/>
      <c r="M31" s="108">
        <f t="shared" si="0"/>
        <v>0</v>
      </c>
      <c r="N31" s="108">
        <f t="shared" si="1"/>
        <v>0</v>
      </c>
      <c r="O31" s="116">
        <f t="shared" si="2"/>
        <v>0</v>
      </c>
      <c r="P31" s="116">
        <f t="shared" si="3"/>
        <v>0</v>
      </c>
      <c r="Q31" s="34"/>
      <c r="R31" s="34"/>
      <c r="S31" s="34"/>
      <c r="T31" s="34"/>
      <c r="U31" s="34"/>
      <c r="V31" s="34"/>
    </row>
    <row r="32" spans="1:22" s="49" customFormat="1" ht="20.100000000000001" customHeight="1" x14ac:dyDescent="0.2">
      <c r="A32" s="175" t="s">
        <v>120</v>
      </c>
      <c r="B32" s="176" t="s">
        <v>352</v>
      </c>
      <c r="C32" s="177" t="s">
        <v>353</v>
      </c>
      <c r="D32" s="50" t="s">
        <v>208</v>
      </c>
      <c r="E32" s="50" t="s">
        <v>217</v>
      </c>
      <c r="F32" s="178">
        <v>68.760000000000005</v>
      </c>
      <c r="G32" s="195"/>
      <c r="H32" s="196"/>
      <c r="I32" s="45">
        <v>200</v>
      </c>
      <c r="J32" s="199"/>
      <c r="K32" s="198"/>
      <c r="L32" s="198"/>
      <c r="M32" s="108">
        <f t="shared" si="0"/>
        <v>0</v>
      </c>
      <c r="N32" s="108">
        <f t="shared" si="1"/>
        <v>0</v>
      </c>
      <c r="O32" s="116">
        <f t="shared" si="2"/>
        <v>0</v>
      </c>
      <c r="P32" s="116">
        <f t="shared" si="3"/>
        <v>0</v>
      </c>
      <c r="Q32" s="34"/>
      <c r="R32" s="34"/>
      <c r="S32" s="34"/>
      <c r="T32" s="34"/>
      <c r="U32" s="34"/>
      <c r="V32" s="34"/>
    </row>
    <row r="33" spans="1:22" s="49" customFormat="1" ht="20.100000000000001" customHeight="1" x14ac:dyDescent="0.2">
      <c r="A33" s="175" t="s">
        <v>121</v>
      </c>
      <c r="B33" s="176" t="s">
        <v>352</v>
      </c>
      <c r="C33" s="177" t="s">
        <v>353</v>
      </c>
      <c r="D33" s="50" t="s">
        <v>208</v>
      </c>
      <c r="E33" s="175" t="s">
        <v>217</v>
      </c>
      <c r="F33" s="178">
        <v>72.12</v>
      </c>
      <c r="G33" s="195"/>
      <c r="H33" s="196"/>
      <c r="I33" s="45">
        <v>200</v>
      </c>
      <c r="J33" s="199"/>
      <c r="K33" s="198"/>
      <c r="L33" s="198"/>
      <c r="M33" s="108">
        <f t="shared" si="0"/>
        <v>0</v>
      </c>
      <c r="N33" s="108">
        <f t="shared" si="1"/>
        <v>0</v>
      </c>
      <c r="O33" s="116">
        <f t="shared" si="2"/>
        <v>0</v>
      </c>
      <c r="P33" s="116">
        <f t="shared" si="3"/>
        <v>0</v>
      </c>
      <c r="Q33" s="34"/>
      <c r="R33" s="34"/>
      <c r="S33" s="34"/>
      <c r="T33" s="34"/>
      <c r="U33" s="34"/>
      <c r="V33" s="34"/>
    </row>
    <row r="34" spans="1:22" s="49" customFormat="1" ht="20.100000000000001" customHeight="1" x14ac:dyDescent="0.2">
      <c r="A34" s="175" t="s">
        <v>122</v>
      </c>
      <c r="B34" s="176" t="s">
        <v>352</v>
      </c>
      <c r="C34" s="177" t="s">
        <v>353</v>
      </c>
      <c r="D34" s="50" t="s">
        <v>317</v>
      </c>
      <c r="E34" s="50" t="s">
        <v>86</v>
      </c>
      <c r="F34" s="178">
        <v>7.56</v>
      </c>
      <c r="G34" s="195"/>
      <c r="H34" s="196"/>
      <c r="I34" s="45">
        <v>200</v>
      </c>
      <c r="J34" s="199"/>
      <c r="K34" s="198"/>
      <c r="L34" s="198"/>
      <c r="M34" s="108">
        <f t="shared" si="0"/>
        <v>0</v>
      </c>
      <c r="N34" s="108">
        <f t="shared" si="1"/>
        <v>0</v>
      </c>
      <c r="O34" s="116">
        <f t="shared" si="2"/>
        <v>0</v>
      </c>
      <c r="P34" s="116">
        <f t="shared" si="3"/>
        <v>0</v>
      </c>
      <c r="Q34" s="34"/>
      <c r="R34" s="34"/>
      <c r="S34" s="34"/>
      <c r="T34" s="34"/>
      <c r="U34" s="34"/>
      <c r="V34" s="34"/>
    </row>
    <row r="35" spans="1:22" s="49" customFormat="1" ht="20.100000000000001" customHeight="1" x14ac:dyDescent="0.2">
      <c r="A35" s="175" t="s">
        <v>123</v>
      </c>
      <c r="B35" s="176" t="s">
        <v>352</v>
      </c>
      <c r="C35" s="177" t="s">
        <v>353</v>
      </c>
      <c r="D35" s="50" t="s">
        <v>222</v>
      </c>
      <c r="E35" s="50" t="s">
        <v>218</v>
      </c>
      <c r="F35" s="178">
        <v>31.2</v>
      </c>
      <c r="G35" s="195"/>
      <c r="H35" s="196"/>
      <c r="I35" s="45">
        <v>200</v>
      </c>
      <c r="J35" s="199"/>
      <c r="K35" s="198"/>
      <c r="L35" s="198"/>
      <c r="M35" s="108">
        <f t="shared" si="0"/>
        <v>0</v>
      </c>
      <c r="N35" s="108">
        <f t="shared" si="1"/>
        <v>0</v>
      </c>
      <c r="O35" s="116">
        <f t="shared" si="2"/>
        <v>0</v>
      </c>
      <c r="P35" s="116">
        <f t="shared" si="3"/>
        <v>0</v>
      </c>
      <c r="Q35" s="34"/>
      <c r="R35" s="34"/>
      <c r="S35" s="34"/>
      <c r="T35" s="34"/>
      <c r="U35" s="34"/>
      <c r="V35" s="34"/>
    </row>
    <row r="36" spans="1:22" s="49" customFormat="1" ht="20.100000000000001" customHeight="1" x14ac:dyDescent="0.2">
      <c r="A36" s="175" t="s">
        <v>124</v>
      </c>
      <c r="B36" s="176" t="s">
        <v>352</v>
      </c>
      <c r="C36" s="177" t="s">
        <v>353</v>
      </c>
      <c r="D36" s="50" t="s">
        <v>89</v>
      </c>
      <c r="E36" s="50" t="s">
        <v>218</v>
      </c>
      <c r="F36" s="178">
        <v>18.100000000000001</v>
      </c>
      <c r="G36" s="195"/>
      <c r="H36" s="196"/>
      <c r="I36" s="45">
        <v>200</v>
      </c>
      <c r="J36" s="199"/>
      <c r="K36" s="198"/>
      <c r="L36" s="198"/>
      <c r="M36" s="108">
        <f t="shared" si="0"/>
        <v>0</v>
      </c>
      <c r="N36" s="108">
        <f t="shared" si="1"/>
        <v>0</v>
      </c>
      <c r="O36" s="116">
        <f t="shared" si="2"/>
        <v>0</v>
      </c>
      <c r="P36" s="116">
        <f t="shared" si="3"/>
        <v>0</v>
      </c>
      <c r="Q36" s="34"/>
      <c r="R36" s="34"/>
      <c r="S36" s="34"/>
      <c r="T36" s="34"/>
      <c r="U36" s="34"/>
      <c r="V36" s="34"/>
    </row>
    <row r="37" spans="1:22" s="49" customFormat="1" ht="20.100000000000001" customHeight="1" x14ac:dyDescent="0.2">
      <c r="A37" s="50" t="s">
        <v>125</v>
      </c>
      <c r="B37" s="176" t="s">
        <v>352</v>
      </c>
      <c r="C37" s="177" t="s">
        <v>353</v>
      </c>
      <c r="D37" s="50" t="s">
        <v>361</v>
      </c>
      <c r="E37" s="50" t="s">
        <v>218</v>
      </c>
      <c r="F37" s="178">
        <v>10.3</v>
      </c>
      <c r="G37" s="195"/>
      <c r="H37" s="196"/>
      <c r="I37" s="45">
        <v>200</v>
      </c>
      <c r="J37" s="199"/>
      <c r="K37" s="198"/>
      <c r="L37" s="198"/>
      <c r="M37" s="108">
        <f t="shared" si="0"/>
        <v>0</v>
      </c>
      <c r="N37" s="108">
        <f t="shared" si="1"/>
        <v>0</v>
      </c>
      <c r="O37" s="116">
        <f t="shared" si="2"/>
        <v>0</v>
      </c>
      <c r="P37" s="116">
        <f t="shared" si="3"/>
        <v>0</v>
      </c>
      <c r="Q37" s="34"/>
      <c r="R37" s="34"/>
      <c r="S37" s="34"/>
      <c r="T37" s="34"/>
      <c r="U37" s="34"/>
      <c r="V37" s="34"/>
    </row>
    <row r="38" spans="1:22" s="49" customFormat="1" ht="20.100000000000001" customHeight="1" x14ac:dyDescent="0.2">
      <c r="A38" s="157"/>
      <c r="B38" s="158"/>
      <c r="C38" s="158"/>
      <c r="D38" s="158"/>
      <c r="E38" s="159"/>
      <c r="F38" s="160">
        <f>SUM(F7:F37)</f>
        <v>1024.3800000000003</v>
      </c>
      <c r="G38" s="161"/>
      <c r="H38" s="161"/>
      <c r="I38" s="160"/>
      <c r="J38" s="160"/>
      <c r="K38" s="160"/>
      <c r="L38" s="162"/>
      <c r="M38" s="160">
        <f>SUM(M7:M37)</f>
        <v>0</v>
      </c>
      <c r="N38" s="160">
        <f>SUM(N7:N37)</f>
        <v>0</v>
      </c>
      <c r="O38" s="161">
        <f>SUM(O7:O37)</f>
        <v>0</v>
      </c>
      <c r="P38" s="161">
        <f>SUM(P7:P37)</f>
        <v>0</v>
      </c>
      <c r="Q38" s="34"/>
      <c r="R38" s="34"/>
      <c r="S38" s="34"/>
      <c r="T38" s="34"/>
      <c r="U38" s="34"/>
      <c r="V38" s="34"/>
    </row>
    <row r="39" spans="1:22" s="49" customFormat="1" ht="20.100000000000001" customHeight="1" x14ac:dyDescent="0.2">
      <c r="A39" s="175" t="s">
        <v>94</v>
      </c>
      <c r="B39" s="176" t="s">
        <v>364</v>
      </c>
      <c r="C39" s="177" t="s">
        <v>365</v>
      </c>
      <c r="D39" s="179" t="s">
        <v>83</v>
      </c>
      <c r="E39" s="175" t="s">
        <v>255</v>
      </c>
      <c r="F39" s="178">
        <v>11.81</v>
      </c>
      <c r="G39" s="195"/>
      <c r="H39" s="196"/>
      <c r="I39" s="45">
        <v>200</v>
      </c>
      <c r="J39" s="199"/>
      <c r="K39" s="198"/>
      <c r="L39" s="198"/>
      <c r="M39" s="108">
        <f t="shared" si="0"/>
        <v>0</v>
      </c>
      <c r="N39" s="108">
        <f t="shared" si="1"/>
        <v>0</v>
      </c>
      <c r="O39" s="116">
        <f t="shared" si="2"/>
        <v>0</v>
      </c>
      <c r="P39" s="116">
        <f t="shared" si="3"/>
        <v>0</v>
      </c>
      <c r="Q39" s="34"/>
      <c r="R39" s="34"/>
      <c r="S39" s="34"/>
      <c r="T39" s="34"/>
      <c r="U39" s="34"/>
      <c r="V39" s="34"/>
    </row>
    <row r="40" spans="1:22" s="49" customFormat="1" ht="20.100000000000001" customHeight="1" x14ac:dyDescent="0.2">
      <c r="A40" s="175" t="s">
        <v>95</v>
      </c>
      <c r="B40" s="176" t="s">
        <v>364</v>
      </c>
      <c r="C40" s="177" t="s">
        <v>365</v>
      </c>
      <c r="D40" s="179" t="s">
        <v>85</v>
      </c>
      <c r="E40" s="175" t="s">
        <v>245</v>
      </c>
      <c r="F40" s="178">
        <v>27.74</v>
      </c>
      <c r="G40" s="195"/>
      <c r="H40" s="196"/>
      <c r="I40" s="45">
        <v>200</v>
      </c>
      <c r="J40" s="199"/>
      <c r="K40" s="198"/>
      <c r="L40" s="198"/>
      <c r="M40" s="108">
        <f t="shared" si="0"/>
        <v>0</v>
      </c>
      <c r="N40" s="108">
        <f t="shared" si="1"/>
        <v>0</v>
      </c>
      <c r="O40" s="116">
        <f t="shared" si="2"/>
        <v>0</v>
      </c>
      <c r="P40" s="116">
        <f t="shared" si="3"/>
        <v>0</v>
      </c>
      <c r="Q40" s="34"/>
      <c r="R40" s="34"/>
      <c r="S40" s="34"/>
      <c r="T40" s="34"/>
      <c r="U40" s="34"/>
      <c r="V40" s="34"/>
    </row>
    <row r="41" spans="1:22" s="49" customFormat="1" ht="20.100000000000001" customHeight="1" x14ac:dyDescent="0.2">
      <c r="A41" s="175" t="s">
        <v>96</v>
      </c>
      <c r="B41" s="176" t="s">
        <v>364</v>
      </c>
      <c r="C41" s="177" t="s">
        <v>365</v>
      </c>
      <c r="D41" s="179" t="s">
        <v>88</v>
      </c>
      <c r="E41" s="175" t="s">
        <v>217</v>
      </c>
      <c r="F41" s="178">
        <v>72.09</v>
      </c>
      <c r="G41" s="195"/>
      <c r="H41" s="196"/>
      <c r="I41" s="45">
        <v>200</v>
      </c>
      <c r="J41" s="199"/>
      <c r="K41" s="198"/>
      <c r="L41" s="198"/>
      <c r="M41" s="108">
        <f t="shared" si="0"/>
        <v>0</v>
      </c>
      <c r="N41" s="108">
        <f t="shared" si="1"/>
        <v>0</v>
      </c>
      <c r="O41" s="116">
        <f t="shared" si="2"/>
        <v>0</v>
      </c>
      <c r="P41" s="116">
        <f t="shared" si="3"/>
        <v>0</v>
      </c>
      <c r="Q41" s="34"/>
      <c r="R41" s="34"/>
      <c r="S41" s="34"/>
      <c r="T41" s="34"/>
      <c r="U41" s="34"/>
      <c r="V41" s="34"/>
    </row>
    <row r="42" spans="1:22" s="49" customFormat="1" ht="20.100000000000001" customHeight="1" x14ac:dyDescent="0.2">
      <c r="A42" s="175" t="s">
        <v>97</v>
      </c>
      <c r="B42" s="176" t="s">
        <v>364</v>
      </c>
      <c r="C42" s="177" t="s">
        <v>365</v>
      </c>
      <c r="D42" s="179" t="s">
        <v>79</v>
      </c>
      <c r="E42" s="175" t="s">
        <v>217</v>
      </c>
      <c r="F42" s="178">
        <v>40.74</v>
      </c>
      <c r="G42" s="195"/>
      <c r="H42" s="196"/>
      <c r="I42" s="45">
        <v>200</v>
      </c>
      <c r="J42" s="199"/>
      <c r="K42" s="198"/>
      <c r="L42" s="198"/>
      <c r="M42" s="108">
        <f t="shared" si="0"/>
        <v>0</v>
      </c>
      <c r="N42" s="108">
        <f t="shared" si="1"/>
        <v>0</v>
      </c>
      <c r="O42" s="116">
        <f t="shared" si="2"/>
        <v>0</v>
      </c>
      <c r="P42" s="116">
        <f t="shared" si="3"/>
        <v>0</v>
      </c>
      <c r="Q42" s="34"/>
      <c r="R42" s="34"/>
      <c r="S42" s="34"/>
      <c r="T42" s="34"/>
      <c r="U42" s="34"/>
      <c r="V42" s="34"/>
    </row>
    <row r="43" spans="1:22" s="49" customFormat="1" ht="20.100000000000001" customHeight="1" x14ac:dyDescent="0.2">
      <c r="A43" s="175" t="s">
        <v>98</v>
      </c>
      <c r="B43" s="176" t="s">
        <v>364</v>
      </c>
      <c r="C43" s="177" t="s">
        <v>365</v>
      </c>
      <c r="D43" s="179" t="s">
        <v>79</v>
      </c>
      <c r="E43" s="175" t="s">
        <v>255</v>
      </c>
      <c r="F43" s="178">
        <v>32.479999999999997</v>
      </c>
      <c r="G43" s="195"/>
      <c r="H43" s="196"/>
      <c r="I43" s="45">
        <v>200</v>
      </c>
      <c r="J43" s="199"/>
      <c r="K43" s="198"/>
      <c r="L43" s="198"/>
      <c r="M43" s="108">
        <f t="shared" si="0"/>
        <v>0</v>
      </c>
      <c r="N43" s="108">
        <f t="shared" si="1"/>
        <v>0</v>
      </c>
      <c r="O43" s="116">
        <f t="shared" si="2"/>
        <v>0</v>
      </c>
      <c r="P43" s="116">
        <f t="shared" si="3"/>
        <v>0</v>
      </c>
      <c r="Q43" s="34"/>
      <c r="R43" s="34"/>
      <c r="S43" s="34"/>
      <c r="T43" s="34"/>
      <c r="U43" s="34"/>
      <c r="V43" s="34"/>
    </row>
    <row r="44" spans="1:22" s="49" customFormat="1" ht="20.100000000000001" customHeight="1" x14ac:dyDescent="0.2">
      <c r="A44" s="175" t="s">
        <v>99</v>
      </c>
      <c r="B44" s="176" t="s">
        <v>364</v>
      </c>
      <c r="C44" s="177" t="s">
        <v>365</v>
      </c>
      <c r="D44" s="175" t="s">
        <v>368</v>
      </c>
      <c r="E44" s="175" t="s">
        <v>217</v>
      </c>
      <c r="F44" s="178">
        <v>56.25</v>
      </c>
      <c r="G44" s="195"/>
      <c r="H44" s="196"/>
      <c r="I44" s="45">
        <v>200</v>
      </c>
      <c r="J44" s="199"/>
      <c r="K44" s="198"/>
      <c r="L44" s="198"/>
      <c r="M44" s="108">
        <f t="shared" ref="M44" si="4">IF(J44&lt;&gt;0,(I44/J44)*F44,0)</f>
        <v>0</v>
      </c>
      <c r="N44" s="108">
        <f t="shared" ref="N44" si="5">K44*M44</f>
        <v>0</v>
      </c>
      <c r="O44" s="116">
        <f t="shared" ref="O44" si="6">(G44*M44)+(N44*H44)</f>
        <v>0</v>
      </c>
      <c r="P44" s="116">
        <f t="shared" ref="P44" si="7">L44*O44</f>
        <v>0</v>
      </c>
      <c r="Q44" s="34"/>
      <c r="R44" s="34"/>
      <c r="S44" s="34"/>
      <c r="T44" s="34"/>
      <c r="U44" s="34"/>
      <c r="V44" s="34"/>
    </row>
    <row r="45" spans="1:22" s="49" customFormat="1" ht="20.100000000000001" customHeight="1" x14ac:dyDescent="0.2">
      <c r="A45" s="175" t="s">
        <v>100</v>
      </c>
      <c r="B45" s="176" t="s">
        <v>364</v>
      </c>
      <c r="C45" s="177" t="s">
        <v>365</v>
      </c>
      <c r="D45" s="175" t="s">
        <v>160</v>
      </c>
      <c r="E45" s="175" t="s">
        <v>217</v>
      </c>
      <c r="F45" s="178">
        <v>56.25</v>
      </c>
      <c r="G45" s="195"/>
      <c r="H45" s="196"/>
      <c r="I45" s="45">
        <v>200</v>
      </c>
      <c r="J45" s="199"/>
      <c r="K45" s="198"/>
      <c r="L45" s="198"/>
      <c r="M45" s="108">
        <f t="shared" ref="M45:M69" si="8">IF(J45&lt;&gt;0,(I45/J45)*F45,0)</f>
        <v>0</v>
      </c>
      <c r="N45" s="108">
        <f t="shared" ref="N45:N69" si="9">K45*M45</f>
        <v>0</v>
      </c>
      <c r="O45" s="116">
        <f t="shared" ref="O45:O69" si="10">(G45*M45)+(N45*H45)</f>
        <v>0</v>
      </c>
      <c r="P45" s="116">
        <f t="shared" ref="P45:P69" si="11">L45*O45</f>
        <v>0</v>
      </c>
      <c r="Q45" s="34"/>
      <c r="R45" s="34"/>
      <c r="S45" s="34"/>
      <c r="T45" s="34"/>
      <c r="U45" s="34"/>
      <c r="V45" s="34"/>
    </row>
    <row r="46" spans="1:22" s="49" customFormat="1" ht="20.100000000000001" customHeight="1" x14ac:dyDescent="0.2">
      <c r="A46" s="175" t="s">
        <v>101</v>
      </c>
      <c r="B46" s="176" t="s">
        <v>364</v>
      </c>
      <c r="C46" s="177" t="s">
        <v>365</v>
      </c>
      <c r="D46" s="175" t="s">
        <v>294</v>
      </c>
      <c r="E46" s="175" t="s">
        <v>217</v>
      </c>
      <c r="F46" s="178">
        <v>56.25</v>
      </c>
      <c r="G46" s="195"/>
      <c r="H46" s="196"/>
      <c r="I46" s="45">
        <v>200</v>
      </c>
      <c r="J46" s="199"/>
      <c r="K46" s="198"/>
      <c r="L46" s="198"/>
      <c r="M46" s="108">
        <f t="shared" si="8"/>
        <v>0</v>
      </c>
      <c r="N46" s="108">
        <f t="shared" si="9"/>
        <v>0</v>
      </c>
      <c r="O46" s="116">
        <f t="shared" si="10"/>
        <v>0</v>
      </c>
      <c r="P46" s="116">
        <f t="shared" si="11"/>
        <v>0</v>
      </c>
      <c r="Q46" s="34"/>
      <c r="R46" s="34"/>
      <c r="S46" s="34"/>
      <c r="T46" s="34"/>
      <c r="U46" s="34"/>
      <c r="V46" s="34"/>
    </row>
    <row r="47" spans="1:22" s="49" customFormat="1" ht="20.100000000000001" customHeight="1" x14ac:dyDescent="0.2">
      <c r="A47" s="175" t="s">
        <v>102</v>
      </c>
      <c r="B47" s="176" t="s">
        <v>364</v>
      </c>
      <c r="C47" s="177" t="s">
        <v>365</v>
      </c>
      <c r="D47" s="175" t="s">
        <v>160</v>
      </c>
      <c r="E47" s="175" t="s">
        <v>217</v>
      </c>
      <c r="F47" s="178">
        <v>55.76</v>
      </c>
      <c r="G47" s="195"/>
      <c r="H47" s="196"/>
      <c r="I47" s="45">
        <v>200</v>
      </c>
      <c r="J47" s="199"/>
      <c r="K47" s="198"/>
      <c r="L47" s="198"/>
      <c r="M47" s="108">
        <f t="shared" si="8"/>
        <v>0</v>
      </c>
      <c r="N47" s="108">
        <f t="shared" si="9"/>
        <v>0</v>
      </c>
      <c r="O47" s="116">
        <f t="shared" si="10"/>
        <v>0</v>
      </c>
      <c r="P47" s="116">
        <f t="shared" si="11"/>
        <v>0</v>
      </c>
      <c r="Q47" s="34"/>
      <c r="R47" s="34"/>
      <c r="S47" s="34"/>
      <c r="T47" s="34"/>
      <c r="U47" s="34"/>
      <c r="V47" s="34"/>
    </row>
    <row r="48" spans="1:22" s="49" customFormat="1" ht="20.100000000000001" customHeight="1" x14ac:dyDescent="0.2">
      <c r="A48" s="175" t="s">
        <v>366</v>
      </c>
      <c r="B48" s="176" t="s">
        <v>364</v>
      </c>
      <c r="C48" s="177" t="s">
        <v>365</v>
      </c>
      <c r="D48" s="175" t="s">
        <v>206</v>
      </c>
      <c r="E48" s="175" t="s">
        <v>217</v>
      </c>
      <c r="F48" s="178">
        <v>57.06</v>
      </c>
      <c r="G48" s="195"/>
      <c r="H48" s="196"/>
      <c r="I48" s="45">
        <v>200</v>
      </c>
      <c r="J48" s="199"/>
      <c r="K48" s="198"/>
      <c r="L48" s="198"/>
      <c r="M48" s="108">
        <f t="shared" si="8"/>
        <v>0</v>
      </c>
      <c r="N48" s="108">
        <f t="shared" si="9"/>
        <v>0</v>
      </c>
      <c r="O48" s="116">
        <f t="shared" si="10"/>
        <v>0</v>
      </c>
      <c r="P48" s="116">
        <f t="shared" si="11"/>
        <v>0</v>
      </c>
      <c r="Q48" s="34"/>
      <c r="R48" s="34"/>
      <c r="S48" s="34"/>
      <c r="T48" s="34"/>
      <c r="U48" s="34"/>
      <c r="V48" s="34"/>
    </row>
    <row r="49" spans="1:22" s="49" customFormat="1" ht="20.100000000000001" customHeight="1" x14ac:dyDescent="0.2">
      <c r="A49" s="175" t="s">
        <v>367</v>
      </c>
      <c r="B49" s="176" t="s">
        <v>364</v>
      </c>
      <c r="C49" s="177" t="s">
        <v>365</v>
      </c>
      <c r="D49" s="175" t="s">
        <v>208</v>
      </c>
      <c r="E49" s="175" t="s">
        <v>217</v>
      </c>
      <c r="F49" s="178">
        <v>56.86</v>
      </c>
      <c r="G49" s="195"/>
      <c r="H49" s="196"/>
      <c r="I49" s="45">
        <v>200</v>
      </c>
      <c r="J49" s="199"/>
      <c r="K49" s="198"/>
      <c r="L49" s="198"/>
      <c r="M49" s="108">
        <f t="shared" si="8"/>
        <v>0</v>
      </c>
      <c r="N49" s="108">
        <f t="shared" si="9"/>
        <v>0</v>
      </c>
      <c r="O49" s="116">
        <f t="shared" si="10"/>
        <v>0</v>
      </c>
      <c r="P49" s="116">
        <f t="shared" si="11"/>
        <v>0</v>
      </c>
      <c r="Q49" s="34"/>
      <c r="R49" s="34"/>
      <c r="S49" s="34"/>
      <c r="T49" s="34"/>
      <c r="U49" s="34"/>
      <c r="V49" s="34"/>
    </row>
    <row r="50" spans="1:22" s="49" customFormat="1" ht="20.100000000000001" customHeight="1" x14ac:dyDescent="0.2">
      <c r="A50" s="175" t="s">
        <v>104</v>
      </c>
      <c r="B50" s="176" t="s">
        <v>364</v>
      </c>
      <c r="C50" s="177" t="s">
        <v>365</v>
      </c>
      <c r="D50" s="175" t="s">
        <v>208</v>
      </c>
      <c r="E50" s="175" t="s">
        <v>217</v>
      </c>
      <c r="F50" s="178">
        <v>69.37</v>
      </c>
      <c r="G50" s="195"/>
      <c r="H50" s="196"/>
      <c r="I50" s="45">
        <v>200</v>
      </c>
      <c r="J50" s="199"/>
      <c r="K50" s="198"/>
      <c r="L50" s="198"/>
      <c r="M50" s="108">
        <f t="shared" si="8"/>
        <v>0</v>
      </c>
      <c r="N50" s="108">
        <f t="shared" si="9"/>
        <v>0</v>
      </c>
      <c r="O50" s="116">
        <f t="shared" si="10"/>
        <v>0</v>
      </c>
      <c r="P50" s="116">
        <f t="shared" si="11"/>
        <v>0</v>
      </c>
      <c r="Q50" s="34"/>
      <c r="R50" s="34"/>
      <c r="S50" s="34"/>
      <c r="T50" s="34"/>
      <c r="U50" s="34"/>
      <c r="V50" s="34"/>
    </row>
    <row r="51" spans="1:22" s="49" customFormat="1" ht="20.100000000000001" customHeight="1" x14ac:dyDescent="0.2">
      <c r="A51" s="175" t="s">
        <v>105</v>
      </c>
      <c r="B51" s="176" t="s">
        <v>364</v>
      </c>
      <c r="C51" s="177" t="s">
        <v>365</v>
      </c>
      <c r="D51" s="175" t="s">
        <v>208</v>
      </c>
      <c r="E51" s="175" t="s">
        <v>217</v>
      </c>
      <c r="F51" s="178">
        <v>69</v>
      </c>
      <c r="G51" s="195"/>
      <c r="H51" s="196"/>
      <c r="I51" s="45">
        <v>200</v>
      </c>
      <c r="J51" s="199"/>
      <c r="K51" s="198"/>
      <c r="L51" s="198"/>
      <c r="M51" s="108">
        <f t="shared" si="8"/>
        <v>0</v>
      </c>
      <c r="N51" s="108">
        <f t="shared" si="9"/>
        <v>0</v>
      </c>
      <c r="O51" s="116">
        <f t="shared" si="10"/>
        <v>0</v>
      </c>
      <c r="P51" s="116">
        <f t="shared" si="11"/>
        <v>0</v>
      </c>
      <c r="Q51" s="34"/>
      <c r="R51" s="34"/>
      <c r="S51" s="34"/>
      <c r="T51" s="34"/>
      <c r="U51" s="34"/>
      <c r="V51" s="34"/>
    </row>
    <row r="52" spans="1:22" s="49" customFormat="1" ht="20.100000000000001" customHeight="1" x14ac:dyDescent="0.2">
      <c r="A52" s="175" t="s">
        <v>106</v>
      </c>
      <c r="B52" s="176" t="s">
        <v>364</v>
      </c>
      <c r="C52" s="177" t="s">
        <v>365</v>
      </c>
      <c r="D52" s="175" t="s">
        <v>208</v>
      </c>
      <c r="E52" s="175" t="s">
        <v>291</v>
      </c>
      <c r="F52" s="178">
        <v>87.18</v>
      </c>
      <c r="G52" s="195"/>
      <c r="H52" s="196"/>
      <c r="I52" s="45">
        <v>200</v>
      </c>
      <c r="J52" s="199"/>
      <c r="K52" s="198"/>
      <c r="L52" s="198"/>
      <c r="M52" s="108">
        <f t="shared" si="8"/>
        <v>0</v>
      </c>
      <c r="N52" s="108">
        <f t="shared" si="9"/>
        <v>0</v>
      </c>
      <c r="O52" s="116">
        <f t="shared" si="10"/>
        <v>0</v>
      </c>
      <c r="P52" s="116">
        <f t="shared" si="11"/>
        <v>0</v>
      </c>
      <c r="Q52" s="34"/>
      <c r="R52" s="34"/>
      <c r="S52" s="34"/>
      <c r="T52" s="34"/>
      <c r="U52" s="34"/>
      <c r="V52" s="34"/>
    </row>
    <row r="53" spans="1:22" s="49" customFormat="1" ht="20.100000000000001" customHeight="1" x14ac:dyDescent="0.2">
      <c r="A53" s="175" t="s">
        <v>107</v>
      </c>
      <c r="B53" s="176" t="s">
        <v>364</v>
      </c>
      <c r="C53" s="177" t="s">
        <v>365</v>
      </c>
      <c r="D53" s="175" t="s">
        <v>208</v>
      </c>
      <c r="E53" s="175" t="s">
        <v>217</v>
      </c>
      <c r="F53" s="178">
        <v>15.82</v>
      </c>
      <c r="G53" s="195"/>
      <c r="H53" s="196"/>
      <c r="I53" s="45">
        <v>200</v>
      </c>
      <c r="J53" s="199"/>
      <c r="K53" s="198"/>
      <c r="L53" s="198"/>
      <c r="M53" s="108">
        <f t="shared" si="8"/>
        <v>0</v>
      </c>
      <c r="N53" s="108">
        <f t="shared" si="9"/>
        <v>0</v>
      </c>
      <c r="O53" s="116">
        <f t="shared" si="10"/>
        <v>0</v>
      </c>
      <c r="P53" s="116">
        <f t="shared" si="11"/>
        <v>0</v>
      </c>
      <c r="Q53" s="34"/>
      <c r="R53" s="34"/>
      <c r="S53" s="34"/>
      <c r="T53" s="34"/>
      <c r="U53" s="34"/>
      <c r="V53" s="34"/>
    </row>
    <row r="54" spans="1:22" s="49" customFormat="1" ht="20.100000000000001" customHeight="1" x14ac:dyDescent="0.2">
      <c r="A54" s="175" t="s">
        <v>108</v>
      </c>
      <c r="B54" s="176" t="s">
        <v>364</v>
      </c>
      <c r="C54" s="177" t="s">
        <v>365</v>
      </c>
      <c r="D54" s="175" t="s">
        <v>208</v>
      </c>
      <c r="E54" s="175" t="s">
        <v>220</v>
      </c>
      <c r="F54" s="178">
        <v>19.82</v>
      </c>
      <c r="G54" s="195"/>
      <c r="H54" s="196"/>
      <c r="I54" s="45">
        <v>200</v>
      </c>
      <c r="J54" s="199"/>
      <c r="K54" s="198"/>
      <c r="L54" s="198"/>
      <c r="M54" s="108">
        <f t="shared" si="8"/>
        <v>0</v>
      </c>
      <c r="N54" s="108">
        <f t="shared" si="9"/>
        <v>0</v>
      </c>
      <c r="O54" s="116">
        <f t="shared" si="10"/>
        <v>0</v>
      </c>
      <c r="P54" s="116">
        <f t="shared" si="11"/>
        <v>0</v>
      </c>
      <c r="Q54" s="34"/>
      <c r="R54" s="34"/>
      <c r="S54" s="34"/>
      <c r="T54" s="34"/>
      <c r="U54" s="34"/>
      <c r="V54" s="34"/>
    </row>
    <row r="55" spans="1:22" s="49" customFormat="1" ht="20.100000000000001" customHeight="1" x14ac:dyDescent="0.2">
      <c r="A55" s="175" t="s">
        <v>109</v>
      </c>
      <c r="B55" s="176" t="s">
        <v>364</v>
      </c>
      <c r="C55" s="177" t="s">
        <v>365</v>
      </c>
      <c r="D55" s="175" t="s">
        <v>208</v>
      </c>
      <c r="E55" s="175" t="s">
        <v>217</v>
      </c>
      <c r="F55" s="178">
        <v>4.18</v>
      </c>
      <c r="G55" s="195"/>
      <c r="H55" s="196"/>
      <c r="I55" s="45">
        <v>200</v>
      </c>
      <c r="J55" s="199"/>
      <c r="K55" s="198"/>
      <c r="L55" s="198"/>
      <c r="M55" s="108">
        <f t="shared" si="8"/>
        <v>0</v>
      </c>
      <c r="N55" s="108">
        <f t="shared" si="9"/>
        <v>0</v>
      </c>
      <c r="O55" s="116">
        <f t="shared" si="10"/>
        <v>0</v>
      </c>
      <c r="P55" s="116">
        <f t="shared" si="11"/>
        <v>0</v>
      </c>
      <c r="Q55" s="34"/>
      <c r="R55" s="34"/>
      <c r="S55" s="34"/>
      <c r="T55" s="34"/>
      <c r="U55" s="34"/>
      <c r="V55" s="34"/>
    </row>
    <row r="56" spans="1:22" s="49" customFormat="1" ht="20.100000000000001" customHeight="1" x14ac:dyDescent="0.2">
      <c r="A56" s="175" t="s">
        <v>110</v>
      </c>
      <c r="B56" s="176" t="s">
        <v>364</v>
      </c>
      <c r="C56" s="177" t="s">
        <v>365</v>
      </c>
      <c r="D56" s="175" t="s">
        <v>208</v>
      </c>
      <c r="E56" s="175" t="s">
        <v>217</v>
      </c>
      <c r="F56" s="178">
        <v>6.68</v>
      </c>
      <c r="G56" s="195"/>
      <c r="H56" s="196"/>
      <c r="I56" s="45">
        <v>200</v>
      </c>
      <c r="J56" s="199"/>
      <c r="K56" s="198"/>
      <c r="L56" s="198"/>
      <c r="M56" s="108">
        <f t="shared" si="8"/>
        <v>0</v>
      </c>
      <c r="N56" s="108">
        <f t="shared" si="9"/>
        <v>0</v>
      </c>
      <c r="O56" s="116">
        <f t="shared" si="10"/>
        <v>0</v>
      </c>
      <c r="P56" s="116">
        <f t="shared" si="11"/>
        <v>0</v>
      </c>
      <c r="Q56" s="34"/>
      <c r="R56" s="34"/>
      <c r="S56" s="34"/>
      <c r="T56" s="34"/>
      <c r="U56" s="34"/>
      <c r="V56" s="34"/>
    </row>
    <row r="57" spans="1:22" s="49" customFormat="1" ht="20.100000000000001" customHeight="1" x14ac:dyDescent="0.2">
      <c r="A57" s="175" t="s">
        <v>111</v>
      </c>
      <c r="B57" s="176" t="s">
        <v>364</v>
      </c>
      <c r="C57" s="177" t="s">
        <v>365</v>
      </c>
      <c r="D57" s="175" t="s">
        <v>253</v>
      </c>
      <c r="E57" s="175" t="s">
        <v>256</v>
      </c>
      <c r="F57" s="178">
        <v>1.2</v>
      </c>
      <c r="G57" s="195"/>
      <c r="H57" s="196"/>
      <c r="I57" s="45">
        <v>200</v>
      </c>
      <c r="J57" s="199"/>
      <c r="K57" s="198"/>
      <c r="L57" s="198"/>
      <c r="M57" s="108">
        <f t="shared" si="8"/>
        <v>0</v>
      </c>
      <c r="N57" s="108">
        <f t="shared" si="9"/>
        <v>0</v>
      </c>
      <c r="O57" s="116">
        <f t="shared" si="10"/>
        <v>0</v>
      </c>
      <c r="P57" s="116">
        <f t="shared" si="11"/>
        <v>0</v>
      </c>
      <c r="Q57" s="34"/>
      <c r="R57" s="34"/>
      <c r="S57" s="34"/>
      <c r="T57" s="34"/>
      <c r="U57" s="34"/>
      <c r="V57" s="34"/>
    </row>
    <row r="58" spans="1:22" s="49" customFormat="1" ht="20.100000000000001" customHeight="1" x14ac:dyDescent="0.2">
      <c r="A58" s="175" t="s">
        <v>112</v>
      </c>
      <c r="B58" s="176" t="s">
        <v>364</v>
      </c>
      <c r="C58" s="177" t="s">
        <v>365</v>
      </c>
      <c r="D58" s="175" t="s">
        <v>211</v>
      </c>
      <c r="E58" s="175" t="s">
        <v>256</v>
      </c>
      <c r="F58" s="178">
        <v>5.44</v>
      </c>
      <c r="G58" s="195"/>
      <c r="H58" s="196"/>
      <c r="I58" s="45">
        <v>0</v>
      </c>
      <c r="J58" s="199"/>
      <c r="K58" s="198"/>
      <c r="L58" s="198"/>
      <c r="M58" s="108">
        <f t="shared" si="8"/>
        <v>0</v>
      </c>
      <c r="N58" s="108">
        <f t="shared" si="9"/>
        <v>0</v>
      </c>
      <c r="O58" s="116">
        <f t="shared" si="10"/>
        <v>0</v>
      </c>
      <c r="P58" s="116">
        <f t="shared" si="11"/>
        <v>0</v>
      </c>
      <c r="Q58" s="34"/>
      <c r="R58" s="34"/>
      <c r="S58" s="34"/>
      <c r="T58" s="34"/>
      <c r="U58" s="34"/>
      <c r="V58" s="34"/>
    </row>
    <row r="59" spans="1:22" s="49" customFormat="1" ht="20.100000000000001" customHeight="1" x14ac:dyDescent="0.2">
      <c r="A59" s="175" t="s">
        <v>113</v>
      </c>
      <c r="B59" s="176" t="s">
        <v>364</v>
      </c>
      <c r="C59" s="177" t="s">
        <v>365</v>
      </c>
      <c r="D59" s="175" t="s">
        <v>211</v>
      </c>
      <c r="E59" s="175" t="s">
        <v>220</v>
      </c>
      <c r="F59" s="178">
        <v>4.6100000000000003</v>
      </c>
      <c r="G59" s="195"/>
      <c r="H59" s="196"/>
      <c r="I59" s="45">
        <v>0</v>
      </c>
      <c r="J59" s="199"/>
      <c r="K59" s="198"/>
      <c r="L59" s="198"/>
      <c r="M59" s="108">
        <f t="shared" si="8"/>
        <v>0</v>
      </c>
      <c r="N59" s="108">
        <f t="shared" si="9"/>
        <v>0</v>
      </c>
      <c r="O59" s="116">
        <f t="shared" si="10"/>
        <v>0</v>
      </c>
      <c r="P59" s="116">
        <f t="shared" si="11"/>
        <v>0</v>
      </c>
      <c r="Q59" s="34"/>
      <c r="R59" s="34"/>
      <c r="S59" s="34"/>
      <c r="T59" s="34"/>
      <c r="U59" s="34"/>
      <c r="V59" s="34"/>
    </row>
    <row r="60" spans="1:22" s="49" customFormat="1" ht="20.100000000000001" customHeight="1" x14ac:dyDescent="0.2">
      <c r="A60" s="175" t="s">
        <v>114</v>
      </c>
      <c r="B60" s="176" t="s">
        <v>364</v>
      </c>
      <c r="C60" s="177" t="s">
        <v>365</v>
      </c>
      <c r="D60" s="175" t="s">
        <v>211</v>
      </c>
      <c r="E60" s="175" t="s">
        <v>220</v>
      </c>
      <c r="F60" s="178">
        <v>3.91</v>
      </c>
      <c r="G60" s="195"/>
      <c r="H60" s="196"/>
      <c r="I60" s="45">
        <v>200</v>
      </c>
      <c r="J60" s="199"/>
      <c r="K60" s="198"/>
      <c r="L60" s="198"/>
      <c r="M60" s="108">
        <f t="shared" si="8"/>
        <v>0</v>
      </c>
      <c r="N60" s="108">
        <f t="shared" si="9"/>
        <v>0</v>
      </c>
      <c r="O60" s="116">
        <f t="shared" si="10"/>
        <v>0</v>
      </c>
      <c r="P60" s="116">
        <f t="shared" si="11"/>
        <v>0</v>
      </c>
      <c r="Q60" s="34"/>
      <c r="R60" s="34"/>
      <c r="S60" s="34"/>
      <c r="T60" s="34"/>
      <c r="U60" s="34"/>
      <c r="V60" s="34"/>
    </row>
    <row r="61" spans="1:22" s="49" customFormat="1" ht="20.100000000000001" customHeight="1" x14ac:dyDescent="0.2">
      <c r="A61" s="175" t="s">
        <v>115</v>
      </c>
      <c r="B61" s="176" t="s">
        <v>364</v>
      </c>
      <c r="C61" s="177" t="s">
        <v>365</v>
      </c>
      <c r="D61" s="175" t="s">
        <v>250</v>
      </c>
      <c r="E61" s="175" t="s">
        <v>217</v>
      </c>
      <c r="F61" s="178">
        <v>1.6</v>
      </c>
      <c r="G61" s="195"/>
      <c r="H61" s="196"/>
      <c r="I61" s="45">
        <v>200</v>
      </c>
      <c r="J61" s="199"/>
      <c r="K61" s="198"/>
      <c r="L61" s="198"/>
      <c r="M61" s="108">
        <f t="shared" si="8"/>
        <v>0</v>
      </c>
      <c r="N61" s="108">
        <f t="shared" si="9"/>
        <v>0</v>
      </c>
      <c r="O61" s="116">
        <f t="shared" si="10"/>
        <v>0</v>
      </c>
      <c r="P61" s="116">
        <f t="shared" si="11"/>
        <v>0</v>
      </c>
      <c r="Q61" s="34"/>
      <c r="R61" s="34"/>
      <c r="S61" s="34"/>
      <c r="T61" s="34"/>
      <c r="U61" s="34"/>
      <c r="V61" s="34"/>
    </row>
    <row r="62" spans="1:22" s="49" customFormat="1" ht="20.100000000000001" customHeight="1" x14ac:dyDescent="0.2">
      <c r="A62" s="175" t="s">
        <v>116</v>
      </c>
      <c r="B62" s="176" t="s">
        <v>364</v>
      </c>
      <c r="C62" s="177" t="s">
        <v>365</v>
      </c>
      <c r="D62" s="175" t="s">
        <v>212</v>
      </c>
      <c r="E62" s="175" t="s">
        <v>362</v>
      </c>
      <c r="F62" s="178">
        <v>3.37</v>
      </c>
      <c r="G62" s="195"/>
      <c r="H62" s="196"/>
      <c r="I62" s="45">
        <v>200</v>
      </c>
      <c r="J62" s="199"/>
      <c r="K62" s="198"/>
      <c r="L62" s="198"/>
      <c r="M62" s="108">
        <f t="shared" si="8"/>
        <v>0</v>
      </c>
      <c r="N62" s="108">
        <f t="shared" si="9"/>
        <v>0</v>
      </c>
      <c r="O62" s="116">
        <f t="shared" si="10"/>
        <v>0</v>
      </c>
      <c r="P62" s="116">
        <f t="shared" si="11"/>
        <v>0</v>
      </c>
      <c r="Q62" s="34"/>
      <c r="R62" s="34"/>
      <c r="S62" s="34"/>
      <c r="T62" s="34"/>
      <c r="U62" s="34"/>
      <c r="V62" s="34"/>
    </row>
    <row r="63" spans="1:22" s="49" customFormat="1" ht="20.100000000000001" customHeight="1" x14ac:dyDescent="0.2">
      <c r="A63" s="175" t="s">
        <v>116</v>
      </c>
      <c r="B63" s="176" t="s">
        <v>364</v>
      </c>
      <c r="C63" s="177" t="s">
        <v>365</v>
      </c>
      <c r="D63" s="175" t="s">
        <v>212</v>
      </c>
      <c r="E63" s="175" t="s">
        <v>220</v>
      </c>
      <c r="F63" s="178">
        <v>0.8</v>
      </c>
      <c r="G63" s="195"/>
      <c r="H63" s="196"/>
      <c r="I63" s="45">
        <v>200</v>
      </c>
      <c r="J63" s="199"/>
      <c r="K63" s="198"/>
      <c r="L63" s="198"/>
      <c r="M63" s="108">
        <f t="shared" si="8"/>
        <v>0</v>
      </c>
      <c r="N63" s="108">
        <f t="shared" si="9"/>
        <v>0</v>
      </c>
      <c r="O63" s="116">
        <f t="shared" si="10"/>
        <v>0</v>
      </c>
      <c r="P63" s="116">
        <f t="shared" si="11"/>
        <v>0</v>
      </c>
      <c r="Q63" s="34"/>
      <c r="R63" s="34"/>
      <c r="S63" s="34"/>
      <c r="T63" s="34"/>
      <c r="U63" s="34"/>
      <c r="V63" s="34"/>
    </row>
    <row r="64" spans="1:22" s="49" customFormat="1" ht="20.100000000000001" customHeight="1" x14ac:dyDescent="0.2">
      <c r="A64" s="175" t="s">
        <v>117</v>
      </c>
      <c r="B64" s="176" t="s">
        <v>364</v>
      </c>
      <c r="C64" s="177" t="s">
        <v>365</v>
      </c>
      <c r="D64" s="175" t="s">
        <v>225</v>
      </c>
      <c r="E64" s="175" t="s">
        <v>218</v>
      </c>
      <c r="F64" s="178">
        <v>24.2</v>
      </c>
      <c r="G64" s="195"/>
      <c r="H64" s="196"/>
      <c r="I64" s="45">
        <v>200</v>
      </c>
      <c r="J64" s="199"/>
      <c r="K64" s="198"/>
      <c r="L64" s="198"/>
      <c r="M64" s="108">
        <f t="shared" si="8"/>
        <v>0</v>
      </c>
      <c r="N64" s="108">
        <f t="shared" si="9"/>
        <v>0</v>
      </c>
      <c r="O64" s="116">
        <f t="shared" si="10"/>
        <v>0</v>
      </c>
      <c r="P64" s="116">
        <f t="shared" si="11"/>
        <v>0</v>
      </c>
      <c r="Q64" s="34"/>
      <c r="R64" s="34"/>
      <c r="S64" s="34"/>
      <c r="T64" s="34"/>
      <c r="U64" s="34"/>
      <c r="V64" s="34"/>
    </row>
    <row r="65" spans="1:22" s="49" customFormat="1" ht="20.100000000000001" customHeight="1" x14ac:dyDescent="0.2">
      <c r="A65" s="175" t="s">
        <v>117</v>
      </c>
      <c r="B65" s="176" t="s">
        <v>364</v>
      </c>
      <c r="C65" s="177" t="s">
        <v>365</v>
      </c>
      <c r="D65" s="175" t="s">
        <v>306</v>
      </c>
      <c r="E65" s="175" t="s">
        <v>220</v>
      </c>
      <c r="F65" s="178">
        <v>10.25</v>
      </c>
      <c r="G65" s="195"/>
      <c r="H65" s="196"/>
      <c r="I65" s="45">
        <v>0</v>
      </c>
      <c r="J65" s="199"/>
      <c r="K65" s="198"/>
      <c r="L65" s="198"/>
      <c r="M65" s="108">
        <f t="shared" si="8"/>
        <v>0</v>
      </c>
      <c r="N65" s="108">
        <f t="shared" si="9"/>
        <v>0</v>
      </c>
      <c r="O65" s="116">
        <f t="shared" si="10"/>
        <v>0</v>
      </c>
      <c r="P65" s="116">
        <f t="shared" si="11"/>
        <v>0</v>
      </c>
      <c r="Q65" s="34"/>
      <c r="R65" s="34"/>
      <c r="S65" s="34"/>
      <c r="T65" s="34"/>
      <c r="U65" s="34"/>
      <c r="V65" s="34"/>
    </row>
    <row r="66" spans="1:22" s="49" customFormat="1" ht="20.100000000000001" customHeight="1" x14ac:dyDescent="0.2">
      <c r="A66" s="175" t="s">
        <v>118</v>
      </c>
      <c r="B66" s="176" t="s">
        <v>364</v>
      </c>
      <c r="C66" s="177" t="s">
        <v>365</v>
      </c>
      <c r="D66" s="175" t="s">
        <v>369</v>
      </c>
      <c r="E66" s="175" t="s">
        <v>699</v>
      </c>
      <c r="F66" s="178">
        <v>15.66</v>
      </c>
      <c r="G66" s="195"/>
      <c r="H66" s="196"/>
      <c r="I66" s="45">
        <v>0</v>
      </c>
      <c r="J66" s="199"/>
      <c r="K66" s="198"/>
      <c r="L66" s="198"/>
      <c r="M66" s="108">
        <f t="shared" si="8"/>
        <v>0</v>
      </c>
      <c r="N66" s="108">
        <f t="shared" si="9"/>
        <v>0</v>
      </c>
      <c r="O66" s="116">
        <f t="shared" si="10"/>
        <v>0</v>
      </c>
      <c r="P66" s="116">
        <f t="shared" si="11"/>
        <v>0</v>
      </c>
      <c r="Q66" s="34"/>
      <c r="R66" s="34"/>
      <c r="S66" s="34"/>
      <c r="T66" s="34"/>
      <c r="U66" s="34"/>
      <c r="V66" s="34"/>
    </row>
    <row r="67" spans="1:22" s="49" customFormat="1" ht="20.100000000000001" customHeight="1" x14ac:dyDescent="0.2">
      <c r="A67" s="175" t="s">
        <v>119</v>
      </c>
      <c r="B67" s="176" t="s">
        <v>364</v>
      </c>
      <c r="C67" s="177" t="s">
        <v>365</v>
      </c>
      <c r="D67" s="175" t="s">
        <v>250</v>
      </c>
      <c r="E67" s="175" t="s">
        <v>699</v>
      </c>
      <c r="F67" s="178">
        <v>33.43</v>
      </c>
      <c r="G67" s="195"/>
      <c r="H67" s="196"/>
      <c r="I67" s="45">
        <v>200</v>
      </c>
      <c r="J67" s="199"/>
      <c r="K67" s="198"/>
      <c r="L67" s="198"/>
      <c r="M67" s="108">
        <f t="shared" si="8"/>
        <v>0</v>
      </c>
      <c r="N67" s="108">
        <f t="shared" si="9"/>
        <v>0</v>
      </c>
      <c r="O67" s="116">
        <f t="shared" si="10"/>
        <v>0</v>
      </c>
      <c r="P67" s="116">
        <f t="shared" si="11"/>
        <v>0</v>
      </c>
      <c r="Q67" s="34"/>
      <c r="R67" s="34"/>
      <c r="S67" s="34"/>
      <c r="T67" s="34"/>
      <c r="U67" s="34"/>
      <c r="V67" s="34"/>
    </row>
    <row r="68" spans="1:22" s="49" customFormat="1" ht="20.100000000000001" customHeight="1" x14ac:dyDescent="0.2">
      <c r="A68" s="175" t="s">
        <v>120</v>
      </c>
      <c r="B68" s="176" t="s">
        <v>364</v>
      </c>
      <c r="C68" s="177" t="s">
        <v>365</v>
      </c>
      <c r="D68" s="175" t="s">
        <v>370</v>
      </c>
      <c r="E68" s="175" t="s">
        <v>256</v>
      </c>
      <c r="F68" s="178">
        <v>14.3</v>
      </c>
      <c r="G68" s="195"/>
      <c r="H68" s="196"/>
      <c r="I68" s="45">
        <v>0</v>
      </c>
      <c r="J68" s="199"/>
      <c r="K68" s="198"/>
      <c r="L68" s="198"/>
      <c r="M68" s="108">
        <f t="shared" si="8"/>
        <v>0</v>
      </c>
      <c r="N68" s="108">
        <f t="shared" si="9"/>
        <v>0</v>
      </c>
      <c r="O68" s="116">
        <f t="shared" si="10"/>
        <v>0</v>
      </c>
      <c r="P68" s="116">
        <f t="shared" si="11"/>
        <v>0</v>
      </c>
      <c r="Q68" s="34"/>
      <c r="R68" s="34"/>
      <c r="S68" s="34"/>
      <c r="T68" s="34"/>
      <c r="U68" s="34"/>
      <c r="V68" s="34"/>
    </row>
    <row r="69" spans="1:22" s="49" customFormat="1" ht="20.100000000000001" customHeight="1" x14ac:dyDescent="0.2">
      <c r="A69" s="175" t="s">
        <v>121</v>
      </c>
      <c r="B69" s="176" t="s">
        <v>364</v>
      </c>
      <c r="C69" s="177" t="s">
        <v>365</v>
      </c>
      <c r="D69" s="175" t="s">
        <v>222</v>
      </c>
      <c r="E69" s="175" t="s">
        <v>256</v>
      </c>
      <c r="F69" s="178">
        <v>14.3</v>
      </c>
      <c r="G69" s="195"/>
      <c r="H69" s="196"/>
      <c r="I69" s="45">
        <v>200</v>
      </c>
      <c r="J69" s="199"/>
      <c r="K69" s="198"/>
      <c r="L69" s="198"/>
      <c r="M69" s="108">
        <f t="shared" si="8"/>
        <v>0</v>
      </c>
      <c r="N69" s="108">
        <f t="shared" si="9"/>
        <v>0</v>
      </c>
      <c r="O69" s="116">
        <f t="shared" si="10"/>
        <v>0</v>
      </c>
      <c r="P69" s="116">
        <f t="shared" si="11"/>
        <v>0</v>
      </c>
      <c r="Q69" s="34"/>
      <c r="R69" s="34"/>
      <c r="S69" s="34"/>
      <c r="T69" s="34"/>
      <c r="U69" s="34"/>
      <c r="V69" s="34"/>
    </row>
    <row r="70" spans="1:22" s="49" customFormat="1" ht="20.100000000000001" customHeight="1" x14ac:dyDescent="0.2">
      <c r="A70" s="157"/>
      <c r="B70" s="158"/>
      <c r="C70" s="158"/>
      <c r="D70" s="158"/>
      <c r="E70" s="159"/>
      <c r="F70" s="160">
        <f>SUM(F39:F69)</f>
        <v>928.40999999999985</v>
      </c>
      <c r="G70" s="161"/>
      <c r="H70" s="161"/>
      <c r="I70" s="160"/>
      <c r="J70" s="160"/>
      <c r="K70" s="160"/>
      <c r="L70" s="162"/>
      <c r="M70" s="160">
        <f>SUM(M39:M69)</f>
        <v>0</v>
      </c>
      <c r="N70" s="160">
        <f>SUM(N39:N69)</f>
        <v>0</v>
      </c>
      <c r="O70" s="161">
        <f>SUM(O39:O69)</f>
        <v>0</v>
      </c>
      <c r="P70" s="161">
        <f>SUM(P39:P69)</f>
        <v>0</v>
      </c>
      <c r="Q70" s="34"/>
      <c r="R70" s="34"/>
      <c r="S70" s="34"/>
      <c r="T70" s="34"/>
      <c r="U70" s="34"/>
      <c r="V70" s="34"/>
    </row>
    <row r="71" spans="1:22" s="49" customFormat="1" ht="20.100000000000001" customHeight="1" x14ac:dyDescent="0.2">
      <c r="A71" s="175" t="s">
        <v>371</v>
      </c>
      <c r="B71" s="176" t="s">
        <v>443</v>
      </c>
      <c r="C71" s="177" t="s">
        <v>444</v>
      </c>
      <c r="D71" s="175" t="s">
        <v>295</v>
      </c>
      <c r="E71" s="175" t="s">
        <v>255</v>
      </c>
      <c r="F71" s="178">
        <v>10.199999999999999</v>
      </c>
      <c r="G71" s="195"/>
      <c r="H71" s="196"/>
      <c r="I71" s="45">
        <v>200</v>
      </c>
      <c r="J71" s="199"/>
      <c r="K71" s="198"/>
      <c r="L71" s="198"/>
      <c r="M71" s="108">
        <f t="shared" ref="M71:M101" si="12">IF(J71&lt;&gt;0,(I71/J71)*F71,0)</f>
        <v>0</v>
      </c>
      <c r="N71" s="108">
        <f t="shared" ref="N71:N101" si="13">K71*M71</f>
        <v>0</v>
      </c>
      <c r="O71" s="116">
        <f t="shared" ref="O71:O101" si="14">(G71*M71)+(N71*H71)</f>
        <v>0</v>
      </c>
      <c r="P71" s="116">
        <f t="shared" ref="P71:P101" si="15">L71*O71</f>
        <v>0</v>
      </c>
      <c r="Q71" s="34"/>
      <c r="R71" s="34"/>
      <c r="S71" s="34"/>
      <c r="T71" s="34"/>
      <c r="U71" s="34"/>
      <c r="V71" s="34"/>
    </row>
    <row r="72" spans="1:22" s="49" customFormat="1" ht="20.100000000000001" customHeight="1" x14ac:dyDescent="0.2">
      <c r="A72" s="175" t="s">
        <v>372</v>
      </c>
      <c r="B72" s="176" t="s">
        <v>443</v>
      </c>
      <c r="C72" s="177" t="s">
        <v>444</v>
      </c>
      <c r="D72" s="175" t="s">
        <v>445</v>
      </c>
      <c r="E72" s="175" t="s">
        <v>217</v>
      </c>
      <c r="F72" s="178">
        <v>69.739999999999995</v>
      </c>
      <c r="G72" s="195"/>
      <c r="H72" s="196"/>
      <c r="I72" s="45">
        <v>200</v>
      </c>
      <c r="J72" s="199"/>
      <c r="K72" s="198"/>
      <c r="L72" s="198"/>
      <c r="M72" s="108">
        <f t="shared" si="12"/>
        <v>0</v>
      </c>
      <c r="N72" s="108">
        <f t="shared" si="13"/>
        <v>0</v>
      </c>
      <c r="O72" s="116">
        <f t="shared" si="14"/>
        <v>0</v>
      </c>
      <c r="P72" s="116">
        <f t="shared" si="15"/>
        <v>0</v>
      </c>
      <c r="Q72" s="34"/>
      <c r="R72" s="34"/>
      <c r="S72" s="34"/>
      <c r="T72" s="34"/>
      <c r="U72" s="34"/>
      <c r="V72" s="34"/>
    </row>
    <row r="73" spans="1:22" s="49" customFormat="1" ht="20.100000000000001" customHeight="1" x14ac:dyDescent="0.2">
      <c r="A73" s="175" t="s">
        <v>373</v>
      </c>
      <c r="B73" s="176" t="s">
        <v>443</v>
      </c>
      <c r="C73" s="177" t="s">
        <v>444</v>
      </c>
      <c r="D73" s="175" t="s">
        <v>446</v>
      </c>
      <c r="E73" s="175" t="s">
        <v>217</v>
      </c>
      <c r="F73" s="178">
        <v>13.2</v>
      </c>
      <c r="G73" s="195"/>
      <c r="H73" s="196"/>
      <c r="I73" s="45">
        <v>200</v>
      </c>
      <c r="J73" s="199"/>
      <c r="K73" s="198"/>
      <c r="L73" s="198"/>
      <c r="M73" s="108">
        <f t="shared" si="12"/>
        <v>0</v>
      </c>
      <c r="N73" s="108">
        <f t="shared" si="13"/>
        <v>0</v>
      </c>
      <c r="O73" s="116">
        <f t="shared" si="14"/>
        <v>0</v>
      </c>
      <c r="P73" s="116">
        <f t="shared" si="15"/>
        <v>0</v>
      </c>
      <c r="Q73" s="34"/>
      <c r="R73" s="34"/>
      <c r="S73" s="34"/>
      <c r="T73" s="34"/>
      <c r="U73" s="34"/>
      <c r="V73" s="34"/>
    </row>
    <row r="74" spans="1:22" s="49" customFormat="1" ht="20.100000000000001" customHeight="1" x14ac:dyDescent="0.2">
      <c r="A74" s="175" t="s">
        <v>374</v>
      </c>
      <c r="B74" s="176" t="s">
        <v>443</v>
      </c>
      <c r="C74" s="177" t="s">
        <v>444</v>
      </c>
      <c r="D74" s="175" t="s">
        <v>160</v>
      </c>
      <c r="E74" s="175" t="s">
        <v>217</v>
      </c>
      <c r="F74" s="178">
        <v>28.34</v>
      </c>
      <c r="G74" s="195"/>
      <c r="H74" s="196"/>
      <c r="I74" s="45">
        <v>200</v>
      </c>
      <c r="J74" s="199"/>
      <c r="K74" s="198"/>
      <c r="L74" s="198"/>
      <c r="M74" s="108">
        <f t="shared" si="12"/>
        <v>0</v>
      </c>
      <c r="N74" s="108">
        <f t="shared" si="13"/>
        <v>0</v>
      </c>
      <c r="O74" s="116">
        <f t="shared" si="14"/>
        <v>0</v>
      </c>
      <c r="P74" s="116">
        <f t="shared" si="15"/>
        <v>0</v>
      </c>
      <c r="Q74" s="34"/>
      <c r="R74" s="34"/>
      <c r="S74" s="34"/>
      <c r="T74" s="34"/>
      <c r="U74" s="34"/>
      <c r="V74" s="34"/>
    </row>
    <row r="75" spans="1:22" s="49" customFormat="1" ht="20.100000000000001" customHeight="1" x14ac:dyDescent="0.2">
      <c r="A75" s="175" t="s">
        <v>375</v>
      </c>
      <c r="B75" s="176" t="s">
        <v>443</v>
      </c>
      <c r="C75" s="177" t="s">
        <v>444</v>
      </c>
      <c r="D75" s="175" t="s">
        <v>160</v>
      </c>
      <c r="E75" s="175" t="s">
        <v>217</v>
      </c>
      <c r="F75" s="178">
        <v>20.32</v>
      </c>
      <c r="G75" s="195"/>
      <c r="H75" s="196"/>
      <c r="I75" s="45">
        <v>200</v>
      </c>
      <c r="J75" s="199"/>
      <c r="K75" s="198"/>
      <c r="L75" s="198"/>
      <c r="M75" s="108">
        <f t="shared" si="12"/>
        <v>0</v>
      </c>
      <c r="N75" s="108">
        <f t="shared" si="13"/>
        <v>0</v>
      </c>
      <c r="O75" s="116">
        <f t="shared" si="14"/>
        <v>0</v>
      </c>
      <c r="P75" s="116">
        <f t="shared" si="15"/>
        <v>0</v>
      </c>
      <c r="Q75" s="34"/>
      <c r="R75" s="34"/>
      <c r="S75" s="34"/>
      <c r="T75" s="34"/>
      <c r="U75" s="34"/>
      <c r="V75" s="34"/>
    </row>
    <row r="76" spans="1:22" s="49" customFormat="1" ht="20.100000000000001" customHeight="1" x14ac:dyDescent="0.2">
      <c r="A76" s="175" t="s">
        <v>377</v>
      </c>
      <c r="B76" s="176" t="s">
        <v>443</v>
      </c>
      <c r="C76" s="177" t="s">
        <v>444</v>
      </c>
      <c r="D76" s="175" t="s">
        <v>212</v>
      </c>
      <c r="E76" s="175" t="s">
        <v>339</v>
      </c>
      <c r="F76" s="178">
        <v>12.3</v>
      </c>
      <c r="G76" s="195"/>
      <c r="H76" s="196"/>
      <c r="I76" s="45">
        <v>200</v>
      </c>
      <c r="J76" s="199"/>
      <c r="K76" s="198"/>
      <c r="L76" s="198"/>
      <c r="M76" s="108">
        <f t="shared" si="12"/>
        <v>0</v>
      </c>
      <c r="N76" s="108">
        <f t="shared" si="13"/>
        <v>0</v>
      </c>
      <c r="O76" s="116">
        <f t="shared" si="14"/>
        <v>0</v>
      </c>
      <c r="P76" s="116">
        <f t="shared" si="15"/>
        <v>0</v>
      </c>
      <c r="Q76" s="34"/>
      <c r="R76" s="34"/>
      <c r="S76" s="34"/>
      <c r="T76" s="34"/>
      <c r="U76" s="34"/>
      <c r="V76" s="34"/>
    </row>
    <row r="77" spans="1:22" s="49" customFormat="1" ht="20.100000000000001" customHeight="1" x14ac:dyDescent="0.2">
      <c r="A77" s="175" t="s">
        <v>378</v>
      </c>
      <c r="B77" s="176" t="s">
        <v>443</v>
      </c>
      <c r="C77" s="177" t="s">
        <v>444</v>
      </c>
      <c r="D77" s="175" t="s">
        <v>446</v>
      </c>
      <c r="E77" s="175" t="s">
        <v>218</v>
      </c>
      <c r="F77" s="178">
        <v>9.3000000000000007</v>
      </c>
      <c r="G77" s="195"/>
      <c r="H77" s="196"/>
      <c r="I77" s="45">
        <v>200</v>
      </c>
      <c r="J77" s="199"/>
      <c r="K77" s="198"/>
      <c r="L77" s="198"/>
      <c r="M77" s="108">
        <f t="shared" si="12"/>
        <v>0</v>
      </c>
      <c r="N77" s="108">
        <f t="shared" si="13"/>
        <v>0</v>
      </c>
      <c r="O77" s="116">
        <f t="shared" si="14"/>
        <v>0</v>
      </c>
      <c r="P77" s="116">
        <f t="shared" si="15"/>
        <v>0</v>
      </c>
      <c r="Q77" s="34"/>
      <c r="R77" s="34"/>
      <c r="S77" s="34"/>
      <c r="T77" s="34"/>
      <c r="U77" s="34"/>
      <c r="V77" s="34"/>
    </row>
    <row r="78" spans="1:22" s="49" customFormat="1" ht="20.100000000000001" customHeight="1" x14ac:dyDescent="0.2">
      <c r="A78" s="175" t="s">
        <v>381</v>
      </c>
      <c r="B78" s="176" t="s">
        <v>443</v>
      </c>
      <c r="C78" s="177" t="s">
        <v>444</v>
      </c>
      <c r="D78" s="175" t="s">
        <v>208</v>
      </c>
      <c r="E78" s="175" t="s">
        <v>217</v>
      </c>
      <c r="F78" s="178">
        <v>46.9</v>
      </c>
      <c r="G78" s="195"/>
      <c r="H78" s="196"/>
      <c r="I78" s="45">
        <v>200</v>
      </c>
      <c r="J78" s="199"/>
      <c r="K78" s="198"/>
      <c r="L78" s="198"/>
      <c r="M78" s="108">
        <f t="shared" si="12"/>
        <v>0</v>
      </c>
      <c r="N78" s="108">
        <f t="shared" si="13"/>
        <v>0</v>
      </c>
      <c r="O78" s="116">
        <f t="shared" si="14"/>
        <v>0</v>
      </c>
      <c r="P78" s="116">
        <f t="shared" si="15"/>
        <v>0</v>
      </c>
      <c r="Q78" s="34"/>
      <c r="R78" s="34"/>
      <c r="S78" s="34"/>
      <c r="T78" s="34"/>
      <c r="U78" s="34"/>
      <c r="V78" s="34"/>
    </row>
    <row r="79" spans="1:22" s="49" customFormat="1" ht="20.100000000000001" customHeight="1" x14ac:dyDescent="0.2">
      <c r="A79" s="175" t="s">
        <v>382</v>
      </c>
      <c r="B79" s="176" t="s">
        <v>443</v>
      </c>
      <c r="C79" s="177" t="s">
        <v>444</v>
      </c>
      <c r="D79" s="175" t="s">
        <v>208</v>
      </c>
      <c r="E79" s="175" t="s">
        <v>217</v>
      </c>
      <c r="F79" s="178">
        <v>48.7</v>
      </c>
      <c r="G79" s="195"/>
      <c r="H79" s="196"/>
      <c r="I79" s="45">
        <v>200</v>
      </c>
      <c r="J79" s="199"/>
      <c r="K79" s="198"/>
      <c r="L79" s="198"/>
      <c r="M79" s="108">
        <f t="shared" si="12"/>
        <v>0</v>
      </c>
      <c r="N79" s="108">
        <f t="shared" si="13"/>
        <v>0</v>
      </c>
      <c r="O79" s="116">
        <f t="shared" si="14"/>
        <v>0</v>
      </c>
      <c r="P79" s="116">
        <f t="shared" si="15"/>
        <v>0</v>
      </c>
      <c r="Q79" s="34"/>
      <c r="R79" s="34"/>
      <c r="S79" s="34"/>
      <c r="T79" s="34"/>
      <c r="U79" s="34"/>
      <c r="V79" s="34"/>
    </row>
    <row r="80" spans="1:22" s="49" customFormat="1" ht="20.100000000000001" customHeight="1" x14ac:dyDescent="0.2">
      <c r="A80" s="175" t="s">
        <v>383</v>
      </c>
      <c r="B80" s="176" t="s">
        <v>443</v>
      </c>
      <c r="C80" s="177" t="s">
        <v>444</v>
      </c>
      <c r="D80" s="175" t="s">
        <v>253</v>
      </c>
      <c r="E80" s="175" t="s">
        <v>246</v>
      </c>
      <c r="F80" s="178">
        <v>81.400000000000006</v>
      </c>
      <c r="G80" s="195"/>
      <c r="H80" s="196"/>
      <c r="I80" s="45">
        <v>200</v>
      </c>
      <c r="J80" s="199"/>
      <c r="K80" s="198"/>
      <c r="L80" s="198"/>
      <c r="M80" s="108">
        <f t="shared" si="12"/>
        <v>0</v>
      </c>
      <c r="N80" s="108">
        <f t="shared" si="13"/>
        <v>0</v>
      </c>
      <c r="O80" s="116">
        <f t="shared" si="14"/>
        <v>0</v>
      </c>
      <c r="P80" s="116">
        <f t="shared" si="15"/>
        <v>0</v>
      </c>
      <c r="Q80" s="34"/>
      <c r="R80" s="34"/>
      <c r="S80" s="34"/>
      <c r="T80" s="34"/>
      <c r="U80" s="34"/>
      <c r="V80" s="34"/>
    </row>
    <row r="81" spans="1:22" s="49" customFormat="1" ht="20.100000000000001" customHeight="1" x14ac:dyDescent="0.2">
      <c r="A81" s="175" t="s">
        <v>384</v>
      </c>
      <c r="B81" s="176" t="s">
        <v>443</v>
      </c>
      <c r="C81" s="177" t="s">
        <v>444</v>
      </c>
      <c r="D81" s="175" t="s">
        <v>211</v>
      </c>
      <c r="E81" s="175" t="s">
        <v>217</v>
      </c>
      <c r="F81" s="178">
        <v>6.5</v>
      </c>
      <c r="G81" s="195"/>
      <c r="H81" s="196"/>
      <c r="I81" s="45">
        <v>0</v>
      </c>
      <c r="J81" s="199"/>
      <c r="K81" s="198"/>
      <c r="L81" s="198"/>
      <c r="M81" s="108">
        <f t="shared" si="12"/>
        <v>0</v>
      </c>
      <c r="N81" s="108">
        <f t="shared" si="13"/>
        <v>0</v>
      </c>
      <c r="O81" s="116">
        <f t="shared" si="14"/>
        <v>0</v>
      </c>
      <c r="P81" s="116">
        <f t="shared" si="15"/>
        <v>0</v>
      </c>
      <c r="Q81" s="34"/>
      <c r="R81" s="34"/>
      <c r="S81" s="34"/>
      <c r="T81" s="34"/>
      <c r="U81" s="34"/>
      <c r="V81" s="34"/>
    </row>
    <row r="82" spans="1:22" s="49" customFormat="1" ht="20.100000000000001" customHeight="1" x14ac:dyDescent="0.2">
      <c r="A82" s="175" t="s">
        <v>385</v>
      </c>
      <c r="B82" s="176" t="s">
        <v>443</v>
      </c>
      <c r="C82" s="177" t="s">
        <v>444</v>
      </c>
      <c r="D82" s="175" t="s">
        <v>211</v>
      </c>
      <c r="E82" s="175" t="s">
        <v>217</v>
      </c>
      <c r="F82" s="178">
        <v>14.9</v>
      </c>
      <c r="G82" s="195"/>
      <c r="H82" s="196"/>
      <c r="I82" s="45">
        <v>0</v>
      </c>
      <c r="J82" s="199"/>
      <c r="K82" s="198"/>
      <c r="L82" s="198"/>
      <c r="M82" s="108">
        <f t="shared" si="12"/>
        <v>0</v>
      </c>
      <c r="N82" s="108">
        <f t="shared" si="13"/>
        <v>0</v>
      </c>
      <c r="O82" s="116">
        <f t="shared" si="14"/>
        <v>0</v>
      </c>
      <c r="P82" s="116">
        <f t="shared" si="15"/>
        <v>0</v>
      </c>
      <c r="Q82" s="34"/>
      <c r="R82" s="34"/>
      <c r="S82" s="34"/>
      <c r="T82" s="34"/>
      <c r="U82" s="34"/>
      <c r="V82" s="34"/>
    </row>
    <row r="83" spans="1:22" s="49" customFormat="1" ht="20.100000000000001" customHeight="1" x14ac:dyDescent="0.2">
      <c r="A83" s="175" t="s">
        <v>386</v>
      </c>
      <c r="B83" s="176" t="s">
        <v>443</v>
      </c>
      <c r="C83" s="177" t="s">
        <v>444</v>
      </c>
      <c r="D83" s="175" t="s">
        <v>319</v>
      </c>
      <c r="E83" s="175" t="s">
        <v>218</v>
      </c>
      <c r="F83" s="178">
        <v>29.1</v>
      </c>
      <c r="G83" s="195"/>
      <c r="H83" s="196"/>
      <c r="I83" s="45">
        <v>200</v>
      </c>
      <c r="J83" s="199"/>
      <c r="K83" s="198"/>
      <c r="L83" s="198"/>
      <c r="M83" s="108">
        <f t="shared" si="12"/>
        <v>0</v>
      </c>
      <c r="N83" s="108">
        <f t="shared" si="13"/>
        <v>0</v>
      </c>
      <c r="O83" s="116">
        <f t="shared" si="14"/>
        <v>0</v>
      </c>
      <c r="P83" s="116">
        <f t="shared" si="15"/>
        <v>0</v>
      </c>
      <c r="Q83" s="34"/>
      <c r="R83" s="34"/>
      <c r="S83" s="34"/>
      <c r="T83" s="34"/>
      <c r="U83" s="34"/>
      <c r="V83" s="34"/>
    </row>
    <row r="84" spans="1:22" s="49" customFormat="1" ht="20.100000000000001" customHeight="1" x14ac:dyDescent="0.2">
      <c r="A84" s="175" t="s">
        <v>387</v>
      </c>
      <c r="B84" s="176" t="s">
        <v>443</v>
      </c>
      <c r="C84" s="177" t="s">
        <v>444</v>
      </c>
      <c r="D84" s="175" t="s">
        <v>208</v>
      </c>
      <c r="E84" s="175" t="s">
        <v>217</v>
      </c>
      <c r="F84" s="178">
        <v>50</v>
      </c>
      <c r="G84" s="195"/>
      <c r="H84" s="196"/>
      <c r="I84" s="45">
        <v>200</v>
      </c>
      <c r="J84" s="199"/>
      <c r="K84" s="198"/>
      <c r="L84" s="198"/>
      <c r="M84" s="108">
        <f t="shared" si="12"/>
        <v>0</v>
      </c>
      <c r="N84" s="108">
        <f t="shared" si="13"/>
        <v>0</v>
      </c>
      <c r="O84" s="116">
        <f t="shared" si="14"/>
        <v>0</v>
      </c>
      <c r="P84" s="116">
        <f t="shared" si="15"/>
        <v>0</v>
      </c>
      <c r="Q84" s="34"/>
      <c r="R84" s="34"/>
      <c r="S84" s="34"/>
      <c r="T84" s="34"/>
      <c r="U84" s="34"/>
      <c r="V84" s="34"/>
    </row>
    <row r="85" spans="1:22" s="49" customFormat="1" ht="20.100000000000001" customHeight="1" x14ac:dyDescent="0.2">
      <c r="A85" s="175" t="s">
        <v>388</v>
      </c>
      <c r="B85" s="176" t="s">
        <v>443</v>
      </c>
      <c r="C85" s="177" t="s">
        <v>444</v>
      </c>
      <c r="D85" s="175" t="s">
        <v>208</v>
      </c>
      <c r="E85" s="175" t="s">
        <v>217</v>
      </c>
      <c r="F85" s="178">
        <v>50</v>
      </c>
      <c r="G85" s="195"/>
      <c r="H85" s="196"/>
      <c r="I85" s="45">
        <v>200</v>
      </c>
      <c r="J85" s="199"/>
      <c r="K85" s="198"/>
      <c r="L85" s="198"/>
      <c r="M85" s="108">
        <f t="shared" si="12"/>
        <v>0</v>
      </c>
      <c r="N85" s="108">
        <f t="shared" si="13"/>
        <v>0</v>
      </c>
      <c r="O85" s="116">
        <f t="shared" si="14"/>
        <v>0</v>
      </c>
      <c r="P85" s="116">
        <f t="shared" si="15"/>
        <v>0</v>
      </c>
      <c r="Q85" s="34"/>
      <c r="R85" s="34"/>
      <c r="S85" s="34"/>
      <c r="T85" s="34"/>
      <c r="U85" s="34"/>
      <c r="V85" s="34"/>
    </row>
    <row r="86" spans="1:22" s="49" customFormat="1" ht="20.100000000000001" customHeight="1" x14ac:dyDescent="0.2">
      <c r="A86" s="175" t="s">
        <v>389</v>
      </c>
      <c r="B86" s="176" t="s">
        <v>443</v>
      </c>
      <c r="C86" s="177" t="s">
        <v>444</v>
      </c>
      <c r="D86" s="175" t="s">
        <v>208</v>
      </c>
      <c r="E86" s="175" t="s">
        <v>217</v>
      </c>
      <c r="F86" s="178">
        <v>50</v>
      </c>
      <c r="G86" s="195"/>
      <c r="H86" s="196"/>
      <c r="I86" s="45">
        <v>200</v>
      </c>
      <c r="J86" s="199"/>
      <c r="K86" s="198"/>
      <c r="L86" s="198"/>
      <c r="M86" s="108">
        <f t="shared" si="12"/>
        <v>0</v>
      </c>
      <c r="N86" s="108">
        <f t="shared" si="13"/>
        <v>0</v>
      </c>
      <c r="O86" s="116">
        <f t="shared" si="14"/>
        <v>0</v>
      </c>
      <c r="P86" s="116">
        <f t="shared" si="15"/>
        <v>0</v>
      </c>
      <c r="Q86" s="34"/>
      <c r="R86" s="34"/>
      <c r="S86" s="34"/>
      <c r="T86" s="34"/>
      <c r="U86" s="34"/>
      <c r="V86" s="34"/>
    </row>
    <row r="87" spans="1:22" s="49" customFormat="1" ht="20.100000000000001" customHeight="1" x14ac:dyDescent="0.2">
      <c r="A87" s="175" t="s">
        <v>390</v>
      </c>
      <c r="B87" s="176" t="s">
        <v>443</v>
      </c>
      <c r="C87" s="177" t="s">
        <v>444</v>
      </c>
      <c r="D87" s="175" t="s">
        <v>252</v>
      </c>
      <c r="E87" s="175" t="s">
        <v>217</v>
      </c>
      <c r="F87" s="178">
        <v>2.4</v>
      </c>
      <c r="G87" s="195"/>
      <c r="H87" s="196"/>
      <c r="I87" s="45">
        <v>200</v>
      </c>
      <c r="J87" s="199"/>
      <c r="K87" s="198"/>
      <c r="L87" s="198"/>
      <c r="M87" s="108">
        <f t="shared" si="12"/>
        <v>0</v>
      </c>
      <c r="N87" s="108">
        <f t="shared" si="13"/>
        <v>0</v>
      </c>
      <c r="O87" s="116">
        <f t="shared" si="14"/>
        <v>0</v>
      </c>
      <c r="P87" s="116">
        <f t="shared" si="15"/>
        <v>0</v>
      </c>
      <c r="Q87" s="34"/>
      <c r="R87" s="34"/>
      <c r="S87" s="34"/>
      <c r="T87" s="34"/>
      <c r="U87" s="34"/>
      <c r="V87" s="34"/>
    </row>
    <row r="88" spans="1:22" s="49" customFormat="1" ht="20.100000000000001" customHeight="1" x14ac:dyDescent="0.2">
      <c r="A88" s="175" t="s">
        <v>391</v>
      </c>
      <c r="B88" s="176" t="s">
        <v>443</v>
      </c>
      <c r="C88" s="177" t="s">
        <v>444</v>
      </c>
      <c r="D88" s="175" t="s">
        <v>244</v>
      </c>
      <c r="E88" s="175" t="s">
        <v>217</v>
      </c>
      <c r="F88" s="178">
        <v>3.2</v>
      </c>
      <c r="G88" s="195"/>
      <c r="H88" s="196"/>
      <c r="I88" s="45">
        <v>0</v>
      </c>
      <c r="J88" s="199"/>
      <c r="K88" s="198"/>
      <c r="L88" s="198"/>
      <c r="M88" s="108">
        <f t="shared" si="12"/>
        <v>0</v>
      </c>
      <c r="N88" s="108">
        <f t="shared" si="13"/>
        <v>0</v>
      </c>
      <c r="O88" s="116">
        <f t="shared" si="14"/>
        <v>0</v>
      </c>
      <c r="P88" s="116">
        <f t="shared" si="15"/>
        <v>0</v>
      </c>
      <c r="Q88" s="34"/>
      <c r="R88" s="34"/>
      <c r="S88" s="34"/>
      <c r="T88" s="34"/>
      <c r="U88" s="34"/>
      <c r="V88" s="34"/>
    </row>
    <row r="89" spans="1:22" s="49" customFormat="1" ht="20.100000000000001" customHeight="1" x14ac:dyDescent="0.2">
      <c r="A89" s="175" t="s">
        <v>392</v>
      </c>
      <c r="B89" s="176" t="s">
        <v>443</v>
      </c>
      <c r="C89" s="177" t="s">
        <v>444</v>
      </c>
      <c r="D89" s="175" t="s">
        <v>287</v>
      </c>
      <c r="E89" s="175" t="s">
        <v>218</v>
      </c>
      <c r="F89" s="178">
        <v>14</v>
      </c>
      <c r="G89" s="195"/>
      <c r="H89" s="196"/>
      <c r="I89" s="45">
        <v>200</v>
      </c>
      <c r="J89" s="199"/>
      <c r="K89" s="198"/>
      <c r="L89" s="198"/>
      <c r="M89" s="108">
        <f t="shared" si="12"/>
        <v>0</v>
      </c>
      <c r="N89" s="108">
        <f t="shared" si="13"/>
        <v>0</v>
      </c>
      <c r="O89" s="116">
        <f t="shared" si="14"/>
        <v>0</v>
      </c>
      <c r="P89" s="116">
        <f t="shared" si="15"/>
        <v>0</v>
      </c>
      <c r="Q89" s="34"/>
      <c r="R89" s="34"/>
      <c r="S89" s="34"/>
      <c r="T89" s="34"/>
      <c r="U89" s="34"/>
      <c r="V89" s="34"/>
    </row>
    <row r="90" spans="1:22" s="49" customFormat="1" ht="20.100000000000001" customHeight="1" x14ac:dyDescent="0.2">
      <c r="A90" s="175" t="s">
        <v>393</v>
      </c>
      <c r="B90" s="176" t="s">
        <v>443</v>
      </c>
      <c r="C90" s="177" t="s">
        <v>444</v>
      </c>
      <c r="D90" s="175" t="s">
        <v>212</v>
      </c>
      <c r="E90" s="175" t="s">
        <v>339</v>
      </c>
      <c r="F90" s="178">
        <v>5</v>
      </c>
      <c r="G90" s="195"/>
      <c r="H90" s="196"/>
      <c r="I90" s="45">
        <v>200</v>
      </c>
      <c r="J90" s="199"/>
      <c r="K90" s="198"/>
      <c r="L90" s="198"/>
      <c r="M90" s="108">
        <f t="shared" si="12"/>
        <v>0</v>
      </c>
      <c r="N90" s="108">
        <f t="shared" si="13"/>
        <v>0</v>
      </c>
      <c r="O90" s="116">
        <f t="shared" si="14"/>
        <v>0</v>
      </c>
      <c r="P90" s="116">
        <f t="shared" si="15"/>
        <v>0</v>
      </c>
      <c r="Q90" s="34"/>
      <c r="R90" s="34"/>
      <c r="S90" s="34"/>
      <c r="T90" s="34"/>
      <c r="U90" s="34"/>
      <c r="V90" s="34"/>
    </row>
    <row r="91" spans="1:22" s="49" customFormat="1" ht="20.100000000000001" customHeight="1" x14ac:dyDescent="0.2">
      <c r="A91" s="175" t="s">
        <v>394</v>
      </c>
      <c r="B91" s="176" t="s">
        <v>443</v>
      </c>
      <c r="C91" s="177" t="s">
        <v>444</v>
      </c>
      <c r="D91" s="175" t="s">
        <v>212</v>
      </c>
      <c r="E91" s="175" t="s">
        <v>339</v>
      </c>
      <c r="F91" s="178">
        <v>4.9000000000000004</v>
      </c>
      <c r="G91" s="195"/>
      <c r="H91" s="196"/>
      <c r="I91" s="45">
        <v>200</v>
      </c>
      <c r="J91" s="199"/>
      <c r="K91" s="198"/>
      <c r="L91" s="198"/>
      <c r="M91" s="108">
        <f t="shared" si="12"/>
        <v>0</v>
      </c>
      <c r="N91" s="108">
        <f t="shared" si="13"/>
        <v>0</v>
      </c>
      <c r="O91" s="116">
        <f t="shared" si="14"/>
        <v>0</v>
      </c>
      <c r="P91" s="116">
        <f t="shared" si="15"/>
        <v>0</v>
      </c>
      <c r="Q91" s="34"/>
      <c r="R91" s="34"/>
      <c r="S91" s="34"/>
      <c r="T91" s="34"/>
      <c r="U91" s="34"/>
      <c r="V91" s="34"/>
    </row>
    <row r="92" spans="1:22" s="49" customFormat="1" ht="20.100000000000001" customHeight="1" x14ac:dyDescent="0.2">
      <c r="A92" s="175" t="s">
        <v>395</v>
      </c>
      <c r="B92" s="176" t="s">
        <v>443</v>
      </c>
      <c r="C92" s="177" t="s">
        <v>444</v>
      </c>
      <c r="D92" s="175" t="s">
        <v>298</v>
      </c>
      <c r="E92" s="175" t="s">
        <v>339</v>
      </c>
      <c r="F92" s="178">
        <v>5.8</v>
      </c>
      <c r="G92" s="195"/>
      <c r="H92" s="196"/>
      <c r="I92" s="45">
        <v>200</v>
      </c>
      <c r="J92" s="199"/>
      <c r="K92" s="198"/>
      <c r="L92" s="198"/>
      <c r="M92" s="108">
        <f t="shared" si="12"/>
        <v>0</v>
      </c>
      <c r="N92" s="108">
        <f t="shared" si="13"/>
        <v>0</v>
      </c>
      <c r="O92" s="116">
        <f t="shared" si="14"/>
        <v>0</v>
      </c>
      <c r="P92" s="116">
        <f t="shared" si="15"/>
        <v>0</v>
      </c>
      <c r="Q92" s="34"/>
      <c r="R92" s="34"/>
      <c r="S92" s="34"/>
      <c r="T92" s="34"/>
      <c r="U92" s="34"/>
      <c r="V92" s="34"/>
    </row>
    <row r="93" spans="1:22" s="49" customFormat="1" ht="20.100000000000001" customHeight="1" x14ac:dyDescent="0.2">
      <c r="A93" s="175" t="s">
        <v>396</v>
      </c>
      <c r="B93" s="176" t="s">
        <v>443</v>
      </c>
      <c r="C93" s="177" t="s">
        <v>444</v>
      </c>
      <c r="D93" s="175" t="s">
        <v>91</v>
      </c>
      <c r="E93" s="175" t="s">
        <v>217</v>
      </c>
      <c r="F93" s="178">
        <v>20.100000000000001</v>
      </c>
      <c r="G93" s="195"/>
      <c r="H93" s="196"/>
      <c r="I93" s="45">
        <v>200</v>
      </c>
      <c r="J93" s="199"/>
      <c r="K93" s="198"/>
      <c r="L93" s="198"/>
      <c r="M93" s="108">
        <f t="shared" si="12"/>
        <v>0</v>
      </c>
      <c r="N93" s="108">
        <f t="shared" si="13"/>
        <v>0</v>
      </c>
      <c r="O93" s="116">
        <f t="shared" si="14"/>
        <v>0</v>
      </c>
      <c r="P93" s="116">
        <f t="shared" si="15"/>
        <v>0</v>
      </c>
      <c r="Q93" s="34"/>
      <c r="R93" s="34"/>
      <c r="S93" s="34"/>
      <c r="T93" s="34"/>
      <c r="U93" s="34"/>
      <c r="V93" s="34"/>
    </row>
    <row r="94" spans="1:22" s="49" customFormat="1" ht="20.100000000000001" customHeight="1" x14ac:dyDescent="0.2">
      <c r="A94" s="175" t="s">
        <v>397</v>
      </c>
      <c r="B94" s="176" t="s">
        <v>443</v>
      </c>
      <c r="C94" s="177" t="s">
        <v>444</v>
      </c>
      <c r="D94" s="175" t="s">
        <v>447</v>
      </c>
      <c r="E94" s="175" t="s">
        <v>255</v>
      </c>
      <c r="F94" s="178">
        <v>5</v>
      </c>
      <c r="G94" s="195"/>
      <c r="H94" s="196"/>
      <c r="I94" s="45">
        <v>200</v>
      </c>
      <c r="J94" s="199"/>
      <c r="K94" s="198"/>
      <c r="L94" s="198"/>
      <c r="M94" s="108">
        <f t="shared" si="12"/>
        <v>0</v>
      </c>
      <c r="N94" s="108">
        <f t="shared" si="13"/>
        <v>0</v>
      </c>
      <c r="O94" s="116">
        <f t="shared" si="14"/>
        <v>0</v>
      </c>
      <c r="P94" s="116">
        <f t="shared" si="15"/>
        <v>0</v>
      </c>
      <c r="Q94" s="34"/>
      <c r="R94" s="34"/>
      <c r="S94" s="34"/>
      <c r="T94" s="34"/>
      <c r="U94" s="34"/>
      <c r="V94" s="34"/>
    </row>
    <row r="95" spans="1:22" s="49" customFormat="1" ht="20.100000000000001" customHeight="1" x14ac:dyDescent="0.2">
      <c r="A95" s="175" t="s">
        <v>398</v>
      </c>
      <c r="B95" s="176" t="s">
        <v>443</v>
      </c>
      <c r="C95" s="177" t="s">
        <v>444</v>
      </c>
      <c r="D95" s="175" t="s">
        <v>252</v>
      </c>
      <c r="E95" s="175" t="s">
        <v>217</v>
      </c>
      <c r="F95" s="178">
        <v>3.6</v>
      </c>
      <c r="G95" s="195"/>
      <c r="H95" s="196"/>
      <c r="I95" s="45">
        <v>0</v>
      </c>
      <c r="J95" s="199"/>
      <c r="K95" s="198"/>
      <c r="L95" s="198"/>
      <c r="M95" s="108">
        <f t="shared" si="12"/>
        <v>0</v>
      </c>
      <c r="N95" s="108">
        <f t="shared" si="13"/>
        <v>0</v>
      </c>
      <c r="O95" s="116">
        <f t="shared" si="14"/>
        <v>0</v>
      </c>
      <c r="P95" s="116">
        <f t="shared" si="15"/>
        <v>0</v>
      </c>
      <c r="Q95" s="34"/>
      <c r="R95" s="34"/>
      <c r="S95" s="34"/>
      <c r="T95" s="34"/>
      <c r="U95" s="34"/>
      <c r="V95" s="34"/>
    </row>
    <row r="96" spans="1:22" s="49" customFormat="1" ht="20.100000000000001" customHeight="1" x14ac:dyDescent="0.2">
      <c r="A96" s="175" t="s">
        <v>399</v>
      </c>
      <c r="B96" s="176" t="s">
        <v>443</v>
      </c>
      <c r="C96" s="177" t="s">
        <v>444</v>
      </c>
      <c r="D96" s="175" t="s">
        <v>447</v>
      </c>
      <c r="E96" s="175" t="s">
        <v>255</v>
      </c>
      <c r="F96" s="178">
        <v>6.8</v>
      </c>
      <c r="G96" s="195"/>
      <c r="H96" s="196"/>
      <c r="I96" s="45">
        <v>200</v>
      </c>
      <c r="J96" s="199"/>
      <c r="K96" s="198"/>
      <c r="L96" s="198"/>
      <c r="M96" s="108">
        <f t="shared" si="12"/>
        <v>0</v>
      </c>
      <c r="N96" s="108">
        <f t="shared" si="13"/>
        <v>0</v>
      </c>
      <c r="O96" s="116">
        <f t="shared" si="14"/>
        <v>0</v>
      </c>
      <c r="P96" s="116">
        <f t="shared" si="15"/>
        <v>0</v>
      </c>
      <c r="Q96" s="34"/>
      <c r="R96" s="34"/>
      <c r="S96" s="34"/>
      <c r="T96" s="34"/>
      <c r="U96" s="34"/>
      <c r="V96" s="34"/>
    </row>
    <row r="97" spans="1:22" s="49" customFormat="1" ht="20.100000000000001" customHeight="1" x14ac:dyDescent="0.2">
      <c r="A97" s="175" t="s">
        <v>400</v>
      </c>
      <c r="B97" s="176" t="s">
        <v>443</v>
      </c>
      <c r="C97" s="177" t="s">
        <v>444</v>
      </c>
      <c r="D97" s="175" t="s">
        <v>287</v>
      </c>
      <c r="E97" s="175" t="s">
        <v>217</v>
      </c>
      <c r="F97" s="178">
        <v>11.6</v>
      </c>
      <c r="G97" s="195"/>
      <c r="H97" s="196"/>
      <c r="I97" s="45">
        <v>200</v>
      </c>
      <c r="J97" s="199"/>
      <c r="K97" s="198"/>
      <c r="L97" s="198"/>
      <c r="M97" s="108">
        <f t="shared" si="12"/>
        <v>0</v>
      </c>
      <c r="N97" s="108">
        <f t="shared" si="13"/>
        <v>0</v>
      </c>
      <c r="O97" s="116">
        <f t="shared" si="14"/>
        <v>0</v>
      </c>
      <c r="P97" s="116">
        <f t="shared" si="15"/>
        <v>0</v>
      </c>
      <c r="Q97" s="34"/>
      <c r="R97" s="34"/>
      <c r="S97" s="34"/>
      <c r="T97" s="34"/>
      <c r="U97" s="34"/>
      <c r="V97" s="34"/>
    </row>
    <row r="98" spans="1:22" s="49" customFormat="1" ht="20.100000000000001" customHeight="1" x14ac:dyDescent="0.2">
      <c r="A98" s="175" t="s">
        <v>401</v>
      </c>
      <c r="B98" s="176" t="s">
        <v>443</v>
      </c>
      <c r="C98" s="177" t="s">
        <v>444</v>
      </c>
      <c r="D98" s="175" t="s">
        <v>448</v>
      </c>
      <c r="E98" s="175" t="s">
        <v>217</v>
      </c>
      <c r="F98" s="178">
        <v>18.2</v>
      </c>
      <c r="G98" s="195"/>
      <c r="H98" s="196"/>
      <c r="I98" s="45">
        <v>200</v>
      </c>
      <c r="J98" s="199"/>
      <c r="K98" s="198"/>
      <c r="L98" s="198"/>
      <c r="M98" s="108">
        <f t="shared" si="12"/>
        <v>0</v>
      </c>
      <c r="N98" s="108">
        <f t="shared" si="13"/>
        <v>0</v>
      </c>
      <c r="O98" s="116">
        <f t="shared" si="14"/>
        <v>0</v>
      </c>
      <c r="P98" s="116">
        <f t="shared" si="15"/>
        <v>0</v>
      </c>
      <c r="Q98" s="34"/>
      <c r="R98" s="34"/>
      <c r="S98" s="34"/>
      <c r="T98" s="34"/>
      <c r="U98" s="34"/>
      <c r="V98" s="34"/>
    </row>
    <row r="99" spans="1:22" s="49" customFormat="1" ht="20.100000000000001" customHeight="1" x14ac:dyDescent="0.2">
      <c r="A99" s="175" t="s">
        <v>402</v>
      </c>
      <c r="B99" s="176" t="s">
        <v>443</v>
      </c>
      <c r="C99" s="177" t="s">
        <v>444</v>
      </c>
      <c r="D99" s="175" t="s">
        <v>449</v>
      </c>
      <c r="E99" s="175" t="s">
        <v>217</v>
      </c>
      <c r="F99" s="178">
        <v>35.6</v>
      </c>
      <c r="G99" s="195"/>
      <c r="H99" s="196"/>
      <c r="I99" s="45">
        <v>200</v>
      </c>
      <c r="J99" s="199"/>
      <c r="K99" s="198"/>
      <c r="L99" s="198"/>
      <c r="M99" s="108">
        <f t="shared" si="12"/>
        <v>0</v>
      </c>
      <c r="N99" s="108">
        <f t="shared" si="13"/>
        <v>0</v>
      </c>
      <c r="O99" s="116">
        <f t="shared" si="14"/>
        <v>0</v>
      </c>
      <c r="P99" s="116">
        <f t="shared" si="15"/>
        <v>0</v>
      </c>
      <c r="Q99" s="34"/>
      <c r="R99" s="34"/>
      <c r="S99" s="34"/>
      <c r="T99" s="34"/>
      <c r="U99" s="34"/>
      <c r="V99" s="34"/>
    </row>
    <row r="100" spans="1:22" s="49" customFormat="1" ht="20.100000000000001" customHeight="1" x14ac:dyDescent="0.2">
      <c r="A100" s="175" t="s">
        <v>403</v>
      </c>
      <c r="B100" s="176" t="s">
        <v>443</v>
      </c>
      <c r="C100" s="177" t="s">
        <v>444</v>
      </c>
      <c r="D100" s="175" t="s">
        <v>160</v>
      </c>
      <c r="E100" s="175" t="s">
        <v>217</v>
      </c>
      <c r="F100" s="178">
        <v>28.34</v>
      </c>
      <c r="G100" s="195"/>
      <c r="H100" s="196"/>
      <c r="I100" s="45">
        <v>200</v>
      </c>
      <c r="J100" s="199"/>
      <c r="K100" s="198"/>
      <c r="L100" s="198"/>
      <c r="M100" s="108">
        <f t="shared" si="12"/>
        <v>0</v>
      </c>
      <c r="N100" s="108">
        <f t="shared" si="13"/>
        <v>0</v>
      </c>
      <c r="O100" s="116">
        <f t="shared" si="14"/>
        <v>0</v>
      </c>
      <c r="P100" s="116">
        <f t="shared" si="15"/>
        <v>0</v>
      </c>
      <c r="Q100" s="34"/>
      <c r="R100" s="34"/>
      <c r="S100" s="34"/>
      <c r="T100" s="34"/>
      <c r="U100" s="34"/>
      <c r="V100" s="34"/>
    </row>
    <row r="101" spans="1:22" s="49" customFormat="1" ht="20.100000000000001" customHeight="1" x14ac:dyDescent="0.2">
      <c r="A101" s="175" t="s">
        <v>404</v>
      </c>
      <c r="B101" s="176" t="s">
        <v>443</v>
      </c>
      <c r="C101" s="177" t="s">
        <v>444</v>
      </c>
      <c r="D101" s="175" t="s">
        <v>160</v>
      </c>
      <c r="E101" s="175" t="s">
        <v>217</v>
      </c>
      <c r="F101" s="178">
        <v>11.2</v>
      </c>
      <c r="G101" s="195"/>
      <c r="H101" s="196"/>
      <c r="I101" s="45">
        <v>200</v>
      </c>
      <c r="J101" s="199"/>
      <c r="K101" s="198"/>
      <c r="L101" s="198"/>
      <c r="M101" s="108">
        <f t="shared" si="12"/>
        <v>0</v>
      </c>
      <c r="N101" s="108">
        <f t="shared" si="13"/>
        <v>0</v>
      </c>
      <c r="O101" s="116">
        <f t="shared" si="14"/>
        <v>0</v>
      </c>
      <c r="P101" s="116">
        <f t="shared" si="15"/>
        <v>0</v>
      </c>
      <c r="Q101" s="34"/>
      <c r="R101" s="34"/>
      <c r="S101" s="34"/>
      <c r="T101" s="34"/>
      <c r="U101" s="34"/>
      <c r="V101" s="34"/>
    </row>
    <row r="102" spans="1:22" s="49" customFormat="1" ht="20.100000000000001" customHeight="1" x14ac:dyDescent="0.2">
      <c r="A102" s="175" t="s">
        <v>405</v>
      </c>
      <c r="B102" s="176" t="s">
        <v>443</v>
      </c>
      <c r="C102" s="177" t="s">
        <v>444</v>
      </c>
      <c r="D102" s="175" t="s">
        <v>212</v>
      </c>
      <c r="E102" s="175" t="s">
        <v>339</v>
      </c>
      <c r="F102" s="178">
        <v>10.7</v>
      </c>
      <c r="G102" s="195"/>
      <c r="H102" s="196"/>
      <c r="I102" s="45">
        <v>200</v>
      </c>
      <c r="J102" s="199"/>
      <c r="K102" s="198"/>
      <c r="L102" s="198"/>
      <c r="M102" s="108">
        <f t="shared" ref="M102" si="16">IF(J102&lt;&gt;0,(I102/J102)*F102,0)</f>
        <v>0</v>
      </c>
      <c r="N102" s="108">
        <f t="shared" ref="N102" si="17">K102*M102</f>
        <v>0</v>
      </c>
      <c r="O102" s="116">
        <f t="shared" ref="O102" si="18">(G102*M102)+(N102*H102)</f>
        <v>0</v>
      </c>
      <c r="P102" s="116">
        <f t="shared" ref="P102" si="19">L102*O102</f>
        <v>0</v>
      </c>
      <c r="Q102" s="34"/>
      <c r="R102" s="34"/>
      <c r="S102" s="34"/>
      <c r="T102" s="34"/>
      <c r="U102" s="34"/>
      <c r="V102" s="34"/>
    </row>
    <row r="103" spans="1:22" s="49" customFormat="1" ht="20.100000000000001" customHeight="1" x14ac:dyDescent="0.2">
      <c r="A103" s="175" t="s">
        <v>406</v>
      </c>
      <c r="B103" s="176" t="s">
        <v>443</v>
      </c>
      <c r="C103" s="177" t="s">
        <v>444</v>
      </c>
      <c r="D103" s="175" t="s">
        <v>250</v>
      </c>
      <c r="E103" s="175" t="s">
        <v>339</v>
      </c>
      <c r="F103" s="178">
        <v>1.6</v>
      </c>
      <c r="G103" s="195"/>
      <c r="H103" s="196"/>
      <c r="I103" s="45">
        <v>200</v>
      </c>
      <c r="J103" s="199"/>
      <c r="K103" s="198"/>
      <c r="L103" s="198"/>
      <c r="M103" s="108">
        <f t="shared" ref="M103:M132" si="20">IF(J103&lt;&gt;0,(I103/J103)*F103,0)</f>
        <v>0</v>
      </c>
      <c r="N103" s="108">
        <f t="shared" ref="N103:N132" si="21">K103*M103</f>
        <v>0</v>
      </c>
      <c r="O103" s="116">
        <f t="shared" ref="O103:O132" si="22">(G103*M103)+(N103*H103)</f>
        <v>0</v>
      </c>
      <c r="P103" s="116">
        <f t="shared" ref="P103:P132" si="23">L103*O103</f>
        <v>0</v>
      </c>
      <c r="Q103" s="34"/>
      <c r="R103" s="34"/>
      <c r="S103" s="34"/>
      <c r="T103" s="34"/>
      <c r="U103" s="34"/>
      <c r="V103" s="34"/>
    </row>
    <row r="104" spans="1:22" s="49" customFormat="1" ht="20.100000000000001" customHeight="1" x14ac:dyDescent="0.2">
      <c r="A104" s="175" t="s">
        <v>407</v>
      </c>
      <c r="B104" s="176" t="s">
        <v>443</v>
      </c>
      <c r="C104" s="177" t="s">
        <v>444</v>
      </c>
      <c r="D104" s="175" t="s">
        <v>450</v>
      </c>
      <c r="E104" s="175" t="s">
        <v>217</v>
      </c>
      <c r="F104" s="178">
        <v>112.7</v>
      </c>
      <c r="G104" s="195"/>
      <c r="H104" s="196"/>
      <c r="I104" s="45">
        <v>200</v>
      </c>
      <c r="J104" s="199"/>
      <c r="K104" s="198"/>
      <c r="L104" s="198"/>
      <c r="M104" s="108">
        <f t="shared" si="20"/>
        <v>0</v>
      </c>
      <c r="N104" s="108">
        <f t="shared" si="21"/>
        <v>0</v>
      </c>
      <c r="O104" s="116">
        <f t="shared" si="22"/>
        <v>0</v>
      </c>
      <c r="P104" s="116">
        <f t="shared" si="23"/>
        <v>0</v>
      </c>
      <c r="Q104" s="34"/>
      <c r="R104" s="34"/>
      <c r="S104" s="34"/>
      <c r="T104" s="34"/>
      <c r="U104" s="34"/>
      <c r="V104" s="34"/>
    </row>
    <row r="105" spans="1:22" s="49" customFormat="1" ht="20.100000000000001" customHeight="1" x14ac:dyDescent="0.2">
      <c r="A105" s="175" t="s">
        <v>408</v>
      </c>
      <c r="B105" s="176" t="s">
        <v>443</v>
      </c>
      <c r="C105" s="177" t="s">
        <v>444</v>
      </c>
      <c r="D105" s="175" t="s">
        <v>451</v>
      </c>
      <c r="E105" s="175" t="s">
        <v>217</v>
      </c>
      <c r="F105" s="178">
        <v>45.8</v>
      </c>
      <c r="G105" s="195"/>
      <c r="H105" s="196"/>
      <c r="I105" s="45">
        <v>200</v>
      </c>
      <c r="J105" s="199"/>
      <c r="K105" s="198"/>
      <c r="L105" s="198"/>
      <c r="M105" s="108">
        <f t="shared" si="20"/>
        <v>0</v>
      </c>
      <c r="N105" s="108">
        <f t="shared" si="21"/>
        <v>0</v>
      </c>
      <c r="O105" s="116">
        <f t="shared" si="22"/>
        <v>0</v>
      </c>
      <c r="P105" s="116">
        <f t="shared" si="23"/>
        <v>0</v>
      </c>
      <c r="Q105" s="34"/>
      <c r="R105" s="34"/>
      <c r="S105" s="34"/>
      <c r="T105" s="34"/>
      <c r="U105" s="34"/>
      <c r="V105" s="34"/>
    </row>
    <row r="106" spans="1:22" s="49" customFormat="1" ht="20.100000000000001" customHeight="1" x14ac:dyDescent="0.2">
      <c r="A106" s="175" t="s">
        <v>409</v>
      </c>
      <c r="B106" s="176" t="s">
        <v>443</v>
      </c>
      <c r="C106" s="177" t="s">
        <v>444</v>
      </c>
      <c r="D106" s="175" t="s">
        <v>211</v>
      </c>
      <c r="E106" s="175" t="s">
        <v>217</v>
      </c>
      <c r="F106" s="178">
        <v>7.1</v>
      </c>
      <c r="G106" s="195"/>
      <c r="H106" s="196"/>
      <c r="I106" s="45">
        <v>0</v>
      </c>
      <c r="J106" s="199"/>
      <c r="K106" s="198"/>
      <c r="L106" s="198"/>
      <c r="M106" s="108">
        <f t="shared" si="20"/>
        <v>0</v>
      </c>
      <c r="N106" s="108">
        <f t="shared" si="21"/>
        <v>0</v>
      </c>
      <c r="O106" s="116">
        <f t="shared" si="22"/>
        <v>0</v>
      </c>
      <c r="P106" s="116">
        <f t="shared" si="23"/>
        <v>0</v>
      </c>
      <c r="Q106" s="34"/>
      <c r="R106" s="34"/>
      <c r="S106" s="34"/>
      <c r="T106" s="34"/>
      <c r="U106" s="34"/>
      <c r="V106" s="34"/>
    </row>
    <row r="107" spans="1:22" s="49" customFormat="1" ht="20.100000000000001" customHeight="1" x14ac:dyDescent="0.2">
      <c r="A107" s="175" t="s">
        <v>410</v>
      </c>
      <c r="B107" s="176" t="s">
        <v>443</v>
      </c>
      <c r="C107" s="177" t="s">
        <v>444</v>
      </c>
      <c r="D107" s="175" t="s">
        <v>211</v>
      </c>
      <c r="E107" s="175" t="s">
        <v>217</v>
      </c>
      <c r="F107" s="178">
        <v>3.6</v>
      </c>
      <c r="G107" s="195"/>
      <c r="H107" s="196"/>
      <c r="I107" s="45">
        <v>0</v>
      </c>
      <c r="J107" s="199"/>
      <c r="K107" s="198"/>
      <c r="L107" s="198"/>
      <c r="M107" s="108">
        <f t="shared" si="20"/>
        <v>0</v>
      </c>
      <c r="N107" s="108">
        <f t="shared" si="21"/>
        <v>0</v>
      </c>
      <c r="O107" s="116">
        <f t="shared" si="22"/>
        <v>0</v>
      </c>
      <c r="P107" s="116">
        <f t="shared" si="23"/>
        <v>0</v>
      </c>
      <c r="Q107" s="34"/>
      <c r="R107" s="34"/>
      <c r="S107" s="34"/>
      <c r="T107" s="34"/>
      <c r="U107" s="34"/>
      <c r="V107" s="34"/>
    </row>
    <row r="108" spans="1:22" s="49" customFormat="1" ht="20.100000000000001" customHeight="1" x14ac:dyDescent="0.2">
      <c r="A108" s="175" t="s">
        <v>411</v>
      </c>
      <c r="B108" s="176" t="s">
        <v>443</v>
      </c>
      <c r="C108" s="177" t="s">
        <v>444</v>
      </c>
      <c r="D108" s="175" t="s">
        <v>208</v>
      </c>
      <c r="E108" s="175" t="s">
        <v>217</v>
      </c>
      <c r="F108" s="178">
        <v>50</v>
      </c>
      <c r="G108" s="195"/>
      <c r="H108" s="196"/>
      <c r="I108" s="45">
        <v>200</v>
      </c>
      <c r="J108" s="199"/>
      <c r="K108" s="198"/>
      <c r="L108" s="198"/>
      <c r="M108" s="108">
        <f t="shared" si="20"/>
        <v>0</v>
      </c>
      <c r="N108" s="108">
        <f t="shared" si="21"/>
        <v>0</v>
      </c>
      <c r="O108" s="116">
        <f t="shared" si="22"/>
        <v>0</v>
      </c>
      <c r="P108" s="116">
        <f t="shared" si="23"/>
        <v>0</v>
      </c>
      <c r="Q108" s="34"/>
      <c r="R108" s="34"/>
      <c r="S108" s="34"/>
      <c r="T108" s="34"/>
      <c r="U108" s="34"/>
      <c r="V108" s="34"/>
    </row>
    <row r="109" spans="1:22" s="49" customFormat="1" ht="20.100000000000001" customHeight="1" x14ac:dyDescent="0.2">
      <c r="A109" s="175" t="s">
        <v>412</v>
      </c>
      <c r="B109" s="176" t="s">
        <v>443</v>
      </c>
      <c r="C109" s="177" t="s">
        <v>444</v>
      </c>
      <c r="D109" s="175" t="s">
        <v>208</v>
      </c>
      <c r="E109" s="175" t="s">
        <v>217</v>
      </c>
      <c r="F109" s="178">
        <v>50</v>
      </c>
      <c r="G109" s="195"/>
      <c r="H109" s="196"/>
      <c r="I109" s="45">
        <v>200</v>
      </c>
      <c r="J109" s="199"/>
      <c r="K109" s="198"/>
      <c r="L109" s="198"/>
      <c r="M109" s="108">
        <f t="shared" si="20"/>
        <v>0</v>
      </c>
      <c r="N109" s="108">
        <f t="shared" si="21"/>
        <v>0</v>
      </c>
      <c r="O109" s="116">
        <f t="shared" si="22"/>
        <v>0</v>
      </c>
      <c r="P109" s="116">
        <f t="shared" si="23"/>
        <v>0</v>
      </c>
      <c r="Q109" s="34"/>
      <c r="R109" s="34"/>
      <c r="S109" s="34"/>
      <c r="T109" s="34"/>
      <c r="U109" s="34"/>
      <c r="V109" s="34"/>
    </row>
    <row r="110" spans="1:22" s="49" customFormat="1" ht="20.100000000000001" customHeight="1" x14ac:dyDescent="0.2">
      <c r="A110" s="175" t="s">
        <v>413</v>
      </c>
      <c r="B110" s="176" t="s">
        <v>443</v>
      </c>
      <c r="C110" s="177" t="s">
        <v>444</v>
      </c>
      <c r="D110" s="175" t="s">
        <v>208</v>
      </c>
      <c r="E110" s="175" t="s">
        <v>217</v>
      </c>
      <c r="F110" s="178">
        <v>50</v>
      </c>
      <c r="G110" s="195"/>
      <c r="H110" s="196"/>
      <c r="I110" s="45">
        <v>200</v>
      </c>
      <c r="J110" s="199"/>
      <c r="K110" s="198"/>
      <c r="L110" s="198"/>
      <c r="M110" s="108">
        <f t="shared" si="20"/>
        <v>0</v>
      </c>
      <c r="N110" s="108">
        <f t="shared" si="21"/>
        <v>0</v>
      </c>
      <c r="O110" s="116">
        <f t="shared" si="22"/>
        <v>0</v>
      </c>
      <c r="P110" s="116">
        <f t="shared" si="23"/>
        <v>0</v>
      </c>
      <c r="Q110" s="34"/>
      <c r="R110" s="34"/>
      <c r="S110" s="34"/>
      <c r="T110" s="34"/>
      <c r="U110" s="34"/>
      <c r="V110" s="34"/>
    </row>
    <row r="111" spans="1:22" s="49" customFormat="1" ht="20.100000000000001" customHeight="1" x14ac:dyDescent="0.2">
      <c r="A111" s="175" t="s">
        <v>414</v>
      </c>
      <c r="B111" s="176" t="s">
        <v>443</v>
      </c>
      <c r="C111" s="177" t="s">
        <v>444</v>
      </c>
      <c r="D111" s="175" t="s">
        <v>208</v>
      </c>
      <c r="E111" s="175" t="s">
        <v>217</v>
      </c>
      <c r="F111" s="178">
        <v>50</v>
      </c>
      <c r="G111" s="195"/>
      <c r="H111" s="196"/>
      <c r="I111" s="45">
        <v>200</v>
      </c>
      <c r="J111" s="199"/>
      <c r="K111" s="198"/>
      <c r="L111" s="198"/>
      <c r="M111" s="108">
        <f t="shared" si="20"/>
        <v>0</v>
      </c>
      <c r="N111" s="108">
        <f t="shared" si="21"/>
        <v>0</v>
      </c>
      <c r="O111" s="116">
        <f t="shared" si="22"/>
        <v>0</v>
      </c>
      <c r="P111" s="116">
        <f t="shared" si="23"/>
        <v>0</v>
      </c>
      <c r="Q111" s="34"/>
      <c r="R111" s="34"/>
      <c r="S111" s="34"/>
      <c r="T111" s="34"/>
      <c r="U111" s="34"/>
      <c r="V111" s="34"/>
    </row>
    <row r="112" spans="1:22" s="49" customFormat="1" ht="20.100000000000001" customHeight="1" x14ac:dyDescent="0.2">
      <c r="A112" s="175" t="s">
        <v>415</v>
      </c>
      <c r="B112" s="176" t="s">
        <v>443</v>
      </c>
      <c r="C112" s="177" t="s">
        <v>444</v>
      </c>
      <c r="D112" s="175" t="s">
        <v>208</v>
      </c>
      <c r="E112" s="175" t="s">
        <v>217</v>
      </c>
      <c r="F112" s="178">
        <v>50</v>
      </c>
      <c r="G112" s="195"/>
      <c r="H112" s="196"/>
      <c r="I112" s="45">
        <v>200</v>
      </c>
      <c r="J112" s="199"/>
      <c r="K112" s="198"/>
      <c r="L112" s="198"/>
      <c r="M112" s="108">
        <f t="shared" si="20"/>
        <v>0</v>
      </c>
      <c r="N112" s="108">
        <f t="shared" si="21"/>
        <v>0</v>
      </c>
      <c r="O112" s="116">
        <f t="shared" si="22"/>
        <v>0</v>
      </c>
      <c r="P112" s="116">
        <f t="shared" si="23"/>
        <v>0</v>
      </c>
      <c r="Q112" s="34"/>
      <c r="R112" s="34"/>
      <c r="S112" s="34"/>
      <c r="T112" s="34"/>
      <c r="U112" s="34"/>
      <c r="V112" s="34"/>
    </row>
    <row r="113" spans="1:22" s="49" customFormat="1" ht="20.100000000000001" customHeight="1" x14ac:dyDescent="0.2">
      <c r="A113" s="175" t="s">
        <v>416</v>
      </c>
      <c r="B113" s="176" t="s">
        <v>443</v>
      </c>
      <c r="C113" s="177" t="s">
        <v>444</v>
      </c>
      <c r="D113" s="175" t="s">
        <v>244</v>
      </c>
      <c r="E113" s="175" t="s">
        <v>217</v>
      </c>
      <c r="F113" s="178">
        <v>5.8</v>
      </c>
      <c r="G113" s="195"/>
      <c r="H113" s="196"/>
      <c r="I113" s="45">
        <v>0</v>
      </c>
      <c r="J113" s="199"/>
      <c r="K113" s="198"/>
      <c r="L113" s="198"/>
      <c r="M113" s="108">
        <f t="shared" si="20"/>
        <v>0</v>
      </c>
      <c r="N113" s="108">
        <f t="shared" si="21"/>
        <v>0</v>
      </c>
      <c r="O113" s="116">
        <f t="shared" si="22"/>
        <v>0</v>
      </c>
      <c r="P113" s="116">
        <f t="shared" si="23"/>
        <v>0</v>
      </c>
      <c r="Q113" s="34"/>
      <c r="R113" s="34"/>
      <c r="S113" s="34"/>
      <c r="T113" s="34"/>
      <c r="U113" s="34"/>
      <c r="V113" s="34"/>
    </row>
    <row r="114" spans="1:22" s="49" customFormat="1" ht="20.100000000000001" customHeight="1" x14ac:dyDescent="0.2">
      <c r="A114" s="175" t="s">
        <v>417</v>
      </c>
      <c r="B114" s="176" t="s">
        <v>443</v>
      </c>
      <c r="C114" s="177" t="s">
        <v>444</v>
      </c>
      <c r="D114" s="175" t="s">
        <v>287</v>
      </c>
      <c r="E114" s="175" t="s">
        <v>218</v>
      </c>
      <c r="F114" s="178">
        <v>14</v>
      </c>
      <c r="G114" s="195"/>
      <c r="H114" s="196"/>
      <c r="I114" s="45">
        <v>200</v>
      </c>
      <c r="J114" s="199"/>
      <c r="K114" s="198"/>
      <c r="L114" s="198"/>
      <c r="M114" s="108">
        <f t="shared" si="20"/>
        <v>0</v>
      </c>
      <c r="N114" s="108">
        <f t="shared" si="21"/>
        <v>0</v>
      </c>
      <c r="O114" s="116">
        <f t="shared" si="22"/>
        <v>0</v>
      </c>
      <c r="P114" s="116">
        <f t="shared" si="23"/>
        <v>0</v>
      </c>
      <c r="Q114" s="34"/>
      <c r="R114" s="34"/>
      <c r="S114" s="34"/>
      <c r="T114" s="34"/>
      <c r="U114" s="34"/>
      <c r="V114" s="34"/>
    </row>
    <row r="115" spans="1:22" s="49" customFormat="1" ht="20.100000000000001" customHeight="1" x14ac:dyDescent="0.2">
      <c r="A115" s="175" t="s">
        <v>418</v>
      </c>
      <c r="B115" s="176" t="s">
        <v>443</v>
      </c>
      <c r="C115" s="177" t="s">
        <v>444</v>
      </c>
      <c r="D115" s="175" t="s">
        <v>212</v>
      </c>
      <c r="E115" s="175" t="s">
        <v>339</v>
      </c>
      <c r="F115" s="178">
        <v>4.9000000000000004</v>
      </c>
      <c r="G115" s="195"/>
      <c r="H115" s="196"/>
      <c r="I115" s="45">
        <v>200</v>
      </c>
      <c r="J115" s="199"/>
      <c r="K115" s="198"/>
      <c r="L115" s="198"/>
      <c r="M115" s="108">
        <f t="shared" si="20"/>
        <v>0</v>
      </c>
      <c r="N115" s="108">
        <f t="shared" si="21"/>
        <v>0</v>
      </c>
      <c r="O115" s="116">
        <f t="shared" si="22"/>
        <v>0</v>
      </c>
      <c r="P115" s="116">
        <f t="shared" si="23"/>
        <v>0</v>
      </c>
      <c r="Q115" s="34"/>
      <c r="R115" s="34"/>
      <c r="S115" s="34"/>
      <c r="T115" s="34"/>
      <c r="U115" s="34"/>
      <c r="V115" s="34"/>
    </row>
    <row r="116" spans="1:22" s="49" customFormat="1" ht="20.100000000000001" customHeight="1" x14ac:dyDescent="0.2">
      <c r="A116" s="175" t="s">
        <v>419</v>
      </c>
      <c r="B116" s="176" t="s">
        <v>443</v>
      </c>
      <c r="C116" s="177" t="s">
        <v>444</v>
      </c>
      <c r="D116" s="175" t="s">
        <v>212</v>
      </c>
      <c r="E116" s="175" t="s">
        <v>339</v>
      </c>
      <c r="F116" s="178">
        <v>4.9000000000000004</v>
      </c>
      <c r="G116" s="195"/>
      <c r="H116" s="196"/>
      <c r="I116" s="45">
        <v>200</v>
      </c>
      <c r="J116" s="199"/>
      <c r="K116" s="198"/>
      <c r="L116" s="198"/>
      <c r="M116" s="108">
        <f t="shared" si="20"/>
        <v>0</v>
      </c>
      <c r="N116" s="108">
        <f t="shared" si="21"/>
        <v>0</v>
      </c>
      <c r="O116" s="116">
        <f t="shared" si="22"/>
        <v>0</v>
      </c>
      <c r="P116" s="116">
        <f t="shared" si="23"/>
        <v>0</v>
      </c>
      <c r="Q116" s="34"/>
      <c r="R116" s="34"/>
      <c r="S116" s="34"/>
      <c r="T116" s="34"/>
      <c r="U116" s="34"/>
      <c r="V116" s="34"/>
    </row>
    <row r="117" spans="1:22" s="49" customFormat="1" ht="20.100000000000001" customHeight="1" x14ac:dyDescent="0.2">
      <c r="A117" s="175" t="s">
        <v>420</v>
      </c>
      <c r="B117" s="176" t="s">
        <v>443</v>
      </c>
      <c r="C117" s="177" t="s">
        <v>444</v>
      </c>
      <c r="D117" s="175" t="s">
        <v>91</v>
      </c>
      <c r="E117" s="175" t="s">
        <v>217</v>
      </c>
      <c r="F117" s="178">
        <v>24.4</v>
      </c>
      <c r="G117" s="195"/>
      <c r="H117" s="196"/>
      <c r="I117" s="45">
        <v>200</v>
      </c>
      <c r="J117" s="199"/>
      <c r="K117" s="198"/>
      <c r="L117" s="198"/>
      <c r="M117" s="108">
        <f t="shared" si="20"/>
        <v>0</v>
      </c>
      <c r="N117" s="108">
        <f t="shared" si="21"/>
        <v>0</v>
      </c>
      <c r="O117" s="116">
        <f t="shared" si="22"/>
        <v>0</v>
      </c>
      <c r="P117" s="116">
        <f t="shared" si="23"/>
        <v>0</v>
      </c>
      <c r="Q117" s="34"/>
      <c r="R117" s="34"/>
      <c r="S117" s="34"/>
      <c r="T117" s="34"/>
      <c r="U117" s="34"/>
      <c r="V117" s="34"/>
    </row>
    <row r="118" spans="1:22" s="49" customFormat="1" ht="20.100000000000001" customHeight="1" x14ac:dyDescent="0.2">
      <c r="A118" s="175" t="s">
        <v>421</v>
      </c>
      <c r="B118" s="176" t="s">
        <v>443</v>
      </c>
      <c r="C118" s="177" t="s">
        <v>444</v>
      </c>
      <c r="D118" s="175" t="s">
        <v>448</v>
      </c>
      <c r="E118" s="175" t="s">
        <v>217</v>
      </c>
      <c r="F118" s="178">
        <v>9.6</v>
      </c>
      <c r="G118" s="195"/>
      <c r="H118" s="196"/>
      <c r="I118" s="45">
        <v>200</v>
      </c>
      <c r="J118" s="199"/>
      <c r="K118" s="198"/>
      <c r="L118" s="198"/>
      <c r="M118" s="108">
        <f t="shared" si="20"/>
        <v>0</v>
      </c>
      <c r="N118" s="108">
        <f t="shared" si="21"/>
        <v>0</v>
      </c>
      <c r="O118" s="116">
        <f t="shared" si="22"/>
        <v>0</v>
      </c>
      <c r="P118" s="116">
        <f t="shared" si="23"/>
        <v>0</v>
      </c>
      <c r="Q118" s="34"/>
      <c r="R118" s="34"/>
      <c r="S118" s="34"/>
      <c r="T118" s="34"/>
      <c r="U118" s="34"/>
      <c r="V118" s="34"/>
    </row>
    <row r="119" spans="1:22" s="49" customFormat="1" ht="20.100000000000001" customHeight="1" x14ac:dyDescent="0.2">
      <c r="A119" s="175" t="s">
        <v>422</v>
      </c>
      <c r="B119" s="176" t="s">
        <v>443</v>
      </c>
      <c r="C119" s="177" t="s">
        <v>444</v>
      </c>
      <c r="D119" s="175" t="s">
        <v>91</v>
      </c>
      <c r="E119" s="175" t="s">
        <v>217</v>
      </c>
      <c r="F119" s="178">
        <v>14.1</v>
      </c>
      <c r="G119" s="195"/>
      <c r="H119" s="196"/>
      <c r="I119" s="45">
        <v>200</v>
      </c>
      <c r="J119" s="199"/>
      <c r="K119" s="198"/>
      <c r="L119" s="198"/>
      <c r="M119" s="108">
        <f t="shared" si="20"/>
        <v>0</v>
      </c>
      <c r="N119" s="108">
        <f t="shared" si="21"/>
        <v>0</v>
      </c>
      <c r="O119" s="116">
        <f t="shared" si="22"/>
        <v>0</v>
      </c>
      <c r="P119" s="116">
        <f t="shared" si="23"/>
        <v>0</v>
      </c>
      <c r="Q119" s="34"/>
      <c r="R119" s="34"/>
      <c r="S119" s="34"/>
      <c r="T119" s="34"/>
      <c r="U119" s="34"/>
      <c r="V119" s="34"/>
    </row>
    <row r="120" spans="1:22" s="49" customFormat="1" ht="20.100000000000001" customHeight="1" x14ac:dyDescent="0.2">
      <c r="A120" s="175" t="s">
        <v>423</v>
      </c>
      <c r="B120" s="176" t="s">
        <v>443</v>
      </c>
      <c r="C120" s="177" t="s">
        <v>444</v>
      </c>
      <c r="D120" s="175" t="s">
        <v>452</v>
      </c>
      <c r="E120" s="175" t="s">
        <v>217</v>
      </c>
      <c r="F120" s="178">
        <v>97.6</v>
      </c>
      <c r="G120" s="195"/>
      <c r="H120" s="196"/>
      <c r="I120" s="45">
        <v>200</v>
      </c>
      <c r="J120" s="199"/>
      <c r="K120" s="198"/>
      <c r="L120" s="198"/>
      <c r="M120" s="108">
        <f t="shared" si="20"/>
        <v>0</v>
      </c>
      <c r="N120" s="108">
        <f t="shared" si="21"/>
        <v>0</v>
      </c>
      <c r="O120" s="116">
        <f t="shared" si="22"/>
        <v>0</v>
      </c>
      <c r="P120" s="116">
        <f t="shared" si="23"/>
        <v>0</v>
      </c>
      <c r="Q120" s="34"/>
      <c r="R120" s="34"/>
      <c r="S120" s="34"/>
      <c r="T120" s="34"/>
      <c r="U120" s="34"/>
      <c r="V120" s="34"/>
    </row>
    <row r="121" spans="1:22" s="49" customFormat="1" ht="20.100000000000001" customHeight="1" x14ac:dyDescent="0.2">
      <c r="A121" s="175" t="s">
        <v>424</v>
      </c>
      <c r="B121" s="176" t="s">
        <v>443</v>
      </c>
      <c r="C121" s="177" t="s">
        <v>444</v>
      </c>
      <c r="D121" s="175" t="s">
        <v>208</v>
      </c>
      <c r="E121" s="175" t="s">
        <v>217</v>
      </c>
      <c r="F121" s="178">
        <v>51.8</v>
      </c>
      <c r="G121" s="195"/>
      <c r="H121" s="196"/>
      <c r="I121" s="45">
        <v>200</v>
      </c>
      <c r="J121" s="199"/>
      <c r="K121" s="198"/>
      <c r="L121" s="198"/>
      <c r="M121" s="108">
        <f t="shared" si="20"/>
        <v>0</v>
      </c>
      <c r="N121" s="108">
        <f t="shared" si="21"/>
        <v>0</v>
      </c>
      <c r="O121" s="116">
        <f t="shared" si="22"/>
        <v>0</v>
      </c>
      <c r="P121" s="116">
        <f t="shared" si="23"/>
        <v>0</v>
      </c>
      <c r="Q121" s="34"/>
      <c r="R121" s="34"/>
      <c r="S121" s="34"/>
      <c r="T121" s="34"/>
      <c r="U121" s="34"/>
      <c r="V121" s="34"/>
    </row>
    <row r="122" spans="1:22" s="49" customFormat="1" ht="20.100000000000001" customHeight="1" x14ac:dyDescent="0.2">
      <c r="A122" s="175" t="s">
        <v>425</v>
      </c>
      <c r="B122" s="176" t="s">
        <v>443</v>
      </c>
      <c r="C122" s="177" t="s">
        <v>444</v>
      </c>
      <c r="D122" s="175" t="s">
        <v>212</v>
      </c>
      <c r="E122" s="175" t="s">
        <v>339</v>
      </c>
      <c r="F122" s="178">
        <v>4.5</v>
      </c>
      <c r="G122" s="195"/>
      <c r="H122" s="196"/>
      <c r="I122" s="45">
        <v>200</v>
      </c>
      <c r="J122" s="199"/>
      <c r="K122" s="198"/>
      <c r="L122" s="198"/>
      <c r="M122" s="108">
        <f t="shared" si="20"/>
        <v>0</v>
      </c>
      <c r="N122" s="108">
        <f t="shared" si="21"/>
        <v>0</v>
      </c>
      <c r="O122" s="116">
        <f t="shared" si="22"/>
        <v>0</v>
      </c>
      <c r="P122" s="116">
        <f t="shared" si="23"/>
        <v>0</v>
      </c>
      <c r="Q122" s="34"/>
      <c r="R122" s="34"/>
      <c r="S122" s="34"/>
      <c r="T122" s="34"/>
      <c r="U122" s="34"/>
      <c r="V122" s="34"/>
    </row>
    <row r="123" spans="1:22" s="49" customFormat="1" ht="20.100000000000001" customHeight="1" x14ac:dyDescent="0.2">
      <c r="A123" s="175" t="s">
        <v>426</v>
      </c>
      <c r="B123" s="176" t="s">
        <v>443</v>
      </c>
      <c r="C123" s="177" t="s">
        <v>444</v>
      </c>
      <c r="D123" s="175" t="s">
        <v>208</v>
      </c>
      <c r="E123" s="175" t="s">
        <v>217</v>
      </c>
      <c r="F123" s="178">
        <v>51.8</v>
      </c>
      <c r="G123" s="195"/>
      <c r="H123" s="196"/>
      <c r="I123" s="45">
        <v>200</v>
      </c>
      <c r="J123" s="199"/>
      <c r="K123" s="198"/>
      <c r="L123" s="198"/>
      <c r="M123" s="108">
        <f t="shared" si="20"/>
        <v>0</v>
      </c>
      <c r="N123" s="108">
        <f t="shared" si="21"/>
        <v>0</v>
      </c>
      <c r="O123" s="116">
        <f t="shared" si="22"/>
        <v>0</v>
      </c>
      <c r="P123" s="116">
        <f t="shared" si="23"/>
        <v>0</v>
      </c>
      <c r="Q123" s="34"/>
      <c r="R123" s="34"/>
      <c r="S123" s="34"/>
      <c r="T123" s="34"/>
      <c r="U123" s="34"/>
      <c r="V123" s="34"/>
    </row>
    <row r="124" spans="1:22" s="49" customFormat="1" ht="20.100000000000001" customHeight="1" x14ac:dyDescent="0.2">
      <c r="A124" s="175" t="s">
        <v>427</v>
      </c>
      <c r="B124" s="176" t="s">
        <v>443</v>
      </c>
      <c r="C124" s="177" t="s">
        <v>444</v>
      </c>
      <c r="D124" s="175" t="s">
        <v>211</v>
      </c>
      <c r="E124" s="175" t="s">
        <v>217</v>
      </c>
      <c r="F124" s="178">
        <v>4.8</v>
      </c>
      <c r="G124" s="195"/>
      <c r="H124" s="196"/>
      <c r="I124" s="45">
        <v>0</v>
      </c>
      <c r="J124" s="199"/>
      <c r="K124" s="198"/>
      <c r="L124" s="198"/>
      <c r="M124" s="108">
        <f t="shared" si="20"/>
        <v>0</v>
      </c>
      <c r="N124" s="108">
        <f t="shared" si="21"/>
        <v>0</v>
      </c>
      <c r="O124" s="116">
        <f t="shared" si="22"/>
        <v>0</v>
      </c>
      <c r="P124" s="116">
        <f t="shared" si="23"/>
        <v>0</v>
      </c>
      <c r="Q124" s="34"/>
      <c r="R124" s="34"/>
      <c r="S124" s="34"/>
      <c r="T124" s="34"/>
      <c r="U124" s="34"/>
      <c r="V124" s="34"/>
    </row>
    <row r="125" spans="1:22" s="49" customFormat="1" ht="20.100000000000001" customHeight="1" x14ac:dyDescent="0.2">
      <c r="A125" s="175" t="s">
        <v>428</v>
      </c>
      <c r="B125" s="176" t="s">
        <v>443</v>
      </c>
      <c r="C125" s="177" t="s">
        <v>444</v>
      </c>
      <c r="D125" s="175" t="s">
        <v>212</v>
      </c>
      <c r="E125" s="175" t="s">
        <v>339</v>
      </c>
      <c r="F125" s="178">
        <v>4.5</v>
      </c>
      <c r="G125" s="195"/>
      <c r="H125" s="196"/>
      <c r="I125" s="45">
        <v>200</v>
      </c>
      <c r="J125" s="199"/>
      <c r="K125" s="198"/>
      <c r="L125" s="198"/>
      <c r="M125" s="108">
        <f t="shared" si="20"/>
        <v>0</v>
      </c>
      <c r="N125" s="108">
        <f t="shared" si="21"/>
        <v>0</v>
      </c>
      <c r="O125" s="116">
        <f t="shared" si="22"/>
        <v>0</v>
      </c>
      <c r="P125" s="116">
        <f t="shared" si="23"/>
        <v>0</v>
      </c>
      <c r="Q125" s="34"/>
      <c r="R125" s="34"/>
      <c r="S125" s="34"/>
      <c r="T125" s="34"/>
      <c r="U125" s="34"/>
      <c r="V125" s="34"/>
    </row>
    <row r="126" spans="1:22" s="49" customFormat="1" ht="20.100000000000001" customHeight="1" x14ac:dyDescent="0.2">
      <c r="A126" s="175" t="s">
        <v>429</v>
      </c>
      <c r="B126" s="176" t="s">
        <v>443</v>
      </c>
      <c r="C126" s="177" t="s">
        <v>444</v>
      </c>
      <c r="D126" s="175" t="s">
        <v>208</v>
      </c>
      <c r="E126" s="175" t="s">
        <v>217</v>
      </c>
      <c r="F126" s="178">
        <v>51.8</v>
      </c>
      <c r="G126" s="195"/>
      <c r="H126" s="196"/>
      <c r="I126" s="45">
        <v>200</v>
      </c>
      <c r="J126" s="199"/>
      <c r="K126" s="198"/>
      <c r="L126" s="198"/>
      <c r="M126" s="108">
        <f t="shared" si="20"/>
        <v>0</v>
      </c>
      <c r="N126" s="108">
        <f t="shared" si="21"/>
        <v>0</v>
      </c>
      <c r="O126" s="116">
        <f t="shared" si="22"/>
        <v>0</v>
      </c>
      <c r="P126" s="116">
        <f t="shared" si="23"/>
        <v>0</v>
      </c>
      <c r="Q126" s="34"/>
      <c r="R126" s="34"/>
      <c r="S126" s="34"/>
      <c r="T126" s="34"/>
      <c r="U126" s="34"/>
      <c r="V126" s="34"/>
    </row>
    <row r="127" spans="1:22" s="49" customFormat="1" ht="20.100000000000001" customHeight="1" x14ac:dyDescent="0.2">
      <c r="A127" s="175" t="s">
        <v>430</v>
      </c>
      <c r="B127" s="176" t="s">
        <v>443</v>
      </c>
      <c r="C127" s="177" t="s">
        <v>444</v>
      </c>
      <c r="D127" s="175" t="s">
        <v>211</v>
      </c>
      <c r="E127" s="175" t="s">
        <v>217</v>
      </c>
      <c r="F127" s="178">
        <v>4.8</v>
      </c>
      <c r="G127" s="195"/>
      <c r="H127" s="196"/>
      <c r="I127" s="45">
        <v>200</v>
      </c>
      <c r="J127" s="199"/>
      <c r="K127" s="198"/>
      <c r="L127" s="198"/>
      <c r="M127" s="108">
        <f t="shared" ref="M127" si="24">IF(J127&lt;&gt;0,(I127/J127)*F127,0)</f>
        <v>0</v>
      </c>
      <c r="N127" s="108">
        <f t="shared" ref="N127" si="25">K127*M127</f>
        <v>0</v>
      </c>
      <c r="O127" s="116">
        <f t="shared" ref="O127" si="26">(G127*M127)+(N127*H127)</f>
        <v>0</v>
      </c>
      <c r="P127" s="116">
        <f t="shared" ref="P127" si="27">L127*O127</f>
        <v>0</v>
      </c>
      <c r="Q127" s="34"/>
      <c r="R127" s="34"/>
      <c r="S127" s="34"/>
      <c r="T127" s="34"/>
      <c r="U127" s="34"/>
      <c r="V127" s="34"/>
    </row>
    <row r="128" spans="1:22" s="49" customFormat="1" ht="20.100000000000001" customHeight="1" x14ac:dyDescent="0.2">
      <c r="A128" s="175" t="s">
        <v>431</v>
      </c>
      <c r="B128" s="176" t="s">
        <v>443</v>
      </c>
      <c r="C128" s="177" t="s">
        <v>444</v>
      </c>
      <c r="D128" s="175" t="s">
        <v>212</v>
      </c>
      <c r="E128" s="175" t="s">
        <v>339</v>
      </c>
      <c r="F128" s="178">
        <v>4.5</v>
      </c>
      <c r="G128" s="195"/>
      <c r="H128" s="196"/>
      <c r="I128" s="45">
        <v>200</v>
      </c>
      <c r="J128" s="199"/>
      <c r="K128" s="198"/>
      <c r="L128" s="198"/>
      <c r="M128" s="108">
        <f t="shared" si="20"/>
        <v>0</v>
      </c>
      <c r="N128" s="108">
        <f t="shared" si="21"/>
        <v>0</v>
      </c>
      <c r="O128" s="116">
        <f t="shared" si="22"/>
        <v>0</v>
      </c>
      <c r="P128" s="116">
        <f t="shared" si="23"/>
        <v>0</v>
      </c>
      <c r="Q128" s="34"/>
      <c r="R128" s="34"/>
      <c r="S128" s="34"/>
      <c r="T128" s="34"/>
      <c r="U128" s="34"/>
      <c r="V128" s="34"/>
    </row>
    <row r="129" spans="1:22" s="49" customFormat="1" ht="20.100000000000001" customHeight="1" x14ac:dyDescent="0.2">
      <c r="A129" s="175" t="s">
        <v>432</v>
      </c>
      <c r="B129" s="176" t="s">
        <v>443</v>
      </c>
      <c r="C129" s="177" t="s">
        <v>444</v>
      </c>
      <c r="D129" s="175" t="s">
        <v>208</v>
      </c>
      <c r="E129" s="175" t="s">
        <v>217</v>
      </c>
      <c r="F129" s="178">
        <v>51.8</v>
      </c>
      <c r="G129" s="195"/>
      <c r="H129" s="196"/>
      <c r="I129" s="45">
        <v>200</v>
      </c>
      <c r="J129" s="199"/>
      <c r="K129" s="198"/>
      <c r="L129" s="198"/>
      <c r="M129" s="108">
        <f t="shared" si="20"/>
        <v>0</v>
      </c>
      <c r="N129" s="108">
        <f t="shared" si="21"/>
        <v>0</v>
      </c>
      <c r="O129" s="116">
        <f t="shared" si="22"/>
        <v>0</v>
      </c>
      <c r="P129" s="116">
        <f t="shared" si="23"/>
        <v>0</v>
      </c>
      <c r="Q129" s="34"/>
      <c r="R129" s="34"/>
      <c r="S129" s="34"/>
      <c r="T129" s="34"/>
      <c r="U129" s="34"/>
      <c r="V129" s="34"/>
    </row>
    <row r="130" spans="1:22" s="49" customFormat="1" ht="20.100000000000001" customHeight="1" x14ac:dyDescent="0.2">
      <c r="A130" s="175" t="s">
        <v>433</v>
      </c>
      <c r="B130" s="176" t="s">
        <v>443</v>
      </c>
      <c r="C130" s="177" t="s">
        <v>444</v>
      </c>
      <c r="D130" s="175" t="s">
        <v>212</v>
      </c>
      <c r="E130" s="175" t="s">
        <v>339</v>
      </c>
      <c r="F130" s="178">
        <v>4.5</v>
      </c>
      <c r="G130" s="195"/>
      <c r="H130" s="196"/>
      <c r="I130" s="45">
        <v>200</v>
      </c>
      <c r="J130" s="199"/>
      <c r="K130" s="198"/>
      <c r="L130" s="198"/>
      <c r="M130" s="108">
        <f t="shared" si="20"/>
        <v>0</v>
      </c>
      <c r="N130" s="108">
        <f t="shared" si="21"/>
        <v>0</v>
      </c>
      <c r="O130" s="116">
        <f t="shared" si="22"/>
        <v>0</v>
      </c>
      <c r="P130" s="116">
        <f t="shared" si="23"/>
        <v>0</v>
      </c>
      <c r="Q130" s="34"/>
      <c r="R130" s="34"/>
      <c r="S130" s="34"/>
      <c r="T130" s="34"/>
      <c r="U130" s="34"/>
      <c r="V130" s="34"/>
    </row>
    <row r="131" spans="1:22" s="49" customFormat="1" ht="20.100000000000001" customHeight="1" x14ac:dyDescent="0.2">
      <c r="A131" s="175" t="s">
        <v>434</v>
      </c>
      <c r="B131" s="176" t="s">
        <v>443</v>
      </c>
      <c r="C131" s="177" t="s">
        <v>444</v>
      </c>
      <c r="D131" s="175" t="s">
        <v>160</v>
      </c>
      <c r="E131" s="175" t="s">
        <v>217</v>
      </c>
      <c r="F131" s="178">
        <v>4.4000000000000004</v>
      </c>
      <c r="G131" s="195"/>
      <c r="H131" s="196"/>
      <c r="I131" s="45">
        <v>200</v>
      </c>
      <c r="J131" s="199"/>
      <c r="K131" s="198"/>
      <c r="L131" s="198"/>
      <c r="M131" s="108">
        <f t="shared" si="20"/>
        <v>0</v>
      </c>
      <c r="N131" s="108">
        <f t="shared" si="21"/>
        <v>0</v>
      </c>
      <c r="O131" s="116">
        <f t="shared" si="22"/>
        <v>0</v>
      </c>
      <c r="P131" s="116">
        <f t="shared" si="23"/>
        <v>0</v>
      </c>
      <c r="Q131" s="34"/>
      <c r="R131" s="34"/>
      <c r="S131" s="34"/>
      <c r="T131" s="34"/>
      <c r="U131" s="34"/>
      <c r="V131" s="34"/>
    </row>
    <row r="132" spans="1:22" s="49" customFormat="1" ht="20.100000000000001" customHeight="1" x14ac:dyDescent="0.2">
      <c r="A132" s="175" t="s">
        <v>435</v>
      </c>
      <c r="B132" s="176" t="s">
        <v>443</v>
      </c>
      <c r="C132" s="177" t="s">
        <v>444</v>
      </c>
      <c r="D132" s="175" t="s">
        <v>208</v>
      </c>
      <c r="E132" s="175" t="s">
        <v>217</v>
      </c>
      <c r="F132" s="178">
        <v>44.4</v>
      </c>
      <c r="G132" s="195"/>
      <c r="H132" s="196"/>
      <c r="I132" s="45">
        <v>200</v>
      </c>
      <c r="J132" s="199"/>
      <c r="K132" s="198"/>
      <c r="L132" s="198"/>
      <c r="M132" s="108">
        <f t="shared" si="20"/>
        <v>0</v>
      </c>
      <c r="N132" s="108">
        <f t="shared" si="21"/>
        <v>0</v>
      </c>
      <c r="O132" s="116">
        <f t="shared" si="22"/>
        <v>0</v>
      </c>
      <c r="P132" s="116">
        <f t="shared" si="23"/>
        <v>0</v>
      </c>
      <c r="Q132" s="34"/>
      <c r="R132" s="34"/>
      <c r="S132" s="34"/>
      <c r="T132" s="34"/>
      <c r="U132" s="34"/>
      <c r="V132" s="34"/>
    </row>
    <row r="133" spans="1:22" s="49" customFormat="1" ht="20.100000000000001" customHeight="1" x14ac:dyDescent="0.2">
      <c r="A133" s="175" t="s">
        <v>436</v>
      </c>
      <c r="B133" s="176" t="s">
        <v>443</v>
      </c>
      <c r="C133" s="177" t="s">
        <v>444</v>
      </c>
      <c r="D133" s="175" t="s">
        <v>446</v>
      </c>
      <c r="E133" s="175" t="s">
        <v>217</v>
      </c>
      <c r="F133" s="178">
        <v>24.6</v>
      </c>
      <c r="G133" s="195"/>
      <c r="H133" s="196"/>
      <c r="I133" s="45">
        <v>200</v>
      </c>
      <c r="J133" s="199"/>
      <c r="K133" s="198"/>
      <c r="L133" s="198"/>
      <c r="M133" s="108">
        <f t="shared" ref="M133:M160" si="28">IF(J133&lt;&gt;0,(I133/J133)*F133,0)</f>
        <v>0</v>
      </c>
      <c r="N133" s="108">
        <f t="shared" ref="N133:N160" si="29">K133*M133</f>
        <v>0</v>
      </c>
      <c r="O133" s="116">
        <f t="shared" ref="O133:O160" si="30">(G133*M133)+(N133*H133)</f>
        <v>0</v>
      </c>
      <c r="P133" s="116">
        <f t="shared" ref="P133:P160" si="31">L133*O133</f>
        <v>0</v>
      </c>
      <c r="Q133" s="34"/>
      <c r="R133" s="34"/>
      <c r="S133" s="34"/>
      <c r="T133" s="34"/>
      <c r="U133" s="34"/>
      <c r="V133" s="34"/>
    </row>
    <row r="134" spans="1:22" s="49" customFormat="1" ht="20.100000000000001" customHeight="1" x14ac:dyDescent="0.2">
      <c r="A134" s="175" t="s">
        <v>437</v>
      </c>
      <c r="B134" s="176" t="s">
        <v>443</v>
      </c>
      <c r="C134" s="177" t="s">
        <v>444</v>
      </c>
      <c r="D134" s="50" t="s">
        <v>208</v>
      </c>
      <c r="E134" s="50" t="s">
        <v>217</v>
      </c>
      <c r="F134" s="178">
        <v>28.6</v>
      </c>
      <c r="G134" s="195"/>
      <c r="H134" s="196"/>
      <c r="I134" s="45">
        <v>200</v>
      </c>
      <c r="J134" s="199"/>
      <c r="K134" s="198"/>
      <c r="L134" s="198"/>
      <c r="M134" s="108">
        <f t="shared" si="28"/>
        <v>0</v>
      </c>
      <c r="N134" s="108">
        <f t="shared" si="29"/>
        <v>0</v>
      </c>
      <c r="O134" s="116">
        <f t="shared" si="30"/>
        <v>0</v>
      </c>
      <c r="P134" s="116">
        <f t="shared" si="31"/>
        <v>0</v>
      </c>
      <c r="Q134" s="34"/>
      <c r="R134" s="34"/>
      <c r="S134" s="34"/>
      <c r="T134" s="34"/>
      <c r="U134" s="34"/>
      <c r="V134" s="34"/>
    </row>
    <row r="135" spans="1:22" s="49" customFormat="1" ht="20.100000000000001" customHeight="1" x14ac:dyDescent="0.2">
      <c r="A135" s="175" t="s">
        <v>438</v>
      </c>
      <c r="B135" s="176" t="s">
        <v>443</v>
      </c>
      <c r="C135" s="177" t="s">
        <v>444</v>
      </c>
      <c r="D135" s="175" t="s">
        <v>453</v>
      </c>
      <c r="E135" s="175" t="s">
        <v>218</v>
      </c>
      <c r="F135" s="178">
        <v>11.3</v>
      </c>
      <c r="G135" s="195"/>
      <c r="H135" s="196"/>
      <c r="I135" s="45">
        <v>200</v>
      </c>
      <c r="J135" s="199"/>
      <c r="K135" s="198"/>
      <c r="L135" s="198"/>
      <c r="M135" s="108">
        <f t="shared" si="28"/>
        <v>0</v>
      </c>
      <c r="N135" s="108">
        <f t="shared" si="29"/>
        <v>0</v>
      </c>
      <c r="O135" s="116">
        <f t="shared" si="30"/>
        <v>0</v>
      </c>
      <c r="P135" s="116">
        <f t="shared" si="31"/>
        <v>0</v>
      </c>
      <c r="Q135" s="34"/>
      <c r="R135" s="34"/>
      <c r="S135" s="34"/>
      <c r="T135" s="34"/>
      <c r="U135" s="34"/>
      <c r="V135" s="34"/>
    </row>
    <row r="136" spans="1:22" s="49" customFormat="1" ht="20.100000000000001" customHeight="1" x14ac:dyDescent="0.2">
      <c r="A136" s="175" t="s">
        <v>439</v>
      </c>
      <c r="B136" s="176" t="s">
        <v>443</v>
      </c>
      <c r="C136" s="177" t="s">
        <v>444</v>
      </c>
      <c r="D136" s="175" t="s">
        <v>453</v>
      </c>
      <c r="E136" s="175" t="s">
        <v>218</v>
      </c>
      <c r="F136" s="178">
        <v>11.3</v>
      </c>
      <c r="G136" s="195"/>
      <c r="H136" s="196"/>
      <c r="I136" s="45">
        <v>200</v>
      </c>
      <c r="J136" s="199"/>
      <c r="K136" s="198"/>
      <c r="L136" s="198"/>
      <c r="M136" s="108">
        <f t="shared" si="28"/>
        <v>0</v>
      </c>
      <c r="N136" s="108">
        <f t="shared" si="29"/>
        <v>0</v>
      </c>
      <c r="O136" s="116">
        <f t="shared" si="30"/>
        <v>0</v>
      </c>
      <c r="P136" s="116">
        <f t="shared" si="31"/>
        <v>0</v>
      </c>
      <c r="Q136" s="34"/>
      <c r="R136" s="34"/>
      <c r="S136" s="34"/>
      <c r="T136" s="34"/>
      <c r="U136" s="34"/>
      <c r="V136" s="34"/>
    </row>
    <row r="137" spans="1:22" s="49" customFormat="1" ht="20.100000000000001" customHeight="1" x14ac:dyDescent="0.2">
      <c r="A137" s="175" t="s">
        <v>440</v>
      </c>
      <c r="B137" s="176" t="s">
        <v>443</v>
      </c>
      <c r="C137" s="177" t="s">
        <v>444</v>
      </c>
      <c r="D137" s="175" t="s">
        <v>453</v>
      </c>
      <c r="E137" s="175" t="s">
        <v>218</v>
      </c>
      <c r="F137" s="178">
        <v>11.3</v>
      </c>
      <c r="G137" s="195"/>
      <c r="H137" s="196"/>
      <c r="I137" s="45">
        <v>200</v>
      </c>
      <c r="J137" s="199"/>
      <c r="K137" s="198"/>
      <c r="L137" s="198"/>
      <c r="M137" s="108">
        <f t="shared" si="28"/>
        <v>0</v>
      </c>
      <c r="N137" s="108">
        <f t="shared" si="29"/>
        <v>0</v>
      </c>
      <c r="O137" s="116">
        <f t="shared" si="30"/>
        <v>0</v>
      </c>
      <c r="P137" s="116">
        <f t="shared" si="31"/>
        <v>0</v>
      </c>
      <c r="Q137" s="34"/>
      <c r="R137" s="34"/>
      <c r="S137" s="34"/>
      <c r="T137" s="34"/>
      <c r="U137" s="34"/>
      <c r="V137" s="34"/>
    </row>
    <row r="138" spans="1:22" s="49" customFormat="1" ht="20.100000000000001" customHeight="1" x14ac:dyDescent="0.2">
      <c r="A138" s="175" t="s">
        <v>441</v>
      </c>
      <c r="B138" s="176" t="s">
        <v>443</v>
      </c>
      <c r="C138" s="177" t="s">
        <v>444</v>
      </c>
      <c r="D138" s="175" t="s">
        <v>453</v>
      </c>
      <c r="E138" s="175" t="s">
        <v>218</v>
      </c>
      <c r="F138" s="178">
        <v>11.3</v>
      </c>
      <c r="G138" s="195"/>
      <c r="H138" s="196"/>
      <c r="I138" s="45">
        <v>200</v>
      </c>
      <c r="J138" s="199"/>
      <c r="K138" s="198"/>
      <c r="L138" s="198"/>
      <c r="M138" s="108">
        <f t="shared" si="28"/>
        <v>0</v>
      </c>
      <c r="N138" s="108">
        <f t="shared" si="29"/>
        <v>0</v>
      </c>
      <c r="O138" s="116">
        <f t="shared" si="30"/>
        <v>0</v>
      </c>
      <c r="P138" s="116">
        <f t="shared" si="31"/>
        <v>0</v>
      </c>
      <c r="Q138" s="34"/>
      <c r="R138" s="34"/>
      <c r="S138" s="34"/>
      <c r="T138" s="34"/>
      <c r="U138" s="34"/>
      <c r="V138" s="34"/>
    </row>
    <row r="139" spans="1:22" s="49" customFormat="1" ht="20.100000000000001" customHeight="1" x14ac:dyDescent="0.2">
      <c r="A139" s="175" t="s">
        <v>442</v>
      </c>
      <c r="B139" s="176" t="s">
        <v>443</v>
      </c>
      <c r="C139" s="177" t="s">
        <v>444</v>
      </c>
      <c r="D139" s="175" t="s">
        <v>453</v>
      </c>
      <c r="E139" s="175" t="s">
        <v>218</v>
      </c>
      <c r="F139" s="178">
        <v>19.8</v>
      </c>
      <c r="G139" s="195"/>
      <c r="H139" s="196"/>
      <c r="I139" s="45">
        <v>200</v>
      </c>
      <c r="J139" s="199"/>
      <c r="K139" s="198"/>
      <c r="L139" s="198"/>
      <c r="M139" s="108">
        <f t="shared" si="28"/>
        <v>0</v>
      </c>
      <c r="N139" s="108">
        <f t="shared" si="29"/>
        <v>0</v>
      </c>
      <c r="O139" s="116">
        <f t="shared" si="30"/>
        <v>0</v>
      </c>
      <c r="P139" s="116">
        <f t="shared" si="31"/>
        <v>0</v>
      </c>
      <c r="Q139" s="34"/>
      <c r="R139" s="34"/>
      <c r="S139" s="34"/>
      <c r="T139" s="34"/>
      <c r="U139" s="34"/>
      <c r="V139" s="34"/>
    </row>
    <row r="140" spans="1:22" s="49" customFormat="1" ht="20.100000000000001" customHeight="1" x14ac:dyDescent="0.2">
      <c r="A140" s="157"/>
      <c r="B140" s="158"/>
      <c r="C140" s="158"/>
      <c r="D140" s="158"/>
      <c r="E140" s="159"/>
      <c r="F140" s="160">
        <f>SUM(F71:F139)</f>
        <v>1725.2399999999998</v>
      </c>
      <c r="G140" s="161"/>
      <c r="H140" s="161"/>
      <c r="I140" s="160"/>
      <c r="J140" s="160"/>
      <c r="K140" s="160"/>
      <c r="L140" s="162"/>
      <c r="M140" s="160">
        <f>SUM(M71:M139)</f>
        <v>0</v>
      </c>
      <c r="N140" s="160">
        <f>SUM(N71:N139)</f>
        <v>0</v>
      </c>
      <c r="O140" s="161">
        <f>SUM(O71:O139)</f>
        <v>0</v>
      </c>
      <c r="P140" s="161">
        <f>SUM(P71:P139)</f>
        <v>0</v>
      </c>
      <c r="Q140" s="34"/>
      <c r="R140" s="34"/>
      <c r="S140" s="34"/>
      <c r="T140" s="34"/>
      <c r="U140" s="34"/>
      <c r="V140" s="34"/>
    </row>
    <row r="141" spans="1:22" s="49" customFormat="1" ht="20.100000000000001" customHeight="1" x14ac:dyDescent="0.2">
      <c r="A141" s="50" t="s">
        <v>94</v>
      </c>
      <c r="B141" s="176" t="s">
        <v>455</v>
      </c>
      <c r="C141" s="180" t="s">
        <v>456</v>
      </c>
      <c r="D141" s="50" t="s">
        <v>295</v>
      </c>
      <c r="E141" s="181" t="s">
        <v>461</v>
      </c>
      <c r="F141" s="109">
        <v>6.26</v>
      </c>
      <c r="G141" s="195"/>
      <c r="H141" s="196"/>
      <c r="I141" s="45">
        <v>200</v>
      </c>
      <c r="J141" s="199"/>
      <c r="K141" s="198"/>
      <c r="L141" s="198"/>
      <c r="M141" s="108">
        <f t="shared" si="28"/>
        <v>0</v>
      </c>
      <c r="N141" s="108">
        <f t="shared" si="29"/>
        <v>0</v>
      </c>
      <c r="O141" s="116">
        <f t="shared" si="30"/>
        <v>0</v>
      </c>
      <c r="P141" s="116">
        <f t="shared" si="31"/>
        <v>0</v>
      </c>
      <c r="Q141" s="34"/>
      <c r="R141" s="34"/>
      <c r="S141" s="34"/>
      <c r="T141" s="34"/>
      <c r="U141" s="34"/>
      <c r="V141" s="34"/>
    </row>
    <row r="142" spans="1:22" s="49" customFormat="1" ht="20.100000000000001" customHeight="1" x14ac:dyDescent="0.2">
      <c r="A142" s="50" t="s">
        <v>95</v>
      </c>
      <c r="B142" s="176" t="s">
        <v>455</v>
      </c>
      <c r="C142" s="180" t="s">
        <v>456</v>
      </c>
      <c r="D142" s="50" t="s">
        <v>253</v>
      </c>
      <c r="E142" s="181" t="s">
        <v>462</v>
      </c>
      <c r="F142" s="109">
        <v>90.56</v>
      </c>
      <c r="G142" s="195"/>
      <c r="H142" s="196"/>
      <c r="I142" s="45">
        <v>200</v>
      </c>
      <c r="J142" s="199"/>
      <c r="K142" s="198"/>
      <c r="L142" s="198"/>
      <c r="M142" s="108">
        <f t="shared" si="28"/>
        <v>0</v>
      </c>
      <c r="N142" s="108">
        <f t="shared" si="29"/>
        <v>0</v>
      </c>
      <c r="O142" s="116">
        <f t="shared" si="30"/>
        <v>0</v>
      </c>
      <c r="P142" s="116">
        <f t="shared" si="31"/>
        <v>0</v>
      </c>
      <c r="Q142" s="34"/>
      <c r="R142" s="34"/>
      <c r="S142" s="34"/>
      <c r="T142" s="34"/>
      <c r="U142" s="34"/>
      <c r="V142" s="34"/>
    </row>
    <row r="143" spans="1:22" s="49" customFormat="1" ht="20.100000000000001" customHeight="1" x14ac:dyDescent="0.2">
      <c r="A143" s="50" t="s">
        <v>96</v>
      </c>
      <c r="B143" s="176" t="s">
        <v>455</v>
      </c>
      <c r="C143" s="180" t="s">
        <v>456</v>
      </c>
      <c r="D143" s="50" t="s">
        <v>458</v>
      </c>
      <c r="E143" s="181" t="s">
        <v>461</v>
      </c>
      <c r="F143" s="109">
        <v>6.87</v>
      </c>
      <c r="G143" s="195"/>
      <c r="H143" s="196"/>
      <c r="I143" s="45">
        <v>200</v>
      </c>
      <c r="J143" s="199"/>
      <c r="K143" s="198"/>
      <c r="L143" s="198"/>
      <c r="M143" s="108">
        <f t="shared" si="28"/>
        <v>0</v>
      </c>
      <c r="N143" s="108">
        <f t="shared" si="29"/>
        <v>0</v>
      </c>
      <c r="O143" s="116">
        <f t="shared" si="30"/>
        <v>0</v>
      </c>
      <c r="P143" s="116">
        <f t="shared" si="31"/>
        <v>0</v>
      </c>
      <c r="Q143" s="34"/>
      <c r="R143" s="34"/>
      <c r="S143" s="34"/>
      <c r="T143" s="34"/>
      <c r="U143" s="34"/>
      <c r="V143" s="34"/>
    </row>
    <row r="144" spans="1:22" s="49" customFormat="1" ht="20.100000000000001" customHeight="1" x14ac:dyDescent="0.2">
      <c r="A144" s="50" t="s">
        <v>97</v>
      </c>
      <c r="B144" s="176" t="s">
        <v>455</v>
      </c>
      <c r="C144" s="180" t="s">
        <v>456</v>
      </c>
      <c r="D144" s="50" t="s">
        <v>287</v>
      </c>
      <c r="E144" s="181" t="s">
        <v>218</v>
      </c>
      <c r="F144" s="109">
        <v>12</v>
      </c>
      <c r="G144" s="195"/>
      <c r="H144" s="196"/>
      <c r="I144" s="45">
        <v>200</v>
      </c>
      <c r="J144" s="199"/>
      <c r="K144" s="198"/>
      <c r="L144" s="198"/>
      <c r="M144" s="108">
        <f t="shared" si="28"/>
        <v>0</v>
      </c>
      <c r="N144" s="108">
        <f t="shared" si="29"/>
        <v>0</v>
      </c>
      <c r="O144" s="116">
        <f t="shared" si="30"/>
        <v>0</v>
      </c>
      <c r="P144" s="116">
        <f t="shared" si="31"/>
        <v>0</v>
      </c>
      <c r="Q144" s="34"/>
      <c r="R144" s="34"/>
      <c r="S144" s="34"/>
      <c r="T144" s="34"/>
      <c r="U144" s="34"/>
      <c r="V144" s="34"/>
    </row>
    <row r="145" spans="1:22" s="49" customFormat="1" ht="20.100000000000001" customHeight="1" x14ac:dyDescent="0.2">
      <c r="A145" s="50" t="s">
        <v>98</v>
      </c>
      <c r="B145" s="176" t="s">
        <v>455</v>
      </c>
      <c r="C145" s="180" t="s">
        <v>456</v>
      </c>
      <c r="D145" s="50" t="s">
        <v>208</v>
      </c>
      <c r="E145" s="181" t="s">
        <v>217</v>
      </c>
      <c r="F145" s="109">
        <v>76.959999999999994</v>
      </c>
      <c r="G145" s="195"/>
      <c r="H145" s="196"/>
      <c r="I145" s="45">
        <v>200</v>
      </c>
      <c r="J145" s="199"/>
      <c r="K145" s="198"/>
      <c r="L145" s="198"/>
      <c r="M145" s="108">
        <f t="shared" si="28"/>
        <v>0</v>
      </c>
      <c r="N145" s="108">
        <f t="shared" si="29"/>
        <v>0</v>
      </c>
      <c r="O145" s="116">
        <f t="shared" si="30"/>
        <v>0</v>
      </c>
      <c r="P145" s="116">
        <f t="shared" si="31"/>
        <v>0</v>
      </c>
      <c r="Q145" s="34"/>
      <c r="R145" s="34"/>
      <c r="S145" s="34"/>
      <c r="T145" s="34"/>
      <c r="U145" s="34"/>
      <c r="V145" s="34"/>
    </row>
    <row r="146" spans="1:22" s="49" customFormat="1" ht="20.100000000000001" customHeight="1" x14ac:dyDescent="0.2">
      <c r="A146" s="50" t="s">
        <v>99</v>
      </c>
      <c r="B146" s="176" t="s">
        <v>455</v>
      </c>
      <c r="C146" s="180" t="s">
        <v>456</v>
      </c>
      <c r="D146" s="50" t="s">
        <v>208</v>
      </c>
      <c r="E146" s="181" t="s">
        <v>217</v>
      </c>
      <c r="F146" s="109">
        <v>68.03</v>
      </c>
      <c r="G146" s="195"/>
      <c r="H146" s="196"/>
      <c r="I146" s="45">
        <v>200</v>
      </c>
      <c r="J146" s="199"/>
      <c r="K146" s="198"/>
      <c r="L146" s="198"/>
      <c r="M146" s="108">
        <f t="shared" si="28"/>
        <v>0</v>
      </c>
      <c r="N146" s="108">
        <f t="shared" si="29"/>
        <v>0</v>
      </c>
      <c r="O146" s="116">
        <f t="shared" si="30"/>
        <v>0</v>
      </c>
      <c r="P146" s="116">
        <f t="shared" si="31"/>
        <v>0</v>
      </c>
      <c r="Q146" s="34"/>
      <c r="R146" s="34"/>
      <c r="S146" s="34"/>
      <c r="T146" s="34"/>
      <c r="U146" s="34"/>
      <c r="V146" s="34"/>
    </row>
    <row r="147" spans="1:22" s="49" customFormat="1" ht="20.100000000000001" customHeight="1" x14ac:dyDescent="0.2">
      <c r="A147" s="50" t="s">
        <v>100</v>
      </c>
      <c r="B147" s="176" t="s">
        <v>455</v>
      </c>
      <c r="C147" s="180" t="s">
        <v>456</v>
      </c>
      <c r="D147" s="50" t="s">
        <v>295</v>
      </c>
      <c r="E147" s="181" t="s">
        <v>461</v>
      </c>
      <c r="F147" s="109">
        <v>6.82</v>
      </c>
      <c r="G147" s="195"/>
      <c r="H147" s="196"/>
      <c r="I147" s="45">
        <v>200</v>
      </c>
      <c r="J147" s="199"/>
      <c r="K147" s="198"/>
      <c r="L147" s="198"/>
      <c r="M147" s="108">
        <f t="shared" si="28"/>
        <v>0</v>
      </c>
      <c r="N147" s="108">
        <f t="shared" si="29"/>
        <v>0</v>
      </c>
      <c r="O147" s="116">
        <f t="shared" si="30"/>
        <v>0</v>
      </c>
      <c r="P147" s="116">
        <f t="shared" si="31"/>
        <v>0</v>
      </c>
      <c r="Q147" s="34"/>
      <c r="R147" s="34"/>
      <c r="S147" s="34"/>
      <c r="T147" s="34"/>
      <c r="U147" s="34"/>
      <c r="V147" s="34"/>
    </row>
    <row r="148" spans="1:22" s="49" customFormat="1" ht="20.100000000000001" customHeight="1" x14ac:dyDescent="0.2">
      <c r="A148" s="50" t="s">
        <v>101</v>
      </c>
      <c r="B148" s="176" t="s">
        <v>455</v>
      </c>
      <c r="C148" s="180" t="s">
        <v>456</v>
      </c>
      <c r="D148" s="50" t="s">
        <v>211</v>
      </c>
      <c r="E148" s="181" t="s">
        <v>217</v>
      </c>
      <c r="F148" s="109">
        <v>1.7</v>
      </c>
      <c r="G148" s="195"/>
      <c r="H148" s="196"/>
      <c r="I148" s="45">
        <v>0</v>
      </c>
      <c r="J148" s="199"/>
      <c r="K148" s="198"/>
      <c r="L148" s="198"/>
      <c r="M148" s="108">
        <f t="shared" si="28"/>
        <v>0</v>
      </c>
      <c r="N148" s="108">
        <f t="shared" si="29"/>
        <v>0</v>
      </c>
      <c r="O148" s="116">
        <f t="shared" si="30"/>
        <v>0</v>
      </c>
      <c r="P148" s="116">
        <f t="shared" si="31"/>
        <v>0</v>
      </c>
      <c r="Q148" s="34"/>
      <c r="R148" s="34"/>
      <c r="S148" s="34"/>
      <c r="T148" s="34"/>
      <c r="U148" s="34"/>
      <c r="V148" s="34"/>
    </row>
    <row r="149" spans="1:22" s="49" customFormat="1" ht="20.100000000000001" customHeight="1" x14ac:dyDescent="0.2">
      <c r="A149" s="50" t="s">
        <v>102</v>
      </c>
      <c r="B149" s="176" t="s">
        <v>455</v>
      </c>
      <c r="C149" s="180" t="s">
        <v>456</v>
      </c>
      <c r="D149" s="50" t="s">
        <v>211</v>
      </c>
      <c r="E149" s="181" t="s">
        <v>217</v>
      </c>
      <c r="F149" s="109">
        <v>1.64</v>
      </c>
      <c r="G149" s="195"/>
      <c r="H149" s="196"/>
      <c r="I149" s="45">
        <v>0</v>
      </c>
      <c r="J149" s="199"/>
      <c r="K149" s="198"/>
      <c r="L149" s="198"/>
      <c r="M149" s="108">
        <f t="shared" si="28"/>
        <v>0</v>
      </c>
      <c r="N149" s="108">
        <f t="shared" si="29"/>
        <v>0</v>
      </c>
      <c r="O149" s="116">
        <f t="shared" si="30"/>
        <v>0</v>
      </c>
      <c r="P149" s="116">
        <f t="shared" si="31"/>
        <v>0</v>
      </c>
      <c r="Q149" s="34"/>
      <c r="R149" s="34"/>
      <c r="S149" s="34"/>
      <c r="T149" s="34"/>
      <c r="U149" s="34"/>
      <c r="V149" s="34"/>
    </row>
    <row r="150" spans="1:22" s="49" customFormat="1" ht="20.100000000000001" customHeight="1" x14ac:dyDescent="0.2">
      <c r="A150" s="50" t="s">
        <v>103</v>
      </c>
      <c r="B150" s="176" t="s">
        <v>455</v>
      </c>
      <c r="C150" s="180" t="s">
        <v>456</v>
      </c>
      <c r="D150" s="50" t="s">
        <v>211</v>
      </c>
      <c r="E150" s="181" t="s">
        <v>217</v>
      </c>
      <c r="F150" s="109">
        <v>4.26</v>
      </c>
      <c r="G150" s="195"/>
      <c r="H150" s="196"/>
      <c r="I150" s="45">
        <v>0</v>
      </c>
      <c r="J150" s="199"/>
      <c r="K150" s="198"/>
      <c r="L150" s="198"/>
      <c r="M150" s="108">
        <f t="shared" si="28"/>
        <v>0</v>
      </c>
      <c r="N150" s="108">
        <f t="shared" si="29"/>
        <v>0</v>
      </c>
      <c r="O150" s="116">
        <f t="shared" si="30"/>
        <v>0</v>
      </c>
      <c r="P150" s="116">
        <f t="shared" si="31"/>
        <v>0</v>
      </c>
      <c r="Q150" s="34"/>
      <c r="R150" s="34"/>
      <c r="S150" s="34"/>
      <c r="T150" s="34"/>
      <c r="U150" s="34"/>
      <c r="V150" s="34"/>
    </row>
    <row r="151" spans="1:22" s="49" customFormat="1" ht="20.100000000000001" customHeight="1" x14ac:dyDescent="0.2">
      <c r="A151" s="50" t="s">
        <v>104</v>
      </c>
      <c r="B151" s="176" t="s">
        <v>455</v>
      </c>
      <c r="C151" s="180" t="s">
        <v>456</v>
      </c>
      <c r="D151" s="50" t="s">
        <v>209</v>
      </c>
      <c r="E151" s="181" t="s">
        <v>217</v>
      </c>
      <c r="F151" s="109">
        <v>30.05</v>
      </c>
      <c r="G151" s="195"/>
      <c r="H151" s="196"/>
      <c r="I151" s="45">
        <v>200</v>
      </c>
      <c r="J151" s="199"/>
      <c r="K151" s="198"/>
      <c r="L151" s="198"/>
      <c r="M151" s="108">
        <f t="shared" si="28"/>
        <v>0</v>
      </c>
      <c r="N151" s="108">
        <f t="shared" si="29"/>
        <v>0</v>
      </c>
      <c r="O151" s="116">
        <f t="shared" si="30"/>
        <v>0</v>
      </c>
      <c r="P151" s="116">
        <f t="shared" si="31"/>
        <v>0</v>
      </c>
      <c r="Q151" s="34"/>
      <c r="R151" s="34"/>
      <c r="S151" s="34"/>
      <c r="T151" s="34"/>
      <c r="U151" s="34"/>
      <c r="V151" s="34"/>
    </row>
    <row r="152" spans="1:22" s="49" customFormat="1" ht="20.100000000000001" customHeight="1" x14ac:dyDescent="0.2">
      <c r="A152" s="50" t="s">
        <v>105</v>
      </c>
      <c r="B152" s="176" t="s">
        <v>455</v>
      </c>
      <c r="C152" s="180" t="s">
        <v>456</v>
      </c>
      <c r="D152" s="50" t="s">
        <v>459</v>
      </c>
      <c r="E152" s="181" t="s">
        <v>217</v>
      </c>
      <c r="F152" s="109">
        <v>18.27</v>
      </c>
      <c r="G152" s="195"/>
      <c r="H152" s="196"/>
      <c r="I152" s="45">
        <v>200</v>
      </c>
      <c r="J152" s="199"/>
      <c r="K152" s="198"/>
      <c r="L152" s="198"/>
      <c r="M152" s="108">
        <f t="shared" si="28"/>
        <v>0</v>
      </c>
      <c r="N152" s="108">
        <f t="shared" si="29"/>
        <v>0</v>
      </c>
      <c r="O152" s="116">
        <f t="shared" si="30"/>
        <v>0</v>
      </c>
      <c r="P152" s="116">
        <f t="shared" si="31"/>
        <v>0</v>
      </c>
      <c r="Q152" s="34"/>
      <c r="R152" s="34"/>
      <c r="S152" s="34"/>
      <c r="T152" s="34"/>
      <c r="U152" s="34"/>
      <c r="V152" s="34"/>
    </row>
    <row r="153" spans="1:22" s="49" customFormat="1" ht="20.100000000000001" customHeight="1" x14ac:dyDescent="0.2">
      <c r="A153" s="50" t="s">
        <v>106</v>
      </c>
      <c r="B153" s="176" t="s">
        <v>455</v>
      </c>
      <c r="C153" s="180" t="s">
        <v>456</v>
      </c>
      <c r="D153" s="50" t="s">
        <v>211</v>
      </c>
      <c r="E153" s="181" t="s">
        <v>363</v>
      </c>
      <c r="F153" s="109">
        <v>4.4400000000000004</v>
      </c>
      <c r="G153" s="195"/>
      <c r="H153" s="196"/>
      <c r="I153" s="45">
        <v>0</v>
      </c>
      <c r="J153" s="199"/>
      <c r="K153" s="198"/>
      <c r="L153" s="198"/>
      <c r="M153" s="108">
        <f t="shared" si="28"/>
        <v>0</v>
      </c>
      <c r="N153" s="108">
        <f t="shared" si="29"/>
        <v>0</v>
      </c>
      <c r="O153" s="116">
        <f t="shared" si="30"/>
        <v>0</v>
      </c>
      <c r="P153" s="116">
        <f t="shared" si="31"/>
        <v>0</v>
      </c>
      <c r="Q153" s="34"/>
      <c r="R153" s="34"/>
      <c r="S153" s="34"/>
      <c r="T153" s="34"/>
      <c r="U153" s="34"/>
      <c r="V153" s="34"/>
    </row>
    <row r="154" spans="1:22" s="49" customFormat="1" ht="20.100000000000001" customHeight="1" x14ac:dyDescent="0.2">
      <c r="A154" s="50" t="s">
        <v>107</v>
      </c>
      <c r="B154" s="176" t="s">
        <v>455</v>
      </c>
      <c r="C154" s="180" t="s">
        <v>456</v>
      </c>
      <c r="D154" s="50" t="s">
        <v>244</v>
      </c>
      <c r="E154" s="181" t="s">
        <v>463</v>
      </c>
      <c r="F154" s="109">
        <v>2.5099999999999998</v>
      </c>
      <c r="G154" s="195"/>
      <c r="H154" s="196"/>
      <c r="I154" s="45">
        <v>0</v>
      </c>
      <c r="J154" s="199"/>
      <c r="K154" s="198"/>
      <c r="L154" s="198"/>
      <c r="M154" s="108">
        <f t="shared" si="28"/>
        <v>0</v>
      </c>
      <c r="N154" s="108">
        <f t="shared" si="29"/>
        <v>0</v>
      </c>
      <c r="O154" s="116">
        <f t="shared" si="30"/>
        <v>0</v>
      </c>
      <c r="P154" s="116">
        <f t="shared" si="31"/>
        <v>0</v>
      </c>
      <c r="Q154" s="34"/>
      <c r="R154" s="34"/>
      <c r="S154" s="34"/>
      <c r="T154" s="34"/>
      <c r="U154" s="34"/>
      <c r="V154" s="34"/>
    </row>
    <row r="155" spans="1:22" s="49" customFormat="1" ht="20.100000000000001" customHeight="1" x14ac:dyDescent="0.2">
      <c r="A155" s="50" t="s">
        <v>108</v>
      </c>
      <c r="B155" s="176" t="s">
        <v>455</v>
      </c>
      <c r="C155" s="180" t="s">
        <v>456</v>
      </c>
      <c r="D155" s="50" t="s">
        <v>160</v>
      </c>
      <c r="E155" s="181" t="s">
        <v>463</v>
      </c>
      <c r="F155" s="109">
        <v>67.38</v>
      </c>
      <c r="G155" s="195"/>
      <c r="H155" s="196"/>
      <c r="I155" s="45">
        <v>200</v>
      </c>
      <c r="J155" s="199"/>
      <c r="K155" s="198"/>
      <c r="L155" s="198"/>
      <c r="M155" s="108">
        <f t="shared" si="28"/>
        <v>0</v>
      </c>
      <c r="N155" s="108">
        <f t="shared" si="29"/>
        <v>0</v>
      </c>
      <c r="O155" s="116">
        <f t="shared" si="30"/>
        <v>0</v>
      </c>
      <c r="P155" s="116">
        <f t="shared" si="31"/>
        <v>0</v>
      </c>
      <c r="Q155" s="34"/>
      <c r="R155" s="34"/>
      <c r="S155" s="34"/>
      <c r="T155" s="34"/>
      <c r="U155" s="34"/>
      <c r="V155" s="34"/>
    </row>
    <row r="156" spans="1:22" s="49" customFormat="1" ht="20.100000000000001" customHeight="1" x14ac:dyDescent="0.2">
      <c r="A156" s="50" t="s">
        <v>109</v>
      </c>
      <c r="B156" s="176" t="s">
        <v>455</v>
      </c>
      <c r="C156" s="180" t="s">
        <v>456</v>
      </c>
      <c r="D156" s="50" t="s">
        <v>160</v>
      </c>
      <c r="E156" s="181" t="s">
        <v>463</v>
      </c>
      <c r="F156" s="109">
        <v>43.07</v>
      </c>
      <c r="G156" s="195"/>
      <c r="H156" s="196"/>
      <c r="I156" s="45">
        <v>200</v>
      </c>
      <c r="J156" s="199"/>
      <c r="K156" s="198"/>
      <c r="L156" s="198"/>
      <c r="M156" s="108">
        <f t="shared" si="28"/>
        <v>0</v>
      </c>
      <c r="N156" s="108">
        <f t="shared" si="29"/>
        <v>0</v>
      </c>
      <c r="O156" s="116">
        <f t="shared" si="30"/>
        <v>0</v>
      </c>
      <c r="P156" s="116">
        <f t="shared" si="31"/>
        <v>0</v>
      </c>
      <c r="Q156" s="34"/>
      <c r="R156" s="34"/>
      <c r="S156" s="34"/>
      <c r="T156" s="34"/>
      <c r="U156" s="34"/>
      <c r="V156" s="34"/>
    </row>
    <row r="157" spans="1:22" s="49" customFormat="1" ht="20.100000000000001" customHeight="1" x14ac:dyDescent="0.2">
      <c r="A157" s="50" t="s">
        <v>116</v>
      </c>
      <c r="B157" s="176" t="s">
        <v>455</v>
      </c>
      <c r="C157" s="180" t="s">
        <v>456</v>
      </c>
      <c r="D157" s="50" t="s">
        <v>279</v>
      </c>
      <c r="E157" s="181" t="s">
        <v>220</v>
      </c>
      <c r="F157" s="109">
        <v>0.97</v>
      </c>
      <c r="G157" s="195"/>
      <c r="H157" s="196"/>
      <c r="I157" s="45">
        <v>0</v>
      </c>
      <c r="J157" s="199"/>
      <c r="K157" s="198"/>
      <c r="L157" s="198"/>
      <c r="M157" s="108">
        <f t="shared" si="28"/>
        <v>0</v>
      </c>
      <c r="N157" s="108">
        <f t="shared" si="29"/>
        <v>0</v>
      </c>
      <c r="O157" s="116">
        <f t="shared" si="30"/>
        <v>0</v>
      </c>
      <c r="P157" s="116">
        <f t="shared" si="31"/>
        <v>0</v>
      </c>
      <c r="Q157" s="34"/>
      <c r="R157" s="34"/>
      <c r="S157" s="34"/>
      <c r="T157" s="34"/>
      <c r="U157" s="34"/>
      <c r="V157" s="34"/>
    </row>
    <row r="158" spans="1:22" s="49" customFormat="1" ht="20.100000000000001" customHeight="1" x14ac:dyDescent="0.2">
      <c r="A158" s="50" t="s">
        <v>117</v>
      </c>
      <c r="B158" s="176" t="s">
        <v>455</v>
      </c>
      <c r="C158" s="180" t="s">
        <v>456</v>
      </c>
      <c r="D158" s="50" t="s">
        <v>244</v>
      </c>
      <c r="E158" s="181" t="s">
        <v>463</v>
      </c>
      <c r="F158" s="109">
        <v>1.59</v>
      </c>
      <c r="G158" s="195"/>
      <c r="H158" s="196"/>
      <c r="I158" s="45">
        <v>0</v>
      </c>
      <c r="J158" s="199"/>
      <c r="K158" s="198"/>
      <c r="L158" s="198"/>
      <c r="M158" s="108">
        <f t="shared" si="28"/>
        <v>0</v>
      </c>
      <c r="N158" s="108">
        <f t="shared" si="29"/>
        <v>0</v>
      </c>
      <c r="O158" s="116">
        <f t="shared" si="30"/>
        <v>0</v>
      </c>
      <c r="P158" s="116">
        <f t="shared" si="31"/>
        <v>0</v>
      </c>
      <c r="Q158" s="34"/>
      <c r="R158" s="34"/>
      <c r="S158" s="34"/>
      <c r="T158" s="34"/>
      <c r="U158" s="34"/>
      <c r="V158" s="34"/>
    </row>
    <row r="159" spans="1:22" s="49" customFormat="1" ht="20.100000000000001" customHeight="1" x14ac:dyDescent="0.2">
      <c r="A159" s="50" t="s">
        <v>118</v>
      </c>
      <c r="B159" s="176" t="s">
        <v>455</v>
      </c>
      <c r="C159" s="180" t="s">
        <v>456</v>
      </c>
      <c r="D159" s="50" t="s">
        <v>211</v>
      </c>
      <c r="E159" s="181" t="s">
        <v>217</v>
      </c>
      <c r="F159" s="109">
        <v>3.93</v>
      </c>
      <c r="G159" s="195"/>
      <c r="H159" s="196"/>
      <c r="I159" s="45">
        <v>0</v>
      </c>
      <c r="J159" s="199"/>
      <c r="K159" s="198"/>
      <c r="L159" s="198"/>
      <c r="M159" s="108">
        <f t="shared" si="28"/>
        <v>0</v>
      </c>
      <c r="N159" s="108">
        <f t="shared" si="29"/>
        <v>0</v>
      </c>
      <c r="O159" s="116">
        <f t="shared" si="30"/>
        <v>0</v>
      </c>
      <c r="P159" s="116">
        <f t="shared" si="31"/>
        <v>0</v>
      </c>
      <c r="Q159" s="34"/>
      <c r="R159" s="34"/>
      <c r="S159" s="34"/>
      <c r="T159" s="34"/>
      <c r="U159" s="34"/>
      <c r="V159" s="34"/>
    </row>
    <row r="160" spans="1:22" s="49" customFormat="1" ht="20.100000000000001" customHeight="1" x14ac:dyDescent="0.2">
      <c r="A160" s="50" t="s">
        <v>120</v>
      </c>
      <c r="B160" s="176" t="s">
        <v>455</v>
      </c>
      <c r="C160" s="180" t="s">
        <v>456</v>
      </c>
      <c r="D160" s="50" t="s">
        <v>212</v>
      </c>
      <c r="E160" s="181" t="s">
        <v>363</v>
      </c>
      <c r="F160" s="109">
        <v>14.62</v>
      </c>
      <c r="G160" s="195"/>
      <c r="H160" s="196"/>
      <c r="I160" s="45">
        <v>200</v>
      </c>
      <c r="J160" s="199"/>
      <c r="K160" s="198"/>
      <c r="L160" s="198"/>
      <c r="M160" s="108">
        <f t="shared" si="28"/>
        <v>0</v>
      </c>
      <c r="N160" s="108">
        <f t="shared" si="29"/>
        <v>0</v>
      </c>
      <c r="O160" s="116">
        <f t="shared" si="30"/>
        <v>0</v>
      </c>
      <c r="P160" s="116">
        <f t="shared" si="31"/>
        <v>0</v>
      </c>
      <c r="Q160" s="34"/>
      <c r="R160" s="34"/>
      <c r="S160" s="34"/>
      <c r="T160" s="34"/>
      <c r="U160" s="34"/>
      <c r="V160" s="34"/>
    </row>
    <row r="161" spans="1:22" s="49" customFormat="1" ht="20.100000000000001" customHeight="1" x14ac:dyDescent="0.2">
      <c r="A161" s="50" t="s">
        <v>121</v>
      </c>
      <c r="B161" s="176" t="s">
        <v>455</v>
      </c>
      <c r="C161" s="180" t="s">
        <v>456</v>
      </c>
      <c r="D161" s="50" t="s">
        <v>252</v>
      </c>
      <c r="E161" s="181" t="s">
        <v>220</v>
      </c>
      <c r="F161" s="109">
        <v>2.0499999999999998</v>
      </c>
      <c r="G161" s="195"/>
      <c r="H161" s="196"/>
      <c r="I161" s="45">
        <v>200</v>
      </c>
      <c r="J161" s="199"/>
      <c r="K161" s="198"/>
      <c r="L161" s="198"/>
      <c r="M161" s="108">
        <f t="shared" ref="M161" si="32">IF(J161&lt;&gt;0,(I161/J161)*F161,0)</f>
        <v>0</v>
      </c>
      <c r="N161" s="108">
        <f t="shared" ref="N161" si="33">K161*M161</f>
        <v>0</v>
      </c>
      <c r="O161" s="116">
        <f t="shared" ref="O161" si="34">(G161*M161)+(N161*H161)</f>
        <v>0</v>
      </c>
      <c r="P161" s="116">
        <f t="shared" ref="P161" si="35">L161*O161</f>
        <v>0</v>
      </c>
      <c r="Q161" s="34"/>
      <c r="R161" s="34"/>
      <c r="S161" s="34"/>
      <c r="T161" s="34"/>
      <c r="U161" s="34"/>
      <c r="V161" s="34"/>
    </row>
    <row r="162" spans="1:22" s="49" customFormat="1" ht="20.100000000000001" customHeight="1" x14ac:dyDescent="0.2">
      <c r="A162" s="50" t="s">
        <v>122</v>
      </c>
      <c r="B162" s="176" t="s">
        <v>455</v>
      </c>
      <c r="C162" s="180" t="s">
        <v>456</v>
      </c>
      <c r="D162" s="50" t="s">
        <v>211</v>
      </c>
      <c r="E162" s="181" t="s">
        <v>220</v>
      </c>
      <c r="F162" s="109">
        <v>2.65</v>
      </c>
      <c r="G162" s="195"/>
      <c r="H162" s="196"/>
      <c r="I162" s="45">
        <v>0</v>
      </c>
      <c r="J162" s="199"/>
      <c r="K162" s="198"/>
      <c r="L162" s="198"/>
      <c r="M162" s="108">
        <f t="shared" ref="M162:M173" si="36">IF(J162&lt;&gt;0,(I162/J162)*F162,0)</f>
        <v>0</v>
      </c>
      <c r="N162" s="108">
        <f t="shared" ref="N162:N173" si="37">K162*M162</f>
        <v>0</v>
      </c>
      <c r="O162" s="116">
        <f t="shared" ref="O162:O173" si="38">(G162*M162)+(N162*H162)</f>
        <v>0</v>
      </c>
      <c r="P162" s="116">
        <f t="shared" ref="P162:P173" si="39">L162*O162</f>
        <v>0</v>
      </c>
      <c r="Q162" s="34"/>
      <c r="R162" s="34"/>
      <c r="S162" s="34"/>
      <c r="T162" s="34"/>
      <c r="U162" s="34"/>
      <c r="V162" s="34"/>
    </row>
    <row r="163" spans="1:22" s="49" customFormat="1" ht="20.100000000000001" customHeight="1" x14ac:dyDescent="0.2">
      <c r="A163" s="50" t="s">
        <v>123</v>
      </c>
      <c r="B163" s="176" t="s">
        <v>455</v>
      </c>
      <c r="C163" s="180" t="s">
        <v>456</v>
      </c>
      <c r="D163" s="50" t="s">
        <v>91</v>
      </c>
      <c r="E163" s="181" t="s">
        <v>463</v>
      </c>
      <c r="F163" s="109">
        <v>5.84</v>
      </c>
      <c r="G163" s="195"/>
      <c r="H163" s="196"/>
      <c r="I163" s="45">
        <v>200</v>
      </c>
      <c r="J163" s="199"/>
      <c r="K163" s="198"/>
      <c r="L163" s="198"/>
      <c r="M163" s="108">
        <f t="shared" si="36"/>
        <v>0</v>
      </c>
      <c r="N163" s="108">
        <f t="shared" si="37"/>
        <v>0</v>
      </c>
      <c r="O163" s="116">
        <f t="shared" si="38"/>
        <v>0</v>
      </c>
      <c r="P163" s="116">
        <f t="shared" si="39"/>
        <v>0</v>
      </c>
      <c r="Q163" s="34"/>
      <c r="R163" s="34"/>
      <c r="S163" s="34"/>
      <c r="T163" s="34"/>
      <c r="U163" s="34"/>
      <c r="V163" s="34"/>
    </row>
    <row r="164" spans="1:22" s="49" customFormat="1" ht="20.100000000000001" customHeight="1" x14ac:dyDescent="0.2">
      <c r="A164" s="50" t="s">
        <v>124</v>
      </c>
      <c r="B164" s="176" t="s">
        <v>455</v>
      </c>
      <c r="C164" s="180" t="s">
        <v>456</v>
      </c>
      <c r="D164" s="50" t="s">
        <v>162</v>
      </c>
      <c r="E164" s="181" t="s">
        <v>217</v>
      </c>
      <c r="F164" s="109">
        <v>95.18</v>
      </c>
      <c r="G164" s="195"/>
      <c r="H164" s="196"/>
      <c r="I164" s="45">
        <v>200</v>
      </c>
      <c r="J164" s="199"/>
      <c r="K164" s="198"/>
      <c r="L164" s="198"/>
      <c r="M164" s="108">
        <f t="shared" si="36"/>
        <v>0</v>
      </c>
      <c r="N164" s="108">
        <f t="shared" si="37"/>
        <v>0</v>
      </c>
      <c r="O164" s="116">
        <f t="shared" si="38"/>
        <v>0</v>
      </c>
      <c r="P164" s="116">
        <f t="shared" si="39"/>
        <v>0</v>
      </c>
      <c r="Q164" s="34"/>
      <c r="R164" s="34"/>
      <c r="S164" s="34"/>
      <c r="T164" s="34"/>
      <c r="U164" s="34"/>
      <c r="V164" s="34"/>
    </row>
    <row r="165" spans="1:22" s="49" customFormat="1" ht="20.100000000000001" customHeight="1" x14ac:dyDescent="0.2">
      <c r="A165" s="50" t="s">
        <v>125</v>
      </c>
      <c r="B165" s="176" t="s">
        <v>455</v>
      </c>
      <c r="C165" s="180" t="s">
        <v>456</v>
      </c>
      <c r="D165" s="50" t="s">
        <v>208</v>
      </c>
      <c r="E165" s="181" t="s">
        <v>464</v>
      </c>
      <c r="F165" s="109">
        <v>63.41</v>
      </c>
      <c r="G165" s="195"/>
      <c r="H165" s="196"/>
      <c r="I165" s="45">
        <v>200</v>
      </c>
      <c r="J165" s="199"/>
      <c r="K165" s="198"/>
      <c r="L165" s="198"/>
      <c r="M165" s="108">
        <f t="shared" si="36"/>
        <v>0</v>
      </c>
      <c r="N165" s="108">
        <f t="shared" si="37"/>
        <v>0</v>
      </c>
      <c r="O165" s="116">
        <f t="shared" si="38"/>
        <v>0</v>
      </c>
      <c r="P165" s="116">
        <f t="shared" si="39"/>
        <v>0</v>
      </c>
      <c r="Q165" s="34"/>
      <c r="R165" s="34"/>
      <c r="S165" s="34"/>
      <c r="T165" s="34"/>
      <c r="U165" s="34"/>
      <c r="V165" s="34"/>
    </row>
    <row r="166" spans="1:22" s="49" customFormat="1" ht="20.100000000000001" customHeight="1" x14ac:dyDescent="0.2">
      <c r="A166" s="50" t="s">
        <v>126</v>
      </c>
      <c r="B166" s="176" t="s">
        <v>455</v>
      </c>
      <c r="C166" s="180" t="s">
        <v>456</v>
      </c>
      <c r="D166" s="50" t="s">
        <v>208</v>
      </c>
      <c r="E166" s="181" t="s">
        <v>464</v>
      </c>
      <c r="F166" s="109">
        <v>87.54</v>
      </c>
      <c r="G166" s="195"/>
      <c r="H166" s="196"/>
      <c r="I166" s="45">
        <v>200</v>
      </c>
      <c r="J166" s="199"/>
      <c r="K166" s="198"/>
      <c r="L166" s="198"/>
      <c r="M166" s="108">
        <f t="shared" si="36"/>
        <v>0</v>
      </c>
      <c r="N166" s="108">
        <f t="shared" si="37"/>
        <v>0</v>
      </c>
      <c r="O166" s="116">
        <f t="shared" si="38"/>
        <v>0</v>
      </c>
      <c r="P166" s="116">
        <f t="shared" si="39"/>
        <v>0</v>
      </c>
      <c r="Q166" s="34"/>
      <c r="R166" s="34"/>
      <c r="S166" s="34"/>
      <c r="T166" s="34"/>
      <c r="U166" s="34"/>
      <c r="V166" s="34"/>
    </row>
    <row r="167" spans="1:22" s="49" customFormat="1" ht="20.100000000000001" customHeight="1" x14ac:dyDescent="0.2">
      <c r="A167" s="50" t="s">
        <v>127</v>
      </c>
      <c r="B167" s="176" t="s">
        <v>455</v>
      </c>
      <c r="C167" s="180" t="s">
        <v>456</v>
      </c>
      <c r="D167" s="50" t="s">
        <v>208</v>
      </c>
      <c r="E167" s="181" t="s">
        <v>464</v>
      </c>
      <c r="F167" s="109">
        <v>75.73</v>
      </c>
      <c r="G167" s="195"/>
      <c r="H167" s="196"/>
      <c r="I167" s="45">
        <v>200</v>
      </c>
      <c r="J167" s="199"/>
      <c r="K167" s="198"/>
      <c r="L167" s="198"/>
      <c r="M167" s="108">
        <f t="shared" si="36"/>
        <v>0</v>
      </c>
      <c r="N167" s="108">
        <f t="shared" si="37"/>
        <v>0</v>
      </c>
      <c r="O167" s="116">
        <f t="shared" si="38"/>
        <v>0</v>
      </c>
      <c r="P167" s="116">
        <f t="shared" si="39"/>
        <v>0</v>
      </c>
      <c r="Q167" s="34"/>
      <c r="R167" s="34"/>
      <c r="S167" s="34"/>
      <c r="T167" s="34"/>
      <c r="U167" s="34"/>
      <c r="V167" s="34"/>
    </row>
    <row r="168" spans="1:22" s="49" customFormat="1" ht="20.100000000000001" customHeight="1" x14ac:dyDescent="0.2">
      <c r="A168" s="50" t="s">
        <v>128</v>
      </c>
      <c r="B168" s="176" t="s">
        <v>455</v>
      </c>
      <c r="C168" s="180" t="s">
        <v>456</v>
      </c>
      <c r="D168" s="50" t="s">
        <v>212</v>
      </c>
      <c r="E168" s="181" t="s">
        <v>363</v>
      </c>
      <c r="F168" s="109">
        <v>7.24</v>
      </c>
      <c r="G168" s="195"/>
      <c r="H168" s="196"/>
      <c r="I168" s="45">
        <v>200</v>
      </c>
      <c r="J168" s="199"/>
      <c r="K168" s="198"/>
      <c r="L168" s="198"/>
      <c r="M168" s="108">
        <f t="shared" si="36"/>
        <v>0</v>
      </c>
      <c r="N168" s="108">
        <f t="shared" si="37"/>
        <v>0</v>
      </c>
      <c r="O168" s="116">
        <f t="shared" si="38"/>
        <v>0</v>
      </c>
      <c r="P168" s="116">
        <f t="shared" si="39"/>
        <v>0</v>
      </c>
      <c r="Q168" s="34"/>
      <c r="R168" s="34"/>
      <c r="S168" s="34"/>
      <c r="T168" s="34"/>
      <c r="U168" s="34"/>
      <c r="V168" s="34"/>
    </row>
    <row r="169" spans="1:22" s="49" customFormat="1" ht="20.100000000000001" customHeight="1" x14ac:dyDescent="0.2">
      <c r="A169" s="50" t="s">
        <v>129</v>
      </c>
      <c r="B169" s="176" t="s">
        <v>455</v>
      </c>
      <c r="C169" s="180" t="s">
        <v>456</v>
      </c>
      <c r="D169" s="50" t="s">
        <v>212</v>
      </c>
      <c r="E169" s="181" t="s">
        <v>363</v>
      </c>
      <c r="F169" s="109">
        <v>14.05</v>
      </c>
      <c r="G169" s="195"/>
      <c r="H169" s="196"/>
      <c r="I169" s="45">
        <v>200</v>
      </c>
      <c r="J169" s="199"/>
      <c r="K169" s="198"/>
      <c r="L169" s="198"/>
      <c r="M169" s="108">
        <f t="shared" si="36"/>
        <v>0</v>
      </c>
      <c r="N169" s="108">
        <f t="shared" si="37"/>
        <v>0</v>
      </c>
      <c r="O169" s="116">
        <f t="shared" si="38"/>
        <v>0</v>
      </c>
      <c r="P169" s="116">
        <f t="shared" si="39"/>
        <v>0</v>
      </c>
      <c r="Q169" s="34"/>
      <c r="R169" s="34"/>
      <c r="S169" s="34"/>
      <c r="T169" s="34"/>
      <c r="U169" s="34"/>
      <c r="V169" s="34"/>
    </row>
    <row r="170" spans="1:22" s="49" customFormat="1" ht="20.100000000000001" customHeight="1" x14ac:dyDescent="0.2">
      <c r="A170" s="50" t="s">
        <v>130</v>
      </c>
      <c r="B170" s="176" t="s">
        <v>455</v>
      </c>
      <c r="C170" s="180" t="s">
        <v>456</v>
      </c>
      <c r="D170" s="50" t="s">
        <v>284</v>
      </c>
      <c r="E170" s="181" t="s">
        <v>363</v>
      </c>
      <c r="F170" s="109">
        <v>1.24</v>
      </c>
      <c r="G170" s="195"/>
      <c r="H170" s="196"/>
      <c r="I170" s="45">
        <v>200</v>
      </c>
      <c r="J170" s="199"/>
      <c r="K170" s="198"/>
      <c r="L170" s="198"/>
      <c r="M170" s="108">
        <f t="shared" si="36"/>
        <v>0</v>
      </c>
      <c r="N170" s="108">
        <f t="shared" si="37"/>
        <v>0</v>
      </c>
      <c r="O170" s="116">
        <f t="shared" si="38"/>
        <v>0</v>
      </c>
      <c r="P170" s="116">
        <f t="shared" si="39"/>
        <v>0</v>
      </c>
      <c r="Q170" s="34"/>
      <c r="R170" s="34"/>
      <c r="S170" s="34"/>
      <c r="T170" s="34"/>
      <c r="U170" s="34"/>
      <c r="V170" s="34"/>
    </row>
    <row r="171" spans="1:22" s="49" customFormat="1" ht="20.100000000000001" customHeight="1" x14ac:dyDescent="0.2">
      <c r="A171" s="50" t="s">
        <v>131</v>
      </c>
      <c r="B171" s="176" t="s">
        <v>455</v>
      </c>
      <c r="C171" s="180" t="s">
        <v>456</v>
      </c>
      <c r="D171" s="50" t="s">
        <v>254</v>
      </c>
      <c r="E171" s="181" t="s">
        <v>217</v>
      </c>
      <c r="F171" s="109">
        <v>4.21</v>
      </c>
      <c r="G171" s="195"/>
      <c r="H171" s="196"/>
      <c r="I171" s="45">
        <v>0</v>
      </c>
      <c r="J171" s="199"/>
      <c r="K171" s="198"/>
      <c r="L171" s="198"/>
      <c r="M171" s="108">
        <f t="shared" si="36"/>
        <v>0</v>
      </c>
      <c r="N171" s="108">
        <f t="shared" si="37"/>
        <v>0</v>
      </c>
      <c r="O171" s="116">
        <f t="shared" si="38"/>
        <v>0</v>
      </c>
      <c r="P171" s="116">
        <f t="shared" si="39"/>
        <v>0</v>
      </c>
      <c r="Q171" s="34"/>
      <c r="R171" s="34"/>
      <c r="S171" s="34"/>
      <c r="T171" s="34"/>
      <c r="U171" s="34"/>
      <c r="V171" s="34"/>
    </row>
    <row r="172" spans="1:22" s="49" customFormat="1" ht="20.100000000000001" customHeight="1" x14ac:dyDescent="0.2">
      <c r="A172" s="50" t="s">
        <v>134</v>
      </c>
      <c r="B172" s="176" t="s">
        <v>455</v>
      </c>
      <c r="C172" s="180" t="s">
        <v>456</v>
      </c>
      <c r="D172" s="50" t="s">
        <v>212</v>
      </c>
      <c r="E172" s="181" t="s">
        <v>363</v>
      </c>
      <c r="F172" s="109">
        <v>8.19</v>
      </c>
      <c r="G172" s="195"/>
      <c r="H172" s="196"/>
      <c r="I172" s="45">
        <v>200</v>
      </c>
      <c r="J172" s="199"/>
      <c r="K172" s="198"/>
      <c r="L172" s="198"/>
      <c r="M172" s="108">
        <f t="shared" si="36"/>
        <v>0</v>
      </c>
      <c r="N172" s="108">
        <f t="shared" si="37"/>
        <v>0</v>
      </c>
      <c r="O172" s="116">
        <f t="shared" si="38"/>
        <v>0</v>
      </c>
      <c r="P172" s="116">
        <f t="shared" si="39"/>
        <v>0</v>
      </c>
      <c r="Q172" s="34"/>
      <c r="R172" s="34"/>
      <c r="S172" s="34"/>
      <c r="T172" s="34"/>
      <c r="U172" s="34"/>
      <c r="V172" s="34"/>
    </row>
    <row r="173" spans="1:22" s="49" customFormat="1" ht="20.100000000000001" customHeight="1" x14ac:dyDescent="0.2">
      <c r="A173" s="50" t="s">
        <v>135</v>
      </c>
      <c r="B173" s="176" t="s">
        <v>455</v>
      </c>
      <c r="C173" s="180" t="s">
        <v>456</v>
      </c>
      <c r="D173" s="50" t="s">
        <v>91</v>
      </c>
      <c r="E173" s="181" t="s">
        <v>464</v>
      </c>
      <c r="F173" s="109">
        <v>21.8</v>
      </c>
      <c r="G173" s="195"/>
      <c r="H173" s="196"/>
      <c r="I173" s="45">
        <v>200</v>
      </c>
      <c r="J173" s="199"/>
      <c r="K173" s="198"/>
      <c r="L173" s="198"/>
      <c r="M173" s="108">
        <f t="shared" si="36"/>
        <v>0</v>
      </c>
      <c r="N173" s="108">
        <f t="shared" si="37"/>
        <v>0</v>
      </c>
      <c r="O173" s="116">
        <f t="shared" si="38"/>
        <v>0</v>
      </c>
      <c r="P173" s="116">
        <f t="shared" si="39"/>
        <v>0</v>
      </c>
      <c r="Q173" s="34"/>
      <c r="R173" s="34"/>
      <c r="S173" s="34"/>
      <c r="T173" s="34"/>
      <c r="U173" s="34"/>
      <c r="V173" s="34"/>
    </row>
    <row r="174" spans="1:22" s="49" customFormat="1" ht="20.100000000000001" customHeight="1" x14ac:dyDescent="0.2">
      <c r="A174" s="50" t="s">
        <v>136</v>
      </c>
      <c r="B174" s="176" t="s">
        <v>455</v>
      </c>
      <c r="C174" s="180" t="s">
        <v>456</v>
      </c>
      <c r="D174" s="50" t="s">
        <v>212</v>
      </c>
      <c r="E174" s="181" t="s">
        <v>363</v>
      </c>
      <c r="F174" s="109">
        <v>7.41</v>
      </c>
      <c r="G174" s="195"/>
      <c r="H174" s="196"/>
      <c r="I174" s="45">
        <v>200</v>
      </c>
      <c r="J174" s="199"/>
      <c r="K174" s="198"/>
      <c r="L174" s="198"/>
      <c r="M174" s="108">
        <f t="shared" ref="M174" si="40">IF(J174&lt;&gt;0,(I174/J174)*F174,0)</f>
        <v>0</v>
      </c>
      <c r="N174" s="108">
        <f t="shared" ref="N174" si="41">K174*M174</f>
        <v>0</v>
      </c>
      <c r="O174" s="116">
        <f t="shared" ref="O174" si="42">(G174*M174)+(N174*H174)</f>
        <v>0</v>
      </c>
      <c r="P174" s="116">
        <f t="shared" ref="P174" si="43">L174*O174</f>
        <v>0</v>
      </c>
      <c r="Q174" s="34"/>
      <c r="R174" s="34"/>
      <c r="S174" s="34"/>
      <c r="T174" s="34"/>
      <c r="U174" s="34"/>
      <c r="V174" s="34"/>
    </row>
    <row r="175" spans="1:22" s="49" customFormat="1" ht="20.100000000000001" customHeight="1" x14ac:dyDescent="0.2">
      <c r="A175" s="50" t="s">
        <v>137</v>
      </c>
      <c r="B175" s="176" t="s">
        <v>455</v>
      </c>
      <c r="C175" s="180" t="s">
        <v>456</v>
      </c>
      <c r="D175" s="50" t="s">
        <v>160</v>
      </c>
      <c r="E175" s="181" t="s">
        <v>464</v>
      </c>
      <c r="F175" s="109">
        <v>94.29</v>
      </c>
      <c r="G175" s="195"/>
      <c r="H175" s="196"/>
      <c r="I175" s="45">
        <v>200</v>
      </c>
      <c r="J175" s="199"/>
      <c r="K175" s="198"/>
      <c r="L175" s="198"/>
      <c r="M175" s="108">
        <f t="shared" ref="M175:M212" si="44">IF(J175&lt;&gt;0,(I175/J175)*F175,0)</f>
        <v>0</v>
      </c>
      <c r="N175" s="108">
        <f t="shared" ref="N175:N212" si="45">K175*M175</f>
        <v>0</v>
      </c>
      <c r="O175" s="116">
        <f t="shared" ref="O175:O212" si="46">(G175*M175)+(N175*H175)</f>
        <v>0</v>
      </c>
      <c r="P175" s="116">
        <f t="shared" ref="P175:P212" si="47">L175*O175</f>
        <v>0</v>
      </c>
      <c r="Q175" s="34"/>
      <c r="R175" s="34"/>
      <c r="S175" s="34"/>
      <c r="T175" s="34"/>
      <c r="U175" s="34"/>
      <c r="V175" s="34"/>
    </row>
    <row r="176" spans="1:22" s="49" customFormat="1" ht="20.100000000000001" customHeight="1" x14ac:dyDescent="0.2">
      <c r="A176" s="50" t="s">
        <v>138</v>
      </c>
      <c r="B176" s="176" t="s">
        <v>455</v>
      </c>
      <c r="C176" s="180" t="s">
        <v>456</v>
      </c>
      <c r="D176" s="50" t="s">
        <v>460</v>
      </c>
      <c r="E176" s="181" t="s">
        <v>464</v>
      </c>
      <c r="F176" s="109">
        <v>54.02</v>
      </c>
      <c r="G176" s="195"/>
      <c r="H176" s="196"/>
      <c r="I176" s="45">
        <v>200</v>
      </c>
      <c r="J176" s="199"/>
      <c r="K176" s="198"/>
      <c r="L176" s="198"/>
      <c r="M176" s="108">
        <f t="shared" si="44"/>
        <v>0</v>
      </c>
      <c r="N176" s="108">
        <f t="shared" si="45"/>
        <v>0</v>
      </c>
      <c r="O176" s="116">
        <f t="shared" si="46"/>
        <v>0</v>
      </c>
      <c r="P176" s="116">
        <f t="shared" si="47"/>
        <v>0</v>
      </c>
      <c r="Q176" s="34"/>
      <c r="R176" s="34"/>
      <c r="S176" s="34"/>
      <c r="T176" s="34"/>
      <c r="U176" s="34"/>
      <c r="V176" s="34"/>
    </row>
    <row r="177" spans="1:22" s="49" customFormat="1" ht="20.100000000000001" customHeight="1" x14ac:dyDescent="0.2">
      <c r="A177" s="50" t="s">
        <v>139</v>
      </c>
      <c r="B177" s="176" t="s">
        <v>455</v>
      </c>
      <c r="C177" s="180" t="s">
        <v>456</v>
      </c>
      <c r="D177" s="50" t="s">
        <v>208</v>
      </c>
      <c r="E177" s="181" t="s">
        <v>464</v>
      </c>
      <c r="F177" s="109">
        <v>65.84</v>
      </c>
      <c r="G177" s="195"/>
      <c r="H177" s="196"/>
      <c r="I177" s="45">
        <v>200</v>
      </c>
      <c r="J177" s="199"/>
      <c r="K177" s="198"/>
      <c r="L177" s="198"/>
      <c r="M177" s="108">
        <f t="shared" si="44"/>
        <v>0</v>
      </c>
      <c r="N177" s="108">
        <f t="shared" si="45"/>
        <v>0</v>
      </c>
      <c r="O177" s="116">
        <f t="shared" si="46"/>
        <v>0</v>
      </c>
      <c r="P177" s="116">
        <f t="shared" si="47"/>
        <v>0</v>
      </c>
      <c r="Q177" s="34"/>
      <c r="R177" s="34"/>
      <c r="S177" s="34"/>
      <c r="T177" s="34"/>
      <c r="U177" s="34"/>
      <c r="V177" s="34"/>
    </row>
    <row r="178" spans="1:22" s="49" customFormat="1" ht="20.100000000000001" customHeight="1" x14ac:dyDescent="0.2">
      <c r="A178" s="50" t="s">
        <v>140</v>
      </c>
      <c r="B178" s="176" t="s">
        <v>455</v>
      </c>
      <c r="C178" s="180" t="s">
        <v>456</v>
      </c>
      <c r="D178" s="50" t="s">
        <v>208</v>
      </c>
      <c r="E178" s="181" t="s">
        <v>464</v>
      </c>
      <c r="F178" s="109">
        <v>70.39</v>
      </c>
      <c r="G178" s="195"/>
      <c r="H178" s="196"/>
      <c r="I178" s="45">
        <v>200</v>
      </c>
      <c r="J178" s="199"/>
      <c r="K178" s="198"/>
      <c r="L178" s="198"/>
      <c r="M178" s="108">
        <f t="shared" si="44"/>
        <v>0</v>
      </c>
      <c r="N178" s="108">
        <f t="shared" si="45"/>
        <v>0</v>
      </c>
      <c r="O178" s="116">
        <f t="shared" si="46"/>
        <v>0</v>
      </c>
      <c r="P178" s="116">
        <f t="shared" si="47"/>
        <v>0</v>
      </c>
      <c r="Q178" s="34"/>
      <c r="R178" s="34"/>
      <c r="S178" s="34"/>
      <c r="T178" s="34"/>
      <c r="U178" s="34"/>
      <c r="V178" s="34"/>
    </row>
    <row r="179" spans="1:22" s="49" customFormat="1" ht="20.100000000000001" customHeight="1" x14ac:dyDescent="0.2">
      <c r="A179" s="157"/>
      <c r="B179" s="158"/>
      <c r="C179" s="158"/>
      <c r="D179" s="158"/>
      <c r="E179" s="159"/>
      <c r="F179" s="160">
        <f>SUM(F141:F178)</f>
        <v>1143.0099999999998</v>
      </c>
      <c r="G179" s="161"/>
      <c r="H179" s="161"/>
      <c r="I179" s="160"/>
      <c r="J179" s="160"/>
      <c r="K179" s="160"/>
      <c r="L179" s="162"/>
      <c r="M179" s="160">
        <f t="shared" ref="M179:P179" si="48">SUM(M141:M178)</f>
        <v>0</v>
      </c>
      <c r="N179" s="160">
        <f t="shared" si="48"/>
        <v>0</v>
      </c>
      <c r="O179" s="161">
        <f t="shared" si="48"/>
        <v>0</v>
      </c>
      <c r="P179" s="161">
        <f t="shared" si="48"/>
        <v>0</v>
      </c>
      <c r="Q179" s="34"/>
      <c r="R179" s="34"/>
      <c r="S179" s="34"/>
      <c r="T179" s="34"/>
      <c r="U179" s="34"/>
      <c r="V179" s="34"/>
    </row>
    <row r="180" spans="1:22" s="49" customFormat="1" ht="20.100000000000001" customHeight="1" x14ac:dyDescent="0.2">
      <c r="A180" s="175" t="s">
        <v>94</v>
      </c>
      <c r="B180" s="176" t="s">
        <v>457</v>
      </c>
      <c r="C180" s="177" t="s">
        <v>465</v>
      </c>
      <c r="D180" s="175" t="s">
        <v>466</v>
      </c>
      <c r="E180" s="182" t="s">
        <v>80</v>
      </c>
      <c r="F180" s="178">
        <v>5.96</v>
      </c>
      <c r="G180" s="195"/>
      <c r="H180" s="196"/>
      <c r="I180" s="45">
        <v>200</v>
      </c>
      <c r="J180" s="199"/>
      <c r="K180" s="198"/>
      <c r="L180" s="198"/>
      <c r="M180" s="108">
        <f>IF(J180&lt;&gt;0,(I180/J180)*F180,0)</f>
        <v>0</v>
      </c>
      <c r="N180" s="108">
        <f>K180*M180</f>
        <v>0</v>
      </c>
      <c r="O180" s="116">
        <f t="shared" si="46"/>
        <v>0</v>
      </c>
      <c r="P180" s="116">
        <f>L180*O180</f>
        <v>0</v>
      </c>
      <c r="Q180" s="34"/>
      <c r="R180" s="34"/>
      <c r="S180" s="34"/>
      <c r="T180" s="34"/>
      <c r="U180" s="34"/>
      <c r="V180" s="34"/>
    </row>
    <row r="181" spans="1:22" s="49" customFormat="1" ht="20.100000000000001" customHeight="1" x14ac:dyDescent="0.2">
      <c r="A181" s="175" t="s">
        <v>96</v>
      </c>
      <c r="B181" s="176" t="s">
        <v>457</v>
      </c>
      <c r="C181" s="177" t="s">
        <v>465</v>
      </c>
      <c r="D181" s="175" t="s">
        <v>295</v>
      </c>
      <c r="E181" s="182" t="s">
        <v>80</v>
      </c>
      <c r="F181" s="178">
        <v>6.01</v>
      </c>
      <c r="G181" s="195"/>
      <c r="H181" s="196"/>
      <c r="I181" s="45">
        <v>200</v>
      </c>
      <c r="J181" s="199"/>
      <c r="K181" s="198"/>
      <c r="L181" s="198"/>
      <c r="M181" s="108">
        <f>IF(J181&lt;&gt;0,(I181/J181)*F181,0)</f>
        <v>0</v>
      </c>
      <c r="N181" s="108">
        <f>K181*M181</f>
        <v>0</v>
      </c>
      <c r="O181" s="116">
        <f t="shared" si="46"/>
        <v>0</v>
      </c>
      <c r="P181" s="116">
        <f>L181*O181</f>
        <v>0</v>
      </c>
      <c r="Q181" s="34"/>
      <c r="R181" s="34"/>
      <c r="S181" s="34"/>
      <c r="T181" s="34"/>
      <c r="U181" s="34"/>
      <c r="V181" s="34"/>
    </row>
    <row r="182" spans="1:22" s="49" customFormat="1" ht="20.100000000000001" customHeight="1" x14ac:dyDescent="0.2">
      <c r="A182" s="175" t="s">
        <v>97</v>
      </c>
      <c r="B182" s="176" t="s">
        <v>457</v>
      </c>
      <c r="C182" s="177" t="s">
        <v>465</v>
      </c>
      <c r="D182" s="175" t="s">
        <v>295</v>
      </c>
      <c r="E182" s="182" t="s">
        <v>80</v>
      </c>
      <c r="F182" s="178">
        <v>6.01</v>
      </c>
      <c r="G182" s="195"/>
      <c r="H182" s="196"/>
      <c r="I182" s="45">
        <v>200</v>
      </c>
      <c r="J182" s="199"/>
      <c r="K182" s="198"/>
      <c r="L182" s="198"/>
      <c r="M182" s="108">
        <f t="shared" si="44"/>
        <v>0</v>
      </c>
      <c r="N182" s="108">
        <f t="shared" si="45"/>
        <v>0</v>
      </c>
      <c r="O182" s="116">
        <f t="shared" si="46"/>
        <v>0</v>
      </c>
      <c r="P182" s="116">
        <f t="shared" si="47"/>
        <v>0</v>
      </c>
      <c r="Q182" s="34"/>
      <c r="R182" s="34"/>
      <c r="S182" s="34"/>
      <c r="T182" s="34"/>
      <c r="U182" s="34"/>
      <c r="V182" s="34"/>
    </row>
    <row r="183" spans="1:22" s="49" customFormat="1" ht="20.100000000000001" customHeight="1" x14ac:dyDescent="0.2">
      <c r="A183" s="175" t="s">
        <v>98</v>
      </c>
      <c r="B183" s="176" t="s">
        <v>457</v>
      </c>
      <c r="C183" s="177" t="s">
        <v>465</v>
      </c>
      <c r="D183" s="175" t="s">
        <v>160</v>
      </c>
      <c r="E183" s="182" t="s">
        <v>78</v>
      </c>
      <c r="F183" s="178">
        <v>43.92</v>
      </c>
      <c r="G183" s="195"/>
      <c r="H183" s="196"/>
      <c r="I183" s="45">
        <v>200</v>
      </c>
      <c r="J183" s="199"/>
      <c r="K183" s="198"/>
      <c r="L183" s="198"/>
      <c r="M183" s="108">
        <f t="shared" si="44"/>
        <v>0</v>
      </c>
      <c r="N183" s="108">
        <f t="shared" si="45"/>
        <v>0</v>
      </c>
      <c r="O183" s="116">
        <f t="shared" si="46"/>
        <v>0</v>
      </c>
      <c r="P183" s="116">
        <f t="shared" si="47"/>
        <v>0</v>
      </c>
      <c r="Q183" s="34"/>
      <c r="R183" s="34"/>
      <c r="S183" s="34"/>
      <c r="T183" s="34"/>
      <c r="U183" s="34"/>
      <c r="V183" s="34"/>
    </row>
    <row r="184" spans="1:22" s="49" customFormat="1" ht="20.100000000000001" customHeight="1" x14ac:dyDescent="0.2">
      <c r="A184" s="175" t="s">
        <v>99</v>
      </c>
      <c r="B184" s="176" t="s">
        <v>457</v>
      </c>
      <c r="C184" s="177" t="s">
        <v>465</v>
      </c>
      <c r="D184" s="175" t="s">
        <v>160</v>
      </c>
      <c r="E184" s="182" t="s">
        <v>80</v>
      </c>
      <c r="F184" s="178">
        <v>28.47</v>
      </c>
      <c r="G184" s="195"/>
      <c r="H184" s="196"/>
      <c r="I184" s="45">
        <v>200</v>
      </c>
      <c r="J184" s="199"/>
      <c r="K184" s="198"/>
      <c r="L184" s="198"/>
      <c r="M184" s="108">
        <f t="shared" si="44"/>
        <v>0</v>
      </c>
      <c r="N184" s="108">
        <f t="shared" si="45"/>
        <v>0</v>
      </c>
      <c r="O184" s="116">
        <f t="shared" si="46"/>
        <v>0</v>
      </c>
      <c r="P184" s="116">
        <f t="shared" si="47"/>
        <v>0</v>
      </c>
      <c r="Q184" s="34"/>
      <c r="R184" s="34"/>
      <c r="S184" s="34"/>
      <c r="T184" s="34"/>
      <c r="U184" s="34"/>
      <c r="V184" s="34"/>
    </row>
    <row r="185" spans="1:22" s="49" customFormat="1" ht="20.100000000000001" customHeight="1" x14ac:dyDescent="0.2">
      <c r="A185" s="175" t="s">
        <v>100</v>
      </c>
      <c r="B185" s="176" t="s">
        <v>457</v>
      </c>
      <c r="C185" s="177" t="s">
        <v>465</v>
      </c>
      <c r="D185" s="175" t="s">
        <v>160</v>
      </c>
      <c r="E185" s="182" t="s">
        <v>82</v>
      </c>
      <c r="F185" s="178">
        <v>14.03</v>
      </c>
      <c r="G185" s="195"/>
      <c r="H185" s="196"/>
      <c r="I185" s="45">
        <v>200</v>
      </c>
      <c r="J185" s="199"/>
      <c r="K185" s="198"/>
      <c r="L185" s="198"/>
      <c r="M185" s="108">
        <f t="shared" si="44"/>
        <v>0</v>
      </c>
      <c r="N185" s="108">
        <f t="shared" si="45"/>
        <v>0</v>
      </c>
      <c r="O185" s="116">
        <f t="shared" si="46"/>
        <v>0</v>
      </c>
      <c r="P185" s="116">
        <f t="shared" si="47"/>
        <v>0</v>
      </c>
      <c r="Q185" s="34"/>
      <c r="R185" s="34"/>
      <c r="S185" s="34"/>
      <c r="T185" s="34"/>
      <c r="U185" s="34"/>
      <c r="V185" s="34"/>
    </row>
    <row r="186" spans="1:22" s="49" customFormat="1" ht="20.100000000000001" customHeight="1" x14ac:dyDescent="0.2">
      <c r="A186" s="175" t="s">
        <v>101</v>
      </c>
      <c r="B186" s="176" t="s">
        <v>457</v>
      </c>
      <c r="C186" s="177" t="s">
        <v>465</v>
      </c>
      <c r="D186" s="175" t="s">
        <v>160</v>
      </c>
      <c r="E186" s="182" t="s">
        <v>80</v>
      </c>
      <c r="F186" s="178">
        <v>56.39</v>
      </c>
      <c r="G186" s="195"/>
      <c r="H186" s="196"/>
      <c r="I186" s="45">
        <v>200</v>
      </c>
      <c r="J186" s="199"/>
      <c r="K186" s="198"/>
      <c r="L186" s="198"/>
      <c r="M186" s="108">
        <f t="shared" si="44"/>
        <v>0</v>
      </c>
      <c r="N186" s="108">
        <f t="shared" si="45"/>
        <v>0</v>
      </c>
      <c r="O186" s="116">
        <f t="shared" si="46"/>
        <v>0</v>
      </c>
      <c r="P186" s="116">
        <f t="shared" si="47"/>
        <v>0</v>
      </c>
      <c r="Q186" s="34"/>
      <c r="R186" s="34"/>
      <c r="S186" s="34"/>
      <c r="T186" s="34"/>
      <c r="U186" s="34"/>
      <c r="V186" s="34"/>
    </row>
    <row r="187" spans="1:22" s="49" customFormat="1" ht="20.100000000000001" customHeight="1" x14ac:dyDescent="0.2">
      <c r="A187" s="175" t="s">
        <v>102</v>
      </c>
      <c r="B187" s="176" t="s">
        <v>457</v>
      </c>
      <c r="C187" s="177" t="s">
        <v>465</v>
      </c>
      <c r="D187" s="175" t="s">
        <v>253</v>
      </c>
      <c r="E187" s="182" t="s">
        <v>82</v>
      </c>
      <c r="F187" s="178">
        <v>92.12</v>
      </c>
      <c r="G187" s="195"/>
      <c r="H187" s="196"/>
      <c r="I187" s="45">
        <v>200</v>
      </c>
      <c r="J187" s="199"/>
      <c r="K187" s="198"/>
      <c r="L187" s="198"/>
      <c r="M187" s="108">
        <f t="shared" si="44"/>
        <v>0</v>
      </c>
      <c r="N187" s="108">
        <f t="shared" si="45"/>
        <v>0</v>
      </c>
      <c r="O187" s="116">
        <f t="shared" si="46"/>
        <v>0</v>
      </c>
      <c r="P187" s="116">
        <f t="shared" si="47"/>
        <v>0</v>
      </c>
      <c r="Q187" s="34"/>
      <c r="R187" s="34"/>
      <c r="S187" s="34"/>
      <c r="T187" s="34"/>
      <c r="U187" s="34"/>
      <c r="V187" s="34"/>
    </row>
    <row r="188" spans="1:22" s="49" customFormat="1" ht="20.100000000000001" customHeight="1" x14ac:dyDescent="0.2">
      <c r="A188" s="175" t="s">
        <v>103</v>
      </c>
      <c r="B188" s="176" t="s">
        <v>457</v>
      </c>
      <c r="C188" s="177" t="s">
        <v>465</v>
      </c>
      <c r="D188" s="175" t="s">
        <v>208</v>
      </c>
      <c r="E188" s="182" t="s">
        <v>90</v>
      </c>
      <c r="F188" s="178">
        <v>73.5</v>
      </c>
      <c r="G188" s="195"/>
      <c r="H188" s="196"/>
      <c r="I188" s="45">
        <v>200</v>
      </c>
      <c r="J188" s="199"/>
      <c r="K188" s="198"/>
      <c r="L188" s="198"/>
      <c r="M188" s="108">
        <f t="shared" si="44"/>
        <v>0</v>
      </c>
      <c r="N188" s="108">
        <f t="shared" si="45"/>
        <v>0</v>
      </c>
      <c r="O188" s="116">
        <f t="shared" si="46"/>
        <v>0</v>
      </c>
      <c r="P188" s="116">
        <f t="shared" si="47"/>
        <v>0</v>
      </c>
      <c r="Q188" s="34"/>
      <c r="R188" s="34"/>
      <c r="S188" s="34"/>
      <c r="T188" s="34"/>
      <c r="U188" s="34"/>
      <c r="V188" s="34"/>
    </row>
    <row r="189" spans="1:22" s="49" customFormat="1" ht="20.100000000000001" customHeight="1" x14ac:dyDescent="0.2">
      <c r="A189" s="175" t="s">
        <v>104</v>
      </c>
      <c r="B189" s="176" t="s">
        <v>457</v>
      </c>
      <c r="C189" s="177" t="s">
        <v>465</v>
      </c>
      <c r="D189" s="175" t="s">
        <v>208</v>
      </c>
      <c r="E189" s="182" t="s">
        <v>90</v>
      </c>
      <c r="F189" s="178">
        <v>65.77</v>
      </c>
      <c r="G189" s="195"/>
      <c r="H189" s="196"/>
      <c r="I189" s="45">
        <v>200</v>
      </c>
      <c r="J189" s="199"/>
      <c r="K189" s="198"/>
      <c r="L189" s="198"/>
      <c r="M189" s="108">
        <f t="shared" si="44"/>
        <v>0</v>
      </c>
      <c r="N189" s="108">
        <f t="shared" si="45"/>
        <v>0</v>
      </c>
      <c r="O189" s="116">
        <f t="shared" si="46"/>
        <v>0</v>
      </c>
      <c r="P189" s="116">
        <f t="shared" si="47"/>
        <v>0</v>
      </c>
      <c r="Q189" s="34"/>
      <c r="R189" s="34"/>
      <c r="S189" s="34"/>
      <c r="T189" s="34"/>
      <c r="U189" s="34"/>
      <c r="V189" s="34"/>
    </row>
    <row r="190" spans="1:22" s="49" customFormat="1" ht="20.100000000000001" customHeight="1" x14ac:dyDescent="0.2">
      <c r="A190" s="175" t="s">
        <v>108</v>
      </c>
      <c r="B190" s="176" t="s">
        <v>457</v>
      </c>
      <c r="C190" s="177" t="s">
        <v>465</v>
      </c>
      <c r="D190" s="175" t="s">
        <v>287</v>
      </c>
      <c r="E190" s="182" t="s">
        <v>78</v>
      </c>
      <c r="F190" s="178">
        <v>10.96</v>
      </c>
      <c r="G190" s="195"/>
      <c r="H190" s="196"/>
      <c r="I190" s="45">
        <v>200</v>
      </c>
      <c r="J190" s="199"/>
      <c r="K190" s="198"/>
      <c r="L190" s="198"/>
      <c r="M190" s="108">
        <f t="shared" si="44"/>
        <v>0</v>
      </c>
      <c r="N190" s="108">
        <f t="shared" si="45"/>
        <v>0</v>
      </c>
      <c r="O190" s="116">
        <f t="shared" si="46"/>
        <v>0</v>
      </c>
      <c r="P190" s="116">
        <f t="shared" si="47"/>
        <v>0</v>
      </c>
      <c r="Q190" s="34"/>
      <c r="R190" s="34"/>
      <c r="S190" s="34"/>
      <c r="T190" s="34"/>
      <c r="U190" s="34"/>
      <c r="V190" s="34"/>
    </row>
    <row r="191" spans="1:22" s="49" customFormat="1" ht="20.100000000000001" customHeight="1" x14ac:dyDescent="0.2">
      <c r="A191" s="175" t="s">
        <v>109</v>
      </c>
      <c r="B191" s="176" t="s">
        <v>457</v>
      </c>
      <c r="C191" s="177" t="s">
        <v>465</v>
      </c>
      <c r="D191" s="175" t="s">
        <v>212</v>
      </c>
      <c r="E191" s="182" t="s">
        <v>84</v>
      </c>
      <c r="F191" s="178">
        <v>13.35</v>
      </c>
      <c r="G191" s="195"/>
      <c r="H191" s="196"/>
      <c r="I191" s="45">
        <v>200</v>
      </c>
      <c r="J191" s="199"/>
      <c r="K191" s="198"/>
      <c r="L191" s="198"/>
      <c r="M191" s="108">
        <f t="shared" si="44"/>
        <v>0</v>
      </c>
      <c r="N191" s="108">
        <f t="shared" si="45"/>
        <v>0</v>
      </c>
      <c r="O191" s="116">
        <f t="shared" si="46"/>
        <v>0</v>
      </c>
      <c r="P191" s="116">
        <f t="shared" si="47"/>
        <v>0</v>
      </c>
      <c r="Q191" s="34"/>
      <c r="R191" s="34"/>
      <c r="S191" s="34"/>
      <c r="T191" s="34"/>
      <c r="U191" s="34"/>
      <c r="V191" s="34"/>
    </row>
    <row r="192" spans="1:22" s="49" customFormat="1" ht="20.100000000000001" customHeight="1" x14ac:dyDescent="0.2">
      <c r="A192" s="175" t="s">
        <v>110</v>
      </c>
      <c r="B192" s="176" t="s">
        <v>457</v>
      </c>
      <c r="C192" s="177" t="s">
        <v>465</v>
      </c>
      <c r="D192" s="175" t="s">
        <v>467</v>
      </c>
      <c r="E192" s="182" t="s">
        <v>92</v>
      </c>
      <c r="F192" s="178">
        <v>1.65</v>
      </c>
      <c r="G192" s="195"/>
      <c r="H192" s="196"/>
      <c r="I192" s="45">
        <v>200</v>
      </c>
      <c r="J192" s="199"/>
      <c r="K192" s="198"/>
      <c r="L192" s="198"/>
      <c r="M192" s="108">
        <f>IF(J192&lt;&gt;0,(I192/J192)*F192,0)</f>
        <v>0</v>
      </c>
      <c r="N192" s="108">
        <f>K192*M192</f>
        <v>0</v>
      </c>
      <c r="O192" s="116">
        <f t="shared" si="46"/>
        <v>0</v>
      </c>
      <c r="P192" s="116">
        <f>L192*O192</f>
        <v>0</v>
      </c>
      <c r="Q192" s="34"/>
      <c r="R192" s="34"/>
      <c r="S192" s="34"/>
      <c r="T192" s="34"/>
      <c r="U192" s="34"/>
      <c r="V192" s="34"/>
    </row>
    <row r="193" spans="1:22" s="49" customFormat="1" ht="20.100000000000001" customHeight="1" x14ac:dyDescent="0.2">
      <c r="A193" s="175" t="s">
        <v>111</v>
      </c>
      <c r="B193" s="176" t="s">
        <v>457</v>
      </c>
      <c r="C193" s="177" t="s">
        <v>465</v>
      </c>
      <c r="D193" s="175" t="s">
        <v>211</v>
      </c>
      <c r="E193" s="182" t="s">
        <v>80</v>
      </c>
      <c r="F193" s="178">
        <v>3.6</v>
      </c>
      <c r="G193" s="195"/>
      <c r="H193" s="196"/>
      <c r="I193" s="45">
        <v>0</v>
      </c>
      <c r="J193" s="199"/>
      <c r="K193" s="198"/>
      <c r="L193" s="198"/>
      <c r="M193" s="108">
        <f>IF(J193&lt;&gt;0,(I193/J193)*F193,0)</f>
        <v>0</v>
      </c>
      <c r="N193" s="108">
        <f>K193*M193</f>
        <v>0</v>
      </c>
      <c r="O193" s="116">
        <f t="shared" si="46"/>
        <v>0</v>
      </c>
      <c r="P193" s="116">
        <f>L193*O193</f>
        <v>0</v>
      </c>
      <c r="Q193" s="34"/>
      <c r="R193" s="34"/>
      <c r="S193" s="34"/>
      <c r="T193" s="34"/>
      <c r="U193" s="34"/>
      <c r="V193" s="34"/>
    </row>
    <row r="194" spans="1:22" s="49" customFormat="1" ht="20.100000000000001" customHeight="1" x14ac:dyDescent="0.2">
      <c r="A194" s="175" t="s">
        <v>112</v>
      </c>
      <c r="B194" s="176" t="s">
        <v>457</v>
      </c>
      <c r="C194" s="177" t="s">
        <v>465</v>
      </c>
      <c r="D194" s="175" t="s">
        <v>211</v>
      </c>
      <c r="E194" s="182" t="s">
        <v>80</v>
      </c>
      <c r="F194" s="178">
        <v>1.31</v>
      </c>
      <c r="G194" s="195"/>
      <c r="H194" s="196"/>
      <c r="I194" s="45">
        <v>0</v>
      </c>
      <c r="J194" s="199"/>
      <c r="K194" s="198"/>
      <c r="L194" s="198"/>
      <c r="M194" s="108">
        <f t="shared" si="44"/>
        <v>0</v>
      </c>
      <c r="N194" s="108">
        <f t="shared" si="45"/>
        <v>0</v>
      </c>
      <c r="O194" s="116">
        <f t="shared" si="46"/>
        <v>0</v>
      </c>
      <c r="P194" s="116">
        <f t="shared" si="47"/>
        <v>0</v>
      </c>
      <c r="Q194" s="34"/>
      <c r="R194" s="34"/>
      <c r="S194" s="34"/>
      <c r="T194" s="34"/>
      <c r="U194" s="34"/>
      <c r="V194" s="34"/>
    </row>
    <row r="195" spans="1:22" s="49" customFormat="1" ht="20.100000000000001" customHeight="1" x14ac:dyDescent="0.2">
      <c r="A195" s="175" t="s">
        <v>113</v>
      </c>
      <c r="B195" s="176" t="s">
        <v>457</v>
      </c>
      <c r="C195" s="177" t="s">
        <v>465</v>
      </c>
      <c r="D195" s="175" t="s">
        <v>279</v>
      </c>
      <c r="E195" s="182" t="s">
        <v>80</v>
      </c>
      <c r="F195" s="178">
        <v>1.8</v>
      </c>
      <c r="G195" s="195"/>
      <c r="H195" s="196"/>
      <c r="I195" s="45">
        <v>0</v>
      </c>
      <c r="J195" s="199"/>
      <c r="K195" s="198"/>
      <c r="L195" s="198"/>
      <c r="M195" s="108">
        <f t="shared" si="44"/>
        <v>0</v>
      </c>
      <c r="N195" s="108">
        <f t="shared" si="45"/>
        <v>0</v>
      </c>
      <c r="O195" s="116">
        <f t="shared" si="46"/>
        <v>0</v>
      </c>
      <c r="P195" s="116">
        <f t="shared" si="47"/>
        <v>0</v>
      </c>
      <c r="Q195" s="34"/>
      <c r="R195" s="34"/>
      <c r="S195" s="34"/>
      <c r="T195" s="34"/>
      <c r="U195" s="34"/>
      <c r="V195" s="34"/>
    </row>
    <row r="196" spans="1:22" s="49" customFormat="1" ht="20.100000000000001" customHeight="1" x14ac:dyDescent="0.2">
      <c r="A196" s="175" t="s">
        <v>116</v>
      </c>
      <c r="B196" s="176" t="s">
        <v>457</v>
      </c>
      <c r="C196" s="177" t="s">
        <v>465</v>
      </c>
      <c r="D196" s="175" t="s">
        <v>91</v>
      </c>
      <c r="E196" s="182" t="s">
        <v>82</v>
      </c>
      <c r="F196" s="178">
        <v>10.75</v>
      </c>
      <c r="G196" s="195"/>
      <c r="H196" s="196"/>
      <c r="I196" s="45">
        <v>200</v>
      </c>
      <c r="J196" s="199"/>
      <c r="K196" s="198"/>
      <c r="L196" s="198"/>
      <c r="M196" s="108">
        <f t="shared" si="44"/>
        <v>0</v>
      </c>
      <c r="N196" s="108">
        <f t="shared" si="45"/>
        <v>0</v>
      </c>
      <c r="O196" s="116">
        <f t="shared" si="46"/>
        <v>0</v>
      </c>
      <c r="P196" s="116">
        <f t="shared" si="47"/>
        <v>0</v>
      </c>
      <c r="Q196" s="34"/>
      <c r="R196" s="34"/>
      <c r="S196" s="34"/>
      <c r="T196" s="34"/>
      <c r="U196" s="34"/>
      <c r="V196" s="34"/>
    </row>
    <row r="197" spans="1:22" s="49" customFormat="1" ht="20.100000000000001" customHeight="1" x14ac:dyDescent="0.2">
      <c r="A197" s="175" t="s">
        <v>117</v>
      </c>
      <c r="B197" s="176" t="s">
        <v>457</v>
      </c>
      <c r="C197" s="177" t="s">
        <v>465</v>
      </c>
      <c r="D197" s="175" t="s">
        <v>468</v>
      </c>
      <c r="E197" s="182" t="s">
        <v>78</v>
      </c>
      <c r="F197" s="178">
        <v>1.25</v>
      </c>
      <c r="G197" s="195"/>
      <c r="H197" s="196"/>
      <c r="I197" s="45">
        <v>0</v>
      </c>
      <c r="J197" s="199"/>
      <c r="K197" s="198"/>
      <c r="L197" s="198"/>
      <c r="M197" s="108">
        <f t="shared" si="44"/>
        <v>0</v>
      </c>
      <c r="N197" s="108">
        <f t="shared" si="45"/>
        <v>0</v>
      </c>
      <c r="O197" s="116">
        <f t="shared" si="46"/>
        <v>0</v>
      </c>
      <c r="P197" s="116">
        <f t="shared" si="47"/>
        <v>0</v>
      </c>
      <c r="Q197" s="34"/>
      <c r="R197" s="34"/>
      <c r="S197" s="34"/>
      <c r="T197" s="34"/>
      <c r="U197" s="34"/>
      <c r="V197" s="34"/>
    </row>
    <row r="198" spans="1:22" s="49" customFormat="1" ht="20.100000000000001" customHeight="1" x14ac:dyDescent="0.2">
      <c r="A198" s="175" t="s">
        <v>118</v>
      </c>
      <c r="B198" s="176" t="s">
        <v>457</v>
      </c>
      <c r="C198" s="177" t="s">
        <v>465</v>
      </c>
      <c r="D198" s="175" t="s">
        <v>211</v>
      </c>
      <c r="E198" s="182" t="s">
        <v>82</v>
      </c>
      <c r="F198" s="178">
        <v>1.25</v>
      </c>
      <c r="G198" s="195"/>
      <c r="H198" s="196"/>
      <c r="I198" s="45">
        <v>0</v>
      </c>
      <c r="J198" s="199"/>
      <c r="K198" s="198"/>
      <c r="L198" s="198"/>
      <c r="M198" s="108">
        <f t="shared" si="44"/>
        <v>0</v>
      </c>
      <c r="N198" s="108">
        <f t="shared" si="45"/>
        <v>0</v>
      </c>
      <c r="O198" s="116">
        <f t="shared" si="46"/>
        <v>0</v>
      </c>
      <c r="P198" s="116">
        <f t="shared" si="47"/>
        <v>0</v>
      </c>
      <c r="Q198" s="34"/>
      <c r="R198" s="34"/>
      <c r="S198" s="34"/>
      <c r="T198" s="34"/>
      <c r="U198" s="34"/>
      <c r="V198" s="34"/>
    </row>
    <row r="199" spans="1:22" s="49" customFormat="1" ht="20.100000000000001" customHeight="1" x14ac:dyDescent="0.2">
      <c r="A199" s="175" t="s">
        <v>119</v>
      </c>
      <c r="B199" s="176" t="s">
        <v>457</v>
      </c>
      <c r="C199" s="177" t="s">
        <v>465</v>
      </c>
      <c r="D199" s="175" t="s">
        <v>209</v>
      </c>
      <c r="E199" s="182" t="s">
        <v>80</v>
      </c>
      <c r="F199" s="178">
        <v>27.06</v>
      </c>
      <c r="G199" s="195"/>
      <c r="H199" s="196"/>
      <c r="I199" s="45">
        <v>200</v>
      </c>
      <c r="J199" s="199"/>
      <c r="K199" s="198"/>
      <c r="L199" s="198"/>
      <c r="M199" s="108">
        <f t="shared" si="44"/>
        <v>0</v>
      </c>
      <c r="N199" s="108">
        <f t="shared" si="45"/>
        <v>0</v>
      </c>
      <c r="O199" s="116">
        <f t="shared" si="46"/>
        <v>0</v>
      </c>
      <c r="P199" s="116">
        <f t="shared" si="47"/>
        <v>0</v>
      </c>
      <c r="Q199" s="34"/>
      <c r="R199" s="34"/>
      <c r="S199" s="34"/>
      <c r="T199" s="34"/>
      <c r="U199" s="34"/>
      <c r="V199" s="34"/>
    </row>
    <row r="200" spans="1:22" s="49" customFormat="1" ht="20.100000000000001" customHeight="1" x14ac:dyDescent="0.2">
      <c r="A200" s="175" t="s">
        <v>120</v>
      </c>
      <c r="B200" s="176" t="s">
        <v>457</v>
      </c>
      <c r="C200" s="177" t="s">
        <v>465</v>
      </c>
      <c r="D200" s="175" t="s">
        <v>469</v>
      </c>
      <c r="E200" s="182" t="s">
        <v>80</v>
      </c>
      <c r="F200" s="178">
        <v>3.69</v>
      </c>
      <c r="G200" s="195"/>
      <c r="H200" s="196"/>
      <c r="I200" s="45">
        <v>0</v>
      </c>
      <c r="J200" s="199"/>
      <c r="K200" s="198"/>
      <c r="L200" s="198"/>
      <c r="M200" s="108">
        <f t="shared" si="44"/>
        <v>0</v>
      </c>
      <c r="N200" s="108">
        <f t="shared" si="45"/>
        <v>0</v>
      </c>
      <c r="O200" s="116">
        <f t="shared" si="46"/>
        <v>0</v>
      </c>
      <c r="P200" s="116">
        <f t="shared" si="47"/>
        <v>0</v>
      </c>
      <c r="Q200" s="34"/>
      <c r="R200" s="34"/>
      <c r="S200" s="34"/>
      <c r="T200" s="34"/>
      <c r="U200" s="34"/>
      <c r="V200" s="34"/>
    </row>
    <row r="201" spans="1:22" s="49" customFormat="1" ht="20.100000000000001" customHeight="1" x14ac:dyDescent="0.2">
      <c r="A201" s="175" t="s">
        <v>121</v>
      </c>
      <c r="B201" s="176" t="s">
        <v>457</v>
      </c>
      <c r="C201" s="177" t="s">
        <v>465</v>
      </c>
      <c r="D201" s="175" t="s">
        <v>222</v>
      </c>
      <c r="E201" s="182" t="s">
        <v>90</v>
      </c>
      <c r="F201" s="178">
        <v>16.3</v>
      </c>
      <c r="G201" s="195"/>
      <c r="H201" s="196"/>
      <c r="I201" s="45">
        <v>200</v>
      </c>
      <c r="J201" s="199"/>
      <c r="K201" s="198"/>
      <c r="L201" s="198"/>
      <c r="M201" s="108">
        <f t="shared" si="44"/>
        <v>0</v>
      </c>
      <c r="N201" s="108">
        <f t="shared" si="45"/>
        <v>0</v>
      </c>
      <c r="O201" s="116">
        <f t="shared" si="46"/>
        <v>0</v>
      </c>
      <c r="P201" s="116">
        <f t="shared" si="47"/>
        <v>0</v>
      </c>
      <c r="Q201" s="34"/>
      <c r="R201" s="34"/>
      <c r="S201" s="34"/>
      <c r="T201" s="34"/>
      <c r="U201" s="34"/>
      <c r="V201" s="34"/>
    </row>
    <row r="202" spans="1:22" s="49" customFormat="1" ht="20.100000000000001" customHeight="1" x14ac:dyDescent="0.2">
      <c r="A202" s="175" t="s">
        <v>122</v>
      </c>
      <c r="B202" s="176" t="s">
        <v>457</v>
      </c>
      <c r="C202" s="177" t="s">
        <v>465</v>
      </c>
      <c r="D202" s="175" t="s">
        <v>470</v>
      </c>
      <c r="E202" s="182" t="s">
        <v>80</v>
      </c>
      <c r="F202" s="178">
        <v>4.5599999999999996</v>
      </c>
      <c r="G202" s="195"/>
      <c r="H202" s="196"/>
      <c r="I202" s="45">
        <v>200</v>
      </c>
      <c r="J202" s="199"/>
      <c r="K202" s="198"/>
      <c r="L202" s="198"/>
      <c r="M202" s="108">
        <f t="shared" si="44"/>
        <v>0</v>
      </c>
      <c r="N202" s="108">
        <f t="shared" si="45"/>
        <v>0</v>
      </c>
      <c r="O202" s="116">
        <f t="shared" si="46"/>
        <v>0</v>
      </c>
      <c r="P202" s="116">
        <f t="shared" si="47"/>
        <v>0</v>
      </c>
      <c r="Q202" s="34"/>
      <c r="R202" s="34"/>
      <c r="S202" s="34"/>
      <c r="T202" s="34"/>
      <c r="U202" s="34"/>
      <c r="V202" s="34"/>
    </row>
    <row r="203" spans="1:22" s="49" customFormat="1" ht="20.100000000000001" customHeight="1" x14ac:dyDescent="0.2">
      <c r="A203" s="175" t="s">
        <v>123</v>
      </c>
      <c r="B203" s="176" t="s">
        <v>457</v>
      </c>
      <c r="C203" s="177" t="s">
        <v>465</v>
      </c>
      <c r="D203" s="175" t="s">
        <v>244</v>
      </c>
      <c r="E203" s="182" t="s">
        <v>82</v>
      </c>
      <c r="F203" s="178">
        <v>1.96</v>
      </c>
      <c r="G203" s="195"/>
      <c r="H203" s="196"/>
      <c r="I203" s="45">
        <v>0</v>
      </c>
      <c r="J203" s="199"/>
      <c r="K203" s="198"/>
      <c r="L203" s="198"/>
      <c r="M203" s="108">
        <f t="shared" si="44"/>
        <v>0</v>
      </c>
      <c r="N203" s="108">
        <f t="shared" si="45"/>
        <v>0</v>
      </c>
      <c r="O203" s="116">
        <f t="shared" si="46"/>
        <v>0</v>
      </c>
      <c r="P203" s="116">
        <f t="shared" si="47"/>
        <v>0</v>
      </c>
      <c r="Q203" s="34"/>
      <c r="R203" s="34"/>
      <c r="S203" s="34"/>
      <c r="T203" s="34"/>
      <c r="U203" s="34"/>
      <c r="V203" s="34"/>
    </row>
    <row r="204" spans="1:22" s="49" customFormat="1" ht="20.100000000000001" customHeight="1" x14ac:dyDescent="0.2">
      <c r="A204" s="175" t="s">
        <v>93</v>
      </c>
      <c r="B204" s="176" t="s">
        <v>457</v>
      </c>
      <c r="C204" s="177" t="s">
        <v>465</v>
      </c>
      <c r="D204" s="175" t="s">
        <v>91</v>
      </c>
      <c r="E204" s="182" t="s">
        <v>80</v>
      </c>
      <c r="F204" s="178">
        <v>22.93</v>
      </c>
      <c r="G204" s="195"/>
      <c r="H204" s="196"/>
      <c r="I204" s="45">
        <v>200</v>
      </c>
      <c r="J204" s="199"/>
      <c r="K204" s="198"/>
      <c r="L204" s="198"/>
      <c r="M204" s="108">
        <f t="shared" si="44"/>
        <v>0</v>
      </c>
      <c r="N204" s="108">
        <f t="shared" si="45"/>
        <v>0</v>
      </c>
      <c r="O204" s="116">
        <f t="shared" si="46"/>
        <v>0</v>
      </c>
      <c r="P204" s="116">
        <f t="shared" si="47"/>
        <v>0</v>
      </c>
      <c r="Q204" s="34"/>
      <c r="R204" s="34"/>
      <c r="S204" s="34"/>
      <c r="T204" s="34"/>
      <c r="U204" s="34"/>
      <c r="V204" s="34"/>
    </row>
    <row r="205" spans="1:22" s="49" customFormat="1" ht="20.100000000000001" customHeight="1" x14ac:dyDescent="0.2">
      <c r="A205" s="175" t="s">
        <v>146</v>
      </c>
      <c r="B205" s="176" t="s">
        <v>457</v>
      </c>
      <c r="C205" s="177" t="s">
        <v>465</v>
      </c>
      <c r="D205" s="175" t="s">
        <v>160</v>
      </c>
      <c r="E205" s="182" t="s">
        <v>80</v>
      </c>
      <c r="F205" s="178">
        <v>49.81</v>
      </c>
      <c r="G205" s="195"/>
      <c r="H205" s="196"/>
      <c r="I205" s="45">
        <v>200</v>
      </c>
      <c r="J205" s="199"/>
      <c r="K205" s="198"/>
      <c r="L205" s="198"/>
      <c r="M205" s="108">
        <f t="shared" si="44"/>
        <v>0</v>
      </c>
      <c r="N205" s="108">
        <f t="shared" si="45"/>
        <v>0</v>
      </c>
      <c r="O205" s="116">
        <f t="shared" si="46"/>
        <v>0</v>
      </c>
      <c r="P205" s="116">
        <f t="shared" si="47"/>
        <v>0</v>
      </c>
      <c r="Q205" s="34"/>
      <c r="R205" s="34"/>
      <c r="S205" s="34"/>
      <c r="T205" s="34"/>
      <c r="U205" s="34"/>
      <c r="V205" s="34"/>
    </row>
    <row r="206" spans="1:22" s="49" customFormat="1" ht="20.100000000000001" customHeight="1" x14ac:dyDescent="0.2">
      <c r="A206" s="175" t="s">
        <v>147</v>
      </c>
      <c r="B206" s="176" t="s">
        <v>457</v>
      </c>
      <c r="C206" s="177" t="s">
        <v>465</v>
      </c>
      <c r="D206" s="175" t="s">
        <v>160</v>
      </c>
      <c r="E206" s="182" t="s">
        <v>80</v>
      </c>
      <c r="F206" s="178">
        <v>37.869999999999997</v>
      </c>
      <c r="G206" s="195"/>
      <c r="H206" s="196"/>
      <c r="I206" s="45">
        <v>200</v>
      </c>
      <c r="J206" s="199"/>
      <c r="K206" s="198"/>
      <c r="L206" s="198"/>
      <c r="M206" s="108">
        <f t="shared" si="44"/>
        <v>0</v>
      </c>
      <c r="N206" s="108">
        <f t="shared" si="45"/>
        <v>0</v>
      </c>
      <c r="O206" s="116">
        <f t="shared" si="46"/>
        <v>0</v>
      </c>
      <c r="P206" s="116">
        <f t="shared" si="47"/>
        <v>0</v>
      </c>
      <c r="Q206" s="34"/>
      <c r="R206" s="34"/>
      <c r="S206" s="34"/>
      <c r="T206" s="34"/>
      <c r="U206" s="34"/>
      <c r="V206" s="34"/>
    </row>
    <row r="207" spans="1:22" s="49" customFormat="1" ht="20.100000000000001" customHeight="1" x14ac:dyDescent="0.2">
      <c r="A207" s="175" t="s">
        <v>148</v>
      </c>
      <c r="B207" s="176" t="s">
        <v>457</v>
      </c>
      <c r="C207" s="177" t="s">
        <v>465</v>
      </c>
      <c r="D207" s="175" t="s">
        <v>208</v>
      </c>
      <c r="E207" s="182" t="s">
        <v>78</v>
      </c>
      <c r="F207" s="178">
        <v>61.83</v>
      </c>
      <c r="G207" s="195"/>
      <c r="H207" s="196"/>
      <c r="I207" s="45">
        <v>200</v>
      </c>
      <c r="J207" s="199"/>
      <c r="K207" s="198"/>
      <c r="L207" s="198"/>
      <c r="M207" s="108">
        <f t="shared" si="44"/>
        <v>0</v>
      </c>
      <c r="N207" s="108">
        <f t="shared" si="45"/>
        <v>0</v>
      </c>
      <c r="O207" s="116">
        <f t="shared" si="46"/>
        <v>0</v>
      </c>
      <c r="P207" s="116">
        <f t="shared" si="47"/>
        <v>0</v>
      </c>
      <c r="Q207" s="34"/>
      <c r="R207" s="34"/>
      <c r="S207" s="34"/>
      <c r="T207" s="34"/>
      <c r="U207" s="34"/>
      <c r="V207" s="34"/>
    </row>
    <row r="208" spans="1:22" s="49" customFormat="1" ht="20.100000000000001" customHeight="1" x14ac:dyDescent="0.2">
      <c r="A208" s="175" t="s">
        <v>149</v>
      </c>
      <c r="B208" s="176" t="s">
        <v>457</v>
      </c>
      <c r="C208" s="177" t="s">
        <v>465</v>
      </c>
      <c r="D208" s="175" t="s">
        <v>208</v>
      </c>
      <c r="E208" s="182" t="s">
        <v>80</v>
      </c>
      <c r="F208" s="178">
        <v>70.66</v>
      </c>
      <c r="G208" s="195"/>
      <c r="H208" s="196"/>
      <c r="I208" s="45">
        <v>200</v>
      </c>
      <c r="J208" s="199"/>
      <c r="K208" s="198"/>
      <c r="L208" s="198"/>
      <c r="M208" s="108">
        <f t="shared" si="44"/>
        <v>0</v>
      </c>
      <c r="N208" s="108">
        <f t="shared" si="45"/>
        <v>0</v>
      </c>
      <c r="O208" s="116">
        <f t="shared" si="46"/>
        <v>0</v>
      </c>
      <c r="P208" s="116">
        <f t="shared" si="47"/>
        <v>0</v>
      </c>
      <c r="Q208" s="34"/>
      <c r="R208" s="34"/>
      <c r="S208" s="34"/>
      <c r="T208" s="34"/>
      <c r="U208" s="34"/>
      <c r="V208" s="34"/>
    </row>
    <row r="209" spans="1:22" s="49" customFormat="1" ht="20.100000000000001" customHeight="1" x14ac:dyDescent="0.2">
      <c r="A209" s="175" t="s">
        <v>150</v>
      </c>
      <c r="B209" s="176" t="s">
        <v>457</v>
      </c>
      <c r="C209" s="177" t="s">
        <v>465</v>
      </c>
      <c r="D209" s="175" t="s">
        <v>162</v>
      </c>
      <c r="E209" s="182" t="s">
        <v>80</v>
      </c>
      <c r="F209" s="178">
        <v>88.47</v>
      </c>
      <c r="G209" s="195"/>
      <c r="H209" s="196"/>
      <c r="I209" s="45">
        <v>200</v>
      </c>
      <c r="J209" s="199"/>
      <c r="K209" s="198"/>
      <c r="L209" s="198"/>
      <c r="M209" s="108">
        <f t="shared" si="44"/>
        <v>0</v>
      </c>
      <c r="N209" s="108">
        <f t="shared" si="45"/>
        <v>0</v>
      </c>
      <c r="O209" s="116">
        <f t="shared" si="46"/>
        <v>0</v>
      </c>
      <c r="P209" s="116">
        <f t="shared" si="47"/>
        <v>0</v>
      </c>
      <c r="Q209" s="34"/>
      <c r="R209" s="34"/>
      <c r="S209" s="34"/>
      <c r="T209" s="34"/>
      <c r="U209" s="34"/>
      <c r="V209" s="34"/>
    </row>
    <row r="210" spans="1:22" s="49" customFormat="1" ht="20.100000000000001" customHeight="1" x14ac:dyDescent="0.2">
      <c r="A210" s="175" t="s">
        <v>152</v>
      </c>
      <c r="B210" s="176" t="s">
        <v>457</v>
      </c>
      <c r="C210" s="177" t="s">
        <v>465</v>
      </c>
      <c r="D210" s="175" t="s">
        <v>208</v>
      </c>
      <c r="E210" s="182" t="s">
        <v>80</v>
      </c>
      <c r="F210" s="178">
        <v>81.900000000000006</v>
      </c>
      <c r="G210" s="195"/>
      <c r="H210" s="196"/>
      <c r="I210" s="45">
        <v>200</v>
      </c>
      <c r="J210" s="199"/>
      <c r="K210" s="198"/>
      <c r="L210" s="198"/>
      <c r="M210" s="108">
        <f t="shared" si="44"/>
        <v>0</v>
      </c>
      <c r="N210" s="108">
        <f t="shared" si="45"/>
        <v>0</v>
      </c>
      <c r="O210" s="116">
        <f t="shared" si="46"/>
        <v>0</v>
      </c>
      <c r="P210" s="116">
        <f t="shared" si="47"/>
        <v>0</v>
      </c>
      <c r="Q210" s="34"/>
      <c r="R210" s="34"/>
      <c r="S210" s="34"/>
      <c r="T210" s="34"/>
      <c r="U210" s="34"/>
      <c r="V210" s="34"/>
    </row>
    <row r="211" spans="1:22" s="49" customFormat="1" ht="20.100000000000001" customHeight="1" x14ac:dyDescent="0.2">
      <c r="A211" s="175" t="s">
        <v>153</v>
      </c>
      <c r="B211" s="176" t="s">
        <v>457</v>
      </c>
      <c r="C211" s="177" t="s">
        <v>465</v>
      </c>
      <c r="D211" s="175" t="s">
        <v>208</v>
      </c>
      <c r="E211" s="182" t="s">
        <v>80</v>
      </c>
      <c r="F211" s="178">
        <v>71.739999999999995</v>
      </c>
      <c r="G211" s="195"/>
      <c r="H211" s="196"/>
      <c r="I211" s="45">
        <v>200</v>
      </c>
      <c r="J211" s="199"/>
      <c r="K211" s="198"/>
      <c r="L211" s="198"/>
      <c r="M211" s="108">
        <f t="shared" si="44"/>
        <v>0</v>
      </c>
      <c r="N211" s="108">
        <f t="shared" si="45"/>
        <v>0</v>
      </c>
      <c r="O211" s="116">
        <f t="shared" si="46"/>
        <v>0</v>
      </c>
      <c r="P211" s="116">
        <f t="shared" si="47"/>
        <v>0</v>
      </c>
      <c r="Q211" s="34"/>
      <c r="R211" s="34"/>
      <c r="S211" s="34"/>
      <c r="T211" s="34"/>
      <c r="U211" s="34"/>
      <c r="V211" s="34"/>
    </row>
    <row r="212" spans="1:22" s="49" customFormat="1" ht="20.100000000000001" customHeight="1" x14ac:dyDescent="0.2">
      <c r="A212" s="175" t="s">
        <v>154</v>
      </c>
      <c r="B212" s="176" t="s">
        <v>457</v>
      </c>
      <c r="C212" s="177" t="s">
        <v>465</v>
      </c>
      <c r="D212" s="175" t="s">
        <v>212</v>
      </c>
      <c r="E212" s="182" t="s">
        <v>80</v>
      </c>
      <c r="F212" s="178">
        <v>5.81</v>
      </c>
      <c r="G212" s="195"/>
      <c r="H212" s="196"/>
      <c r="I212" s="45">
        <v>200</v>
      </c>
      <c r="J212" s="199"/>
      <c r="K212" s="198"/>
      <c r="L212" s="198"/>
      <c r="M212" s="108">
        <f t="shared" si="44"/>
        <v>0</v>
      </c>
      <c r="N212" s="108">
        <f t="shared" si="45"/>
        <v>0</v>
      </c>
      <c r="O212" s="116">
        <f t="shared" si="46"/>
        <v>0</v>
      </c>
      <c r="P212" s="116">
        <f t="shared" si="47"/>
        <v>0</v>
      </c>
      <c r="Q212" s="34"/>
      <c r="R212" s="34"/>
      <c r="S212" s="34"/>
      <c r="T212" s="34"/>
      <c r="U212" s="34"/>
      <c r="V212" s="34"/>
    </row>
    <row r="213" spans="1:22" s="49" customFormat="1" ht="20.100000000000001" customHeight="1" x14ac:dyDescent="0.2">
      <c r="A213" s="175" t="s">
        <v>157</v>
      </c>
      <c r="B213" s="176" t="s">
        <v>457</v>
      </c>
      <c r="C213" s="177" t="s">
        <v>465</v>
      </c>
      <c r="D213" s="175" t="s">
        <v>212</v>
      </c>
      <c r="E213" s="182" t="s">
        <v>80</v>
      </c>
      <c r="F213" s="178">
        <v>7.14</v>
      </c>
      <c r="G213" s="195"/>
      <c r="H213" s="196"/>
      <c r="I213" s="45">
        <v>200</v>
      </c>
      <c r="J213" s="199"/>
      <c r="K213" s="198"/>
      <c r="L213" s="198"/>
      <c r="M213" s="108">
        <f t="shared" ref="M213" si="49">IF(J213&lt;&gt;0,(I213/J213)*F213,0)</f>
        <v>0</v>
      </c>
      <c r="N213" s="108">
        <f t="shared" ref="N213" si="50">K213*M213</f>
        <v>0</v>
      </c>
      <c r="O213" s="116">
        <f t="shared" ref="O213" si="51">(G213*M213)+(N213*H213)</f>
        <v>0</v>
      </c>
      <c r="P213" s="116">
        <f t="shared" ref="P213" si="52">L213*O213</f>
        <v>0</v>
      </c>
      <c r="Q213" s="34"/>
      <c r="R213" s="34"/>
      <c r="S213" s="34"/>
      <c r="T213" s="34"/>
      <c r="U213" s="34"/>
      <c r="V213" s="34"/>
    </row>
    <row r="214" spans="1:22" s="49" customFormat="1" ht="20.100000000000001" customHeight="1" x14ac:dyDescent="0.2">
      <c r="A214" s="175" t="s">
        <v>158</v>
      </c>
      <c r="B214" s="176" t="s">
        <v>457</v>
      </c>
      <c r="C214" s="177" t="s">
        <v>465</v>
      </c>
      <c r="D214" s="175" t="s">
        <v>471</v>
      </c>
      <c r="E214" s="182" t="s">
        <v>80</v>
      </c>
      <c r="F214" s="178">
        <v>4.3600000000000003</v>
      </c>
      <c r="G214" s="195"/>
      <c r="H214" s="196"/>
      <c r="I214" s="45">
        <v>0</v>
      </c>
      <c r="J214" s="199"/>
      <c r="K214" s="198"/>
      <c r="L214" s="198"/>
      <c r="M214" s="108">
        <f t="shared" ref="M214:M279" si="53">IF(J214&lt;&gt;0,(I214/J214)*F214,0)</f>
        <v>0</v>
      </c>
      <c r="N214" s="108">
        <f t="shared" ref="N214:N279" si="54">K214*M214</f>
        <v>0</v>
      </c>
      <c r="O214" s="116">
        <f t="shared" ref="O214:O279" si="55">(G214*M214)+(N214*H214)</f>
        <v>0</v>
      </c>
      <c r="P214" s="116">
        <f t="shared" ref="P214:P279" si="56">L214*O214</f>
        <v>0</v>
      </c>
      <c r="Q214" s="34"/>
      <c r="R214" s="34"/>
      <c r="S214" s="34"/>
      <c r="T214" s="34"/>
      <c r="U214" s="34"/>
      <c r="V214" s="34"/>
    </row>
    <row r="215" spans="1:22" s="49" customFormat="1" ht="20.100000000000001" customHeight="1" x14ac:dyDescent="0.2">
      <c r="A215" s="175" t="s">
        <v>159</v>
      </c>
      <c r="B215" s="176" t="s">
        <v>457</v>
      </c>
      <c r="C215" s="177" t="s">
        <v>465</v>
      </c>
      <c r="D215" s="175" t="s">
        <v>284</v>
      </c>
      <c r="E215" s="182" t="s">
        <v>90</v>
      </c>
      <c r="F215" s="178">
        <v>1.08</v>
      </c>
      <c r="G215" s="195"/>
      <c r="H215" s="196"/>
      <c r="I215" s="45">
        <v>200</v>
      </c>
      <c r="J215" s="199"/>
      <c r="K215" s="198"/>
      <c r="L215" s="198"/>
      <c r="M215" s="108">
        <f t="shared" si="53"/>
        <v>0</v>
      </c>
      <c r="N215" s="108">
        <f t="shared" si="54"/>
        <v>0</v>
      </c>
      <c r="O215" s="116">
        <f t="shared" si="55"/>
        <v>0</v>
      </c>
      <c r="P215" s="116">
        <f t="shared" si="56"/>
        <v>0</v>
      </c>
      <c r="Q215" s="34"/>
      <c r="R215" s="34"/>
      <c r="S215" s="34"/>
      <c r="T215" s="34"/>
      <c r="U215" s="34"/>
      <c r="V215" s="34"/>
    </row>
    <row r="216" spans="1:22" s="49" customFormat="1" ht="20.100000000000001" customHeight="1" x14ac:dyDescent="0.2">
      <c r="A216" s="175" t="s">
        <v>180</v>
      </c>
      <c r="B216" s="176" t="s">
        <v>457</v>
      </c>
      <c r="C216" s="177" t="s">
        <v>465</v>
      </c>
      <c r="D216" s="175" t="s">
        <v>212</v>
      </c>
      <c r="E216" s="182" t="s">
        <v>80</v>
      </c>
      <c r="F216" s="178">
        <v>9.3000000000000007</v>
      </c>
      <c r="G216" s="195"/>
      <c r="H216" s="196"/>
      <c r="I216" s="45">
        <v>200</v>
      </c>
      <c r="J216" s="199"/>
      <c r="K216" s="198"/>
      <c r="L216" s="198"/>
      <c r="M216" s="108">
        <f t="shared" si="53"/>
        <v>0</v>
      </c>
      <c r="N216" s="108">
        <f t="shared" si="54"/>
        <v>0</v>
      </c>
      <c r="O216" s="116">
        <f t="shared" si="55"/>
        <v>0</v>
      </c>
      <c r="P216" s="116">
        <f t="shared" si="56"/>
        <v>0</v>
      </c>
      <c r="Q216" s="34"/>
      <c r="R216" s="34"/>
      <c r="S216" s="34"/>
      <c r="T216" s="34"/>
      <c r="U216" s="34"/>
      <c r="V216" s="34"/>
    </row>
    <row r="217" spans="1:22" s="49" customFormat="1" ht="20.100000000000001" customHeight="1" x14ac:dyDescent="0.2">
      <c r="A217" s="175" t="s">
        <v>179</v>
      </c>
      <c r="B217" s="176" t="s">
        <v>457</v>
      </c>
      <c r="C217" s="177" t="s">
        <v>465</v>
      </c>
      <c r="D217" s="175" t="s">
        <v>212</v>
      </c>
      <c r="E217" s="182" t="s">
        <v>90</v>
      </c>
      <c r="F217" s="178">
        <v>9.3000000000000007</v>
      </c>
      <c r="G217" s="195"/>
      <c r="H217" s="196"/>
      <c r="I217" s="45">
        <v>200</v>
      </c>
      <c r="J217" s="199"/>
      <c r="K217" s="198"/>
      <c r="L217" s="198"/>
      <c r="M217" s="108">
        <f t="shared" si="53"/>
        <v>0</v>
      </c>
      <c r="N217" s="108">
        <f t="shared" si="54"/>
        <v>0</v>
      </c>
      <c r="O217" s="116">
        <f t="shared" si="55"/>
        <v>0</v>
      </c>
      <c r="P217" s="116">
        <f t="shared" si="56"/>
        <v>0</v>
      </c>
      <c r="Q217" s="34"/>
      <c r="R217" s="34"/>
      <c r="S217" s="34"/>
      <c r="T217" s="34"/>
      <c r="U217" s="34"/>
      <c r="V217" s="34"/>
    </row>
    <row r="218" spans="1:22" s="49" customFormat="1" ht="20.100000000000001" customHeight="1" x14ac:dyDescent="0.2">
      <c r="A218" s="157"/>
      <c r="B218" s="158"/>
      <c r="C218" s="158"/>
      <c r="D218" s="158"/>
      <c r="E218" s="159"/>
      <c r="F218" s="160">
        <f>SUM(F180:F217)</f>
        <v>1013.87</v>
      </c>
      <c r="G218" s="161"/>
      <c r="H218" s="161"/>
      <c r="I218" s="160"/>
      <c r="J218" s="160"/>
      <c r="K218" s="160"/>
      <c r="L218" s="162"/>
      <c r="M218" s="160">
        <f t="shared" ref="M218:P218" si="57">SUM(M180:M217)</f>
        <v>0</v>
      </c>
      <c r="N218" s="160">
        <f t="shared" si="57"/>
        <v>0</v>
      </c>
      <c r="O218" s="161">
        <f t="shared" si="57"/>
        <v>0</v>
      </c>
      <c r="P218" s="161">
        <f t="shared" si="57"/>
        <v>0</v>
      </c>
      <c r="Q218" s="34"/>
      <c r="R218" s="34"/>
      <c r="S218" s="34"/>
      <c r="T218" s="34"/>
      <c r="U218" s="34"/>
      <c r="V218" s="34"/>
    </row>
    <row r="219" spans="1:22" s="49" customFormat="1" ht="20.100000000000001" customHeight="1" x14ac:dyDescent="0.2">
      <c r="A219" s="50" t="s">
        <v>94</v>
      </c>
      <c r="B219" s="176" t="s">
        <v>196</v>
      </c>
      <c r="C219" s="177" t="s">
        <v>472</v>
      </c>
      <c r="D219" s="50" t="s">
        <v>208</v>
      </c>
      <c r="E219" s="50" t="s">
        <v>217</v>
      </c>
      <c r="F219" s="109">
        <v>52.2</v>
      </c>
      <c r="G219" s="195"/>
      <c r="H219" s="196"/>
      <c r="I219" s="45">
        <v>200</v>
      </c>
      <c r="J219" s="199"/>
      <c r="K219" s="198"/>
      <c r="L219" s="198"/>
      <c r="M219" s="108">
        <f t="shared" si="53"/>
        <v>0</v>
      </c>
      <c r="N219" s="108">
        <f t="shared" si="54"/>
        <v>0</v>
      </c>
      <c r="O219" s="116">
        <f t="shared" si="55"/>
        <v>0</v>
      </c>
      <c r="P219" s="116">
        <f t="shared" si="56"/>
        <v>0</v>
      </c>
      <c r="Q219" s="34"/>
      <c r="R219" s="34"/>
      <c r="S219" s="34"/>
      <c r="T219" s="34"/>
      <c r="U219" s="34"/>
      <c r="V219" s="34"/>
    </row>
    <row r="220" spans="1:22" s="49" customFormat="1" ht="20.100000000000001" customHeight="1" x14ac:dyDescent="0.2">
      <c r="A220" s="50" t="s">
        <v>97</v>
      </c>
      <c r="B220" s="176" t="s">
        <v>196</v>
      </c>
      <c r="C220" s="177" t="s">
        <v>472</v>
      </c>
      <c r="D220" s="50" t="s">
        <v>211</v>
      </c>
      <c r="E220" s="181" t="s">
        <v>217</v>
      </c>
      <c r="F220" s="109">
        <v>10.1</v>
      </c>
      <c r="G220" s="195"/>
      <c r="H220" s="196"/>
      <c r="I220" s="45">
        <v>0</v>
      </c>
      <c r="J220" s="199"/>
      <c r="K220" s="198"/>
      <c r="L220" s="198"/>
      <c r="M220" s="108">
        <f t="shared" si="53"/>
        <v>0</v>
      </c>
      <c r="N220" s="108">
        <f t="shared" si="54"/>
        <v>0</v>
      </c>
      <c r="O220" s="116">
        <f t="shared" si="55"/>
        <v>0</v>
      </c>
      <c r="P220" s="116">
        <f t="shared" si="56"/>
        <v>0</v>
      </c>
      <c r="Q220" s="34"/>
      <c r="R220" s="34"/>
      <c r="S220" s="34"/>
      <c r="T220" s="34"/>
      <c r="U220" s="34"/>
      <c r="V220" s="34"/>
    </row>
    <row r="221" spans="1:22" s="49" customFormat="1" ht="20.100000000000001" customHeight="1" x14ac:dyDescent="0.2">
      <c r="A221" s="50" t="s">
        <v>98</v>
      </c>
      <c r="B221" s="176" t="s">
        <v>196</v>
      </c>
      <c r="C221" s="177" t="s">
        <v>472</v>
      </c>
      <c r="D221" s="50" t="s">
        <v>212</v>
      </c>
      <c r="E221" s="50" t="s">
        <v>363</v>
      </c>
      <c r="F221" s="109">
        <v>5.2</v>
      </c>
      <c r="G221" s="195"/>
      <c r="H221" s="196"/>
      <c r="I221" s="45">
        <v>200</v>
      </c>
      <c r="J221" s="199"/>
      <c r="K221" s="198"/>
      <c r="L221" s="198"/>
      <c r="M221" s="108">
        <f t="shared" si="53"/>
        <v>0</v>
      </c>
      <c r="N221" s="108">
        <f t="shared" si="54"/>
        <v>0</v>
      </c>
      <c r="O221" s="116">
        <f t="shared" si="55"/>
        <v>0</v>
      </c>
      <c r="P221" s="116">
        <f t="shared" si="56"/>
        <v>0</v>
      </c>
      <c r="Q221" s="34"/>
      <c r="R221" s="34"/>
      <c r="S221" s="34"/>
      <c r="T221" s="34"/>
      <c r="U221" s="34"/>
      <c r="V221" s="34"/>
    </row>
    <row r="222" spans="1:22" s="49" customFormat="1" ht="20.100000000000001" customHeight="1" x14ac:dyDescent="0.2">
      <c r="A222" s="50" t="s">
        <v>101</v>
      </c>
      <c r="B222" s="176" t="s">
        <v>196</v>
      </c>
      <c r="C222" s="177" t="s">
        <v>472</v>
      </c>
      <c r="D222" s="50" t="s">
        <v>287</v>
      </c>
      <c r="E222" s="50" t="s">
        <v>218</v>
      </c>
      <c r="F222" s="109">
        <v>17</v>
      </c>
      <c r="G222" s="195"/>
      <c r="H222" s="196"/>
      <c r="I222" s="45">
        <v>200</v>
      </c>
      <c r="J222" s="199"/>
      <c r="K222" s="198"/>
      <c r="L222" s="198"/>
      <c r="M222" s="108">
        <f t="shared" si="53"/>
        <v>0</v>
      </c>
      <c r="N222" s="108">
        <f t="shared" si="54"/>
        <v>0</v>
      </c>
      <c r="O222" s="116">
        <f t="shared" si="55"/>
        <v>0</v>
      </c>
      <c r="P222" s="116">
        <f t="shared" si="56"/>
        <v>0</v>
      </c>
      <c r="Q222" s="34"/>
      <c r="R222" s="34"/>
      <c r="S222" s="34"/>
      <c r="T222" s="34"/>
      <c r="U222" s="34"/>
      <c r="V222" s="34"/>
    </row>
    <row r="223" spans="1:22" s="49" customFormat="1" ht="20.100000000000001" customHeight="1" x14ac:dyDescent="0.2">
      <c r="A223" s="50" t="s">
        <v>102</v>
      </c>
      <c r="B223" s="176" t="s">
        <v>196</v>
      </c>
      <c r="C223" s="177" t="s">
        <v>472</v>
      </c>
      <c r="D223" s="50" t="s">
        <v>208</v>
      </c>
      <c r="E223" s="50" t="s">
        <v>217</v>
      </c>
      <c r="F223" s="109">
        <v>52.2</v>
      </c>
      <c r="G223" s="195"/>
      <c r="H223" s="196"/>
      <c r="I223" s="45">
        <v>200</v>
      </c>
      <c r="J223" s="199"/>
      <c r="K223" s="198"/>
      <c r="L223" s="198"/>
      <c r="M223" s="108">
        <f t="shared" si="53"/>
        <v>0</v>
      </c>
      <c r="N223" s="108">
        <f t="shared" si="54"/>
        <v>0</v>
      </c>
      <c r="O223" s="116">
        <f t="shared" si="55"/>
        <v>0</v>
      </c>
      <c r="P223" s="116">
        <f t="shared" si="56"/>
        <v>0</v>
      </c>
      <c r="Q223" s="34"/>
      <c r="R223" s="34"/>
      <c r="S223" s="34"/>
      <c r="T223" s="34"/>
      <c r="U223" s="34"/>
      <c r="V223" s="34"/>
    </row>
    <row r="224" spans="1:22" s="49" customFormat="1" ht="20.100000000000001" customHeight="1" x14ac:dyDescent="0.2">
      <c r="A224" s="50" t="s">
        <v>103</v>
      </c>
      <c r="B224" s="176" t="s">
        <v>196</v>
      </c>
      <c r="C224" s="177" t="s">
        <v>472</v>
      </c>
      <c r="D224" s="50" t="s">
        <v>212</v>
      </c>
      <c r="E224" s="50" t="s">
        <v>363</v>
      </c>
      <c r="F224" s="109">
        <v>16.399999999999999</v>
      </c>
      <c r="G224" s="195"/>
      <c r="H224" s="196"/>
      <c r="I224" s="45">
        <v>200</v>
      </c>
      <c r="J224" s="199"/>
      <c r="K224" s="198"/>
      <c r="L224" s="198"/>
      <c r="M224" s="108">
        <f t="shared" si="53"/>
        <v>0</v>
      </c>
      <c r="N224" s="108">
        <f t="shared" si="54"/>
        <v>0</v>
      </c>
      <c r="O224" s="116">
        <f t="shared" si="55"/>
        <v>0</v>
      </c>
      <c r="P224" s="116">
        <f t="shared" si="56"/>
        <v>0</v>
      </c>
      <c r="Q224" s="34"/>
      <c r="R224" s="34"/>
      <c r="S224" s="34"/>
      <c r="T224" s="34"/>
      <c r="U224" s="34"/>
      <c r="V224" s="34"/>
    </row>
    <row r="225" spans="1:22" s="49" customFormat="1" ht="20.100000000000001" customHeight="1" x14ac:dyDescent="0.2">
      <c r="A225" s="50" t="s">
        <v>104</v>
      </c>
      <c r="B225" s="176" t="s">
        <v>196</v>
      </c>
      <c r="C225" s="177" t="s">
        <v>472</v>
      </c>
      <c r="D225" s="50" t="s">
        <v>160</v>
      </c>
      <c r="E225" s="50" t="s">
        <v>217</v>
      </c>
      <c r="F225" s="109">
        <v>62.9</v>
      </c>
      <c r="G225" s="195"/>
      <c r="H225" s="196"/>
      <c r="I225" s="45">
        <v>200</v>
      </c>
      <c r="J225" s="199"/>
      <c r="K225" s="198"/>
      <c r="L225" s="198"/>
      <c r="M225" s="108">
        <f t="shared" si="53"/>
        <v>0</v>
      </c>
      <c r="N225" s="108">
        <f t="shared" si="54"/>
        <v>0</v>
      </c>
      <c r="O225" s="116">
        <f t="shared" si="55"/>
        <v>0</v>
      </c>
      <c r="P225" s="116">
        <f t="shared" si="56"/>
        <v>0</v>
      </c>
      <c r="Q225" s="34"/>
      <c r="R225" s="34"/>
      <c r="S225" s="34"/>
      <c r="T225" s="34"/>
      <c r="U225" s="34"/>
      <c r="V225" s="34"/>
    </row>
    <row r="226" spans="1:22" s="49" customFormat="1" ht="20.100000000000001" customHeight="1" x14ac:dyDescent="0.2">
      <c r="A226" s="50" t="s">
        <v>105</v>
      </c>
      <c r="B226" s="176" t="s">
        <v>196</v>
      </c>
      <c r="C226" s="177" t="s">
        <v>472</v>
      </c>
      <c r="D226" s="50" t="s">
        <v>208</v>
      </c>
      <c r="E226" s="50" t="s">
        <v>217</v>
      </c>
      <c r="F226" s="109">
        <v>78.8</v>
      </c>
      <c r="G226" s="195"/>
      <c r="H226" s="196"/>
      <c r="I226" s="45">
        <v>200</v>
      </c>
      <c r="J226" s="199"/>
      <c r="K226" s="198"/>
      <c r="L226" s="198"/>
      <c r="M226" s="108">
        <f t="shared" si="53"/>
        <v>0</v>
      </c>
      <c r="N226" s="108">
        <f t="shared" si="54"/>
        <v>0</v>
      </c>
      <c r="O226" s="116">
        <f t="shared" si="55"/>
        <v>0</v>
      </c>
      <c r="P226" s="116">
        <f t="shared" si="56"/>
        <v>0</v>
      </c>
      <c r="Q226" s="34"/>
      <c r="R226" s="34"/>
      <c r="S226" s="34"/>
      <c r="T226" s="34"/>
      <c r="U226" s="34"/>
      <c r="V226" s="34"/>
    </row>
    <row r="227" spans="1:22" s="49" customFormat="1" ht="20.100000000000001" customHeight="1" x14ac:dyDescent="0.2">
      <c r="A227" s="50" t="s">
        <v>106</v>
      </c>
      <c r="B227" s="176" t="s">
        <v>196</v>
      </c>
      <c r="C227" s="177" t="s">
        <v>472</v>
      </c>
      <c r="D227" s="50" t="s">
        <v>473</v>
      </c>
      <c r="E227" s="50" t="s">
        <v>217</v>
      </c>
      <c r="F227" s="109">
        <v>10.4</v>
      </c>
      <c r="G227" s="195"/>
      <c r="H227" s="196"/>
      <c r="I227" s="45">
        <v>200</v>
      </c>
      <c r="J227" s="199"/>
      <c r="K227" s="198"/>
      <c r="L227" s="198"/>
      <c r="M227" s="108">
        <f t="shared" si="53"/>
        <v>0</v>
      </c>
      <c r="N227" s="108">
        <f t="shared" si="54"/>
        <v>0</v>
      </c>
      <c r="O227" s="116">
        <f t="shared" si="55"/>
        <v>0</v>
      </c>
      <c r="P227" s="116">
        <f t="shared" si="56"/>
        <v>0</v>
      </c>
      <c r="Q227" s="34"/>
      <c r="R227" s="34"/>
      <c r="S227" s="34"/>
      <c r="T227" s="34"/>
      <c r="U227" s="34"/>
      <c r="V227" s="34"/>
    </row>
    <row r="228" spans="1:22" s="49" customFormat="1" ht="20.100000000000001" customHeight="1" x14ac:dyDescent="0.2">
      <c r="A228" s="50" t="s">
        <v>107</v>
      </c>
      <c r="B228" s="176" t="s">
        <v>196</v>
      </c>
      <c r="C228" s="177" t="s">
        <v>472</v>
      </c>
      <c r="D228" s="50" t="s">
        <v>474</v>
      </c>
      <c r="E228" s="50" t="s">
        <v>363</v>
      </c>
      <c r="F228" s="109">
        <v>6.3</v>
      </c>
      <c r="G228" s="195"/>
      <c r="H228" s="196"/>
      <c r="I228" s="45">
        <v>200</v>
      </c>
      <c r="J228" s="199"/>
      <c r="K228" s="198"/>
      <c r="L228" s="198"/>
      <c r="M228" s="108">
        <f t="shared" si="53"/>
        <v>0</v>
      </c>
      <c r="N228" s="108">
        <f t="shared" si="54"/>
        <v>0</v>
      </c>
      <c r="O228" s="116">
        <f t="shared" si="55"/>
        <v>0</v>
      </c>
      <c r="P228" s="116">
        <f t="shared" si="56"/>
        <v>0</v>
      </c>
      <c r="Q228" s="34"/>
      <c r="R228" s="34"/>
      <c r="S228" s="34"/>
      <c r="T228" s="34"/>
      <c r="U228" s="34"/>
      <c r="V228" s="34"/>
    </row>
    <row r="229" spans="1:22" s="49" customFormat="1" ht="20.100000000000001" customHeight="1" x14ac:dyDescent="0.2">
      <c r="A229" s="50" t="s">
        <v>108</v>
      </c>
      <c r="B229" s="176" t="s">
        <v>196</v>
      </c>
      <c r="C229" s="177" t="s">
        <v>472</v>
      </c>
      <c r="D229" s="50" t="s">
        <v>475</v>
      </c>
      <c r="E229" s="50" t="s">
        <v>86</v>
      </c>
      <c r="F229" s="109">
        <v>16.5</v>
      </c>
      <c r="G229" s="195"/>
      <c r="H229" s="196"/>
      <c r="I229" s="45">
        <v>200</v>
      </c>
      <c r="J229" s="199"/>
      <c r="K229" s="198"/>
      <c r="L229" s="198"/>
      <c r="M229" s="108">
        <f t="shared" si="53"/>
        <v>0</v>
      </c>
      <c r="N229" s="108">
        <f t="shared" si="54"/>
        <v>0</v>
      </c>
      <c r="O229" s="116">
        <f t="shared" si="55"/>
        <v>0</v>
      </c>
      <c r="P229" s="116">
        <f t="shared" si="56"/>
        <v>0</v>
      </c>
      <c r="Q229" s="34"/>
      <c r="R229" s="34"/>
      <c r="S229" s="34"/>
      <c r="T229" s="34"/>
      <c r="U229" s="34"/>
      <c r="V229" s="34"/>
    </row>
    <row r="230" spans="1:22" s="49" customFormat="1" ht="20.100000000000001" customHeight="1" x14ac:dyDescent="0.2">
      <c r="A230" s="50" t="s">
        <v>109</v>
      </c>
      <c r="B230" s="176" t="s">
        <v>196</v>
      </c>
      <c r="C230" s="177" t="s">
        <v>472</v>
      </c>
      <c r="D230" s="50" t="s">
        <v>208</v>
      </c>
      <c r="E230" s="50" t="s">
        <v>217</v>
      </c>
      <c r="F230" s="109">
        <v>52.2</v>
      </c>
      <c r="G230" s="195"/>
      <c r="H230" s="196"/>
      <c r="I230" s="45">
        <v>200</v>
      </c>
      <c r="J230" s="199"/>
      <c r="K230" s="198"/>
      <c r="L230" s="198"/>
      <c r="M230" s="108">
        <f t="shared" si="53"/>
        <v>0</v>
      </c>
      <c r="N230" s="108">
        <f t="shared" si="54"/>
        <v>0</v>
      </c>
      <c r="O230" s="116">
        <f t="shared" si="55"/>
        <v>0</v>
      </c>
      <c r="P230" s="116">
        <f t="shared" si="56"/>
        <v>0</v>
      </c>
      <c r="Q230" s="34"/>
      <c r="R230" s="34"/>
      <c r="S230" s="34"/>
      <c r="T230" s="34"/>
      <c r="U230" s="34"/>
      <c r="V230" s="34"/>
    </row>
    <row r="231" spans="1:22" s="49" customFormat="1" ht="20.100000000000001" customHeight="1" x14ac:dyDescent="0.2">
      <c r="A231" s="50" t="s">
        <v>110</v>
      </c>
      <c r="B231" s="176" t="s">
        <v>196</v>
      </c>
      <c r="C231" s="177" t="s">
        <v>472</v>
      </c>
      <c r="D231" s="50" t="s">
        <v>212</v>
      </c>
      <c r="E231" s="50" t="s">
        <v>363</v>
      </c>
      <c r="F231" s="109">
        <v>16.399999999999999</v>
      </c>
      <c r="G231" s="195"/>
      <c r="H231" s="196"/>
      <c r="I231" s="45">
        <v>200</v>
      </c>
      <c r="J231" s="199"/>
      <c r="K231" s="198"/>
      <c r="L231" s="198"/>
      <c r="M231" s="108">
        <f t="shared" si="53"/>
        <v>0</v>
      </c>
      <c r="N231" s="108">
        <f t="shared" si="54"/>
        <v>0</v>
      </c>
      <c r="O231" s="116">
        <f t="shared" si="55"/>
        <v>0</v>
      </c>
      <c r="P231" s="116">
        <f t="shared" si="56"/>
        <v>0</v>
      </c>
      <c r="Q231" s="34"/>
      <c r="R231" s="34"/>
      <c r="S231" s="34"/>
      <c r="T231" s="34"/>
      <c r="U231" s="34"/>
      <c r="V231" s="34"/>
    </row>
    <row r="232" spans="1:22" s="49" customFormat="1" ht="20.100000000000001" customHeight="1" x14ac:dyDescent="0.2">
      <c r="A232" s="50" t="s">
        <v>111</v>
      </c>
      <c r="B232" s="176" t="s">
        <v>196</v>
      </c>
      <c r="C232" s="177" t="s">
        <v>472</v>
      </c>
      <c r="D232" s="50" t="s">
        <v>476</v>
      </c>
      <c r="E232" s="181" t="s">
        <v>217</v>
      </c>
      <c r="F232" s="109">
        <v>78.099999999999994</v>
      </c>
      <c r="G232" s="195"/>
      <c r="H232" s="196"/>
      <c r="I232" s="45">
        <v>200</v>
      </c>
      <c r="J232" s="199"/>
      <c r="K232" s="198"/>
      <c r="L232" s="198"/>
      <c r="M232" s="108">
        <f t="shared" si="53"/>
        <v>0</v>
      </c>
      <c r="N232" s="108">
        <f t="shared" si="54"/>
        <v>0</v>
      </c>
      <c r="O232" s="116">
        <f t="shared" si="55"/>
        <v>0</v>
      </c>
      <c r="P232" s="116">
        <f t="shared" si="56"/>
        <v>0</v>
      </c>
      <c r="Q232" s="34"/>
      <c r="R232" s="34"/>
      <c r="S232" s="34"/>
      <c r="T232" s="34"/>
      <c r="U232" s="34"/>
      <c r="V232" s="34"/>
    </row>
    <row r="233" spans="1:22" s="49" customFormat="1" ht="20.100000000000001" customHeight="1" x14ac:dyDescent="0.2">
      <c r="A233" s="50" t="s">
        <v>113</v>
      </c>
      <c r="B233" s="176" t="s">
        <v>196</v>
      </c>
      <c r="C233" s="177" t="s">
        <v>472</v>
      </c>
      <c r="D233" s="50" t="s">
        <v>476</v>
      </c>
      <c r="E233" s="181" t="s">
        <v>363</v>
      </c>
      <c r="F233" s="109">
        <v>2.5</v>
      </c>
      <c r="G233" s="254"/>
      <c r="H233" s="255"/>
      <c r="I233" s="256">
        <v>200</v>
      </c>
      <c r="J233" s="257"/>
      <c r="K233" s="258"/>
      <c r="L233" s="258"/>
      <c r="M233" s="259">
        <f t="shared" si="53"/>
        <v>0</v>
      </c>
      <c r="N233" s="259">
        <f t="shared" si="54"/>
        <v>0</v>
      </c>
      <c r="O233" s="260">
        <f t="shared" si="55"/>
        <v>0</v>
      </c>
      <c r="P233" s="260">
        <f t="shared" si="56"/>
        <v>0</v>
      </c>
      <c r="Q233" s="34"/>
      <c r="R233" s="34"/>
      <c r="S233" s="34"/>
      <c r="T233" s="34"/>
      <c r="U233" s="34"/>
      <c r="V233" s="34"/>
    </row>
    <row r="234" spans="1:22" s="49" customFormat="1" ht="20.100000000000001" customHeight="1" x14ac:dyDescent="0.2">
      <c r="A234" s="50" t="s">
        <v>695</v>
      </c>
      <c r="B234" s="176" t="s">
        <v>196</v>
      </c>
      <c r="C234" s="177" t="s">
        <v>472</v>
      </c>
      <c r="D234" s="50" t="s">
        <v>91</v>
      </c>
      <c r="E234" s="181" t="s">
        <v>78</v>
      </c>
      <c r="F234" s="109">
        <v>16</v>
      </c>
      <c r="G234" s="254"/>
      <c r="H234" s="255"/>
      <c r="I234" s="256">
        <v>200</v>
      </c>
      <c r="J234" s="257"/>
      <c r="K234" s="258"/>
      <c r="L234" s="258"/>
      <c r="M234" s="259">
        <f t="shared" ref="M234:M239" si="58">IF(J234&lt;&gt;0,(I234/J234)*F234,0)</f>
        <v>0</v>
      </c>
      <c r="N234" s="259">
        <f t="shared" ref="N234:N239" si="59">K234*M234</f>
        <v>0</v>
      </c>
      <c r="O234" s="260">
        <f t="shared" ref="O234:O239" si="60">(G234*M234)+(N234*H234)</f>
        <v>0</v>
      </c>
      <c r="P234" s="260">
        <f t="shared" ref="P234:P239" si="61">L234*O234</f>
        <v>0</v>
      </c>
      <c r="Q234" s="34"/>
      <c r="R234" s="34"/>
      <c r="S234" s="34"/>
      <c r="T234" s="34"/>
      <c r="U234" s="34"/>
      <c r="V234" s="34"/>
    </row>
    <row r="235" spans="1:22" s="49" customFormat="1" ht="20.100000000000001" customHeight="1" x14ac:dyDescent="0.2">
      <c r="A235" s="50" t="s">
        <v>696</v>
      </c>
      <c r="B235" s="176" t="s">
        <v>196</v>
      </c>
      <c r="C235" s="177" t="s">
        <v>472</v>
      </c>
      <c r="D235" s="50" t="s">
        <v>287</v>
      </c>
      <c r="E235" s="181" t="s">
        <v>218</v>
      </c>
      <c r="F235" s="109">
        <v>8</v>
      </c>
      <c r="G235" s="254"/>
      <c r="H235" s="255"/>
      <c r="I235" s="256">
        <v>200</v>
      </c>
      <c r="J235" s="257"/>
      <c r="K235" s="258"/>
      <c r="L235" s="258"/>
      <c r="M235" s="259">
        <f t="shared" si="58"/>
        <v>0</v>
      </c>
      <c r="N235" s="259">
        <f t="shared" si="59"/>
        <v>0</v>
      </c>
      <c r="O235" s="260">
        <f t="shared" si="60"/>
        <v>0</v>
      </c>
      <c r="P235" s="260">
        <f t="shared" si="61"/>
        <v>0</v>
      </c>
      <c r="Q235" s="34"/>
      <c r="R235" s="34"/>
      <c r="S235" s="34"/>
      <c r="T235" s="34"/>
      <c r="U235" s="34"/>
      <c r="V235" s="34"/>
    </row>
    <row r="236" spans="1:22" s="49" customFormat="1" ht="20.100000000000001" customHeight="1" x14ac:dyDescent="0.2">
      <c r="A236" s="50" t="s">
        <v>697</v>
      </c>
      <c r="B236" s="176" t="s">
        <v>196</v>
      </c>
      <c r="C236" s="177" t="s">
        <v>472</v>
      </c>
      <c r="D236" s="50" t="s">
        <v>287</v>
      </c>
      <c r="E236" s="181" t="s">
        <v>82</v>
      </c>
      <c r="F236" s="109">
        <v>16.5</v>
      </c>
      <c r="G236" s="254"/>
      <c r="H236" s="255"/>
      <c r="I236" s="256">
        <v>200</v>
      </c>
      <c r="J236" s="257"/>
      <c r="K236" s="258"/>
      <c r="L236" s="258"/>
      <c r="M236" s="259">
        <f t="shared" si="58"/>
        <v>0</v>
      </c>
      <c r="N236" s="259">
        <f t="shared" si="59"/>
        <v>0</v>
      </c>
      <c r="O236" s="260">
        <f t="shared" si="60"/>
        <v>0</v>
      </c>
      <c r="P236" s="260">
        <f t="shared" si="61"/>
        <v>0</v>
      </c>
      <c r="Q236" s="34"/>
      <c r="R236" s="34"/>
      <c r="S236" s="34"/>
      <c r="T236" s="34"/>
      <c r="U236" s="34"/>
      <c r="V236" s="34"/>
    </row>
    <row r="237" spans="1:22" s="49" customFormat="1" ht="20.100000000000001" customHeight="1" x14ac:dyDescent="0.2">
      <c r="A237" s="50" t="s">
        <v>698</v>
      </c>
      <c r="B237" s="176" t="s">
        <v>196</v>
      </c>
      <c r="C237" s="177" t="s">
        <v>472</v>
      </c>
      <c r="D237" s="50" t="s">
        <v>358</v>
      </c>
      <c r="E237" s="181" t="s">
        <v>217</v>
      </c>
      <c r="F237" s="109">
        <v>16</v>
      </c>
      <c r="G237" s="254"/>
      <c r="H237" s="255"/>
      <c r="I237" s="256">
        <v>200</v>
      </c>
      <c r="J237" s="257"/>
      <c r="K237" s="258"/>
      <c r="L237" s="258"/>
      <c r="M237" s="259">
        <f t="shared" si="58"/>
        <v>0</v>
      </c>
      <c r="N237" s="259">
        <f t="shared" si="59"/>
        <v>0</v>
      </c>
      <c r="O237" s="260">
        <f t="shared" si="60"/>
        <v>0</v>
      </c>
      <c r="P237" s="260">
        <f t="shared" si="61"/>
        <v>0</v>
      </c>
      <c r="Q237" s="34"/>
      <c r="R237" s="34"/>
      <c r="S237" s="34"/>
      <c r="T237" s="34"/>
      <c r="U237" s="34"/>
      <c r="V237" s="34"/>
    </row>
    <row r="238" spans="1:22" s="49" customFormat="1" ht="20.100000000000001" customHeight="1" x14ac:dyDescent="0.2">
      <c r="A238" s="50" t="s">
        <v>158</v>
      </c>
      <c r="B238" s="176" t="s">
        <v>196</v>
      </c>
      <c r="C238" s="177" t="s">
        <v>472</v>
      </c>
      <c r="D238" s="50" t="s">
        <v>155</v>
      </c>
      <c r="E238" s="181" t="s">
        <v>217</v>
      </c>
      <c r="F238" s="109">
        <v>51</v>
      </c>
      <c r="G238" s="254"/>
      <c r="H238" s="255"/>
      <c r="I238" s="256">
        <v>200</v>
      </c>
      <c r="J238" s="257"/>
      <c r="K238" s="258"/>
      <c r="L238" s="258"/>
      <c r="M238" s="259">
        <f t="shared" si="58"/>
        <v>0</v>
      </c>
      <c r="N238" s="259">
        <f t="shared" si="59"/>
        <v>0</v>
      </c>
      <c r="O238" s="260">
        <f t="shared" si="60"/>
        <v>0</v>
      </c>
      <c r="P238" s="260">
        <f t="shared" si="61"/>
        <v>0</v>
      </c>
      <c r="Q238" s="34"/>
      <c r="R238" s="34"/>
      <c r="S238" s="34"/>
      <c r="T238" s="34"/>
      <c r="U238" s="34"/>
      <c r="V238" s="34"/>
    </row>
    <row r="239" spans="1:22" s="49" customFormat="1" ht="20.100000000000001" customHeight="1" x14ac:dyDescent="0.2">
      <c r="A239" s="50" t="s">
        <v>159</v>
      </c>
      <c r="B239" s="176" t="s">
        <v>196</v>
      </c>
      <c r="C239" s="177" t="s">
        <v>472</v>
      </c>
      <c r="D239" s="50" t="s">
        <v>243</v>
      </c>
      <c r="E239" s="181" t="s">
        <v>363</v>
      </c>
      <c r="F239" s="109">
        <v>6.5</v>
      </c>
      <c r="G239" s="254"/>
      <c r="H239" s="255"/>
      <c r="I239" s="256">
        <v>200</v>
      </c>
      <c r="J239" s="257"/>
      <c r="K239" s="258"/>
      <c r="L239" s="258"/>
      <c r="M239" s="259">
        <f t="shared" si="58"/>
        <v>0</v>
      </c>
      <c r="N239" s="259">
        <f t="shared" si="59"/>
        <v>0</v>
      </c>
      <c r="O239" s="260">
        <f t="shared" si="60"/>
        <v>0</v>
      </c>
      <c r="P239" s="260">
        <f t="shared" si="61"/>
        <v>0</v>
      </c>
      <c r="Q239" s="34"/>
      <c r="R239" s="34"/>
      <c r="S239" s="34"/>
      <c r="T239" s="34"/>
      <c r="U239" s="34"/>
      <c r="V239" s="34"/>
    </row>
    <row r="240" spans="1:22" s="49" customFormat="1" ht="20.100000000000001" customHeight="1" x14ac:dyDescent="0.2">
      <c r="A240" s="157"/>
      <c r="B240" s="158"/>
      <c r="C240" s="158"/>
      <c r="D240" s="158"/>
      <c r="E240" s="159"/>
      <c r="F240" s="160">
        <f>SUM(F219:F239)</f>
        <v>591.19999999999993</v>
      </c>
      <c r="G240" s="161"/>
      <c r="H240" s="161"/>
      <c r="I240" s="160"/>
      <c r="J240" s="160"/>
      <c r="K240" s="160"/>
      <c r="L240" s="162"/>
      <c r="M240" s="160">
        <f t="shared" ref="M240:P240" si="62">SUM(M219:M233)</f>
        <v>0</v>
      </c>
      <c r="N240" s="160">
        <f t="shared" si="62"/>
        <v>0</v>
      </c>
      <c r="O240" s="161">
        <f t="shared" si="62"/>
        <v>0</v>
      </c>
      <c r="P240" s="161">
        <f t="shared" si="62"/>
        <v>0</v>
      </c>
      <c r="Q240" s="34"/>
      <c r="R240" s="34"/>
      <c r="S240" s="34"/>
      <c r="T240" s="34"/>
      <c r="U240" s="34"/>
      <c r="V240" s="34"/>
    </row>
    <row r="241" spans="1:22" s="49" customFormat="1" ht="20.100000000000001" customHeight="1" x14ac:dyDescent="0.2">
      <c r="A241" s="50" t="s">
        <v>94</v>
      </c>
      <c r="B241" s="176" t="s">
        <v>197</v>
      </c>
      <c r="C241" s="177" t="s">
        <v>477</v>
      </c>
      <c r="D241" s="50" t="s">
        <v>208</v>
      </c>
      <c r="E241" s="50" t="s">
        <v>217</v>
      </c>
      <c r="F241" s="109">
        <v>54.5</v>
      </c>
      <c r="G241" s="195"/>
      <c r="H241" s="196"/>
      <c r="I241" s="45">
        <v>200</v>
      </c>
      <c r="J241" s="199"/>
      <c r="K241" s="198"/>
      <c r="L241" s="198"/>
      <c r="M241" s="108">
        <f t="shared" si="53"/>
        <v>0</v>
      </c>
      <c r="N241" s="108">
        <f t="shared" si="54"/>
        <v>0</v>
      </c>
      <c r="O241" s="116">
        <f t="shared" si="55"/>
        <v>0</v>
      </c>
      <c r="P241" s="116">
        <f t="shared" si="56"/>
        <v>0</v>
      </c>
      <c r="Q241" s="34"/>
      <c r="R241" s="34"/>
      <c r="S241" s="34"/>
      <c r="T241" s="34"/>
      <c r="U241" s="34"/>
      <c r="V241" s="34"/>
    </row>
    <row r="242" spans="1:22" s="49" customFormat="1" ht="20.100000000000001" customHeight="1" x14ac:dyDescent="0.2">
      <c r="A242" s="50" t="s">
        <v>95</v>
      </c>
      <c r="B242" s="176" t="s">
        <v>197</v>
      </c>
      <c r="C242" s="177" t="s">
        <v>477</v>
      </c>
      <c r="D242" s="50" t="s">
        <v>211</v>
      </c>
      <c r="E242" s="50" t="s">
        <v>217</v>
      </c>
      <c r="F242" s="109">
        <v>8</v>
      </c>
      <c r="G242" s="195"/>
      <c r="H242" s="196"/>
      <c r="I242" s="45">
        <v>0</v>
      </c>
      <c r="J242" s="199"/>
      <c r="K242" s="198"/>
      <c r="L242" s="198"/>
      <c r="M242" s="108">
        <f t="shared" si="53"/>
        <v>0</v>
      </c>
      <c r="N242" s="108">
        <f t="shared" si="54"/>
        <v>0</v>
      </c>
      <c r="O242" s="116">
        <f t="shared" si="55"/>
        <v>0</v>
      </c>
      <c r="P242" s="116">
        <f t="shared" si="56"/>
        <v>0</v>
      </c>
      <c r="Q242" s="34"/>
      <c r="R242" s="34"/>
      <c r="S242" s="34"/>
      <c r="T242" s="34"/>
      <c r="U242" s="34"/>
      <c r="V242" s="34"/>
    </row>
    <row r="243" spans="1:22" s="49" customFormat="1" ht="20.100000000000001" customHeight="1" x14ac:dyDescent="0.2">
      <c r="A243" s="50" t="s">
        <v>204</v>
      </c>
      <c r="B243" s="176" t="s">
        <v>197</v>
      </c>
      <c r="C243" s="177" t="s">
        <v>477</v>
      </c>
      <c r="D243" s="50" t="s">
        <v>160</v>
      </c>
      <c r="E243" s="50" t="s">
        <v>217</v>
      </c>
      <c r="F243" s="109">
        <v>11.7</v>
      </c>
      <c r="G243" s="195"/>
      <c r="H243" s="196"/>
      <c r="I243" s="45">
        <v>200</v>
      </c>
      <c r="J243" s="199"/>
      <c r="K243" s="198"/>
      <c r="L243" s="198"/>
      <c r="M243" s="108">
        <f t="shared" si="53"/>
        <v>0</v>
      </c>
      <c r="N243" s="108">
        <f t="shared" si="54"/>
        <v>0</v>
      </c>
      <c r="O243" s="116">
        <f t="shared" si="55"/>
        <v>0</v>
      </c>
      <c r="P243" s="116">
        <f t="shared" si="56"/>
        <v>0</v>
      </c>
      <c r="Q243" s="34"/>
      <c r="R243" s="34"/>
      <c r="S243" s="34"/>
      <c r="T243" s="34"/>
      <c r="U243" s="34"/>
      <c r="V243" s="34"/>
    </row>
    <row r="244" spans="1:22" s="49" customFormat="1" ht="20.100000000000001" customHeight="1" x14ac:dyDescent="0.2">
      <c r="A244" s="50" t="s">
        <v>478</v>
      </c>
      <c r="B244" s="176" t="s">
        <v>197</v>
      </c>
      <c r="C244" s="177" t="s">
        <v>477</v>
      </c>
      <c r="D244" s="50" t="s">
        <v>479</v>
      </c>
      <c r="E244" s="50" t="s">
        <v>86</v>
      </c>
      <c r="F244" s="109">
        <v>12.9</v>
      </c>
      <c r="G244" s="195"/>
      <c r="H244" s="196"/>
      <c r="I244" s="45">
        <v>200</v>
      </c>
      <c r="J244" s="199"/>
      <c r="K244" s="198"/>
      <c r="L244" s="198"/>
      <c r="M244" s="108">
        <f t="shared" si="53"/>
        <v>0</v>
      </c>
      <c r="N244" s="108">
        <f t="shared" si="54"/>
        <v>0</v>
      </c>
      <c r="O244" s="116">
        <f t="shared" si="55"/>
        <v>0</v>
      </c>
      <c r="P244" s="116">
        <f t="shared" si="56"/>
        <v>0</v>
      </c>
      <c r="Q244" s="34"/>
      <c r="R244" s="34"/>
      <c r="S244" s="34"/>
      <c r="T244" s="34"/>
      <c r="U244" s="34"/>
      <c r="V244" s="34"/>
    </row>
    <row r="245" spans="1:22" s="49" customFormat="1" ht="20.100000000000001" customHeight="1" x14ac:dyDescent="0.2">
      <c r="A245" s="50" t="s">
        <v>480</v>
      </c>
      <c r="B245" s="176" t="s">
        <v>197</v>
      </c>
      <c r="C245" s="177" t="s">
        <v>477</v>
      </c>
      <c r="D245" s="50" t="s">
        <v>160</v>
      </c>
      <c r="E245" s="50" t="s">
        <v>217</v>
      </c>
      <c r="F245" s="109">
        <v>81.400000000000006</v>
      </c>
      <c r="G245" s="195"/>
      <c r="H245" s="196"/>
      <c r="I245" s="45">
        <v>200</v>
      </c>
      <c r="J245" s="199"/>
      <c r="K245" s="198"/>
      <c r="L245" s="198"/>
      <c r="M245" s="108">
        <f t="shared" si="53"/>
        <v>0</v>
      </c>
      <c r="N245" s="108">
        <f t="shared" si="54"/>
        <v>0</v>
      </c>
      <c r="O245" s="116">
        <f t="shared" si="55"/>
        <v>0</v>
      </c>
      <c r="P245" s="116">
        <f t="shared" si="56"/>
        <v>0</v>
      </c>
      <c r="Q245" s="34"/>
      <c r="R245" s="34"/>
      <c r="S245" s="34"/>
      <c r="T245" s="34"/>
      <c r="U245" s="34"/>
      <c r="V245" s="34"/>
    </row>
    <row r="246" spans="1:22" s="49" customFormat="1" ht="20.100000000000001" customHeight="1" x14ac:dyDescent="0.2">
      <c r="A246" s="50" t="s">
        <v>481</v>
      </c>
      <c r="B246" s="176" t="s">
        <v>197</v>
      </c>
      <c r="C246" s="177" t="s">
        <v>477</v>
      </c>
      <c r="D246" s="50" t="s">
        <v>160</v>
      </c>
      <c r="E246" s="50" t="s">
        <v>217</v>
      </c>
      <c r="F246" s="109">
        <v>154.19999999999999</v>
      </c>
      <c r="G246" s="195"/>
      <c r="H246" s="196"/>
      <c r="I246" s="45">
        <v>200</v>
      </c>
      <c r="J246" s="199"/>
      <c r="K246" s="198"/>
      <c r="L246" s="198"/>
      <c r="M246" s="108">
        <f t="shared" si="53"/>
        <v>0</v>
      </c>
      <c r="N246" s="108">
        <f t="shared" si="54"/>
        <v>0</v>
      </c>
      <c r="O246" s="116">
        <f t="shared" si="55"/>
        <v>0</v>
      </c>
      <c r="P246" s="116">
        <f t="shared" si="56"/>
        <v>0</v>
      </c>
      <c r="Q246" s="34"/>
      <c r="R246" s="34"/>
      <c r="S246" s="34"/>
      <c r="T246" s="34"/>
      <c r="U246" s="34"/>
      <c r="V246" s="34"/>
    </row>
    <row r="247" spans="1:22" s="49" customFormat="1" ht="20.100000000000001" customHeight="1" x14ac:dyDescent="0.2">
      <c r="A247" s="50" t="s">
        <v>97</v>
      </c>
      <c r="B247" s="176" t="s">
        <v>197</v>
      </c>
      <c r="C247" s="177" t="s">
        <v>477</v>
      </c>
      <c r="D247" s="50" t="s">
        <v>284</v>
      </c>
      <c r="E247" s="181" t="s">
        <v>363</v>
      </c>
      <c r="F247" s="109">
        <v>1.4</v>
      </c>
      <c r="G247" s="195"/>
      <c r="H247" s="196"/>
      <c r="I247" s="45">
        <v>200</v>
      </c>
      <c r="J247" s="199"/>
      <c r="K247" s="198"/>
      <c r="L247" s="198"/>
      <c r="M247" s="108">
        <f t="shared" si="53"/>
        <v>0</v>
      </c>
      <c r="N247" s="108">
        <f t="shared" si="54"/>
        <v>0</v>
      </c>
      <c r="O247" s="116">
        <f t="shared" si="55"/>
        <v>0</v>
      </c>
      <c r="P247" s="116">
        <f t="shared" si="56"/>
        <v>0</v>
      </c>
      <c r="Q247" s="34"/>
      <c r="R247" s="34"/>
      <c r="S247" s="34"/>
      <c r="T247" s="34"/>
      <c r="U247" s="34"/>
      <c r="V247" s="34"/>
    </row>
    <row r="248" spans="1:22" s="49" customFormat="1" ht="20.100000000000001" customHeight="1" x14ac:dyDescent="0.2">
      <c r="A248" s="50" t="s">
        <v>98</v>
      </c>
      <c r="B248" s="176" t="s">
        <v>197</v>
      </c>
      <c r="C248" s="177" t="s">
        <v>477</v>
      </c>
      <c r="D248" s="50" t="s">
        <v>211</v>
      </c>
      <c r="E248" s="50" t="s">
        <v>217</v>
      </c>
      <c r="F248" s="109">
        <v>3.8</v>
      </c>
      <c r="G248" s="195"/>
      <c r="H248" s="196"/>
      <c r="I248" s="45">
        <v>0</v>
      </c>
      <c r="J248" s="199"/>
      <c r="K248" s="198"/>
      <c r="L248" s="198"/>
      <c r="M248" s="108">
        <f t="shared" si="53"/>
        <v>0</v>
      </c>
      <c r="N248" s="108">
        <f t="shared" si="54"/>
        <v>0</v>
      </c>
      <c r="O248" s="116">
        <f t="shared" si="55"/>
        <v>0</v>
      </c>
      <c r="P248" s="116">
        <f t="shared" si="56"/>
        <v>0</v>
      </c>
      <c r="Q248" s="34"/>
      <c r="R248" s="34"/>
      <c r="S248" s="34"/>
      <c r="T248" s="34"/>
      <c r="U248" s="34"/>
      <c r="V248" s="34"/>
    </row>
    <row r="249" spans="1:22" s="49" customFormat="1" ht="20.100000000000001" customHeight="1" x14ac:dyDescent="0.2">
      <c r="A249" s="50" t="s">
        <v>99</v>
      </c>
      <c r="B249" s="176" t="s">
        <v>197</v>
      </c>
      <c r="C249" s="177" t="s">
        <v>477</v>
      </c>
      <c r="D249" s="50" t="s">
        <v>211</v>
      </c>
      <c r="E249" s="50" t="s">
        <v>217</v>
      </c>
      <c r="F249" s="109">
        <v>3.9</v>
      </c>
      <c r="G249" s="195"/>
      <c r="H249" s="196"/>
      <c r="I249" s="45">
        <v>0</v>
      </c>
      <c r="J249" s="199"/>
      <c r="K249" s="198"/>
      <c r="L249" s="198"/>
      <c r="M249" s="108">
        <f t="shared" si="53"/>
        <v>0</v>
      </c>
      <c r="N249" s="108">
        <f t="shared" si="54"/>
        <v>0</v>
      </c>
      <c r="O249" s="116">
        <f t="shared" si="55"/>
        <v>0</v>
      </c>
      <c r="P249" s="116">
        <f t="shared" si="56"/>
        <v>0</v>
      </c>
      <c r="Q249" s="34"/>
      <c r="R249" s="34"/>
      <c r="S249" s="34"/>
      <c r="T249" s="34"/>
      <c r="U249" s="34"/>
      <c r="V249" s="34"/>
    </row>
    <row r="250" spans="1:22" s="49" customFormat="1" ht="20.100000000000001" customHeight="1" x14ac:dyDescent="0.2">
      <c r="A250" s="50" t="s">
        <v>100</v>
      </c>
      <c r="B250" s="176" t="s">
        <v>197</v>
      </c>
      <c r="C250" s="177" t="s">
        <v>477</v>
      </c>
      <c r="D250" s="50" t="s">
        <v>208</v>
      </c>
      <c r="E250" s="50" t="s">
        <v>217</v>
      </c>
      <c r="F250" s="109">
        <v>69.099999999999994</v>
      </c>
      <c r="G250" s="195"/>
      <c r="H250" s="196"/>
      <c r="I250" s="45">
        <v>200</v>
      </c>
      <c r="J250" s="199"/>
      <c r="K250" s="198"/>
      <c r="L250" s="198"/>
      <c r="M250" s="108">
        <f t="shared" si="53"/>
        <v>0</v>
      </c>
      <c r="N250" s="108">
        <f t="shared" si="54"/>
        <v>0</v>
      </c>
      <c r="O250" s="116">
        <f t="shared" si="55"/>
        <v>0</v>
      </c>
      <c r="P250" s="116">
        <f t="shared" si="56"/>
        <v>0</v>
      </c>
      <c r="Q250" s="34"/>
      <c r="R250" s="34"/>
      <c r="S250" s="34"/>
      <c r="T250" s="34"/>
      <c r="U250" s="34"/>
      <c r="V250" s="34"/>
    </row>
    <row r="251" spans="1:22" s="49" customFormat="1" ht="20.100000000000001" customHeight="1" x14ac:dyDescent="0.2">
      <c r="A251" s="50" t="s">
        <v>101</v>
      </c>
      <c r="B251" s="176" t="s">
        <v>197</v>
      </c>
      <c r="C251" s="177" t="s">
        <v>477</v>
      </c>
      <c r="D251" s="50" t="s">
        <v>160</v>
      </c>
      <c r="E251" s="50" t="s">
        <v>217</v>
      </c>
      <c r="F251" s="109">
        <v>44.3</v>
      </c>
      <c r="G251" s="195"/>
      <c r="H251" s="196"/>
      <c r="I251" s="45">
        <v>200</v>
      </c>
      <c r="J251" s="199"/>
      <c r="K251" s="198"/>
      <c r="L251" s="198"/>
      <c r="M251" s="108">
        <f t="shared" si="53"/>
        <v>0</v>
      </c>
      <c r="N251" s="108">
        <f t="shared" si="54"/>
        <v>0</v>
      </c>
      <c r="O251" s="116">
        <f t="shared" si="55"/>
        <v>0</v>
      </c>
      <c r="P251" s="116">
        <f t="shared" si="56"/>
        <v>0</v>
      </c>
      <c r="Q251" s="34"/>
      <c r="R251" s="34"/>
      <c r="S251" s="34"/>
      <c r="T251" s="34"/>
      <c r="U251" s="34"/>
      <c r="V251" s="34"/>
    </row>
    <row r="252" spans="1:22" s="49" customFormat="1" ht="20.100000000000001" customHeight="1" x14ac:dyDescent="0.2">
      <c r="A252" s="50" t="s">
        <v>102</v>
      </c>
      <c r="B252" s="176" t="s">
        <v>197</v>
      </c>
      <c r="C252" s="177" t="s">
        <v>477</v>
      </c>
      <c r="D252" s="50" t="s">
        <v>212</v>
      </c>
      <c r="E252" s="50" t="s">
        <v>486</v>
      </c>
      <c r="F252" s="109">
        <v>5.2</v>
      </c>
      <c r="G252" s="195"/>
      <c r="H252" s="196"/>
      <c r="I252" s="45">
        <v>200</v>
      </c>
      <c r="J252" s="199"/>
      <c r="K252" s="198"/>
      <c r="L252" s="198"/>
      <c r="M252" s="108">
        <f t="shared" si="53"/>
        <v>0</v>
      </c>
      <c r="N252" s="108">
        <f t="shared" si="54"/>
        <v>0</v>
      </c>
      <c r="O252" s="116">
        <f t="shared" si="55"/>
        <v>0</v>
      </c>
      <c r="P252" s="116">
        <f t="shared" si="56"/>
        <v>0</v>
      </c>
      <c r="Q252" s="34"/>
      <c r="R252" s="34"/>
      <c r="S252" s="34"/>
      <c r="T252" s="34"/>
      <c r="U252" s="34"/>
      <c r="V252" s="34"/>
    </row>
    <row r="253" spans="1:22" s="49" customFormat="1" ht="20.100000000000001" customHeight="1" x14ac:dyDescent="0.2">
      <c r="A253" s="50" t="s">
        <v>104</v>
      </c>
      <c r="B253" s="176" t="s">
        <v>197</v>
      </c>
      <c r="C253" s="177" t="s">
        <v>477</v>
      </c>
      <c r="D253" s="50" t="s">
        <v>208</v>
      </c>
      <c r="E253" s="50" t="s">
        <v>217</v>
      </c>
      <c r="F253" s="109">
        <v>69.099999999999994</v>
      </c>
      <c r="G253" s="195"/>
      <c r="H253" s="196"/>
      <c r="I253" s="45">
        <v>200</v>
      </c>
      <c r="J253" s="199"/>
      <c r="K253" s="198"/>
      <c r="L253" s="198"/>
      <c r="M253" s="108">
        <f t="shared" si="53"/>
        <v>0</v>
      </c>
      <c r="N253" s="108">
        <f t="shared" si="54"/>
        <v>0</v>
      </c>
      <c r="O253" s="116">
        <f t="shared" si="55"/>
        <v>0</v>
      </c>
      <c r="P253" s="116">
        <f t="shared" si="56"/>
        <v>0</v>
      </c>
      <c r="Q253" s="34"/>
      <c r="R253" s="34"/>
      <c r="S253" s="34"/>
      <c r="T253" s="34"/>
      <c r="U253" s="34"/>
      <c r="V253" s="34"/>
    </row>
    <row r="254" spans="1:22" s="49" customFormat="1" ht="20.100000000000001" customHeight="1" x14ac:dyDescent="0.2">
      <c r="A254" s="50" t="s">
        <v>106</v>
      </c>
      <c r="B254" s="176" t="s">
        <v>197</v>
      </c>
      <c r="C254" s="177" t="s">
        <v>477</v>
      </c>
      <c r="D254" s="50" t="s">
        <v>212</v>
      </c>
      <c r="E254" s="50" t="s">
        <v>486</v>
      </c>
      <c r="F254" s="109">
        <v>5.0999999999999996</v>
      </c>
      <c r="G254" s="195"/>
      <c r="H254" s="196"/>
      <c r="I254" s="45">
        <v>200</v>
      </c>
      <c r="J254" s="199"/>
      <c r="K254" s="198"/>
      <c r="L254" s="198"/>
      <c r="M254" s="108">
        <f t="shared" si="53"/>
        <v>0</v>
      </c>
      <c r="N254" s="108">
        <f t="shared" si="54"/>
        <v>0</v>
      </c>
      <c r="O254" s="116">
        <f t="shared" si="55"/>
        <v>0</v>
      </c>
      <c r="P254" s="116">
        <f t="shared" si="56"/>
        <v>0</v>
      </c>
      <c r="Q254" s="34"/>
      <c r="R254" s="34"/>
      <c r="S254" s="34"/>
      <c r="T254" s="34"/>
      <c r="U254" s="34"/>
      <c r="V254" s="34"/>
    </row>
    <row r="255" spans="1:22" s="49" customFormat="1" ht="20.100000000000001" customHeight="1" x14ac:dyDescent="0.2">
      <c r="A255" s="50" t="s">
        <v>108</v>
      </c>
      <c r="B255" s="176" t="s">
        <v>197</v>
      </c>
      <c r="C255" s="177" t="s">
        <v>477</v>
      </c>
      <c r="D255" s="50" t="s">
        <v>482</v>
      </c>
      <c r="E255" s="50" t="s">
        <v>217</v>
      </c>
      <c r="F255" s="109">
        <v>21.1</v>
      </c>
      <c r="G255" s="195"/>
      <c r="H255" s="196"/>
      <c r="I255" s="45">
        <v>200</v>
      </c>
      <c r="J255" s="199"/>
      <c r="K255" s="198"/>
      <c r="L255" s="198"/>
      <c r="M255" s="108">
        <f t="shared" si="53"/>
        <v>0</v>
      </c>
      <c r="N255" s="108">
        <f t="shared" si="54"/>
        <v>0</v>
      </c>
      <c r="O255" s="116">
        <f t="shared" si="55"/>
        <v>0</v>
      </c>
      <c r="P255" s="116">
        <f t="shared" si="56"/>
        <v>0</v>
      </c>
      <c r="Q255" s="34"/>
      <c r="R255" s="34"/>
      <c r="S255" s="34"/>
      <c r="T255" s="34"/>
      <c r="U255" s="34"/>
      <c r="V255" s="34"/>
    </row>
    <row r="256" spans="1:22" s="49" customFormat="1" ht="20.100000000000001" customHeight="1" x14ac:dyDescent="0.2">
      <c r="A256" s="50" t="s">
        <v>109</v>
      </c>
      <c r="B256" s="176" t="s">
        <v>197</v>
      </c>
      <c r="C256" s="177" t="s">
        <v>477</v>
      </c>
      <c r="D256" s="50" t="s">
        <v>483</v>
      </c>
      <c r="E256" s="50" t="s">
        <v>217</v>
      </c>
      <c r="F256" s="109">
        <v>13.4</v>
      </c>
      <c r="G256" s="195"/>
      <c r="H256" s="196"/>
      <c r="I256" s="45">
        <v>200</v>
      </c>
      <c r="J256" s="199"/>
      <c r="K256" s="198"/>
      <c r="L256" s="198"/>
      <c r="M256" s="108">
        <f t="shared" si="53"/>
        <v>0</v>
      </c>
      <c r="N256" s="108">
        <f t="shared" si="54"/>
        <v>0</v>
      </c>
      <c r="O256" s="116">
        <f t="shared" si="55"/>
        <v>0</v>
      </c>
      <c r="P256" s="116">
        <f t="shared" si="56"/>
        <v>0</v>
      </c>
      <c r="Q256" s="34"/>
      <c r="R256" s="34"/>
      <c r="S256" s="34"/>
      <c r="T256" s="34"/>
      <c r="U256" s="34"/>
      <c r="V256" s="34"/>
    </row>
    <row r="257" spans="1:22" s="49" customFormat="1" ht="20.100000000000001" customHeight="1" x14ac:dyDescent="0.2">
      <c r="A257" s="50" t="s">
        <v>110</v>
      </c>
      <c r="B257" s="176" t="s">
        <v>197</v>
      </c>
      <c r="C257" s="177" t="s">
        <v>477</v>
      </c>
      <c r="D257" s="50" t="s">
        <v>279</v>
      </c>
      <c r="E257" s="50" t="s">
        <v>217</v>
      </c>
      <c r="F257" s="109">
        <v>1.4</v>
      </c>
      <c r="G257" s="195"/>
      <c r="H257" s="196"/>
      <c r="I257" s="45">
        <v>0</v>
      </c>
      <c r="J257" s="199"/>
      <c r="K257" s="198"/>
      <c r="L257" s="198"/>
      <c r="M257" s="108">
        <f t="shared" si="53"/>
        <v>0</v>
      </c>
      <c r="N257" s="108">
        <f t="shared" si="54"/>
        <v>0</v>
      </c>
      <c r="O257" s="116">
        <f t="shared" si="55"/>
        <v>0</v>
      </c>
      <c r="P257" s="116">
        <f t="shared" si="56"/>
        <v>0</v>
      </c>
      <c r="Q257" s="34"/>
      <c r="R257" s="34"/>
      <c r="S257" s="34"/>
      <c r="T257" s="34"/>
      <c r="U257" s="34"/>
      <c r="V257" s="34"/>
    </row>
    <row r="258" spans="1:22" s="49" customFormat="1" ht="20.100000000000001" customHeight="1" x14ac:dyDescent="0.2">
      <c r="A258" s="50" t="s">
        <v>111</v>
      </c>
      <c r="B258" s="176" t="s">
        <v>197</v>
      </c>
      <c r="C258" s="177" t="s">
        <v>477</v>
      </c>
      <c r="D258" s="50" t="s">
        <v>458</v>
      </c>
      <c r="E258" s="50" t="s">
        <v>487</v>
      </c>
      <c r="F258" s="109">
        <v>14.1</v>
      </c>
      <c r="G258" s="195"/>
      <c r="H258" s="196"/>
      <c r="I258" s="45">
        <v>200</v>
      </c>
      <c r="J258" s="199"/>
      <c r="K258" s="198"/>
      <c r="L258" s="198"/>
      <c r="M258" s="108">
        <f t="shared" si="53"/>
        <v>0</v>
      </c>
      <c r="N258" s="108">
        <f t="shared" si="54"/>
        <v>0</v>
      </c>
      <c r="O258" s="116">
        <f t="shared" si="55"/>
        <v>0</v>
      </c>
      <c r="P258" s="116">
        <f t="shared" si="56"/>
        <v>0</v>
      </c>
      <c r="Q258" s="34"/>
      <c r="R258" s="34"/>
      <c r="S258" s="34"/>
      <c r="T258" s="34"/>
      <c r="U258" s="34"/>
      <c r="V258" s="34"/>
    </row>
    <row r="259" spans="1:22" s="49" customFormat="1" ht="20.100000000000001" customHeight="1" x14ac:dyDescent="0.2">
      <c r="A259" s="50" t="s">
        <v>112</v>
      </c>
      <c r="B259" s="176" t="s">
        <v>197</v>
      </c>
      <c r="C259" s="177" t="s">
        <v>477</v>
      </c>
      <c r="D259" s="50" t="s">
        <v>208</v>
      </c>
      <c r="E259" s="50" t="s">
        <v>217</v>
      </c>
      <c r="F259" s="109">
        <v>56.6</v>
      </c>
      <c r="G259" s="195"/>
      <c r="H259" s="196"/>
      <c r="I259" s="45">
        <v>200</v>
      </c>
      <c r="J259" s="199"/>
      <c r="K259" s="198"/>
      <c r="L259" s="198"/>
      <c r="M259" s="108">
        <f t="shared" si="53"/>
        <v>0</v>
      </c>
      <c r="N259" s="108">
        <f t="shared" si="54"/>
        <v>0</v>
      </c>
      <c r="O259" s="116">
        <f t="shared" si="55"/>
        <v>0</v>
      </c>
      <c r="P259" s="116">
        <f t="shared" si="56"/>
        <v>0</v>
      </c>
      <c r="Q259" s="34"/>
      <c r="R259" s="34"/>
      <c r="S259" s="34"/>
      <c r="T259" s="34"/>
      <c r="U259" s="34"/>
      <c r="V259" s="34"/>
    </row>
    <row r="260" spans="1:22" s="49" customFormat="1" ht="20.100000000000001" customHeight="1" x14ac:dyDescent="0.2">
      <c r="A260" s="50" t="s">
        <v>114</v>
      </c>
      <c r="B260" s="176" t="s">
        <v>197</v>
      </c>
      <c r="C260" s="177" t="s">
        <v>477</v>
      </c>
      <c r="D260" s="50" t="s">
        <v>212</v>
      </c>
      <c r="E260" s="181" t="s">
        <v>363</v>
      </c>
      <c r="F260" s="109">
        <v>8.9</v>
      </c>
      <c r="G260" s="195"/>
      <c r="H260" s="196"/>
      <c r="I260" s="45">
        <v>200</v>
      </c>
      <c r="J260" s="199"/>
      <c r="K260" s="198"/>
      <c r="L260" s="198"/>
      <c r="M260" s="108">
        <f t="shared" si="53"/>
        <v>0</v>
      </c>
      <c r="N260" s="108">
        <f t="shared" si="54"/>
        <v>0</v>
      </c>
      <c r="O260" s="116">
        <f t="shared" si="55"/>
        <v>0</v>
      </c>
      <c r="P260" s="116">
        <f t="shared" si="56"/>
        <v>0</v>
      </c>
      <c r="Q260" s="34"/>
      <c r="R260" s="34"/>
      <c r="S260" s="34"/>
      <c r="T260" s="34"/>
      <c r="U260" s="34"/>
      <c r="V260" s="34"/>
    </row>
    <row r="261" spans="1:22" s="49" customFormat="1" ht="20.100000000000001" customHeight="1" x14ac:dyDescent="0.2">
      <c r="A261" s="50" t="s">
        <v>115</v>
      </c>
      <c r="B261" s="176" t="s">
        <v>197</v>
      </c>
      <c r="C261" s="177" t="s">
        <v>477</v>
      </c>
      <c r="D261" s="50" t="s">
        <v>359</v>
      </c>
      <c r="E261" s="50" t="s">
        <v>217</v>
      </c>
      <c r="F261" s="109">
        <v>13.6</v>
      </c>
      <c r="G261" s="195"/>
      <c r="H261" s="196"/>
      <c r="I261" s="45">
        <v>200</v>
      </c>
      <c r="J261" s="199"/>
      <c r="K261" s="198"/>
      <c r="L261" s="198"/>
      <c r="M261" s="108">
        <f t="shared" si="53"/>
        <v>0</v>
      </c>
      <c r="N261" s="108">
        <f t="shared" si="54"/>
        <v>0</v>
      </c>
      <c r="O261" s="116">
        <f t="shared" si="55"/>
        <v>0</v>
      </c>
      <c r="P261" s="116">
        <f t="shared" si="56"/>
        <v>0</v>
      </c>
      <c r="Q261" s="34"/>
      <c r="R261" s="34"/>
      <c r="S261" s="34"/>
      <c r="T261" s="34"/>
      <c r="U261" s="34"/>
      <c r="V261" s="34"/>
    </row>
    <row r="262" spans="1:22" s="49" customFormat="1" ht="20.100000000000001" customHeight="1" x14ac:dyDescent="0.2">
      <c r="A262" s="50" t="s">
        <v>116</v>
      </c>
      <c r="B262" s="176" t="s">
        <v>197</v>
      </c>
      <c r="C262" s="177" t="s">
        <v>477</v>
      </c>
      <c r="D262" s="50" t="s">
        <v>484</v>
      </c>
      <c r="E262" s="50" t="s">
        <v>218</v>
      </c>
      <c r="F262" s="109">
        <v>39.4</v>
      </c>
      <c r="G262" s="195"/>
      <c r="H262" s="196"/>
      <c r="I262" s="45">
        <v>200</v>
      </c>
      <c r="J262" s="199"/>
      <c r="K262" s="198"/>
      <c r="L262" s="198"/>
      <c r="M262" s="108">
        <f t="shared" si="53"/>
        <v>0</v>
      </c>
      <c r="N262" s="108">
        <f t="shared" si="54"/>
        <v>0</v>
      </c>
      <c r="O262" s="116">
        <f t="shared" si="55"/>
        <v>0</v>
      </c>
      <c r="P262" s="116">
        <f t="shared" si="56"/>
        <v>0</v>
      </c>
      <c r="Q262" s="34"/>
      <c r="R262" s="34"/>
      <c r="S262" s="34"/>
      <c r="T262" s="34"/>
      <c r="U262" s="34"/>
      <c r="V262" s="34"/>
    </row>
    <row r="263" spans="1:22" s="49" customFormat="1" ht="20.100000000000001" customHeight="1" x14ac:dyDescent="0.2">
      <c r="A263" s="50" t="s">
        <v>117</v>
      </c>
      <c r="B263" s="176" t="s">
        <v>197</v>
      </c>
      <c r="C263" s="177" t="s">
        <v>477</v>
      </c>
      <c r="D263" s="50" t="s">
        <v>208</v>
      </c>
      <c r="E263" s="50" t="s">
        <v>217</v>
      </c>
      <c r="F263" s="109">
        <v>56.6</v>
      </c>
      <c r="G263" s="195"/>
      <c r="H263" s="196"/>
      <c r="I263" s="45">
        <v>200</v>
      </c>
      <c r="J263" s="199"/>
      <c r="K263" s="198"/>
      <c r="L263" s="198"/>
      <c r="M263" s="108">
        <f t="shared" si="53"/>
        <v>0</v>
      </c>
      <c r="N263" s="108">
        <f t="shared" si="54"/>
        <v>0</v>
      </c>
      <c r="O263" s="116">
        <f t="shared" si="55"/>
        <v>0</v>
      </c>
      <c r="P263" s="116">
        <f t="shared" si="56"/>
        <v>0</v>
      </c>
      <c r="Q263" s="34"/>
      <c r="R263" s="34"/>
      <c r="S263" s="34"/>
      <c r="T263" s="34"/>
      <c r="U263" s="34"/>
      <c r="V263" s="34"/>
    </row>
    <row r="264" spans="1:22" s="49" customFormat="1" ht="20.100000000000001" customHeight="1" x14ac:dyDescent="0.2">
      <c r="A264" s="50" t="s">
        <v>118</v>
      </c>
      <c r="B264" s="176" t="s">
        <v>197</v>
      </c>
      <c r="C264" s="177" t="s">
        <v>477</v>
      </c>
      <c r="D264" s="50" t="s">
        <v>253</v>
      </c>
      <c r="E264" s="50" t="s">
        <v>462</v>
      </c>
      <c r="F264" s="109">
        <v>74.099999999999994</v>
      </c>
      <c r="G264" s="195"/>
      <c r="H264" s="196"/>
      <c r="I264" s="45">
        <v>200</v>
      </c>
      <c r="J264" s="199"/>
      <c r="K264" s="198"/>
      <c r="L264" s="198"/>
      <c r="M264" s="108">
        <f t="shared" si="53"/>
        <v>0</v>
      </c>
      <c r="N264" s="108">
        <f t="shared" si="54"/>
        <v>0</v>
      </c>
      <c r="O264" s="116">
        <f t="shared" si="55"/>
        <v>0</v>
      </c>
      <c r="P264" s="116">
        <f t="shared" si="56"/>
        <v>0</v>
      </c>
      <c r="Q264" s="34"/>
      <c r="R264" s="34"/>
      <c r="S264" s="34"/>
      <c r="T264" s="34"/>
      <c r="U264" s="34"/>
      <c r="V264" s="34"/>
    </row>
    <row r="265" spans="1:22" s="49" customFormat="1" ht="20.100000000000001" customHeight="1" x14ac:dyDescent="0.2">
      <c r="A265" s="50" t="s">
        <v>119</v>
      </c>
      <c r="B265" s="176" t="s">
        <v>197</v>
      </c>
      <c r="C265" s="177" t="s">
        <v>477</v>
      </c>
      <c r="D265" s="50" t="s">
        <v>211</v>
      </c>
      <c r="E265" s="50" t="s">
        <v>217</v>
      </c>
      <c r="F265" s="109">
        <v>5.9</v>
      </c>
      <c r="G265" s="195"/>
      <c r="H265" s="196"/>
      <c r="I265" s="45">
        <v>0</v>
      </c>
      <c r="J265" s="199"/>
      <c r="K265" s="198"/>
      <c r="L265" s="198"/>
      <c r="M265" s="108">
        <f t="shared" si="53"/>
        <v>0</v>
      </c>
      <c r="N265" s="108">
        <f t="shared" si="54"/>
        <v>0</v>
      </c>
      <c r="O265" s="116">
        <f t="shared" si="55"/>
        <v>0</v>
      </c>
      <c r="P265" s="116">
        <f t="shared" si="56"/>
        <v>0</v>
      </c>
      <c r="Q265" s="34"/>
      <c r="R265" s="34"/>
      <c r="S265" s="34"/>
      <c r="T265" s="34"/>
      <c r="U265" s="34"/>
      <c r="V265" s="34"/>
    </row>
    <row r="266" spans="1:22" s="49" customFormat="1" ht="20.100000000000001" customHeight="1" x14ac:dyDescent="0.2">
      <c r="A266" s="50" t="s">
        <v>120</v>
      </c>
      <c r="B266" s="176" t="s">
        <v>197</v>
      </c>
      <c r="C266" s="177" t="s">
        <v>477</v>
      </c>
      <c r="D266" s="50" t="s">
        <v>212</v>
      </c>
      <c r="E266" s="181" t="s">
        <v>363</v>
      </c>
      <c r="F266" s="109">
        <v>8.1</v>
      </c>
      <c r="G266" s="195"/>
      <c r="H266" s="196"/>
      <c r="I266" s="45">
        <v>200</v>
      </c>
      <c r="J266" s="199"/>
      <c r="K266" s="198"/>
      <c r="L266" s="198"/>
      <c r="M266" s="108">
        <f t="shared" si="53"/>
        <v>0</v>
      </c>
      <c r="N266" s="108">
        <f t="shared" si="54"/>
        <v>0</v>
      </c>
      <c r="O266" s="116">
        <f t="shared" si="55"/>
        <v>0</v>
      </c>
      <c r="P266" s="116">
        <f t="shared" si="56"/>
        <v>0</v>
      </c>
      <c r="Q266" s="34"/>
      <c r="R266" s="34"/>
      <c r="S266" s="34"/>
      <c r="T266" s="34"/>
      <c r="U266" s="34"/>
      <c r="V266" s="34"/>
    </row>
    <row r="267" spans="1:22" s="49" customFormat="1" ht="20.100000000000001" customHeight="1" x14ac:dyDescent="0.2">
      <c r="A267" s="50" t="s">
        <v>121</v>
      </c>
      <c r="B267" s="176" t="s">
        <v>197</v>
      </c>
      <c r="C267" s="177" t="s">
        <v>477</v>
      </c>
      <c r="D267" s="50" t="s">
        <v>212</v>
      </c>
      <c r="E267" s="181" t="s">
        <v>363</v>
      </c>
      <c r="F267" s="109">
        <v>8.1</v>
      </c>
      <c r="G267" s="195"/>
      <c r="H267" s="196"/>
      <c r="I267" s="45">
        <v>200</v>
      </c>
      <c r="J267" s="199"/>
      <c r="K267" s="198"/>
      <c r="L267" s="198"/>
      <c r="M267" s="108">
        <f t="shared" si="53"/>
        <v>0</v>
      </c>
      <c r="N267" s="108">
        <f t="shared" si="54"/>
        <v>0</v>
      </c>
      <c r="O267" s="116">
        <f t="shared" si="55"/>
        <v>0</v>
      </c>
      <c r="P267" s="116">
        <f t="shared" si="56"/>
        <v>0</v>
      </c>
      <c r="Q267" s="34"/>
      <c r="R267" s="34"/>
      <c r="S267" s="34"/>
      <c r="T267" s="34"/>
      <c r="U267" s="34"/>
      <c r="V267" s="34"/>
    </row>
    <row r="268" spans="1:22" s="49" customFormat="1" ht="20.100000000000001" customHeight="1" x14ac:dyDescent="0.2">
      <c r="A268" s="50" t="s">
        <v>122</v>
      </c>
      <c r="B268" s="176" t="s">
        <v>197</v>
      </c>
      <c r="C268" s="177" t="s">
        <v>477</v>
      </c>
      <c r="D268" s="50" t="s">
        <v>208</v>
      </c>
      <c r="E268" s="50" t="s">
        <v>217</v>
      </c>
      <c r="F268" s="109">
        <v>56.8</v>
      </c>
      <c r="G268" s="195"/>
      <c r="H268" s="196"/>
      <c r="I268" s="45">
        <v>200</v>
      </c>
      <c r="J268" s="199"/>
      <c r="K268" s="198"/>
      <c r="L268" s="198"/>
      <c r="M268" s="108">
        <f t="shared" si="53"/>
        <v>0</v>
      </c>
      <c r="N268" s="108">
        <f t="shared" si="54"/>
        <v>0</v>
      </c>
      <c r="O268" s="116">
        <f t="shared" si="55"/>
        <v>0</v>
      </c>
      <c r="P268" s="116">
        <f t="shared" si="56"/>
        <v>0</v>
      </c>
      <c r="Q268" s="34"/>
      <c r="R268" s="34"/>
      <c r="S268" s="34"/>
      <c r="T268" s="34"/>
      <c r="U268" s="34"/>
      <c r="V268" s="34"/>
    </row>
    <row r="269" spans="1:22" s="49" customFormat="1" ht="20.100000000000001" customHeight="1" x14ac:dyDescent="0.2">
      <c r="A269" s="50" t="s">
        <v>123</v>
      </c>
      <c r="B269" s="176" t="s">
        <v>197</v>
      </c>
      <c r="C269" s="177" t="s">
        <v>477</v>
      </c>
      <c r="D269" s="50" t="s">
        <v>208</v>
      </c>
      <c r="E269" s="50" t="s">
        <v>217</v>
      </c>
      <c r="F269" s="109">
        <v>57.2</v>
      </c>
      <c r="G269" s="195"/>
      <c r="H269" s="196"/>
      <c r="I269" s="45">
        <v>200</v>
      </c>
      <c r="J269" s="199"/>
      <c r="K269" s="198"/>
      <c r="L269" s="198"/>
      <c r="M269" s="108">
        <f t="shared" si="53"/>
        <v>0</v>
      </c>
      <c r="N269" s="108">
        <f t="shared" si="54"/>
        <v>0</v>
      </c>
      <c r="O269" s="116">
        <f t="shared" si="55"/>
        <v>0</v>
      </c>
      <c r="P269" s="116">
        <f t="shared" si="56"/>
        <v>0</v>
      </c>
      <c r="Q269" s="34"/>
      <c r="R269" s="34"/>
      <c r="S269" s="34"/>
      <c r="T269" s="34"/>
      <c r="U269" s="34"/>
      <c r="V269" s="34"/>
    </row>
    <row r="270" spans="1:22" s="49" customFormat="1" ht="20.100000000000001" customHeight="1" x14ac:dyDescent="0.2">
      <c r="A270" s="50" t="s">
        <v>124</v>
      </c>
      <c r="B270" s="176" t="s">
        <v>197</v>
      </c>
      <c r="C270" s="177" t="s">
        <v>477</v>
      </c>
      <c r="D270" s="50" t="s">
        <v>208</v>
      </c>
      <c r="E270" s="50" t="s">
        <v>217</v>
      </c>
      <c r="F270" s="109">
        <v>56.9</v>
      </c>
      <c r="G270" s="195"/>
      <c r="H270" s="196"/>
      <c r="I270" s="45">
        <v>200</v>
      </c>
      <c r="J270" s="199"/>
      <c r="K270" s="198"/>
      <c r="L270" s="198"/>
      <c r="M270" s="108">
        <f t="shared" si="53"/>
        <v>0</v>
      </c>
      <c r="N270" s="108">
        <f t="shared" si="54"/>
        <v>0</v>
      </c>
      <c r="O270" s="116">
        <f t="shared" si="55"/>
        <v>0</v>
      </c>
      <c r="P270" s="116">
        <f t="shared" si="56"/>
        <v>0</v>
      </c>
      <c r="Q270" s="34"/>
      <c r="R270" s="34"/>
      <c r="S270" s="34"/>
      <c r="T270" s="34"/>
      <c r="U270" s="34"/>
      <c r="V270" s="34"/>
    </row>
    <row r="271" spans="1:22" s="49" customFormat="1" ht="20.100000000000001" customHeight="1" x14ac:dyDescent="0.2">
      <c r="A271" s="50" t="s">
        <v>125</v>
      </c>
      <c r="B271" s="176" t="s">
        <v>197</v>
      </c>
      <c r="C271" s="177" t="s">
        <v>477</v>
      </c>
      <c r="D271" s="50" t="s">
        <v>208</v>
      </c>
      <c r="E271" s="50" t="s">
        <v>217</v>
      </c>
      <c r="F271" s="109">
        <v>56.9</v>
      </c>
      <c r="G271" s="195"/>
      <c r="H271" s="196"/>
      <c r="I271" s="45">
        <v>200</v>
      </c>
      <c r="J271" s="199"/>
      <c r="K271" s="198"/>
      <c r="L271" s="198"/>
      <c r="M271" s="108">
        <f t="shared" si="53"/>
        <v>0</v>
      </c>
      <c r="N271" s="108">
        <f t="shared" si="54"/>
        <v>0</v>
      </c>
      <c r="O271" s="116">
        <f t="shared" si="55"/>
        <v>0</v>
      </c>
      <c r="P271" s="116">
        <f t="shared" si="56"/>
        <v>0</v>
      </c>
      <c r="Q271" s="34"/>
      <c r="R271" s="34"/>
      <c r="S271" s="34"/>
      <c r="T271" s="34"/>
      <c r="U271" s="34"/>
      <c r="V271" s="34"/>
    </row>
    <row r="272" spans="1:22" s="49" customFormat="1" ht="20.100000000000001" customHeight="1" x14ac:dyDescent="0.2">
      <c r="A272" s="50" t="s">
        <v>126</v>
      </c>
      <c r="B272" s="176" t="s">
        <v>197</v>
      </c>
      <c r="C272" s="177" t="s">
        <v>477</v>
      </c>
      <c r="D272" s="50" t="s">
        <v>208</v>
      </c>
      <c r="E272" s="50" t="s">
        <v>217</v>
      </c>
      <c r="F272" s="109">
        <v>66.3</v>
      </c>
      <c r="G272" s="195"/>
      <c r="H272" s="196"/>
      <c r="I272" s="45">
        <v>200</v>
      </c>
      <c r="J272" s="199"/>
      <c r="K272" s="198"/>
      <c r="L272" s="198"/>
      <c r="M272" s="108">
        <f t="shared" si="53"/>
        <v>0</v>
      </c>
      <c r="N272" s="108">
        <f t="shared" si="54"/>
        <v>0</v>
      </c>
      <c r="O272" s="116">
        <f t="shared" si="55"/>
        <v>0</v>
      </c>
      <c r="P272" s="116">
        <f t="shared" si="56"/>
        <v>0</v>
      </c>
      <c r="Q272" s="34"/>
      <c r="R272" s="34"/>
      <c r="S272" s="34"/>
      <c r="T272" s="34"/>
      <c r="U272" s="34"/>
      <c r="V272" s="34"/>
    </row>
    <row r="273" spans="1:22" s="49" customFormat="1" ht="20.100000000000001" customHeight="1" x14ac:dyDescent="0.2">
      <c r="A273" s="50" t="s">
        <v>127</v>
      </c>
      <c r="B273" s="176" t="s">
        <v>197</v>
      </c>
      <c r="C273" s="177" t="s">
        <v>477</v>
      </c>
      <c r="D273" s="50" t="s">
        <v>208</v>
      </c>
      <c r="E273" s="50" t="s">
        <v>217</v>
      </c>
      <c r="F273" s="109">
        <v>66.2</v>
      </c>
      <c r="G273" s="195"/>
      <c r="H273" s="196"/>
      <c r="I273" s="45">
        <v>200</v>
      </c>
      <c r="J273" s="199"/>
      <c r="K273" s="198"/>
      <c r="L273" s="198"/>
      <c r="M273" s="108">
        <f t="shared" si="53"/>
        <v>0</v>
      </c>
      <c r="N273" s="108">
        <f t="shared" si="54"/>
        <v>0</v>
      </c>
      <c r="O273" s="116">
        <f t="shared" si="55"/>
        <v>0</v>
      </c>
      <c r="P273" s="116">
        <f t="shared" si="56"/>
        <v>0</v>
      </c>
      <c r="Q273" s="34"/>
      <c r="R273" s="34"/>
      <c r="S273" s="34"/>
      <c r="T273" s="34"/>
      <c r="U273" s="34"/>
      <c r="V273" s="34"/>
    </row>
    <row r="274" spans="1:22" s="49" customFormat="1" ht="20.100000000000001" customHeight="1" x14ac:dyDescent="0.2">
      <c r="A274" s="50" t="s">
        <v>128</v>
      </c>
      <c r="B274" s="176" t="s">
        <v>197</v>
      </c>
      <c r="C274" s="177" t="s">
        <v>477</v>
      </c>
      <c r="D274" s="50" t="s">
        <v>212</v>
      </c>
      <c r="E274" s="181" t="s">
        <v>363</v>
      </c>
      <c r="F274" s="109">
        <v>8.1</v>
      </c>
      <c r="G274" s="195"/>
      <c r="H274" s="196"/>
      <c r="I274" s="45">
        <v>200</v>
      </c>
      <c r="J274" s="199"/>
      <c r="K274" s="198"/>
      <c r="L274" s="198"/>
      <c r="M274" s="108">
        <f t="shared" si="53"/>
        <v>0</v>
      </c>
      <c r="N274" s="108">
        <f t="shared" si="54"/>
        <v>0</v>
      </c>
      <c r="O274" s="116">
        <f t="shared" si="55"/>
        <v>0</v>
      </c>
      <c r="P274" s="116">
        <f t="shared" si="56"/>
        <v>0</v>
      </c>
      <c r="Q274" s="34"/>
      <c r="R274" s="34"/>
      <c r="S274" s="34"/>
      <c r="T274" s="34"/>
      <c r="U274" s="34"/>
      <c r="V274" s="34"/>
    </row>
    <row r="275" spans="1:22" s="49" customFormat="1" ht="20.100000000000001" customHeight="1" x14ac:dyDescent="0.2">
      <c r="A275" s="50" t="s">
        <v>129</v>
      </c>
      <c r="B275" s="176" t="s">
        <v>197</v>
      </c>
      <c r="C275" s="177" t="s">
        <v>477</v>
      </c>
      <c r="D275" s="50" t="s">
        <v>212</v>
      </c>
      <c r="E275" s="181" t="s">
        <v>363</v>
      </c>
      <c r="F275" s="109">
        <v>8.1</v>
      </c>
      <c r="G275" s="195"/>
      <c r="H275" s="196"/>
      <c r="I275" s="45">
        <v>200</v>
      </c>
      <c r="J275" s="199"/>
      <c r="K275" s="198"/>
      <c r="L275" s="198"/>
      <c r="M275" s="108">
        <f t="shared" si="53"/>
        <v>0</v>
      </c>
      <c r="N275" s="108">
        <f t="shared" si="54"/>
        <v>0</v>
      </c>
      <c r="O275" s="116">
        <f t="shared" si="55"/>
        <v>0</v>
      </c>
      <c r="P275" s="116">
        <f t="shared" si="56"/>
        <v>0</v>
      </c>
      <c r="Q275" s="34"/>
      <c r="R275" s="34"/>
      <c r="S275" s="34"/>
      <c r="T275" s="34"/>
      <c r="U275" s="34"/>
      <c r="V275" s="34"/>
    </row>
    <row r="276" spans="1:22" s="49" customFormat="1" ht="20.100000000000001" customHeight="1" x14ac:dyDescent="0.2">
      <c r="A276" s="50" t="s">
        <v>130</v>
      </c>
      <c r="B276" s="176" t="s">
        <v>197</v>
      </c>
      <c r="C276" s="177" t="s">
        <v>477</v>
      </c>
      <c r="D276" s="50" t="s">
        <v>244</v>
      </c>
      <c r="E276" s="181" t="s">
        <v>463</v>
      </c>
      <c r="F276" s="109">
        <v>1.5</v>
      </c>
      <c r="G276" s="195"/>
      <c r="H276" s="196"/>
      <c r="I276" s="45">
        <v>200</v>
      </c>
      <c r="J276" s="199"/>
      <c r="K276" s="198"/>
      <c r="L276" s="198"/>
      <c r="M276" s="108">
        <f t="shared" si="53"/>
        <v>0</v>
      </c>
      <c r="N276" s="108">
        <f t="shared" si="54"/>
        <v>0</v>
      </c>
      <c r="O276" s="116">
        <f t="shared" si="55"/>
        <v>0</v>
      </c>
      <c r="P276" s="116">
        <f t="shared" si="56"/>
        <v>0</v>
      </c>
      <c r="Q276" s="34"/>
      <c r="R276" s="34"/>
      <c r="S276" s="34"/>
      <c r="T276" s="34"/>
      <c r="U276" s="34"/>
      <c r="V276" s="34"/>
    </row>
    <row r="277" spans="1:22" s="49" customFormat="1" ht="20.100000000000001" customHeight="1" x14ac:dyDescent="0.2">
      <c r="A277" s="50" t="s">
        <v>131</v>
      </c>
      <c r="B277" s="176" t="s">
        <v>197</v>
      </c>
      <c r="C277" s="177" t="s">
        <v>477</v>
      </c>
      <c r="D277" s="50" t="s">
        <v>306</v>
      </c>
      <c r="E277" s="181" t="s">
        <v>220</v>
      </c>
      <c r="F277" s="109">
        <v>10.5</v>
      </c>
      <c r="G277" s="195"/>
      <c r="H277" s="196"/>
      <c r="I277" s="45">
        <v>0</v>
      </c>
      <c r="J277" s="199"/>
      <c r="K277" s="198"/>
      <c r="L277" s="198"/>
      <c r="M277" s="108">
        <f t="shared" si="53"/>
        <v>0</v>
      </c>
      <c r="N277" s="108">
        <f t="shared" si="54"/>
        <v>0</v>
      </c>
      <c r="O277" s="116">
        <f t="shared" si="55"/>
        <v>0</v>
      </c>
      <c r="P277" s="116">
        <f t="shared" si="56"/>
        <v>0</v>
      </c>
      <c r="Q277" s="34"/>
      <c r="R277" s="34"/>
      <c r="S277" s="34"/>
      <c r="T277" s="34"/>
      <c r="U277" s="34"/>
      <c r="V277" s="34"/>
    </row>
    <row r="278" spans="1:22" s="49" customFormat="1" ht="20.100000000000001" customHeight="1" x14ac:dyDescent="0.2">
      <c r="A278" s="50" t="s">
        <v>132</v>
      </c>
      <c r="B278" s="176" t="s">
        <v>197</v>
      </c>
      <c r="C278" s="177" t="s">
        <v>477</v>
      </c>
      <c r="D278" s="50" t="s">
        <v>469</v>
      </c>
      <c r="E278" s="181" t="s">
        <v>217</v>
      </c>
      <c r="F278" s="109">
        <v>20.9</v>
      </c>
      <c r="G278" s="195"/>
      <c r="H278" s="196"/>
      <c r="I278" s="45">
        <v>0</v>
      </c>
      <c r="J278" s="199"/>
      <c r="K278" s="198"/>
      <c r="L278" s="198"/>
      <c r="M278" s="108">
        <f t="shared" si="53"/>
        <v>0</v>
      </c>
      <c r="N278" s="108">
        <f t="shared" si="54"/>
        <v>0</v>
      </c>
      <c r="O278" s="116">
        <f t="shared" si="55"/>
        <v>0</v>
      </c>
      <c r="P278" s="116">
        <f t="shared" si="56"/>
        <v>0</v>
      </c>
      <c r="Q278" s="34"/>
      <c r="R278" s="34"/>
      <c r="S278" s="34"/>
      <c r="T278" s="34"/>
      <c r="U278" s="34"/>
      <c r="V278" s="34"/>
    </row>
    <row r="279" spans="1:22" s="49" customFormat="1" ht="20.100000000000001" customHeight="1" x14ac:dyDescent="0.2">
      <c r="A279" s="50" t="s">
        <v>133</v>
      </c>
      <c r="B279" s="176" t="s">
        <v>197</v>
      </c>
      <c r="C279" s="177" t="s">
        <v>477</v>
      </c>
      <c r="D279" s="50" t="s">
        <v>485</v>
      </c>
      <c r="E279" s="181" t="s">
        <v>363</v>
      </c>
      <c r="F279" s="109">
        <v>3.6</v>
      </c>
      <c r="G279" s="195"/>
      <c r="H279" s="196"/>
      <c r="I279" s="45">
        <v>200</v>
      </c>
      <c r="J279" s="199"/>
      <c r="K279" s="198"/>
      <c r="L279" s="198"/>
      <c r="M279" s="108">
        <f t="shared" si="53"/>
        <v>0</v>
      </c>
      <c r="N279" s="108">
        <f t="shared" si="54"/>
        <v>0</v>
      </c>
      <c r="O279" s="116">
        <f t="shared" si="55"/>
        <v>0</v>
      </c>
      <c r="P279" s="116">
        <f t="shared" si="56"/>
        <v>0</v>
      </c>
      <c r="Q279" s="34"/>
      <c r="R279" s="34"/>
      <c r="S279" s="34"/>
      <c r="T279" s="34"/>
      <c r="U279" s="34"/>
      <c r="V279" s="34"/>
    </row>
    <row r="280" spans="1:22" s="49" customFormat="1" ht="20.100000000000001" customHeight="1" x14ac:dyDescent="0.2">
      <c r="A280" s="50" t="s">
        <v>134</v>
      </c>
      <c r="B280" s="176" t="s">
        <v>197</v>
      </c>
      <c r="C280" s="177" t="s">
        <v>477</v>
      </c>
      <c r="D280" s="50" t="s">
        <v>162</v>
      </c>
      <c r="E280" s="181" t="s">
        <v>217</v>
      </c>
      <c r="F280" s="109">
        <v>131.4</v>
      </c>
      <c r="G280" s="195"/>
      <c r="H280" s="196"/>
      <c r="I280" s="45">
        <v>200</v>
      </c>
      <c r="J280" s="199"/>
      <c r="K280" s="198"/>
      <c r="L280" s="198"/>
      <c r="M280" s="108">
        <f t="shared" ref="M280" si="63">IF(J280&lt;&gt;0,(I280/J280)*F280,0)</f>
        <v>0</v>
      </c>
      <c r="N280" s="108">
        <f t="shared" ref="N280" si="64">K280*M280</f>
        <v>0</v>
      </c>
      <c r="O280" s="116">
        <f t="shared" ref="O280" si="65">(G280*M280)+(N280*H280)</f>
        <v>0</v>
      </c>
      <c r="P280" s="116">
        <f t="shared" ref="P280" si="66">L280*O280</f>
        <v>0</v>
      </c>
      <c r="Q280" s="34"/>
      <c r="R280" s="34"/>
      <c r="S280" s="34"/>
      <c r="T280" s="34"/>
      <c r="U280" s="34"/>
      <c r="V280" s="34"/>
    </row>
    <row r="281" spans="1:22" s="49" customFormat="1" ht="20.100000000000001" customHeight="1" x14ac:dyDescent="0.2">
      <c r="A281" s="157"/>
      <c r="B281" s="158"/>
      <c r="C281" s="158"/>
      <c r="D281" s="158"/>
      <c r="E281" s="159"/>
      <c r="F281" s="160">
        <f>SUM(F241:F280)</f>
        <v>1390.3</v>
      </c>
      <c r="G281" s="161"/>
      <c r="H281" s="161"/>
      <c r="I281" s="160"/>
      <c r="J281" s="160"/>
      <c r="K281" s="160"/>
      <c r="L281" s="162"/>
      <c r="M281" s="160">
        <f>SUM(M241:M280)</f>
        <v>0</v>
      </c>
      <c r="N281" s="160">
        <f t="shared" ref="N281:P281" si="67">SUM(N241:N280)</f>
        <v>0</v>
      </c>
      <c r="O281" s="161">
        <f t="shared" si="67"/>
        <v>0</v>
      </c>
      <c r="P281" s="161">
        <f t="shared" si="67"/>
        <v>0</v>
      </c>
      <c r="Q281" s="34"/>
      <c r="R281" s="34"/>
      <c r="S281" s="34"/>
      <c r="T281" s="34"/>
      <c r="U281" s="34"/>
      <c r="V281" s="34"/>
    </row>
    <row r="282" spans="1:22" s="49" customFormat="1" ht="20.100000000000001" customHeight="1" x14ac:dyDescent="0.2">
      <c r="A282" s="175" t="s">
        <v>371</v>
      </c>
      <c r="B282" s="183" t="s">
        <v>580</v>
      </c>
      <c r="C282" s="177" t="s">
        <v>581</v>
      </c>
      <c r="D282" s="175" t="s">
        <v>91</v>
      </c>
      <c r="E282" s="175" t="s">
        <v>255</v>
      </c>
      <c r="F282" s="178">
        <v>28.49</v>
      </c>
      <c r="G282" s="195"/>
      <c r="H282" s="196"/>
      <c r="I282" s="45">
        <v>200</v>
      </c>
      <c r="J282" s="199"/>
      <c r="K282" s="198"/>
      <c r="L282" s="198"/>
      <c r="M282" s="108">
        <f>IF(J282&lt;&gt;0,(I282/J282)*F282,0)</f>
        <v>0</v>
      </c>
      <c r="N282" s="108">
        <f>K282*M282</f>
        <v>0</v>
      </c>
      <c r="O282" s="116">
        <f>(G282*M282)+(N282*H282)</f>
        <v>0</v>
      </c>
      <c r="P282" s="116">
        <f>L282*O282</f>
        <v>0</v>
      </c>
      <c r="Q282" s="34"/>
      <c r="R282" s="34"/>
      <c r="S282" s="34"/>
      <c r="T282" s="34"/>
      <c r="U282" s="34"/>
      <c r="V282" s="34"/>
    </row>
    <row r="283" spans="1:22" s="49" customFormat="1" ht="20.100000000000001" customHeight="1" x14ac:dyDescent="0.2">
      <c r="A283" s="175" t="s">
        <v>372</v>
      </c>
      <c r="B283" s="183" t="s">
        <v>580</v>
      </c>
      <c r="C283" s="177" t="s">
        <v>581</v>
      </c>
      <c r="D283" s="175" t="s">
        <v>91</v>
      </c>
      <c r="E283" s="175" t="s">
        <v>255</v>
      </c>
      <c r="F283" s="178">
        <v>28.5</v>
      </c>
      <c r="G283" s="195"/>
      <c r="H283" s="196"/>
      <c r="I283" s="45">
        <v>200</v>
      </c>
      <c r="J283" s="199"/>
      <c r="K283" s="198"/>
      <c r="L283" s="198"/>
      <c r="M283" s="108">
        <f t="shared" ref="M283:M317" si="68">IF(J283&lt;&gt;0,(I283/J283)*F283,0)</f>
        <v>0</v>
      </c>
      <c r="N283" s="108">
        <f t="shared" ref="N283:N317" si="69">K283*M283</f>
        <v>0</v>
      </c>
      <c r="O283" s="116">
        <f t="shared" ref="O283:O317" si="70">(G283*M283)+(N283*H283)</f>
        <v>0</v>
      </c>
      <c r="P283" s="116">
        <f t="shared" ref="P283:P317" si="71">L283*O283</f>
        <v>0</v>
      </c>
      <c r="Q283" s="34"/>
      <c r="R283" s="34"/>
      <c r="S283" s="34"/>
      <c r="T283" s="34"/>
      <c r="U283" s="34"/>
      <c r="V283" s="34"/>
    </row>
    <row r="284" spans="1:22" s="49" customFormat="1" ht="20.100000000000001" customHeight="1" x14ac:dyDescent="0.2">
      <c r="A284" s="175" t="s">
        <v>373</v>
      </c>
      <c r="B284" s="183" t="s">
        <v>580</v>
      </c>
      <c r="C284" s="177" t="s">
        <v>581</v>
      </c>
      <c r="D284" s="175" t="s">
        <v>208</v>
      </c>
      <c r="E284" s="175" t="s">
        <v>217</v>
      </c>
      <c r="F284" s="178">
        <v>59.21</v>
      </c>
      <c r="G284" s="195"/>
      <c r="H284" s="196"/>
      <c r="I284" s="45">
        <v>200</v>
      </c>
      <c r="J284" s="199"/>
      <c r="K284" s="198"/>
      <c r="L284" s="198"/>
      <c r="M284" s="108">
        <f t="shared" si="68"/>
        <v>0</v>
      </c>
      <c r="N284" s="108">
        <f t="shared" si="69"/>
        <v>0</v>
      </c>
      <c r="O284" s="116">
        <f t="shared" si="70"/>
        <v>0</v>
      </c>
      <c r="P284" s="116">
        <f t="shared" si="71"/>
        <v>0</v>
      </c>
      <c r="Q284" s="34"/>
      <c r="R284" s="34"/>
      <c r="S284" s="34"/>
      <c r="T284" s="34"/>
      <c r="U284" s="34"/>
      <c r="V284" s="34"/>
    </row>
    <row r="285" spans="1:22" s="49" customFormat="1" ht="20.100000000000001" customHeight="1" x14ac:dyDescent="0.2">
      <c r="A285" s="175" t="s">
        <v>374</v>
      </c>
      <c r="B285" s="183" t="s">
        <v>580</v>
      </c>
      <c r="C285" s="177" t="s">
        <v>581</v>
      </c>
      <c r="D285" s="175" t="s">
        <v>208</v>
      </c>
      <c r="E285" s="175" t="s">
        <v>217</v>
      </c>
      <c r="F285" s="178">
        <v>61.82</v>
      </c>
      <c r="G285" s="195"/>
      <c r="H285" s="196"/>
      <c r="I285" s="45">
        <v>200</v>
      </c>
      <c r="J285" s="199"/>
      <c r="K285" s="198"/>
      <c r="L285" s="198"/>
      <c r="M285" s="108">
        <f t="shared" si="68"/>
        <v>0</v>
      </c>
      <c r="N285" s="108">
        <f t="shared" si="69"/>
        <v>0</v>
      </c>
      <c r="O285" s="116">
        <f t="shared" si="70"/>
        <v>0</v>
      </c>
      <c r="P285" s="116">
        <f t="shared" si="71"/>
        <v>0</v>
      </c>
      <c r="Q285" s="34"/>
      <c r="R285" s="34"/>
      <c r="S285" s="34"/>
      <c r="T285" s="34"/>
      <c r="U285" s="34"/>
      <c r="V285" s="34"/>
    </row>
    <row r="286" spans="1:22" s="49" customFormat="1" ht="20.100000000000001" customHeight="1" x14ac:dyDescent="0.2">
      <c r="A286" s="175" t="s">
        <v>375</v>
      </c>
      <c r="B286" s="183" t="s">
        <v>580</v>
      </c>
      <c r="C286" s="177" t="s">
        <v>581</v>
      </c>
      <c r="D286" s="175" t="s">
        <v>208</v>
      </c>
      <c r="E286" s="175" t="s">
        <v>217</v>
      </c>
      <c r="F286" s="178">
        <v>62.33</v>
      </c>
      <c r="G286" s="195"/>
      <c r="H286" s="196"/>
      <c r="I286" s="45">
        <v>200</v>
      </c>
      <c r="J286" s="199"/>
      <c r="K286" s="198"/>
      <c r="L286" s="198"/>
      <c r="M286" s="108">
        <f t="shared" si="68"/>
        <v>0</v>
      </c>
      <c r="N286" s="108">
        <f t="shared" si="69"/>
        <v>0</v>
      </c>
      <c r="O286" s="116">
        <f t="shared" si="70"/>
        <v>0</v>
      </c>
      <c r="P286" s="116">
        <f t="shared" si="71"/>
        <v>0</v>
      </c>
      <c r="Q286" s="34"/>
      <c r="R286" s="34"/>
      <c r="S286" s="34"/>
      <c r="T286" s="34"/>
      <c r="U286" s="34"/>
      <c r="V286" s="34"/>
    </row>
    <row r="287" spans="1:22" s="49" customFormat="1" ht="20.100000000000001" customHeight="1" x14ac:dyDescent="0.2">
      <c r="A287" s="175" t="s">
        <v>376</v>
      </c>
      <c r="B287" s="183" t="s">
        <v>580</v>
      </c>
      <c r="C287" s="177" t="s">
        <v>581</v>
      </c>
      <c r="D287" s="175" t="s">
        <v>208</v>
      </c>
      <c r="E287" s="175" t="s">
        <v>217</v>
      </c>
      <c r="F287" s="178">
        <v>59.32</v>
      </c>
      <c r="G287" s="195"/>
      <c r="H287" s="196"/>
      <c r="I287" s="45">
        <v>200</v>
      </c>
      <c r="J287" s="199"/>
      <c r="K287" s="198"/>
      <c r="L287" s="198"/>
      <c r="M287" s="108">
        <f t="shared" si="68"/>
        <v>0</v>
      </c>
      <c r="N287" s="108">
        <f t="shared" si="69"/>
        <v>0</v>
      </c>
      <c r="O287" s="116">
        <f t="shared" si="70"/>
        <v>0</v>
      </c>
      <c r="P287" s="116">
        <f t="shared" si="71"/>
        <v>0</v>
      </c>
      <c r="Q287" s="34"/>
      <c r="R287" s="34"/>
      <c r="S287" s="34"/>
      <c r="T287" s="34"/>
      <c r="U287" s="34"/>
      <c r="V287" s="34"/>
    </row>
    <row r="288" spans="1:22" s="49" customFormat="1" ht="20.100000000000001" customHeight="1" x14ac:dyDescent="0.2">
      <c r="A288" s="175" t="s">
        <v>377</v>
      </c>
      <c r="B288" s="183" t="s">
        <v>580</v>
      </c>
      <c r="C288" s="177" t="s">
        <v>581</v>
      </c>
      <c r="D288" s="175" t="s">
        <v>212</v>
      </c>
      <c r="E288" s="175" t="s">
        <v>339</v>
      </c>
      <c r="F288" s="178">
        <v>11.3</v>
      </c>
      <c r="G288" s="195"/>
      <c r="H288" s="196"/>
      <c r="I288" s="45">
        <v>200</v>
      </c>
      <c r="J288" s="199"/>
      <c r="K288" s="198"/>
      <c r="L288" s="198"/>
      <c r="M288" s="108">
        <f t="shared" si="68"/>
        <v>0</v>
      </c>
      <c r="N288" s="108">
        <f t="shared" si="69"/>
        <v>0</v>
      </c>
      <c r="O288" s="116">
        <f t="shared" si="70"/>
        <v>0</v>
      </c>
      <c r="P288" s="116">
        <f t="shared" si="71"/>
        <v>0</v>
      </c>
      <c r="Q288" s="34"/>
      <c r="R288" s="34"/>
      <c r="S288" s="34"/>
      <c r="T288" s="34"/>
      <c r="U288" s="34"/>
      <c r="V288" s="34"/>
    </row>
    <row r="289" spans="1:22" s="49" customFormat="1" ht="20.100000000000001" customHeight="1" x14ac:dyDescent="0.2">
      <c r="A289" s="175" t="s">
        <v>378</v>
      </c>
      <c r="B289" s="183" t="s">
        <v>580</v>
      </c>
      <c r="C289" s="177" t="s">
        <v>581</v>
      </c>
      <c r="D289" s="175" t="s">
        <v>212</v>
      </c>
      <c r="E289" s="175" t="s">
        <v>339</v>
      </c>
      <c r="F289" s="178">
        <v>11.3</v>
      </c>
      <c r="G289" s="195"/>
      <c r="H289" s="196"/>
      <c r="I289" s="45">
        <v>200</v>
      </c>
      <c r="J289" s="199"/>
      <c r="K289" s="198"/>
      <c r="L289" s="198"/>
      <c r="M289" s="108">
        <f t="shared" si="68"/>
        <v>0</v>
      </c>
      <c r="N289" s="108">
        <f t="shared" si="69"/>
        <v>0</v>
      </c>
      <c r="O289" s="116">
        <f t="shared" si="70"/>
        <v>0</v>
      </c>
      <c r="P289" s="116">
        <f t="shared" si="71"/>
        <v>0</v>
      </c>
      <c r="Q289" s="34"/>
      <c r="R289" s="34"/>
      <c r="S289" s="34"/>
      <c r="T289" s="34"/>
      <c r="U289" s="34"/>
      <c r="V289" s="34"/>
    </row>
    <row r="290" spans="1:22" s="49" customFormat="1" ht="20.100000000000001" customHeight="1" x14ac:dyDescent="0.2">
      <c r="A290" s="175" t="s">
        <v>379</v>
      </c>
      <c r="B290" s="183" t="s">
        <v>580</v>
      </c>
      <c r="C290" s="177" t="s">
        <v>581</v>
      </c>
      <c r="D290" s="175" t="s">
        <v>208</v>
      </c>
      <c r="E290" s="175" t="s">
        <v>217</v>
      </c>
      <c r="F290" s="178">
        <v>53.44</v>
      </c>
      <c r="G290" s="195"/>
      <c r="H290" s="196"/>
      <c r="I290" s="45">
        <v>200</v>
      </c>
      <c r="J290" s="199"/>
      <c r="K290" s="198"/>
      <c r="L290" s="198"/>
      <c r="M290" s="108">
        <f t="shared" si="68"/>
        <v>0</v>
      </c>
      <c r="N290" s="108">
        <f t="shared" si="69"/>
        <v>0</v>
      </c>
      <c r="O290" s="116">
        <f t="shared" si="70"/>
        <v>0</v>
      </c>
      <c r="P290" s="116">
        <f t="shared" si="71"/>
        <v>0</v>
      </c>
      <c r="Q290" s="34"/>
      <c r="R290" s="34"/>
      <c r="S290" s="34"/>
      <c r="T290" s="34"/>
      <c r="U290" s="34"/>
      <c r="V290" s="34"/>
    </row>
    <row r="291" spans="1:22" s="49" customFormat="1" ht="20.100000000000001" customHeight="1" x14ac:dyDescent="0.2">
      <c r="A291" s="175" t="s">
        <v>380</v>
      </c>
      <c r="B291" s="183" t="s">
        <v>580</v>
      </c>
      <c r="C291" s="177" t="s">
        <v>581</v>
      </c>
      <c r="D291" s="175" t="s">
        <v>589</v>
      </c>
      <c r="E291" s="175" t="s">
        <v>217</v>
      </c>
      <c r="F291" s="178">
        <v>10.09</v>
      </c>
      <c r="G291" s="195"/>
      <c r="H291" s="196"/>
      <c r="I291" s="45">
        <v>0</v>
      </c>
      <c r="J291" s="199"/>
      <c r="K291" s="198"/>
      <c r="L291" s="198"/>
      <c r="M291" s="108">
        <f t="shared" si="68"/>
        <v>0</v>
      </c>
      <c r="N291" s="108">
        <f t="shared" si="69"/>
        <v>0</v>
      </c>
      <c r="O291" s="116">
        <f t="shared" si="70"/>
        <v>0</v>
      </c>
      <c r="P291" s="116">
        <f t="shared" si="71"/>
        <v>0</v>
      </c>
      <c r="Q291" s="34"/>
      <c r="R291" s="34"/>
    </row>
    <row r="292" spans="1:22" s="49" customFormat="1" ht="20.100000000000001" customHeight="1" x14ac:dyDescent="0.2">
      <c r="A292" s="175" t="s">
        <v>381</v>
      </c>
      <c r="B292" s="183" t="s">
        <v>580</v>
      </c>
      <c r="C292" s="177" t="s">
        <v>581</v>
      </c>
      <c r="D292" s="175" t="s">
        <v>590</v>
      </c>
      <c r="E292" s="175" t="s">
        <v>217</v>
      </c>
      <c r="F292" s="178">
        <v>14.36</v>
      </c>
      <c r="G292" s="195"/>
      <c r="H292" s="196"/>
      <c r="I292" s="45">
        <v>200</v>
      </c>
      <c r="J292" s="199"/>
      <c r="K292" s="198"/>
      <c r="L292" s="198"/>
      <c r="M292" s="108">
        <f t="shared" si="68"/>
        <v>0</v>
      </c>
      <c r="N292" s="108">
        <f t="shared" si="69"/>
        <v>0</v>
      </c>
      <c r="O292" s="116">
        <f t="shared" si="70"/>
        <v>0</v>
      </c>
      <c r="P292" s="116">
        <f t="shared" si="71"/>
        <v>0</v>
      </c>
      <c r="Q292" s="34"/>
      <c r="R292" s="34"/>
    </row>
    <row r="293" spans="1:22" s="49" customFormat="1" ht="20.100000000000001" customHeight="1" x14ac:dyDescent="0.2">
      <c r="A293" s="175" t="s">
        <v>383</v>
      </c>
      <c r="B293" s="183" t="s">
        <v>580</v>
      </c>
      <c r="C293" s="177" t="s">
        <v>581</v>
      </c>
      <c r="D293" s="175" t="s">
        <v>212</v>
      </c>
      <c r="E293" s="175" t="s">
        <v>339</v>
      </c>
      <c r="F293" s="178">
        <v>6.2</v>
      </c>
      <c r="G293" s="195"/>
      <c r="H293" s="196"/>
      <c r="I293" s="45">
        <v>200</v>
      </c>
      <c r="J293" s="199"/>
      <c r="K293" s="198"/>
      <c r="L293" s="198"/>
      <c r="M293" s="108">
        <f t="shared" si="68"/>
        <v>0</v>
      </c>
      <c r="N293" s="108">
        <f t="shared" si="69"/>
        <v>0</v>
      </c>
      <c r="O293" s="116">
        <f t="shared" si="70"/>
        <v>0</v>
      </c>
      <c r="P293" s="116">
        <f t="shared" si="71"/>
        <v>0</v>
      </c>
      <c r="Q293" s="34"/>
      <c r="R293" s="34"/>
      <c r="S293" s="34"/>
      <c r="T293" s="34"/>
      <c r="U293" s="34"/>
      <c r="V293" s="34"/>
    </row>
    <row r="294" spans="1:22" s="49" customFormat="1" ht="20.100000000000001" customHeight="1" x14ac:dyDescent="0.2">
      <c r="A294" s="175" t="s">
        <v>384</v>
      </c>
      <c r="B294" s="183" t="s">
        <v>580</v>
      </c>
      <c r="C294" s="177" t="s">
        <v>581</v>
      </c>
      <c r="D294" s="175" t="s">
        <v>162</v>
      </c>
      <c r="E294" s="175" t="s">
        <v>217</v>
      </c>
      <c r="F294" s="178">
        <v>109.48</v>
      </c>
      <c r="G294" s="195"/>
      <c r="H294" s="196"/>
      <c r="I294" s="45">
        <v>200</v>
      </c>
      <c r="J294" s="199"/>
      <c r="K294" s="198"/>
      <c r="L294" s="198"/>
      <c r="M294" s="108">
        <f t="shared" si="68"/>
        <v>0</v>
      </c>
      <c r="N294" s="108">
        <f t="shared" si="69"/>
        <v>0</v>
      </c>
      <c r="O294" s="116">
        <f t="shared" si="70"/>
        <v>0</v>
      </c>
      <c r="P294" s="116">
        <f t="shared" si="71"/>
        <v>0</v>
      </c>
      <c r="Q294" s="34"/>
      <c r="R294" s="34"/>
      <c r="S294" s="34"/>
      <c r="T294" s="34"/>
      <c r="U294" s="34"/>
      <c r="V294" s="34"/>
    </row>
    <row r="295" spans="1:22" s="49" customFormat="1" ht="20.100000000000001" customHeight="1" x14ac:dyDescent="0.2">
      <c r="A295" s="175" t="s">
        <v>385</v>
      </c>
      <c r="B295" s="183" t="s">
        <v>580</v>
      </c>
      <c r="C295" s="177" t="s">
        <v>581</v>
      </c>
      <c r="D295" s="175" t="s">
        <v>211</v>
      </c>
      <c r="E295" s="175" t="s">
        <v>217</v>
      </c>
      <c r="F295" s="178">
        <v>4.08</v>
      </c>
      <c r="G295" s="195"/>
      <c r="H295" s="196"/>
      <c r="I295" s="45">
        <v>0</v>
      </c>
      <c r="J295" s="199"/>
      <c r="K295" s="198"/>
      <c r="L295" s="198"/>
      <c r="M295" s="108">
        <f t="shared" si="68"/>
        <v>0</v>
      </c>
      <c r="N295" s="108">
        <f t="shared" si="69"/>
        <v>0</v>
      </c>
      <c r="O295" s="116">
        <f t="shared" si="70"/>
        <v>0</v>
      </c>
      <c r="P295" s="116">
        <f t="shared" si="71"/>
        <v>0</v>
      </c>
      <c r="Q295" s="34"/>
      <c r="R295" s="34"/>
      <c r="S295" s="34"/>
      <c r="T295" s="34"/>
      <c r="U295" s="34"/>
      <c r="V295" s="34"/>
    </row>
    <row r="296" spans="1:22" s="49" customFormat="1" ht="20.100000000000001" customHeight="1" x14ac:dyDescent="0.2">
      <c r="A296" s="175" t="s">
        <v>582</v>
      </c>
      <c r="B296" s="183" t="s">
        <v>580</v>
      </c>
      <c r="C296" s="177" t="s">
        <v>581</v>
      </c>
      <c r="D296" s="175" t="s">
        <v>295</v>
      </c>
      <c r="E296" s="175" t="s">
        <v>245</v>
      </c>
      <c r="F296" s="178">
        <v>50</v>
      </c>
      <c r="G296" s="195"/>
      <c r="H296" s="196"/>
      <c r="I296" s="45">
        <v>200</v>
      </c>
      <c r="J296" s="199"/>
      <c r="K296" s="198"/>
      <c r="L296" s="198"/>
      <c r="M296" s="108">
        <f t="shared" si="68"/>
        <v>0</v>
      </c>
      <c r="N296" s="108">
        <f t="shared" si="69"/>
        <v>0</v>
      </c>
      <c r="O296" s="116">
        <f t="shared" si="70"/>
        <v>0</v>
      </c>
      <c r="P296" s="116">
        <f t="shared" si="71"/>
        <v>0</v>
      </c>
      <c r="Q296" s="34"/>
      <c r="R296" s="34"/>
      <c r="S296" s="34"/>
      <c r="T296" s="34"/>
      <c r="U296" s="34"/>
      <c r="V296" s="34"/>
    </row>
    <row r="297" spans="1:22" s="49" customFormat="1" ht="20.100000000000001" customHeight="1" x14ac:dyDescent="0.2">
      <c r="A297" s="175" t="s">
        <v>400</v>
      </c>
      <c r="B297" s="183" t="s">
        <v>580</v>
      </c>
      <c r="C297" s="177" t="s">
        <v>581</v>
      </c>
      <c r="D297" s="175" t="s">
        <v>91</v>
      </c>
      <c r="E297" s="175" t="s">
        <v>217</v>
      </c>
      <c r="F297" s="178">
        <v>28.49</v>
      </c>
      <c r="G297" s="195"/>
      <c r="H297" s="196"/>
      <c r="I297" s="45">
        <v>200</v>
      </c>
      <c r="J297" s="199"/>
      <c r="K297" s="198"/>
      <c r="L297" s="198"/>
      <c r="M297" s="108">
        <f t="shared" si="68"/>
        <v>0</v>
      </c>
      <c r="N297" s="108">
        <f t="shared" si="69"/>
        <v>0</v>
      </c>
      <c r="O297" s="116">
        <f t="shared" si="70"/>
        <v>0</v>
      </c>
      <c r="P297" s="116">
        <f t="shared" si="71"/>
        <v>0</v>
      </c>
      <c r="Q297" s="34"/>
      <c r="R297" s="34"/>
      <c r="S297" s="34"/>
      <c r="T297" s="34"/>
      <c r="U297" s="34"/>
      <c r="V297" s="34"/>
    </row>
    <row r="298" spans="1:22" s="49" customFormat="1" ht="20.100000000000001" customHeight="1" x14ac:dyDescent="0.2">
      <c r="A298" s="175" t="s">
        <v>401</v>
      </c>
      <c r="B298" s="183" t="s">
        <v>580</v>
      </c>
      <c r="C298" s="177" t="s">
        <v>581</v>
      </c>
      <c r="D298" s="175" t="s">
        <v>91</v>
      </c>
      <c r="E298" s="175" t="s">
        <v>217</v>
      </c>
      <c r="F298" s="178">
        <v>28.49</v>
      </c>
      <c r="G298" s="195"/>
      <c r="H298" s="196"/>
      <c r="I298" s="45">
        <v>200</v>
      </c>
      <c r="J298" s="199"/>
      <c r="K298" s="198"/>
      <c r="L298" s="198"/>
      <c r="M298" s="108">
        <f t="shared" si="68"/>
        <v>0</v>
      </c>
      <c r="N298" s="108">
        <f t="shared" si="69"/>
        <v>0</v>
      </c>
      <c r="O298" s="116">
        <f t="shared" si="70"/>
        <v>0</v>
      </c>
      <c r="P298" s="116">
        <f t="shared" si="71"/>
        <v>0</v>
      </c>
      <c r="Q298" s="34"/>
      <c r="R298" s="34"/>
      <c r="S298" s="34"/>
      <c r="T298" s="34"/>
      <c r="U298" s="34"/>
      <c r="V298" s="34"/>
    </row>
    <row r="299" spans="1:22" s="49" customFormat="1" ht="20.100000000000001" customHeight="1" x14ac:dyDescent="0.2">
      <c r="A299" s="175" t="s">
        <v>402</v>
      </c>
      <c r="B299" s="183" t="s">
        <v>580</v>
      </c>
      <c r="C299" s="177" t="s">
        <v>581</v>
      </c>
      <c r="D299" s="175" t="s">
        <v>208</v>
      </c>
      <c r="E299" s="175" t="s">
        <v>217</v>
      </c>
      <c r="F299" s="178">
        <v>59.21</v>
      </c>
      <c r="G299" s="195"/>
      <c r="H299" s="196"/>
      <c r="I299" s="45">
        <v>200</v>
      </c>
      <c r="J299" s="199"/>
      <c r="K299" s="198"/>
      <c r="L299" s="198"/>
      <c r="M299" s="108">
        <f t="shared" si="68"/>
        <v>0</v>
      </c>
      <c r="N299" s="108">
        <f t="shared" si="69"/>
        <v>0</v>
      </c>
      <c r="O299" s="116">
        <f t="shared" si="70"/>
        <v>0</v>
      </c>
      <c r="P299" s="116">
        <f t="shared" si="71"/>
        <v>0</v>
      </c>
      <c r="Q299" s="34"/>
      <c r="R299" s="34"/>
      <c r="S299" s="34"/>
      <c r="T299" s="34"/>
      <c r="U299" s="34"/>
      <c r="V299" s="34"/>
    </row>
    <row r="300" spans="1:22" s="49" customFormat="1" ht="20.100000000000001" customHeight="1" x14ac:dyDescent="0.2">
      <c r="A300" s="175" t="s">
        <v>403</v>
      </c>
      <c r="B300" s="183" t="s">
        <v>580</v>
      </c>
      <c r="C300" s="177" t="s">
        <v>581</v>
      </c>
      <c r="D300" s="175" t="s">
        <v>208</v>
      </c>
      <c r="E300" s="175" t="s">
        <v>217</v>
      </c>
      <c r="F300" s="178">
        <v>62.38</v>
      </c>
      <c r="G300" s="195"/>
      <c r="H300" s="196"/>
      <c r="I300" s="45">
        <v>200</v>
      </c>
      <c r="J300" s="199"/>
      <c r="K300" s="198"/>
      <c r="L300" s="198"/>
      <c r="M300" s="108">
        <f t="shared" si="68"/>
        <v>0</v>
      </c>
      <c r="N300" s="108">
        <f t="shared" si="69"/>
        <v>0</v>
      </c>
      <c r="O300" s="116">
        <f t="shared" si="70"/>
        <v>0</v>
      </c>
      <c r="P300" s="116">
        <f t="shared" si="71"/>
        <v>0</v>
      </c>
      <c r="Q300" s="34"/>
      <c r="R300" s="34"/>
      <c r="S300" s="34"/>
      <c r="T300" s="34"/>
      <c r="U300" s="34"/>
      <c r="V300" s="34"/>
    </row>
    <row r="301" spans="1:22" s="49" customFormat="1" ht="20.100000000000001" customHeight="1" x14ac:dyDescent="0.2">
      <c r="A301" s="175" t="s">
        <v>404</v>
      </c>
      <c r="B301" s="183" t="s">
        <v>580</v>
      </c>
      <c r="C301" s="177" t="s">
        <v>581</v>
      </c>
      <c r="D301" s="175" t="s">
        <v>208</v>
      </c>
      <c r="E301" s="175" t="s">
        <v>217</v>
      </c>
      <c r="F301" s="178">
        <v>62.45</v>
      </c>
      <c r="G301" s="195"/>
      <c r="H301" s="196"/>
      <c r="I301" s="45">
        <v>200</v>
      </c>
      <c r="J301" s="199"/>
      <c r="K301" s="198"/>
      <c r="L301" s="198"/>
      <c r="M301" s="108">
        <f t="shared" si="68"/>
        <v>0</v>
      </c>
      <c r="N301" s="108">
        <f t="shared" si="69"/>
        <v>0</v>
      </c>
      <c r="O301" s="116">
        <f t="shared" si="70"/>
        <v>0</v>
      </c>
      <c r="P301" s="116">
        <f t="shared" si="71"/>
        <v>0</v>
      </c>
      <c r="Q301" s="34"/>
      <c r="R301" s="34"/>
      <c r="S301" s="34"/>
      <c r="T301" s="34"/>
      <c r="U301" s="34"/>
      <c r="V301" s="34"/>
    </row>
    <row r="302" spans="1:22" s="49" customFormat="1" ht="20.100000000000001" customHeight="1" x14ac:dyDescent="0.2">
      <c r="A302" s="175" t="s">
        <v>583</v>
      </c>
      <c r="B302" s="183" t="s">
        <v>580</v>
      </c>
      <c r="C302" s="177" t="s">
        <v>581</v>
      </c>
      <c r="D302" s="175" t="s">
        <v>208</v>
      </c>
      <c r="E302" s="175" t="s">
        <v>217</v>
      </c>
      <c r="F302" s="178">
        <v>59.17</v>
      </c>
      <c r="G302" s="195"/>
      <c r="H302" s="196"/>
      <c r="I302" s="45">
        <v>200</v>
      </c>
      <c r="J302" s="199"/>
      <c r="K302" s="198"/>
      <c r="L302" s="198"/>
      <c r="M302" s="108">
        <f t="shared" si="68"/>
        <v>0</v>
      </c>
      <c r="N302" s="108">
        <f t="shared" si="69"/>
        <v>0</v>
      </c>
      <c r="O302" s="116">
        <f t="shared" si="70"/>
        <v>0</v>
      </c>
      <c r="P302" s="116">
        <f t="shared" si="71"/>
        <v>0</v>
      </c>
      <c r="Q302" s="34"/>
      <c r="R302" s="34"/>
      <c r="S302" s="34"/>
      <c r="T302" s="34"/>
      <c r="U302" s="34"/>
      <c r="V302" s="34"/>
    </row>
    <row r="303" spans="1:22" s="49" customFormat="1" ht="20.100000000000001" customHeight="1" x14ac:dyDescent="0.2">
      <c r="A303" s="175" t="s">
        <v>405</v>
      </c>
      <c r="B303" s="183" t="s">
        <v>580</v>
      </c>
      <c r="C303" s="177" t="s">
        <v>581</v>
      </c>
      <c r="D303" s="175" t="s">
        <v>212</v>
      </c>
      <c r="E303" s="175" t="s">
        <v>339</v>
      </c>
      <c r="F303" s="178">
        <v>11.3</v>
      </c>
      <c r="G303" s="195"/>
      <c r="H303" s="196"/>
      <c r="I303" s="45">
        <v>200</v>
      </c>
      <c r="J303" s="199"/>
      <c r="K303" s="198"/>
      <c r="L303" s="198"/>
      <c r="M303" s="108">
        <f t="shared" si="68"/>
        <v>0</v>
      </c>
      <c r="N303" s="108">
        <f t="shared" si="69"/>
        <v>0</v>
      </c>
      <c r="O303" s="116">
        <f t="shared" si="70"/>
        <v>0</v>
      </c>
      <c r="P303" s="116">
        <f t="shared" si="71"/>
        <v>0</v>
      </c>
      <c r="Q303" s="34"/>
      <c r="R303" s="34"/>
      <c r="S303" s="34"/>
      <c r="T303" s="34"/>
      <c r="U303" s="34"/>
      <c r="V303" s="34"/>
    </row>
    <row r="304" spans="1:22" s="49" customFormat="1" ht="20.100000000000001" customHeight="1" x14ac:dyDescent="0.2">
      <c r="A304" s="175" t="s">
        <v>406</v>
      </c>
      <c r="B304" s="183" t="s">
        <v>580</v>
      </c>
      <c r="C304" s="177" t="s">
        <v>581</v>
      </c>
      <c r="D304" s="175" t="s">
        <v>212</v>
      </c>
      <c r="E304" s="175" t="s">
        <v>339</v>
      </c>
      <c r="F304" s="178">
        <v>11.3</v>
      </c>
      <c r="G304" s="195"/>
      <c r="H304" s="196"/>
      <c r="I304" s="45">
        <v>200</v>
      </c>
      <c r="J304" s="199"/>
      <c r="K304" s="198"/>
      <c r="L304" s="198"/>
      <c r="M304" s="108">
        <f t="shared" si="68"/>
        <v>0</v>
      </c>
      <c r="N304" s="108">
        <f t="shared" si="69"/>
        <v>0</v>
      </c>
      <c r="O304" s="116">
        <f t="shared" si="70"/>
        <v>0</v>
      </c>
      <c r="P304" s="116">
        <f t="shared" si="71"/>
        <v>0</v>
      </c>
      <c r="Q304" s="34"/>
      <c r="R304" s="34"/>
      <c r="S304" s="34"/>
      <c r="T304" s="34"/>
      <c r="U304" s="34"/>
      <c r="V304" s="34"/>
    </row>
    <row r="305" spans="1:22" s="49" customFormat="1" ht="20.100000000000001" customHeight="1" x14ac:dyDescent="0.2">
      <c r="A305" s="175" t="s">
        <v>407</v>
      </c>
      <c r="B305" s="183" t="s">
        <v>580</v>
      </c>
      <c r="C305" s="177" t="s">
        <v>581</v>
      </c>
      <c r="D305" s="175" t="s">
        <v>208</v>
      </c>
      <c r="E305" s="175" t="s">
        <v>217</v>
      </c>
      <c r="F305" s="178">
        <v>53.44</v>
      </c>
      <c r="G305" s="195"/>
      <c r="H305" s="196"/>
      <c r="I305" s="45">
        <v>200</v>
      </c>
      <c r="J305" s="199"/>
      <c r="K305" s="198"/>
      <c r="L305" s="198"/>
      <c r="M305" s="108">
        <f t="shared" si="68"/>
        <v>0</v>
      </c>
      <c r="N305" s="108">
        <f t="shared" si="69"/>
        <v>0</v>
      </c>
      <c r="O305" s="116">
        <f t="shared" si="70"/>
        <v>0</v>
      </c>
      <c r="P305" s="116">
        <f t="shared" si="71"/>
        <v>0</v>
      </c>
      <c r="Q305" s="34"/>
      <c r="R305" s="34"/>
      <c r="S305" s="34"/>
      <c r="T305" s="34"/>
      <c r="U305" s="34"/>
      <c r="V305" s="34"/>
    </row>
    <row r="306" spans="1:22" s="49" customFormat="1" ht="20.100000000000001" customHeight="1" x14ac:dyDescent="0.2">
      <c r="A306" s="175" t="s">
        <v>408</v>
      </c>
      <c r="B306" s="183" t="s">
        <v>580</v>
      </c>
      <c r="C306" s="177" t="s">
        <v>581</v>
      </c>
      <c r="D306" s="175" t="s">
        <v>284</v>
      </c>
      <c r="E306" s="175" t="s">
        <v>339</v>
      </c>
      <c r="F306" s="178">
        <v>3.13</v>
      </c>
      <c r="G306" s="195"/>
      <c r="H306" s="196"/>
      <c r="I306" s="45">
        <v>200</v>
      </c>
      <c r="J306" s="199"/>
      <c r="K306" s="198"/>
      <c r="L306" s="198"/>
      <c r="M306" s="108">
        <f t="shared" si="68"/>
        <v>0</v>
      </c>
      <c r="N306" s="108">
        <f t="shared" si="69"/>
        <v>0</v>
      </c>
      <c r="O306" s="116">
        <f t="shared" si="70"/>
        <v>0</v>
      </c>
      <c r="P306" s="116">
        <f t="shared" si="71"/>
        <v>0</v>
      </c>
      <c r="Q306" s="34"/>
      <c r="R306" s="34"/>
      <c r="S306" s="34"/>
      <c r="T306" s="34"/>
      <c r="U306" s="34"/>
      <c r="V306" s="34"/>
    </row>
    <row r="307" spans="1:22" s="49" customFormat="1" ht="20.100000000000001" customHeight="1" x14ac:dyDescent="0.2">
      <c r="A307" s="175" t="s">
        <v>409</v>
      </c>
      <c r="B307" s="183" t="s">
        <v>580</v>
      </c>
      <c r="C307" s="177" t="s">
        <v>581</v>
      </c>
      <c r="D307" s="175" t="s">
        <v>249</v>
      </c>
      <c r="E307" s="175" t="s">
        <v>217</v>
      </c>
      <c r="F307" s="178">
        <v>39.590000000000003</v>
      </c>
      <c r="G307" s="195"/>
      <c r="H307" s="196"/>
      <c r="I307" s="45">
        <v>0</v>
      </c>
      <c r="J307" s="199"/>
      <c r="K307" s="198"/>
      <c r="L307" s="198"/>
      <c r="M307" s="108">
        <f t="shared" si="68"/>
        <v>0</v>
      </c>
      <c r="N307" s="108">
        <f t="shared" si="69"/>
        <v>0</v>
      </c>
      <c r="O307" s="116">
        <f t="shared" si="70"/>
        <v>0</v>
      </c>
      <c r="P307" s="116">
        <f t="shared" si="71"/>
        <v>0</v>
      </c>
      <c r="Q307" s="34"/>
      <c r="R307" s="34"/>
      <c r="S307" s="34"/>
      <c r="T307" s="34"/>
      <c r="U307" s="34"/>
      <c r="V307" s="34"/>
    </row>
    <row r="308" spans="1:22" s="49" customFormat="1" ht="20.100000000000001" customHeight="1" x14ac:dyDescent="0.2">
      <c r="A308" s="175" t="s">
        <v>410</v>
      </c>
      <c r="B308" s="183" t="s">
        <v>580</v>
      </c>
      <c r="C308" s="177" t="s">
        <v>581</v>
      </c>
      <c r="D308" s="175" t="s">
        <v>482</v>
      </c>
      <c r="E308" s="175" t="s">
        <v>339</v>
      </c>
      <c r="F308" s="178">
        <v>30</v>
      </c>
      <c r="G308" s="195"/>
      <c r="H308" s="196"/>
      <c r="I308" s="45">
        <v>200</v>
      </c>
      <c r="J308" s="199"/>
      <c r="K308" s="198"/>
      <c r="L308" s="198"/>
      <c r="M308" s="108">
        <f t="shared" si="68"/>
        <v>0</v>
      </c>
      <c r="N308" s="108">
        <f t="shared" si="69"/>
        <v>0</v>
      </c>
      <c r="O308" s="116">
        <f t="shared" si="70"/>
        <v>0</v>
      </c>
      <c r="P308" s="116">
        <f t="shared" si="71"/>
        <v>0</v>
      </c>
      <c r="Q308" s="34"/>
      <c r="R308" s="34"/>
      <c r="S308" s="34"/>
      <c r="T308" s="34"/>
      <c r="U308" s="34"/>
      <c r="V308" s="34"/>
    </row>
    <row r="309" spans="1:22" s="49" customFormat="1" ht="20.100000000000001" customHeight="1" x14ac:dyDescent="0.2">
      <c r="A309" s="175" t="s">
        <v>411</v>
      </c>
      <c r="B309" s="183" t="s">
        <v>580</v>
      </c>
      <c r="C309" s="177" t="s">
        <v>581</v>
      </c>
      <c r="D309" s="175" t="s">
        <v>209</v>
      </c>
      <c r="E309" s="175" t="s">
        <v>339</v>
      </c>
      <c r="F309" s="178">
        <v>41.9</v>
      </c>
      <c r="G309" s="195"/>
      <c r="H309" s="196"/>
      <c r="I309" s="45">
        <v>200</v>
      </c>
      <c r="J309" s="199"/>
      <c r="K309" s="198"/>
      <c r="L309" s="198"/>
      <c r="M309" s="108">
        <f t="shared" si="68"/>
        <v>0</v>
      </c>
      <c r="N309" s="108">
        <f t="shared" si="69"/>
        <v>0</v>
      </c>
      <c r="O309" s="116">
        <f t="shared" si="70"/>
        <v>0</v>
      </c>
      <c r="P309" s="116">
        <f t="shared" si="71"/>
        <v>0</v>
      </c>
      <c r="Q309" s="34"/>
      <c r="R309" s="34"/>
      <c r="S309" s="34"/>
      <c r="T309" s="34"/>
      <c r="U309" s="34"/>
      <c r="V309" s="34"/>
    </row>
    <row r="310" spans="1:22" s="49" customFormat="1" ht="20.100000000000001" customHeight="1" x14ac:dyDescent="0.2">
      <c r="A310" s="175" t="s">
        <v>412</v>
      </c>
      <c r="B310" s="183" t="s">
        <v>580</v>
      </c>
      <c r="C310" s="177" t="s">
        <v>581</v>
      </c>
      <c r="D310" s="175" t="s">
        <v>160</v>
      </c>
      <c r="E310" s="175" t="s">
        <v>217</v>
      </c>
      <c r="F310" s="178">
        <v>26.98</v>
      </c>
      <c r="G310" s="195"/>
      <c r="H310" s="196"/>
      <c r="I310" s="45">
        <v>200</v>
      </c>
      <c r="J310" s="199"/>
      <c r="K310" s="198"/>
      <c r="L310" s="198"/>
      <c r="M310" s="108">
        <f t="shared" si="68"/>
        <v>0</v>
      </c>
      <c r="N310" s="108">
        <f t="shared" si="69"/>
        <v>0</v>
      </c>
      <c r="O310" s="116">
        <f t="shared" si="70"/>
        <v>0</v>
      </c>
      <c r="P310" s="116">
        <f t="shared" si="71"/>
        <v>0</v>
      </c>
      <c r="Q310" s="34"/>
      <c r="R310" s="34"/>
      <c r="S310" s="34"/>
      <c r="T310" s="34"/>
      <c r="U310" s="34"/>
      <c r="V310" s="34"/>
    </row>
    <row r="311" spans="1:22" s="49" customFormat="1" ht="20.100000000000001" customHeight="1" x14ac:dyDescent="0.2">
      <c r="A311" s="175" t="s">
        <v>413</v>
      </c>
      <c r="B311" s="183" t="s">
        <v>580</v>
      </c>
      <c r="C311" s="177" t="s">
        <v>581</v>
      </c>
      <c r="D311" s="175" t="s">
        <v>591</v>
      </c>
      <c r="E311" s="175" t="s">
        <v>217</v>
      </c>
      <c r="F311" s="178">
        <v>2.4300000000000002</v>
      </c>
      <c r="G311" s="195"/>
      <c r="H311" s="196"/>
      <c r="I311" s="45">
        <v>200</v>
      </c>
      <c r="J311" s="199"/>
      <c r="K311" s="198"/>
      <c r="L311" s="198"/>
      <c r="M311" s="108">
        <f t="shared" si="68"/>
        <v>0</v>
      </c>
      <c r="N311" s="108">
        <f t="shared" si="69"/>
        <v>0</v>
      </c>
      <c r="O311" s="116">
        <f t="shared" si="70"/>
        <v>0</v>
      </c>
      <c r="P311" s="116">
        <f t="shared" si="71"/>
        <v>0</v>
      </c>
      <c r="Q311" s="34"/>
      <c r="R311" s="34"/>
      <c r="S311" s="34"/>
      <c r="T311" s="34"/>
      <c r="U311" s="34"/>
      <c r="V311" s="34"/>
    </row>
    <row r="312" spans="1:22" s="49" customFormat="1" ht="20.100000000000001" customHeight="1" x14ac:dyDescent="0.2">
      <c r="A312" s="175" t="s">
        <v>414</v>
      </c>
      <c r="B312" s="183" t="s">
        <v>580</v>
      </c>
      <c r="C312" s="177" t="s">
        <v>581</v>
      </c>
      <c r="D312" s="175" t="s">
        <v>361</v>
      </c>
      <c r="E312" s="175" t="s">
        <v>217</v>
      </c>
      <c r="F312" s="178">
        <v>14.22</v>
      </c>
      <c r="G312" s="195"/>
      <c r="H312" s="196"/>
      <c r="I312" s="45">
        <v>200</v>
      </c>
      <c r="J312" s="199"/>
      <c r="K312" s="198"/>
      <c r="L312" s="198"/>
      <c r="M312" s="108">
        <f t="shared" si="68"/>
        <v>0</v>
      </c>
      <c r="N312" s="108">
        <f t="shared" si="69"/>
        <v>0</v>
      </c>
      <c r="O312" s="116">
        <f t="shared" si="70"/>
        <v>0</v>
      </c>
      <c r="P312" s="116">
        <f t="shared" si="71"/>
        <v>0</v>
      </c>
      <c r="Q312" s="34"/>
      <c r="R312" s="34"/>
      <c r="S312" s="34"/>
      <c r="T312" s="34"/>
      <c r="U312" s="34"/>
      <c r="V312" s="34"/>
    </row>
    <row r="313" spans="1:22" s="49" customFormat="1" ht="20.100000000000001" customHeight="1" x14ac:dyDescent="0.2">
      <c r="A313" s="175" t="s">
        <v>584</v>
      </c>
      <c r="B313" s="183" t="s">
        <v>580</v>
      </c>
      <c r="C313" s="177" t="s">
        <v>581</v>
      </c>
      <c r="D313" s="175" t="s">
        <v>160</v>
      </c>
      <c r="E313" s="175" t="s">
        <v>217</v>
      </c>
      <c r="F313" s="178">
        <v>20</v>
      </c>
      <c r="G313" s="195"/>
      <c r="H313" s="196"/>
      <c r="I313" s="45">
        <v>200</v>
      </c>
      <c r="J313" s="199"/>
      <c r="K313" s="198"/>
      <c r="L313" s="198"/>
      <c r="M313" s="108">
        <f t="shared" si="68"/>
        <v>0</v>
      </c>
      <c r="N313" s="108">
        <f t="shared" si="69"/>
        <v>0</v>
      </c>
      <c r="O313" s="116">
        <f t="shared" si="70"/>
        <v>0</v>
      </c>
      <c r="P313" s="116">
        <f t="shared" si="71"/>
        <v>0</v>
      </c>
      <c r="Q313" s="34"/>
      <c r="R313" s="34"/>
      <c r="S313" s="34"/>
      <c r="T313" s="34"/>
      <c r="U313" s="34"/>
      <c r="V313" s="34"/>
    </row>
    <row r="314" spans="1:22" s="49" customFormat="1" ht="20.100000000000001" customHeight="1" x14ac:dyDescent="0.2">
      <c r="A314" s="175" t="s">
        <v>585</v>
      </c>
      <c r="B314" s="183" t="s">
        <v>580</v>
      </c>
      <c r="C314" s="177" t="s">
        <v>581</v>
      </c>
      <c r="D314" s="175" t="s">
        <v>208</v>
      </c>
      <c r="E314" s="175" t="s">
        <v>217</v>
      </c>
      <c r="F314" s="178">
        <v>53.98</v>
      </c>
      <c r="G314" s="195"/>
      <c r="H314" s="196"/>
      <c r="I314" s="45">
        <v>200</v>
      </c>
      <c r="J314" s="199"/>
      <c r="K314" s="198"/>
      <c r="L314" s="198"/>
      <c r="M314" s="108">
        <f t="shared" si="68"/>
        <v>0</v>
      </c>
      <c r="N314" s="108">
        <f t="shared" si="69"/>
        <v>0</v>
      </c>
      <c r="O314" s="116">
        <f t="shared" si="70"/>
        <v>0</v>
      </c>
      <c r="P314" s="116">
        <f t="shared" si="71"/>
        <v>0</v>
      </c>
      <c r="Q314" s="34"/>
      <c r="R314" s="34"/>
      <c r="S314" s="34"/>
      <c r="T314" s="34"/>
      <c r="U314" s="34"/>
      <c r="V314" s="34"/>
    </row>
    <row r="315" spans="1:22" s="49" customFormat="1" ht="20.100000000000001" customHeight="1" x14ac:dyDescent="0.2">
      <c r="A315" s="175" t="s">
        <v>586</v>
      </c>
      <c r="B315" s="183" t="s">
        <v>580</v>
      </c>
      <c r="C315" s="177" t="s">
        <v>581</v>
      </c>
      <c r="D315" s="175" t="s">
        <v>592</v>
      </c>
      <c r="E315" s="175" t="s">
        <v>339</v>
      </c>
      <c r="F315" s="178">
        <v>6.29</v>
      </c>
      <c r="G315" s="195"/>
      <c r="H315" s="196"/>
      <c r="I315" s="45">
        <v>200</v>
      </c>
      <c r="J315" s="199"/>
      <c r="K315" s="198"/>
      <c r="L315" s="198"/>
      <c r="M315" s="108">
        <f t="shared" si="68"/>
        <v>0</v>
      </c>
      <c r="N315" s="108">
        <f t="shared" si="69"/>
        <v>0</v>
      </c>
      <c r="O315" s="116">
        <f t="shared" si="70"/>
        <v>0</v>
      </c>
      <c r="P315" s="116">
        <f t="shared" si="71"/>
        <v>0</v>
      </c>
      <c r="Q315" s="34"/>
      <c r="R315" s="34"/>
      <c r="S315" s="34"/>
      <c r="T315" s="34"/>
      <c r="U315" s="34"/>
      <c r="V315" s="34"/>
    </row>
    <row r="316" spans="1:22" s="49" customFormat="1" ht="20.100000000000001" customHeight="1" x14ac:dyDescent="0.2">
      <c r="A316" s="175" t="s">
        <v>587</v>
      </c>
      <c r="B316" s="183" t="s">
        <v>580</v>
      </c>
      <c r="C316" s="177" t="s">
        <v>581</v>
      </c>
      <c r="D316" s="175" t="s">
        <v>593</v>
      </c>
      <c r="E316" s="175" t="s">
        <v>217</v>
      </c>
      <c r="F316" s="178">
        <v>6.29</v>
      </c>
      <c r="G316" s="195"/>
      <c r="H316" s="196"/>
      <c r="I316" s="45">
        <v>200</v>
      </c>
      <c r="J316" s="199"/>
      <c r="K316" s="198"/>
      <c r="L316" s="198"/>
      <c r="M316" s="108">
        <f t="shared" si="68"/>
        <v>0</v>
      </c>
      <c r="N316" s="108">
        <f t="shared" si="69"/>
        <v>0</v>
      </c>
      <c r="O316" s="116">
        <f t="shared" si="70"/>
        <v>0</v>
      </c>
      <c r="P316" s="116">
        <f t="shared" si="71"/>
        <v>0</v>
      </c>
      <c r="Q316" s="34"/>
      <c r="R316" s="34"/>
      <c r="S316" s="34"/>
      <c r="T316" s="34"/>
      <c r="U316" s="34"/>
      <c r="V316" s="34"/>
    </row>
    <row r="317" spans="1:22" s="49" customFormat="1" ht="20.100000000000001" customHeight="1" x14ac:dyDescent="0.2">
      <c r="A317" s="175" t="s">
        <v>588</v>
      </c>
      <c r="B317" s="183" t="s">
        <v>580</v>
      </c>
      <c r="C317" s="177" t="s">
        <v>581</v>
      </c>
      <c r="D317" s="175" t="s">
        <v>594</v>
      </c>
      <c r="E317" s="175" t="s">
        <v>217</v>
      </c>
      <c r="F317" s="178">
        <v>28.38</v>
      </c>
      <c r="G317" s="195"/>
      <c r="H317" s="196"/>
      <c r="I317" s="45">
        <v>200</v>
      </c>
      <c r="J317" s="199"/>
      <c r="K317" s="198"/>
      <c r="L317" s="198"/>
      <c r="M317" s="108">
        <f t="shared" si="68"/>
        <v>0</v>
      </c>
      <c r="N317" s="108">
        <f t="shared" si="69"/>
        <v>0</v>
      </c>
      <c r="O317" s="116">
        <f t="shared" si="70"/>
        <v>0</v>
      </c>
      <c r="P317" s="116">
        <f t="shared" si="71"/>
        <v>0</v>
      </c>
      <c r="Q317" s="34"/>
      <c r="R317" s="34"/>
      <c r="S317" s="34"/>
      <c r="T317" s="34"/>
      <c r="U317" s="34"/>
      <c r="V317" s="34"/>
    </row>
    <row r="318" spans="1:22" s="49" customFormat="1" ht="20.100000000000001" customHeight="1" x14ac:dyDescent="0.2">
      <c r="A318" s="157"/>
      <c r="B318" s="158"/>
      <c r="C318" s="158"/>
      <c r="D318" s="158"/>
      <c r="E318" s="159"/>
      <c r="F318" s="160">
        <f>SUM(F282:F317)</f>
        <v>1219.3400000000001</v>
      </c>
      <c r="G318" s="161"/>
      <c r="H318" s="161"/>
      <c r="I318" s="160"/>
      <c r="J318" s="160"/>
      <c r="K318" s="160"/>
      <c r="L318" s="162"/>
      <c r="M318" s="160">
        <f t="shared" ref="M318:P318" si="72">SUM(M282:M317)</f>
        <v>0</v>
      </c>
      <c r="N318" s="160">
        <f t="shared" si="72"/>
        <v>0</v>
      </c>
      <c r="O318" s="161">
        <f t="shared" si="72"/>
        <v>0</v>
      </c>
      <c r="P318" s="161">
        <f t="shared" si="72"/>
        <v>0</v>
      </c>
      <c r="Q318" s="34"/>
      <c r="R318" s="34"/>
      <c r="S318" s="34"/>
      <c r="T318" s="34"/>
      <c r="U318" s="34"/>
      <c r="V318" s="34"/>
    </row>
    <row r="319" spans="1:22" s="49" customFormat="1" ht="20.100000000000001" customHeight="1" x14ac:dyDescent="0.2">
      <c r="A319" s="175" t="s">
        <v>595</v>
      </c>
      <c r="B319" s="183" t="s">
        <v>610</v>
      </c>
      <c r="C319" s="177" t="s">
        <v>611</v>
      </c>
      <c r="D319" s="175" t="s">
        <v>91</v>
      </c>
      <c r="E319" s="175" t="s">
        <v>255</v>
      </c>
      <c r="F319" s="178">
        <v>28.49</v>
      </c>
      <c r="G319" s="195"/>
      <c r="H319" s="196"/>
      <c r="I319" s="45">
        <v>200</v>
      </c>
      <c r="J319" s="199"/>
      <c r="K319" s="198"/>
      <c r="L319" s="198"/>
      <c r="M319" s="108">
        <f t="shared" ref="M319" si="73">IF(J319&lt;&gt;0,(I319/J319)*F319,0)</f>
        <v>0</v>
      </c>
      <c r="N319" s="108">
        <f t="shared" ref="N319" si="74">K319*M319</f>
        <v>0</v>
      </c>
      <c r="O319" s="116">
        <f t="shared" ref="O319" si="75">(G319*M319)+(N319*H319)</f>
        <v>0</v>
      </c>
      <c r="P319" s="116">
        <f t="shared" ref="P319" si="76">L319*O319</f>
        <v>0</v>
      </c>
      <c r="Q319" s="34"/>
      <c r="R319" s="34"/>
      <c r="S319" s="34"/>
      <c r="T319" s="34"/>
      <c r="U319" s="34"/>
      <c r="V319" s="34"/>
    </row>
    <row r="320" spans="1:22" s="49" customFormat="1" ht="20.100000000000001" customHeight="1" x14ac:dyDescent="0.2">
      <c r="A320" s="175" t="s">
        <v>596</v>
      </c>
      <c r="B320" s="183" t="s">
        <v>610</v>
      </c>
      <c r="C320" s="177" t="s">
        <v>611</v>
      </c>
      <c r="D320" s="175" t="s">
        <v>91</v>
      </c>
      <c r="E320" s="175" t="s">
        <v>255</v>
      </c>
      <c r="F320" s="178">
        <v>28.5</v>
      </c>
      <c r="G320" s="195"/>
      <c r="H320" s="196"/>
      <c r="I320" s="45">
        <v>200</v>
      </c>
      <c r="J320" s="199"/>
      <c r="K320" s="198"/>
      <c r="L320" s="198"/>
      <c r="M320" s="108">
        <f t="shared" ref="M320:M383" si="77">IF(J320&lt;&gt;0,(I320/J320)*F320,0)</f>
        <v>0</v>
      </c>
      <c r="N320" s="108">
        <f t="shared" ref="N320:N383" si="78">K320*M320</f>
        <v>0</v>
      </c>
      <c r="O320" s="116">
        <f t="shared" ref="O320:O383" si="79">(G320*M320)+(N320*H320)</f>
        <v>0</v>
      </c>
      <c r="P320" s="116">
        <f t="shared" ref="P320:P383" si="80">L320*O320</f>
        <v>0</v>
      </c>
      <c r="Q320" s="34"/>
      <c r="R320" s="34"/>
      <c r="S320" s="34"/>
      <c r="T320" s="34"/>
      <c r="U320" s="34"/>
      <c r="V320" s="34"/>
    </row>
    <row r="321" spans="1:22" s="49" customFormat="1" ht="20.100000000000001" customHeight="1" x14ac:dyDescent="0.2">
      <c r="A321" s="175" t="s">
        <v>597</v>
      </c>
      <c r="B321" s="183" t="s">
        <v>610</v>
      </c>
      <c r="C321" s="177" t="s">
        <v>611</v>
      </c>
      <c r="D321" s="175" t="s">
        <v>208</v>
      </c>
      <c r="E321" s="175" t="s">
        <v>217</v>
      </c>
      <c r="F321" s="178">
        <v>59.21</v>
      </c>
      <c r="G321" s="195"/>
      <c r="H321" s="196"/>
      <c r="I321" s="45">
        <v>200</v>
      </c>
      <c r="J321" s="199"/>
      <c r="K321" s="198"/>
      <c r="L321" s="198"/>
      <c r="M321" s="108">
        <f t="shared" si="77"/>
        <v>0</v>
      </c>
      <c r="N321" s="108">
        <f t="shared" si="78"/>
        <v>0</v>
      </c>
      <c r="O321" s="116">
        <f t="shared" si="79"/>
        <v>0</v>
      </c>
      <c r="P321" s="116">
        <f t="shared" si="80"/>
        <v>0</v>
      </c>
      <c r="Q321" s="34"/>
      <c r="R321" s="34"/>
      <c r="S321" s="34"/>
      <c r="T321" s="34"/>
      <c r="U321" s="34"/>
      <c r="V321" s="34"/>
    </row>
    <row r="322" spans="1:22" s="49" customFormat="1" ht="20.100000000000001" customHeight="1" x14ac:dyDescent="0.2">
      <c r="A322" s="175" t="s">
        <v>598</v>
      </c>
      <c r="B322" s="183" t="s">
        <v>610</v>
      </c>
      <c r="C322" s="177" t="s">
        <v>611</v>
      </c>
      <c r="D322" s="175" t="s">
        <v>208</v>
      </c>
      <c r="E322" s="175" t="s">
        <v>217</v>
      </c>
      <c r="F322" s="178">
        <v>61.82</v>
      </c>
      <c r="G322" s="195"/>
      <c r="H322" s="196"/>
      <c r="I322" s="45">
        <v>200</v>
      </c>
      <c r="J322" s="199"/>
      <c r="K322" s="198"/>
      <c r="L322" s="198"/>
      <c r="M322" s="108">
        <f t="shared" si="77"/>
        <v>0</v>
      </c>
      <c r="N322" s="108">
        <f t="shared" si="78"/>
        <v>0</v>
      </c>
      <c r="O322" s="116">
        <f t="shared" si="79"/>
        <v>0</v>
      </c>
      <c r="P322" s="116">
        <f t="shared" si="80"/>
        <v>0</v>
      </c>
      <c r="Q322" s="34"/>
      <c r="R322" s="34"/>
      <c r="S322" s="34"/>
      <c r="T322" s="34"/>
      <c r="U322" s="34"/>
      <c r="V322" s="34"/>
    </row>
    <row r="323" spans="1:22" s="49" customFormat="1" ht="20.100000000000001" customHeight="1" x14ac:dyDescent="0.2">
      <c r="A323" s="175" t="s">
        <v>599</v>
      </c>
      <c r="B323" s="183" t="s">
        <v>610</v>
      </c>
      <c r="C323" s="177" t="s">
        <v>611</v>
      </c>
      <c r="D323" s="175" t="s">
        <v>208</v>
      </c>
      <c r="E323" s="175" t="s">
        <v>217</v>
      </c>
      <c r="F323" s="178">
        <v>62.33</v>
      </c>
      <c r="G323" s="195"/>
      <c r="H323" s="196"/>
      <c r="I323" s="45">
        <v>200</v>
      </c>
      <c r="J323" s="199"/>
      <c r="K323" s="198"/>
      <c r="L323" s="198"/>
      <c r="M323" s="108">
        <f t="shared" si="77"/>
        <v>0</v>
      </c>
      <c r="N323" s="108">
        <f t="shared" si="78"/>
        <v>0</v>
      </c>
      <c r="O323" s="116">
        <f t="shared" si="79"/>
        <v>0</v>
      </c>
      <c r="P323" s="116">
        <f t="shared" si="80"/>
        <v>0</v>
      </c>
      <c r="Q323" s="34"/>
      <c r="R323" s="34"/>
      <c r="S323" s="34"/>
      <c r="T323" s="34"/>
      <c r="U323" s="34"/>
      <c r="V323" s="34"/>
    </row>
    <row r="324" spans="1:22" s="49" customFormat="1" ht="20.100000000000001" customHeight="1" x14ac:dyDescent="0.2">
      <c r="A324" s="175" t="s">
        <v>600</v>
      </c>
      <c r="B324" s="183" t="s">
        <v>610</v>
      </c>
      <c r="C324" s="177" t="s">
        <v>611</v>
      </c>
      <c r="D324" s="175" t="s">
        <v>208</v>
      </c>
      <c r="E324" s="175" t="s">
        <v>217</v>
      </c>
      <c r="F324" s="178">
        <v>59.32</v>
      </c>
      <c r="G324" s="195"/>
      <c r="H324" s="196"/>
      <c r="I324" s="45">
        <v>200</v>
      </c>
      <c r="J324" s="199"/>
      <c r="K324" s="198"/>
      <c r="L324" s="198"/>
      <c r="M324" s="108">
        <f t="shared" si="77"/>
        <v>0</v>
      </c>
      <c r="N324" s="108">
        <f t="shared" si="78"/>
        <v>0</v>
      </c>
      <c r="O324" s="116">
        <f t="shared" si="79"/>
        <v>0</v>
      </c>
      <c r="P324" s="116">
        <f t="shared" si="80"/>
        <v>0</v>
      </c>
      <c r="Q324" s="34"/>
      <c r="R324" s="34"/>
      <c r="S324" s="34"/>
      <c r="T324" s="34"/>
      <c r="U324" s="34"/>
      <c r="V324" s="34"/>
    </row>
    <row r="325" spans="1:22" s="49" customFormat="1" ht="20.100000000000001" customHeight="1" x14ac:dyDescent="0.2">
      <c r="A325" s="175" t="s">
        <v>601</v>
      </c>
      <c r="B325" s="183" t="s">
        <v>610</v>
      </c>
      <c r="C325" s="177" t="s">
        <v>611</v>
      </c>
      <c r="D325" s="175" t="s">
        <v>208</v>
      </c>
      <c r="E325" s="175" t="s">
        <v>339</v>
      </c>
      <c r="F325" s="178">
        <v>11.3</v>
      </c>
      <c r="G325" s="195"/>
      <c r="H325" s="196"/>
      <c r="I325" s="45">
        <v>200</v>
      </c>
      <c r="J325" s="199"/>
      <c r="K325" s="198"/>
      <c r="L325" s="198"/>
      <c r="M325" s="108">
        <f t="shared" si="77"/>
        <v>0</v>
      </c>
      <c r="N325" s="108">
        <f t="shared" si="78"/>
        <v>0</v>
      </c>
      <c r="O325" s="116">
        <f t="shared" si="79"/>
        <v>0</v>
      </c>
      <c r="P325" s="116">
        <f t="shared" si="80"/>
        <v>0</v>
      </c>
      <c r="Q325" s="34"/>
      <c r="R325" s="34"/>
      <c r="S325" s="34"/>
      <c r="T325" s="34"/>
      <c r="U325" s="34"/>
      <c r="V325" s="34"/>
    </row>
    <row r="326" spans="1:22" s="49" customFormat="1" ht="20.100000000000001" customHeight="1" x14ac:dyDescent="0.2">
      <c r="A326" s="175" t="s">
        <v>602</v>
      </c>
      <c r="B326" s="183" t="s">
        <v>610</v>
      </c>
      <c r="C326" s="177" t="s">
        <v>611</v>
      </c>
      <c r="D326" s="175" t="s">
        <v>212</v>
      </c>
      <c r="E326" s="175" t="s">
        <v>339</v>
      </c>
      <c r="F326" s="178">
        <v>11.3</v>
      </c>
      <c r="G326" s="195"/>
      <c r="H326" s="196"/>
      <c r="I326" s="45">
        <v>200</v>
      </c>
      <c r="J326" s="199"/>
      <c r="K326" s="198"/>
      <c r="L326" s="198"/>
      <c r="M326" s="108">
        <f t="shared" si="77"/>
        <v>0</v>
      </c>
      <c r="N326" s="108">
        <f t="shared" si="78"/>
        <v>0</v>
      </c>
      <c r="O326" s="116">
        <f t="shared" si="79"/>
        <v>0</v>
      </c>
      <c r="P326" s="116">
        <f t="shared" si="80"/>
        <v>0</v>
      </c>
      <c r="Q326" s="34"/>
      <c r="R326" s="34"/>
      <c r="S326" s="34"/>
      <c r="T326" s="34"/>
      <c r="U326" s="34"/>
      <c r="V326" s="34"/>
    </row>
    <row r="327" spans="1:22" s="49" customFormat="1" ht="20.100000000000001" customHeight="1" x14ac:dyDescent="0.2">
      <c r="A327" s="175" t="s">
        <v>603</v>
      </c>
      <c r="B327" s="183" t="s">
        <v>610</v>
      </c>
      <c r="C327" s="177" t="s">
        <v>611</v>
      </c>
      <c r="D327" s="175" t="s">
        <v>212</v>
      </c>
      <c r="E327" s="175" t="s">
        <v>339</v>
      </c>
      <c r="F327" s="178">
        <v>11.3</v>
      </c>
      <c r="G327" s="195"/>
      <c r="H327" s="196"/>
      <c r="I327" s="45">
        <v>200</v>
      </c>
      <c r="J327" s="199"/>
      <c r="K327" s="198"/>
      <c r="L327" s="198"/>
      <c r="M327" s="108">
        <f t="shared" si="77"/>
        <v>0</v>
      </c>
      <c r="N327" s="108">
        <f t="shared" si="78"/>
        <v>0</v>
      </c>
      <c r="O327" s="116">
        <f t="shared" si="79"/>
        <v>0</v>
      </c>
      <c r="P327" s="116">
        <f t="shared" si="80"/>
        <v>0</v>
      </c>
      <c r="Q327" s="34"/>
      <c r="R327" s="34"/>
      <c r="S327" s="34"/>
      <c r="T327" s="34"/>
      <c r="U327" s="34"/>
      <c r="V327" s="34"/>
    </row>
    <row r="328" spans="1:22" s="49" customFormat="1" ht="20.100000000000001" customHeight="1" x14ac:dyDescent="0.2">
      <c r="A328" s="175" t="s">
        <v>604</v>
      </c>
      <c r="B328" s="183" t="s">
        <v>610</v>
      </c>
      <c r="C328" s="177" t="s">
        <v>611</v>
      </c>
      <c r="D328" s="175" t="s">
        <v>243</v>
      </c>
      <c r="E328" s="175" t="s">
        <v>217</v>
      </c>
      <c r="F328" s="178">
        <v>53.44</v>
      </c>
      <c r="G328" s="195"/>
      <c r="H328" s="196"/>
      <c r="I328" s="45">
        <v>200</v>
      </c>
      <c r="J328" s="199"/>
      <c r="K328" s="198"/>
      <c r="L328" s="198"/>
      <c r="M328" s="108">
        <f t="shared" si="77"/>
        <v>0</v>
      </c>
      <c r="N328" s="108">
        <f t="shared" si="78"/>
        <v>0</v>
      </c>
      <c r="O328" s="116">
        <f t="shared" si="79"/>
        <v>0</v>
      </c>
      <c r="P328" s="116">
        <f t="shared" si="80"/>
        <v>0</v>
      </c>
      <c r="Q328" s="34"/>
      <c r="R328" s="34"/>
      <c r="S328" s="34"/>
      <c r="T328" s="34"/>
      <c r="U328" s="34"/>
      <c r="V328" s="34"/>
    </row>
    <row r="329" spans="1:22" s="49" customFormat="1" ht="20.100000000000001" customHeight="1" x14ac:dyDescent="0.2">
      <c r="A329" s="175" t="s">
        <v>605</v>
      </c>
      <c r="B329" s="183" t="s">
        <v>610</v>
      </c>
      <c r="C329" s="177" t="s">
        <v>611</v>
      </c>
      <c r="D329" s="175" t="s">
        <v>589</v>
      </c>
      <c r="E329" s="175" t="s">
        <v>217</v>
      </c>
      <c r="F329" s="178">
        <v>10.09</v>
      </c>
      <c r="G329" s="195"/>
      <c r="H329" s="196"/>
      <c r="I329" s="45">
        <v>0</v>
      </c>
      <c r="J329" s="199"/>
      <c r="K329" s="198"/>
      <c r="L329" s="198"/>
      <c r="M329" s="108">
        <f t="shared" si="77"/>
        <v>0</v>
      </c>
      <c r="N329" s="108">
        <f t="shared" si="78"/>
        <v>0</v>
      </c>
      <c r="O329" s="116">
        <f t="shared" si="79"/>
        <v>0</v>
      </c>
      <c r="P329" s="116">
        <f t="shared" si="80"/>
        <v>0</v>
      </c>
      <c r="Q329" s="34"/>
      <c r="R329" s="34"/>
      <c r="S329" s="34"/>
      <c r="T329" s="34"/>
      <c r="U329" s="34"/>
      <c r="V329" s="34"/>
    </row>
    <row r="330" spans="1:22" s="49" customFormat="1" ht="20.100000000000001" customHeight="1" x14ac:dyDescent="0.2">
      <c r="A330" s="175" t="s">
        <v>606</v>
      </c>
      <c r="B330" s="183" t="s">
        <v>610</v>
      </c>
      <c r="C330" s="177" t="s">
        <v>611</v>
      </c>
      <c r="D330" s="175" t="s">
        <v>284</v>
      </c>
      <c r="E330" s="175" t="s">
        <v>217</v>
      </c>
      <c r="F330" s="178">
        <v>14.36</v>
      </c>
      <c r="G330" s="195"/>
      <c r="H330" s="196"/>
      <c r="I330" s="45">
        <v>200</v>
      </c>
      <c r="J330" s="199"/>
      <c r="K330" s="198"/>
      <c r="L330" s="198"/>
      <c r="M330" s="108">
        <f t="shared" si="77"/>
        <v>0</v>
      </c>
      <c r="N330" s="108">
        <f t="shared" si="78"/>
        <v>0</v>
      </c>
      <c r="O330" s="116">
        <f t="shared" si="79"/>
        <v>0</v>
      </c>
      <c r="P330" s="116">
        <f t="shared" si="80"/>
        <v>0</v>
      </c>
      <c r="Q330" s="34"/>
      <c r="R330" s="34"/>
      <c r="S330" s="34"/>
      <c r="T330" s="34"/>
      <c r="U330" s="34"/>
      <c r="V330" s="34"/>
    </row>
    <row r="331" spans="1:22" s="49" customFormat="1" ht="20.100000000000001" customHeight="1" x14ac:dyDescent="0.2">
      <c r="A331" s="175" t="s">
        <v>607</v>
      </c>
      <c r="B331" s="183" t="s">
        <v>610</v>
      </c>
      <c r="C331" s="177" t="s">
        <v>611</v>
      </c>
      <c r="D331" s="175" t="s">
        <v>91</v>
      </c>
      <c r="E331" s="175" t="s">
        <v>217</v>
      </c>
      <c r="F331" s="178">
        <v>23.27</v>
      </c>
      <c r="G331" s="195"/>
      <c r="H331" s="196"/>
      <c r="I331" s="45">
        <v>200</v>
      </c>
      <c r="J331" s="199"/>
      <c r="K331" s="198"/>
      <c r="L331" s="198"/>
      <c r="M331" s="108">
        <f t="shared" si="77"/>
        <v>0</v>
      </c>
      <c r="N331" s="108">
        <f t="shared" si="78"/>
        <v>0</v>
      </c>
      <c r="O331" s="116">
        <f t="shared" si="79"/>
        <v>0</v>
      </c>
      <c r="P331" s="116">
        <f t="shared" si="80"/>
        <v>0</v>
      </c>
      <c r="Q331" s="34"/>
      <c r="R331" s="34"/>
      <c r="S331" s="34"/>
      <c r="T331" s="34"/>
      <c r="U331" s="34"/>
      <c r="V331" s="34"/>
    </row>
    <row r="332" spans="1:22" s="49" customFormat="1" ht="20.100000000000001" customHeight="1" x14ac:dyDescent="0.2">
      <c r="A332" s="175" t="s">
        <v>608</v>
      </c>
      <c r="B332" s="183" t="s">
        <v>610</v>
      </c>
      <c r="C332" s="177" t="s">
        <v>611</v>
      </c>
      <c r="D332" s="175" t="s">
        <v>91</v>
      </c>
      <c r="E332" s="175" t="s">
        <v>217</v>
      </c>
      <c r="F332" s="178">
        <v>23.27</v>
      </c>
      <c r="G332" s="195"/>
      <c r="H332" s="196"/>
      <c r="I332" s="45">
        <v>200</v>
      </c>
      <c r="J332" s="199"/>
      <c r="K332" s="198"/>
      <c r="L332" s="198"/>
      <c r="M332" s="108">
        <f t="shared" si="77"/>
        <v>0</v>
      </c>
      <c r="N332" s="108">
        <f t="shared" si="78"/>
        <v>0</v>
      </c>
      <c r="O332" s="116">
        <f t="shared" si="79"/>
        <v>0</v>
      </c>
      <c r="P332" s="116">
        <f t="shared" si="80"/>
        <v>0</v>
      </c>
      <c r="Q332" s="34"/>
      <c r="R332" s="34"/>
      <c r="S332" s="34"/>
      <c r="T332" s="34"/>
      <c r="U332" s="34"/>
      <c r="V332" s="34"/>
    </row>
    <row r="333" spans="1:22" s="49" customFormat="1" ht="20.100000000000001" customHeight="1" x14ac:dyDescent="0.2">
      <c r="A333" s="175" t="s">
        <v>609</v>
      </c>
      <c r="B333" s="183" t="s">
        <v>610</v>
      </c>
      <c r="C333" s="177" t="s">
        <v>611</v>
      </c>
      <c r="D333" s="175" t="s">
        <v>612</v>
      </c>
      <c r="E333" s="175" t="s">
        <v>217</v>
      </c>
      <c r="F333" s="178">
        <v>61.18</v>
      </c>
      <c r="G333" s="195"/>
      <c r="H333" s="196"/>
      <c r="I333" s="45">
        <v>200</v>
      </c>
      <c r="J333" s="199"/>
      <c r="K333" s="198"/>
      <c r="L333" s="198"/>
      <c r="M333" s="108">
        <f t="shared" si="77"/>
        <v>0</v>
      </c>
      <c r="N333" s="108">
        <f t="shared" si="78"/>
        <v>0</v>
      </c>
      <c r="O333" s="116">
        <f t="shared" si="79"/>
        <v>0</v>
      </c>
      <c r="P333" s="116">
        <f t="shared" si="80"/>
        <v>0</v>
      </c>
      <c r="Q333" s="34"/>
      <c r="R333" s="34"/>
      <c r="S333" s="34"/>
      <c r="T333" s="34"/>
      <c r="U333" s="34"/>
      <c r="V333" s="34"/>
    </row>
    <row r="334" spans="1:22" s="49" customFormat="1" ht="20.100000000000001" customHeight="1" x14ac:dyDescent="0.2">
      <c r="A334" s="175" t="s">
        <v>618</v>
      </c>
      <c r="B334" s="183" t="s">
        <v>610</v>
      </c>
      <c r="C334" s="177" t="s">
        <v>611</v>
      </c>
      <c r="D334" s="175" t="s">
        <v>208</v>
      </c>
      <c r="E334" s="175" t="s">
        <v>217</v>
      </c>
      <c r="F334" s="178">
        <v>61.18</v>
      </c>
      <c r="G334" s="195"/>
      <c r="H334" s="196"/>
      <c r="I334" s="45">
        <v>200</v>
      </c>
      <c r="J334" s="199"/>
      <c r="K334" s="198"/>
      <c r="L334" s="198"/>
      <c r="M334" s="108">
        <f t="shared" si="77"/>
        <v>0</v>
      </c>
      <c r="N334" s="108">
        <f t="shared" si="78"/>
        <v>0</v>
      </c>
      <c r="O334" s="116">
        <f t="shared" si="79"/>
        <v>0</v>
      </c>
      <c r="P334" s="116">
        <f t="shared" si="80"/>
        <v>0</v>
      </c>
      <c r="Q334" s="34"/>
      <c r="R334" s="34"/>
      <c r="S334" s="34"/>
      <c r="T334" s="34"/>
      <c r="U334" s="34"/>
      <c r="V334" s="34"/>
    </row>
    <row r="335" spans="1:22" s="49" customFormat="1" ht="20.100000000000001" customHeight="1" x14ac:dyDescent="0.2">
      <c r="A335" s="175" t="s">
        <v>619</v>
      </c>
      <c r="B335" s="183" t="s">
        <v>610</v>
      </c>
      <c r="C335" s="177" t="s">
        <v>611</v>
      </c>
      <c r="D335" s="175" t="s">
        <v>212</v>
      </c>
      <c r="E335" s="175" t="s">
        <v>339</v>
      </c>
      <c r="F335" s="178">
        <v>8.58</v>
      </c>
      <c r="G335" s="195"/>
      <c r="H335" s="196"/>
      <c r="I335" s="45">
        <v>200</v>
      </c>
      <c r="J335" s="199"/>
      <c r="K335" s="198"/>
      <c r="L335" s="198"/>
      <c r="M335" s="108">
        <f t="shared" si="77"/>
        <v>0</v>
      </c>
      <c r="N335" s="108">
        <f t="shared" si="78"/>
        <v>0</v>
      </c>
      <c r="O335" s="116">
        <f t="shared" si="79"/>
        <v>0</v>
      </c>
      <c r="P335" s="116">
        <f t="shared" si="80"/>
        <v>0</v>
      </c>
      <c r="Q335" s="34"/>
      <c r="R335" s="34"/>
      <c r="S335" s="34"/>
      <c r="T335" s="34"/>
      <c r="U335" s="34"/>
      <c r="V335" s="34"/>
    </row>
    <row r="336" spans="1:22" s="49" customFormat="1" ht="20.100000000000001" customHeight="1" x14ac:dyDescent="0.2">
      <c r="A336" s="175" t="s">
        <v>620</v>
      </c>
      <c r="B336" s="183" t="s">
        <v>610</v>
      </c>
      <c r="C336" s="177" t="s">
        <v>611</v>
      </c>
      <c r="D336" s="175" t="s">
        <v>212</v>
      </c>
      <c r="E336" s="175" t="s">
        <v>339</v>
      </c>
      <c r="F336" s="178">
        <v>8.58</v>
      </c>
      <c r="G336" s="195"/>
      <c r="H336" s="196"/>
      <c r="I336" s="45">
        <v>200</v>
      </c>
      <c r="J336" s="199"/>
      <c r="K336" s="198"/>
      <c r="L336" s="198"/>
      <c r="M336" s="108">
        <f t="shared" si="77"/>
        <v>0</v>
      </c>
      <c r="N336" s="108">
        <f t="shared" si="78"/>
        <v>0</v>
      </c>
      <c r="O336" s="116">
        <f t="shared" si="79"/>
        <v>0</v>
      </c>
      <c r="P336" s="116">
        <f t="shared" si="80"/>
        <v>0</v>
      </c>
      <c r="Q336" s="34"/>
      <c r="R336" s="34"/>
      <c r="S336" s="34"/>
      <c r="T336" s="34"/>
      <c r="U336" s="34"/>
      <c r="V336" s="34"/>
    </row>
    <row r="337" spans="1:22" s="49" customFormat="1" ht="20.100000000000001" customHeight="1" x14ac:dyDescent="0.2">
      <c r="A337" s="175" t="s">
        <v>621</v>
      </c>
      <c r="B337" s="183" t="s">
        <v>610</v>
      </c>
      <c r="C337" s="177" t="s">
        <v>611</v>
      </c>
      <c r="D337" s="175" t="s">
        <v>589</v>
      </c>
      <c r="E337" s="175" t="s">
        <v>217</v>
      </c>
      <c r="F337" s="178">
        <v>5.36</v>
      </c>
      <c r="G337" s="195"/>
      <c r="H337" s="196"/>
      <c r="I337" s="45">
        <v>0</v>
      </c>
      <c r="J337" s="199"/>
      <c r="K337" s="198"/>
      <c r="L337" s="198"/>
      <c r="M337" s="108">
        <f t="shared" si="77"/>
        <v>0</v>
      </c>
      <c r="N337" s="108">
        <f t="shared" si="78"/>
        <v>0</v>
      </c>
      <c r="O337" s="116">
        <f t="shared" si="79"/>
        <v>0</v>
      </c>
      <c r="P337" s="116">
        <f t="shared" si="80"/>
        <v>0</v>
      </c>
      <c r="Q337" s="34"/>
      <c r="R337" s="34"/>
      <c r="S337" s="34"/>
      <c r="T337" s="34"/>
      <c r="U337" s="34"/>
      <c r="V337" s="34"/>
    </row>
    <row r="338" spans="1:22" s="49" customFormat="1" ht="20.100000000000001" customHeight="1" x14ac:dyDescent="0.2">
      <c r="A338" s="175" t="s">
        <v>622</v>
      </c>
      <c r="B338" s="183" t="s">
        <v>610</v>
      </c>
      <c r="C338" s="177" t="s">
        <v>611</v>
      </c>
      <c r="D338" s="175" t="s">
        <v>589</v>
      </c>
      <c r="E338" s="175" t="s">
        <v>217</v>
      </c>
      <c r="F338" s="178">
        <v>5.36</v>
      </c>
      <c r="G338" s="195"/>
      <c r="H338" s="196"/>
      <c r="I338" s="45">
        <v>0</v>
      </c>
      <c r="J338" s="199"/>
      <c r="K338" s="198"/>
      <c r="L338" s="198"/>
      <c r="M338" s="108">
        <f t="shared" si="77"/>
        <v>0</v>
      </c>
      <c r="N338" s="108">
        <f t="shared" si="78"/>
        <v>0</v>
      </c>
      <c r="O338" s="116">
        <f t="shared" si="79"/>
        <v>0</v>
      </c>
      <c r="P338" s="116">
        <f t="shared" si="80"/>
        <v>0</v>
      </c>
      <c r="Q338" s="34"/>
      <c r="R338" s="34"/>
      <c r="S338" s="34"/>
      <c r="T338" s="34"/>
      <c r="U338" s="34"/>
      <c r="V338" s="34"/>
    </row>
    <row r="339" spans="1:22" s="49" customFormat="1" ht="20.100000000000001" customHeight="1" x14ac:dyDescent="0.2">
      <c r="A339" s="175" t="s">
        <v>623</v>
      </c>
      <c r="B339" s="183" t="s">
        <v>610</v>
      </c>
      <c r="C339" s="177" t="s">
        <v>611</v>
      </c>
      <c r="D339" s="175" t="s">
        <v>317</v>
      </c>
      <c r="E339" s="175" t="s">
        <v>217</v>
      </c>
      <c r="F339" s="178">
        <v>15</v>
      </c>
      <c r="G339" s="195"/>
      <c r="H339" s="196"/>
      <c r="I339" s="45">
        <v>200</v>
      </c>
      <c r="J339" s="199"/>
      <c r="K339" s="198"/>
      <c r="L339" s="198"/>
      <c r="M339" s="108">
        <f t="shared" si="77"/>
        <v>0</v>
      </c>
      <c r="N339" s="108">
        <f t="shared" si="78"/>
        <v>0</v>
      </c>
      <c r="O339" s="116">
        <f t="shared" si="79"/>
        <v>0</v>
      </c>
      <c r="P339" s="116">
        <f t="shared" si="80"/>
        <v>0</v>
      </c>
      <c r="Q339" s="34"/>
      <c r="R339" s="34"/>
      <c r="S339" s="34"/>
      <c r="T339" s="34"/>
      <c r="U339" s="34"/>
      <c r="V339" s="34"/>
    </row>
    <row r="340" spans="1:22" ht="20.100000000000001" customHeight="1" x14ac:dyDescent="0.2">
      <c r="A340" s="175" t="s">
        <v>624</v>
      </c>
      <c r="B340" s="183" t="s">
        <v>610</v>
      </c>
      <c r="C340" s="177" t="s">
        <v>611</v>
      </c>
      <c r="D340" s="175" t="s">
        <v>208</v>
      </c>
      <c r="E340" s="175" t="s">
        <v>217</v>
      </c>
      <c r="F340" s="178">
        <v>30</v>
      </c>
      <c r="G340" s="195"/>
      <c r="H340" s="196"/>
      <c r="I340" s="45">
        <v>200</v>
      </c>
      <c r="J340" s="199"/>
      <c r="K340" s="198"/>
      <c r="L340" s="198"/>
      <c r="M340" s="108">
        <f t="shared" si="77"/>
        <v>0</v>
      </c>
      <c r="N340" s="108">
        <f t="shared" si="78"/>
        <v>0</v>
      </c>
      <c r="O340" s="116">
        <f t="shared" si="79"/>
        <v>0</v>
      </c>
      <c r="P340" s="116">
        <f t="shared" si="80"/>
        <v>0</v>
      </c>
    </row>
    <row r="341" spans="1:22" ht="20.100000000000001" customHeight="1" x14ac:dyDescent="0.2">
      <c r="A341" s="175" t="s">
        <v>625</v>
      </c>
      <c r="B341" s="183" t="s">
        <v>610</v>
      </c>
      <c r="C341" s="177" t="s">
        <v>611</v>
      </c>
      <c r="D341" s="175" t="s">
        <v>208</v>
      </c>
      <c r="E341" s="175" t="s">
        <v>217</v>
      </c>
      <c r="F341" s="178">
        <v>58.61</v>
      </c>
      <c r="G341" s="195"/>
      <c r="H341" s="196"/>
      <c r="I341" s="45">
        <v>200</v>
      </c>
      <c r="J341" s="199"/>
      <c r="K341" s="198"/>
      <c r="L341" s="198"/>
      <c r="M341" s="108">
        <f t="shared" si="77"/>
        <v>0</v>
      </c>
      <c r="N341" s="108">
        <f t="shared" si="78"/>
        <v>0</v>
      </c>
      <c r="O341" s="116">
        <f t="shared" si="79"/>
        <v>0</v>
      </c>
      <c r="P341" s="116">
        <f t="shared" si="80"/>
        <v>0</v>
      </c>
    </row>
    <row r="342" spans="1:22" ht="20.100000000000001" customHeight="1" x14ac:dyDescent="0.2">
      <c r="A342" s="175" t="s">
        <v>626</v>
      </c>
      <c r="B342" s="183" t="s">
        <v>610</v>
      </c>
      <c r="C342" s="177" t="s">
        <v>611</v>
      </c>
      <c r="D342" s="175" t="s">
        <v>208</v>
      </c>
      <c r="E342" s="175" t="s">
        <v>217</v>
      </c>
      <c r="F342" s="178">
        <v>58.58</v>
      </c>
      <c r="G342" s="195"/>
      <c r="H342" s="196"/>
      <c r="I342" s="45">
        <v>200</v>
      </c>
      <c r="J342" s="199"/>
      <c r="K342" s="198"/>
      <c r="L342" s="198"/>
      <c r="M342" s="108">
        <f t="shared" si="77"/>
        <v>0</v>
      </c>
      <c r="N342" s="108">
        <f t="shared" si="78"/>
        <v>0</v>
      </c>
      <c r="O342" s="116">
        <f t="shared" si="79"/>
        <v>0</v>
      </c>
      <c r="P342" s="116">
        <f t="shared" si="80"/>
        <v>0</v>
      </c>
    </row>
    <row r="343" spans="1:22" ht="20.100000000000001" customHeight="1" x14ac:dyDescent="0.2">
      <c r="A343" s="175" t="s">
        <v>627</v>
      </c>
      <c r="B343" s="183" t="s">
        <v>610</v>
      </c>
      <c r="C343" s="177" t="s">
        <v>611</v>
      </c>
      <c r="D343" s="175" t="s">
        <v>613</v>
      </c>
      <c r="E343" s="175" t="s">
        <v>217</v>
      </c>
      <c r="F343" s="178">
        <v>14.89</v>
      </c>
      <c r="G343" s="195"/>
      <c r="H343" s="196"/>
      <c r="I343" s="45">
        <v>200</v>
      </c>
      <c r="J343" s="199"/>
      <c r="K343" s="198"/>
      <c r="L343" s="198"/>
      <c r="M343" s="108">
        <f t="shared" si="77"/>
        <v>0</v>
      </c>
      <c r="N343" s="108">
        <f t="shared" si="78"/>
        <v>0</v>
      </c>
      <c r="O343" s="116">
        <f t="shared" si="79"/>
        <v>0</v>
      </c>
      <c r="P343" s="116">
        <f t="shared" si="80"/>
        <v>0</v>
      </c>
    </row>
    <row r="344" spans="1:22" ht="20.100000000000001" customHeight="1" x14ac:dyDescent="0.2">
      <c r="A344" s="175" t="s">
        <v>628</v>
      </c>
      <c r="B344" s="183" t="s">
        <v>610</v>
      </c>
      <c r="C344" s="177" t="s">
        <v>611</v>
      </c>
      <c r="D344" s="175" t="s">
        <v>614</v>
      </c>
      <c r="E344" s="175" t="s">
        <v>217</v>
      </c>
      <c r="F344" s="178">
        <v>14.89</v>
      </c>
      <c r="G344" s="195"/>
      <c r="H344" s="196"/>
      <c r="I344" s="45">
        <v>200</v>
      </c>
      <c r="J344" s="199"/>
      <c r="K344" s="198"/>
      <c r="L344" s="198"/>
      <c r="M344" s="108">
        <f t="shared" si="77"/>
        <v>0</v>
      </c>
      <c r="N344" s="108">
        <f t="shared" si="78"/>
        <v>0</v>
      </c>
      <c r="O344" s="116">
        <f t="shared" si="79"/>
        <v>0</v>
      </c>
      <c r="P344" s="116">
        <f t="shared" si="80"/>
        <v>0</v>
      </c>
    </row>
    <row r="345" spans="1:22" ht="20.100000000000001" customHeight="1" x14ac:dyDescent="0.2">
      <c r="A345" s="175" t="s">
        <v>629</v>
      </c>
      <c r="B345" s="183" t="s">
        <v>610</v>
      </c>
      <c r="C345" s="177" t="s">
        <v>611</v>
      </c>
      <c r="D345" s="175" t="s">
        <v>162</v>
      </c>
      <c r="E345" s="175" t="s">
        <v>217</v>
      </c>
      <c r="F345" s="178">
        <v>102.86</v>
      </c>
      <c r="G345" s="195"/>
      <c r="H345" s="196"/>
      <c r="I345" s="45">
        <v>200</v>
      </c>
      <c r="J345" s="199"/>
      <c r="K345" s="198"/>
      <c r="L345" s="198"/>
      <c r="M345" s="108">
        <f t="shared" si="77"/>
        <v>0</v>
      </c>
      <c r="N345" s="108">
        <f t="shared" si="78"/>
        <v>0</v>
      </c>
      <c r="O345" s="116">
        <f t="shared" si="79"/>
        <v>0</v>
      </c>
      <c r="P345" s="116">
        <f t="shared" si="80"/>
        <v>0</v>
      </c>
    </row>
    <row r="346" spans="1:22" ht="20.100000000000001" customHeight="1" x14ac:dyDescent="0.2">
      <c r="A346" s="175" t="s">
        <v>630</v>
      </c>
      <c r="B346" s="183" t="s">
        <v>610</v>
      </c>
      <c r="C346" s="177" t="s">
        <v>611</v>
      </c>
      <c r="D346" s="175" t="s">
        <v>243</v>
      </c>
      <c r="E346" s="175" t="s">
        <v>339</v>
      </c>
      <c r="F346" s="178">
        <v>4.67</v>
      </c>
      <c r="G346" s="195"/>
      <c r="H346" s="196"/>
      <c r="I346" s="45">
        <v>200</v>
      </c>
      <c r="J346" s="199"/>
      <c r="K346" s="198"/>
      <c r="L346" s="198"/>
      <c r="M346" s="108">
        <f t="shared" si="77"/>
        <v>0</v>
      </c>
      <c r="N346" s="108">
        <f t="shared" si="78"/>
        <v>0</v>
      </c>
      <c r="O346" s="116">
        <f t="shared" si="79"/>
        <v>0</v>
      </c>
      <c r="P346" s="116">
        <f t="shared" si="80"/>
        <v>0</v>
      </c>
    </row>
    <row r="347" spans="1:22" ht="20.100000000000001" customHeight="1" x14ac:dyDescent="0.2">
      <c r="A347" s="175" t="s">
        <v>631</v>
      </c>
      <c r="B347" s="183" t="s">
        <v>610</v>
      </c>
      <c r="C347" s="177" t="s">
        <v>611</v>
      </c>
      <c r="D347" s="175" t="s">
        <v>243</v>
      </c>
      <c r="E347" s="175" t="s">
        <v>339</v>
      </c>
      <c r="F347" s="178">
        <v>4.67</v>
      </c>
      <c r="G347" s="195"/>
      <c r="H347" s="196"/>
      <c r="I347" s="45">
        <v>200</v>
      </c>
      <c r="J347" s="199"/>
      <c r="K347" s="198"/>
      <c r="L347" s="198"/>
      <c r="M347" s="108">
        <f t="shared" si="77"/>
        <v>0</v>
      </c>
      <c r="N347" s="108">
        <f t="shared" si="78"/>
        <v>0</v>
      </c>
      <c r="O347" s="116">
        <f t="shared" si="79"/>
        <v>0</v>
      </c>
      <c r="P347" s="116">
        <f t="shared" si="80"/>
        <v>0</v>
      </c>
    </row>
    <row r="348" spans="1:22" ht="20.100000000000001" customHeight="1" x14ac:dyDescent="0.2">
      <c r="A348" s="175" t="s">
        <v>632</v>
      </c>
      <c r="B348" s="183" t="s">
        <v>610</v>
      </c>
      <c r="C348" s="177" t="s">
        <v>611</v>
      </c>
      <c r="D348" s="175" t="s">
        <v>244</v>
      </c>
      <c r="E348" s="175" t="s">
        <v>217</v>
      </c>
      <c r="F348" s="178">
        <v>29.36</v>
      </c>
      <c r="G348" s="195"/>
      <c r="H348" s="196"/>
      <c r="I348" s="45">
        <v>200</v>
      </c>
      <c r="J348" s="199"/>
      <c r="K348" s="198"/>
      <c r="L348" s="198"/>
      <c r="M348" s="108">
        <f t="shared" si="77"/>
        <v>0</v>
      </c>
      <c r="N348" s="108">
        <f t="shared" si="78"/>
        <v>0</v>
      </c>
      <c r="O348" s="116">
        <f t="shared" si="79"/>
        <v>0</v>
      </c>
      <c r="P348" s="116">
        <f t="shared" si="80"/>
        <v>0</v>
      </c>
    </row>
    <row r="349" spans="1:22" ht="20.100000000000001" customHeight="1" x14ac:dyDescent="0.2">
      <c r="A349" s="175" t="s">
        <v>633</v>
      </c>
      <c r="B349" s="183" t="s">
        <v>610</v>
      </c>
      <c r="C349" s="177" t="s">
        <v>611</v>
      </c>
      <c r="D349" s="175" t="s">
        <v>244</v>
      </c>
      <c r="E349" s="175" t="s">
        <v>217</v>
      </c>
      <c r="F349" s="178">
        <v>6.63</v>
      </c>
      <c r="G349" s="195"/>
      <c r="H349" s="196"/>
      <c r="I349" s="45">
        <v>200</v>
      </c>
      <c r="J349" s="199"/>
      <c r="K349" s="198"/>
      <c r="L349" s="198"/>
      <c r="M349" s="108">
        <f t="shared" si="77"/>
        <v>0</v>
      </c>
      <c r="N349" s="108">
        <f t="shared" si="78"/>
        <v>0</v>
      </c>
      <c r="O349" s="116">
        <f t="shared" si="79"/>
        <v>0</v>
      </c>
      <c r="P349" s="116">
        <f t="shared" si="80"/>
        <v>0</v>
      </c>
    </row>
    <row r="350" spans="1:22" ht="20.100000000000001" customHeight="1" x14ac:dyDescent="0.2">
      <c r="A350" s="175" t="s">
        <v>634</v>
      </c>
      <c r="B350" s="183" t="s">
        <v>610</v>
      </c>
      <c r="C350" s="177" t="s">
        <v>611</v>
      </c>
      <c r="D350" s="175" t="s">
        <v>594</v>
      </c>
      <c r="E350" s="175" t="s">
        <v>339</v>
      </c>
      <c r="F350" s="178">
        <v>4.08</v>
      </c>
      <c r="G350" s="195"/>
      <c r="H350" s="196"/>
      <c r="I350" s="45">
        <v>200</v>
      </c>
      <c r="J350" s="199"/>
      <c r="K350" s="198"/>
      <c r="L350" s="198"/>
      <c r="M350" s="108">
        <f t="shared" si="77"/>
        <v>0</v>
      </c>
      <c r="N350" s="108">
        <f t="shared" si="78"/>
        <v>0</v>
      </c>
      <c r="O350" s="116">
        <f t="shared" si="79"/>
        <v>0</v>
      </c>
      <c r="P350" s="116">
        <f t="shared" si="80"/>
        <v>0</v>
      </c>
    </row>
    <row r="351" spans="1:22" ht="20.100000000000001" customHeight="1" x14ac:dyDescent="0.2">
      <c r="A351" s="175" t="s">
        <v>635</v>
      </c>
      <c r="B351" s="183" t="s">
        <v>610</v>
      </c>
      <c r="C351" s="177" t="s">
        <v>611</v>
      </c>
      <c r="D351" s="175" t="s">
        <v>615</v>
      </c>
      <c r="E351" s="175" t="s">
        <v>217</v>
      </c>
      <c r="F351" s="178">
        <v>56.76</v>
      </c>
      <c r="G351" s="195"/>
      <c r="H351" s="196"/>
      <c r="I351" s="45">
        <v>200</v>
      </c>
      <c r="J351" s="199"/>
      <c r="K351" s="198"/>
      <c r="L351" s="198"/>
      <c r="M351" s="108">
        <f t="shared" si="77"/>
        <v>0</v>
      </c>
      <c r="N351" s="108">
        <f t="shared" si="78"/>
        <v>0</v>
      </c>
      <c r="O351" s="116">
        <f t="shared" si="79"/>
        <v>0</v>
      </c>
      <c r="P351" s="116">
        <f t="shared" si="80"/>
        <v>0</v>
      </c>
    </row>
    <row r="352" spans="1:22" ht="20.100000000000001" customHeight="1" x14ac:dyDescent="0.2">
      <c r="A352" s="175" t="s">
        <v>636</v>
      </c>
      <c r="B352" s="183" t="s">
        <v>610</v>
      </c>
      <c r="C352" s="177" t="s">
        <v>611</v>
      </c>
      <c r="D352" s="175" t="s">
        <v>592</v>
      </c>
      <c r="E352" s="175" t="s">
        <v>245</v>
      </c>
      <c r="F352" s="178">
        <v>14.56</v>
      </c>
      <c r="G352" s="195"/>
      <c r="H352" s="196"/>
      <c r="I352" s="45">
        <v>200</v>
      </c>
      <c r="J352" s="199"/>
      <c r="K352" s="198"/>
      <c r="L352" s="198"/>
      <c r="M352" s="108">
        <f t="shared" si="77"/>
        <v>0</v>
      </c>
      <c r="N352" s="108">
        <f t="shared" si="78"/>
        <v>0</v>
      </c>
      <c r="O352" s="116">
        <f t="shared" si="79"/>
        <v>0</v>
      </c>
      <c r="P352" s="116">
        <f t="shared" si="80"/>
        <v>0</v>
      </c>
    </row>
    <row r="353" spans="1:16" ht="20.100000000000001" customHeight="1" x14ac:dyDescent="0.2">
      <c r="A353" s="175" t="s">
        <v>637</v>
      </c>
      <c r="B353" s="183" t="s">
        <v>610</v>
      </c>
      <c r="C353" s="177" t="s">
        <v>611</v>
      </c>
      <c r="D353" s="175" t="s">
        <v>208</v>
      </c>
      <c r="E353" s="175" t="s">
        <v>245</v>
      </c>
      <c r="F353" s="178">
        <v>50</v>
      </c>
      <c r="G353" s="195"/>
      <c r="H353" s="196"/>
      <c r="I353" s="45">
        <v>200</v>
      </c>
      <c r="J353" s="199"/>
      <c r="K353" s="198"/>
      <c r="L353" s="198"/>
      <c r="M353" s="108">
        <f t="shared" si="77"/>
        <v>0</v>
      </c>
      <c r="N353" s="108">
        <f t="shared" si="78"/>
        <v>0</v>
      </c>
      <c r="O353" s="116">
        <f t="shared" si="79"/>
        <v>0</v>
      </c>
      <c r="P353" s="116">
        <f t="shared" si="80"/>
        <v>0</v>
      </c>
    </row>
    <row r="354" spans="1:16" ht="20.100000000000001" customHeight="1" x14ac:dyDescent="0.2">
      <c r="A354" s="175" t="s">
        <v>638</v>
      </c>
      <c r="B354" s="183" t="s">
        <v>610</v>
      </c>
      <c r="C354" s="177" t="s">
        <v>611</v>
      </c>
      <c r="D354" s="175" t="s">
        <v>160</v>
      </c>
      <c r="E354" s="175" t="s">
        <v>217</v>
      </c>
      <c r="F354" s="178">
        <v>45.69</v>
      </c>
      <c r="G354" s="195"/>
      <c r="H354" s="196"/>
      <c r="I354" s="45">
        <v>200</v>
      </c>
      <c r="J354" s="199"/>
      <c r="K354" s="198"/>
      <c r="L354" s="198"/>
      <c r="M354" s="108">
        <f t="shared" si="77"/>
        <v>0</v>
      </c>
      <c r="N354" s="108">
        <f t="shared" si="78"/>
        <v>0</v>
      </c>
      <c r="O354" s="116">
        <f t="shared" si="79"/>
        <v>0</v>
      </c>
      <c r="P354" s="116">
        <f t="shared" si="80"/>
        <v>0</v>
      </c>
    </row>
    <row r="355" spans="1:16" ht="20.100000000000001" customHeight="1" x14ac:dyDescent="0.2">
      <c r="A355" s="175" t="s">
        <v>639</v>
      </c>
      <c r="B355" s="183" t="s">
        <v>610</v>
      </c>
      <c r="C355" s="177" t="s">
        <v>611</v>
      </c>
      <c r="D355" s="175" t="s">
        <v>160</v>
      </c>
      <c r="E355" s="175" t="s">
        <v>217</v>
      </c>
      <c r="F355" s="178">
        <v>44.59</v>
      </c>
      <c r="G355" s="195"/>
      <c r="H355" s="196"/>
      <c r="I355" s="45">
        <v>200</v>
      </c>
      <c r="J355" s="199"/>
      <c r="K355" s="198"/>
      <c r="L355" s="198"/>
      <c r="M355" s="108">
        <f t="shared" si="77"/>
        <v>0</v>
      </c>
      <c r="N355" s="108">
        <f t="shared" si="78"/>
        <v>0</v>
      </c>
      <c r="O355" s="116">
        <f t="shared" si="79"/>
        <v>0</v>
      </c>
      <c r="P355" s="116">
        <f t="shared" si="80"/>
        <v>0</v>
      </c>
    </row>
    <row r="356" spans="1:16" ht="20.100000000000001" customHeight="1" x14ac:dyDescent="0.2">
      <c r="A356" s="175" t="s">
        <v>640</v>
      </c>
      <c r="B356" s="183" t="s">
        <v>610</v>
      </c>
      <c r="C356" s="177" t="s">
        <v>611</v>
      </c>
      <c r="D356" s="175" t="s">
        <v>208</v>
      </c>
      <c r="E356" s="175" t="s">
        <v>217</v>
      </c>
      <c r="F356" s="178">
        <v>45.37</v>
      </c>
      <c r="G356" s="195"/>
      <c r="H356" s="196"/>
      <c r="I356" s="45">
        <v>200</v>
      </c>
      <c r="J356" s="199"/>
      <c r="K356" s="198"/>
      <c r="L356" s="198"/>
      <c r="M356" s="108">
        <f t="shared" si="77"/>
        <v>0</v>
      </c>
      <c r="N356" s="108">
        <f t="shared" si="78"/>
        <v>0</v>
      </c>
      <c r="O356" s="116">
        <f t="shared" si="79"/>
        <v>0</v>
      </c>
      <c r="P356" s="116">
        <f t="shared" si="80"/>
        <v>0</v>
      </c>
    </row>
    <row r="357" spans="1:16" ht="20.100000000000001" customHeight="1" x14ac:dyDescent="0.2">
      <c r="A357" s="175" t="s">
        <v>641</v>
      </c>
      <c r="B357" s="183" t="s">
        <v>610</v>
      </c>
      <c r="C357" s="177" t="s">
        <v>611</v>
      </c>
      <c r="D357" s="175" t="s">
        <v>208</v>
      </c>
      <c r="E357" s="175" t="s">
        <v>217</v>
      </c>
      <c r="F357" s="178">
        <v>31.29</v>
      </c>
      <c r="G357" s="195"/>
      <c r="H357" s="196"/>
      <c r="I357" s="45">
        <v>200</v>
      </c>
      <c r="J357" s="199"/>
      <c r="K357" s="198"/>
      <c r="L357" s="198"/>
      <c r="M357" s="108">
        <f t="shared" si="77"/>
        <v>0</v>
      </c>
      <c r="N357" s="108">
        <f t="shared" si="78"/>
        <v>0</v>
      </c>
      <c r="O357" s="116">
        <f t="shared" si="79"/>
        <v>0</v>
      </c>
      <c r="P357" s="116">
        <f t="shared" si="80"/>
        <v>0</v>
      </c>
    </row>
    <row r="358" spans="1:16" ht="20.100000000000001" customHeight="1" x14ac:dyDescent="0.2">
      <c r="A358" s="175" t="s">
        <v>642</v>
      </c>
      <c r="B358" s="183" t="s">
        <v>610</v>
      </c>
      <c r="C358" s="177" t="s">
        <v>611</v>
      </c>
      <c r="D358" s="175" t="s">
        <v>208</v>
      </c>
      <c r="E358" s="175" t="s">
        <v>217</v>
      </c>
      <c r="F358" s="178">
        <v>31.29</v>
      </c>
      <c r="G358" s="195"/>
      <c r="H358" s="196"/>
      <c r="I358" s="45">
        <v>200</v>
      </c>
      <c r="J358" s="199"/>
      <c r="K358" s="198"/>
      <c r="L358" s="198"/>
      <c r="M358" s="108">
        <f t="shared" si="77"/>
        <v>0</v>
      </c>
      <c r="N358" s="108">
        <f t="shared" si="78"/>
        <v>0</v>
      </c>
      <c r="O358" s="116">
        <f t="shared" si="79"/>
        <v>0</v>
      </c>
      <c r="P358" s="116">
        <f t="shared" si="80"/>
        <v>0</v>
      </c>
    </row>
    <row r="359" spans="1:16" ht="20.100000000000001" customHeight="1" x14ac:dyDescent="0.2">
      <c r="A359" s="175" t="s">
        <v>643</v>
      </c>
      <c r="B359" s="183" t="s">
        <v>610</v>
      </c>
      <c r="C359" s="177" t="s">
        <v>611</v>
      </c>
      <c r="D359" s="175" t="s">
        <v>91</v>
      </c>
      <c r="E359" s="175" t="s">
        <v>217</v>
      </c>
      <c r="F359" s="178">
        <v>61.04</v>
      </c>
      <c r="G359" s="195"/>
      <c r="H359" s="196"/>
      <c r="I359" s="45">
        <v>200</v>
      </c>
      <c r="J359" s="199"/>
      <c r="K359" s="198"/>
      <c r="L359" s="198"/>
      <c r="M359" s="108">
        <f t="shared" si="77"/>
        <v>0</v>
      </c>
      <c r="N359" s="108">
        <f t="shared" si="78"/>
        <v>0</v>
      </c>
      <c r="O359" s="116">
        <f t="shared" si="79"/>
        <v>0</v>
      </c>
      <c r="P359" s="116">
        <f t="shared" si="80"/>
        <v>0</v>
      </c>
    </row>
    <row r="360" spans="1:16" ht="20.100000000000001" customHeight="1" x14ac:dyDescent="0.2">
      <c r="A360" s="175" t="s">
        <v>644</v>
      </c>
      <c r="B360" s="183" t="s">
        <v>610</v>
      </c>
      <c r="C360" s="177" t="s">
        <v>611</v>
      </c>
      <c r="D360" s="175" t="s">
        <v>91</v>
      </c>
      <c r="E360" s="175" t="s">
        <v>217</v>
      </c>
      <c r="F360" s="178">
        <v>61.04</v>
      </c>
      <c r="G360" s="195"/>
      <c r="H360" s="196"/>
      <c r="I360" s="45">
        <v>200</v>
      </c>
      <c r="J360" s="199"/>
      <c r="K360" s="198"/>
      <c r="L360" s="198"/>
      <c r="M360" s="108">
        <f t="shared" si="77"/>
        <v>0</v>
      </c>
      <c r="N360" s="108">
        <f t="shared" si="78"/>
        <v>0</v>
      </c>
      <c r="O360" s="116">
        <f t="shared" si="79"/>
        <v>0</v>
      </c>
      <c r="P360" s="116">
        <f t="shared" si="80"/>
        <v>0</v>
      </c>
    </row>
    <row r="361" spans="1:16" ht="20.100000000000001" customHeight="1" x14ac:dyDescent="0.2">
      <c r="A361" s="175" t="s">
        <v>645</v>
      </c>
      <c r="B361" s="183" t="s">
        <v>610</v>
      </c>
      <c r="C361" s="177" t="s">
        <v>611</v>
      </c>
      <c r="D361" s="175" t="s">
        <v>208</v>
      </c>
      <c r="E361" s="175" t="s">
        <v>217</v>
      </c>
      <c r="F361" s="178">
        <v>8.58</v>
      </c>
      <c r="G361" s="195"/>
      <c r="H361" s="196"/>
      <c r="I361" s="45">
        <v>200</v>
      </c>
      <c r="J361" s="199"/>
      <c r="K361" s="198"/>
      <c r="L361" s="198"/>
      <c r="M361" s="108">
        <f t="shared" si="77"/>
        <v>0</v>
      </c>
      <c r="N361" s="108">
        <f t="shared" si="78"/>
        <v>0</v>
      </c>
      <c r="O361" s="116">
        <f t="shared" si="79"/>
        <v>0</v>
      </c>
      <c r="P361" s="116">
        <f t="shared" si="80"/>
        <v>0</v>
      </c>
    </row>
    <row r="362" spans="1:16" ht="20.100000000000001" customHeight="1" x14ac:dyDescent="0.2">
      <c r="A362" s="175" t="s">
        <v>646</v>
      </c>
      <c r="B362" s="183" t="s">
        <v>610</v>
      </c>
      <c r="C362" s="177" t="s">
        <v>611</v>
      </c>
      <c r="D362" s="175" t="s">
        <v>208</v>
      </c>
      <c r="E362" s="175" t="s">
        <v>217</v>
      </c>
      <c r="F362" s="178">
        <v>8.58</v>
      </c>
      <c r="G362" s="195"/>
      <c r="H362" s="196"/>
      <c r="I362" s="45">
        <v>200</v>
      </c>
      <c r="J362" s="199"/>
      <c r="K362" s="198"/>
      <c r="L362" s="198"/>
      <c r="M362" s="108">
        <f t="shared" si="77"/>
        <v>0</v>
      </c>
      <c r="N362" s="108">
        <f t="shared" si="78"/>
        <v>0</v>
      </c>
      <c r="O362" s="116">
        <f t="shared" si="79"/>
        <v>0</v>
      </c>
      <c r="P362" s="116">
        <f t="shared" si="80"/>
        <v>0</v>
      </c>
    </row>
    <row r="363" spans="1:16" ht="20.100000000000001" customHeight="1" x14ac:dyDescent="0.2">
      <c r="A363" s="175" t="s">
        <v>647</v>
      </c>
      <c r="B363" s="183" t="s">
        <v>610</v>
      </c>
      <c r="C363" s="177" t="s">
        <v>611</v>
      </c>
      <c r="D363" s="175" t="s">
        <v>212</v>
      </c>
      <c r="E363" s="175" t="s">
        <v>339</v>
      </c>
      <c r="F363" s="178">
        <v>5.36</v>
      </c>
      <c r="G363" s="195"/>
      <c r="H363" s="196"/>
      <c r="I363" s="45">
        <v>200</v>
      </c>
      <c r="J363" s="199"/>
      <c r="K363" s="198"/>
      <c r="L363" s="198"/>
      <c r="M363" s="108">
        <f t="shared" si="77"/>
        <v>0</v>
      </c>
      <c r="N363" s="108">
        <f t="shared" si="78"/>
        <v>0</v>
      </c>
      <c r="O363" s="116">
        <f t="shared" si="79"/>
        <v>0</v>
      </c>
      <c r="P363" s="116">
        <f t="shared" si="80"/>
        <v>0</v>
      </c>
    </row>
    <row r="364" spans="1:16" ht="20.100000000000001" customHeight="1" x14ac:dyDescent="0.2">
      <c r="A364" s="175" t="s">
        <v>648</v>
      </c>
      <c r="B364" s="183" t="s">
        <v>610</v>
      </c>
      <c r="C364" s="177" t="s">
        <v>611</v>
      </c>
      <c r="D364" s="175" t="s">
        <v>212</v>
      </c>
      <c r="E364" s="175" t="s">
        <v>339</v>
      </c>
      <c r="F364" s="178">
        <v>5.36</v>
      </c>
      <c r="G364" s="195"/>
      <c r="H364" s="196"/>
      <c r="I364" s="45">
        <v>200</v>
      </c>
      <c r="J364" s="199"/>
      <c r="K364" s="198"/>
      <c r="L364" s="198"/>
      <c r="M364" s="108">
        <f t="shared" si="77"/>
        <v>0</v>
      </c>
      <c r="N364" s="108">
        <f t="shared" si="78"/>
        <v>0</v>
      </c>
      <c r="O364" s="116">
        <f t="shared" si="79"/>
        <v>0</v>
      </c>
      <c r="P364" s="116">
        <f t="shared" si="80"/>
        <v>0</v>
      </c>
    </row>
    <row r="365" spans="1:16" ht="20.100000000000001" customHeight="1" x14ac:dyDescent="0.2">
      <c r="A365" s="175" t="s">
        <v>649</v>
      </c>
      <c r="B365" s="183" t="s">
        <v>610</v>
      </c>
      <c r="C365" s="177" t="s">
        <v>611</v>
      </c>
      <c r="D365" s="175" t="s">
        <v>249</v>
      </c>
      <c r="E365" s="175" t="s">
        <v>217</v>
      </c>
      <c r="F365" s="178">
        <v>9</v>
      </c>
      <c r="G365" s="195"/>
      <c r="H365" s="196"/>
      <c r="I365" s="45">
        <v>0</v>
      </c>
      <c r="J365" s="199"/>
      <c r="K365" s="198"/>
      <c r="L365" s="198"/>
      <c r="M365" s="108">
        <f t="shared" si="77"/>
        <v>0</v>
      </c>
      <c r="N365" s="108">
        <f t="shared" si="78"/>
        <v>0</v>
      </c>
      <c r="O365" s="116">
        <f t="shared" si="79"/>
        <v>0</v>
      </c>
      <c r="P365" s="116">
        <f t="shared" si="80"/>
        <v>0</v>
      </c>
    </row>
    <row r="366" spans="1:16" ht="20.100000000000001" customHeight="1" x14ac:dyDescent="0.2">
      <c r="A366" s="175" t="s">
        <v>650</v>
      </c>
      <c r="B366" s="183" t="s">
        <v>610</v>
      </c>
      <c r="C366" s="177" t="s">
        <v>611</v>
      </c>
      <c r="D366" s="175" t="s">
        <v>249</v>
      </c>
      <c r="E366" s="175" t="s">
        <v>339</v>
      </c>
      <c r="F366" s="178">
        <v>20</v>
      </c>
      <c r="G366" s="195"/>
      <c r="H366" s="196"/>
      <c r="I366" s="45">
        <v>0</v>
      </c>
      <c r="J366" s="199"/>
      <c r="K366" s="198"/>
      <c r="L366" s="198"/>
      <c r="M366" s="108">
        <f t="shared" si="77"/>
        <v>0</v>
      </c>
      <c r="N366" s="108">
        <f t="shared" si="78"/>
        <v>0</v>
      </c>
      <c r="O366" s="116">
        <f t="shared" si="79"/>
        <v>0</v>
      </c>
      <c r="P366" s="116">
        <f t="shared" si="80"/>
        <v>0</v>
      </c>
    </row>
    <row r="367" spans="1:16" ht="20.100000000000001" customHeight="1" x14ac:dyDescent="0.2">
      <c r="A367" s="175" t="s">
        <v>651</v>
      </c>
      <c r="B367" s="183" t="s">
        <v>610</v>
      </c>
      <c r="C367" s="177" t="s">
        <v>611</v>
      </c>
      <c r="D367" s="175" t="s">
        <v>160</v>
      </c>
      <c r="E367" s="175" t="s">
        <v>217</v>
      </c>
      <c r="F367" s="178">
        <v>58.58</v>
      </c>
      <c r="G367" s="195"/>
      <c r="H367" s="196"/>
      <c r="I367" s="45">
        <v>200</v>
      </c>
      <c r="J367" s="199"/>
      <c r="K367" s="198"/>
      <c r="L367" s="198"/>
      <c r="M367" s="108">
        <f t="shared" si="77"/>
        <v>0</v>
      </c>
      <c r="N367" s="108">
        <f t="shared" si="78"/>
        <v>0</v>
      </c>
      <c r="O367" s="116">
        <f t="shared" si="79"/>
        <v>0</v>
      </c>
      <c r="P367" s="116">
        <f t="shared" si="80"/>
        <v>0</v>
      </c>
    </row>
    <row r="368" spans="1:16" ht="20.100000000000001" customHeight="1" x14ac:dyDescent="0.2">
      <c r="A368" s="175" t="s">
        <v>652</v>
      </c>
      <c r="B368" s="183" t="s">
        <v>610</v>
      </c>
      <c r="C368" s="177" t="s">
        <v>611</v>
      </c>
      <c r="D368" s="175" t="s">
        <v>208</v>
      </c>
      <c r="E368" s="175" t="s">
        <v>339</v>
      </c>
      <c r="F368" s="178">
        <v>58.58</v>
      </c>
      <c r="G368" s="195"/>
      <c r="H368" s="196"/>
      <c r="I368" s="45">
        <v>200</v>
      </c>
      <c r="J368" s="199"/>
      <c r="K368" s="198"/>
      <c r="L368" s="198"/>
      <c r="M368" s="108">
        <f t="shared" si="77"/>
        <v>0</v>
      </c>
      <c r="N368" s="108">
        <f t="shared" si="78"/>
        <v>0</v>
      </c>
      <c r="O368" s="116">
        <f t="shared" si="79"/>
        <v>0</v>
      </c>
      <c r="P368" s="116">
        <f t="shared" si="80"/>
        <v>0</v>
      </c>
    </row>
    <row r="369" spans="1:16" ht="20.100000000000001" customHeight="1" x14ac:dyDescent="0.2">
      <c r="A369" s="175" t="s">
        <v>653</v>
      </c>
      <c r="B369" s="183" t="s">
        <v>610</v>
      </c>
      <c r="C369" s="177" t="s">
        <v>611</v>
      </c>
      <c r="D369" s="175" t="s">
        <v>208</v>
      </c>
      <c r="E369" s="175" t="s">
        <v>339</v>
      </c>
      <c r="F369" s="178">
        <v>26.46</v>
      </c>
      <c r="G369" s="195"/>
      <c r="H369" s="196"/>
      <c r="I369" s="45">
        <v>200</v>
      </c>
      <c r="J369" s="199"/>
      <c r="K369" s="198"/>
      <c r="L369" s="198"/>
      <c r="M369" s="108">
        <f t="shared" si="77"/>
        <v>0</v>
      </c>
      <c r="N369" s="108">
        <f t="shared" si="78"/>
        <v>0</v>
      </c>
      <c r="O369" s="116">
        <f t="shared" si="79"/>
        <v>0</v>
      </c>
      <c r="P369" s="116">
        <f t="shared" si="80"/>
        <v>0</v>
      </c>
    </row>
    <row r="370" spans="1:16" ht="20.100000000000001" customHeight="1" x14ac:dyDescent="0.2">
      <c r="A370" s="175" t="s">
        <v>654</v>
      </c>
      <c r="B370" s="183" t="s">
        <v>610</v>
      </c>
      <c r="C370" s="177" t="s">
        <v>611</v>
      </c>
      <c r="D370" s="175" t="s">
        <v>208</v>
      </c>
      <c r="E370" s="175" t="s">
        <v>217</v>
      </c>
      <c r="F370" s="178">
        <v>43.78</v>
      </c>
      <c r="G370" s="195"/>
      <c r="H370" s="196"/>
      <c r="I370" s="45">
        <v>200</v>
      </c>
      <c r="J370" s="199"/>
      <c r="K370" s="198"/>
      <c r="L370" s="198"/>
      <c r="M370" s="108">
        <f t="shared" si="77"/>
        <v>0</v>
      </c>
      <c r="N370" s="108">
        <f t="shared" si="78"/>
        <v>0</v>
      </c>
      <c r="O370" s="116">
        <f t="shared" si="79"/>
        <v>0</v>
      </c>
      <c r="P370" s="116">
        <f t="shared" si="80"/>
        <v>0</v>
      </c>
    </row>
    <row r="371" spans="1:16" ht="20.100000000000001" customHeight="1" x14ac:dyDescent="0.2">
      <c r="A371" s="175" t="s">
        <v>655</v>
      </c>
      <c r="B371" s="183" t="s">
        <v>610</v>
      </c>
      <c r="C371" s="177" t="s">
        <v>611</v>
      </c>
      <c r="D371" s="175" t="s">
        <v>319</v>
      </c>
      <c r="E371" s="175" t="s">
        <v>217</v>
      </c>
      <c r="F371" s="178">
        <v>52.41</v>
      </c>
      <c r="G371" s="195"/>
      <c r="H371" s="196"/>
      <c r="I371" s="45">
        <v>200</v>
      </c>
      <c r="J371" s="199"/>
      <c r="K371" s="198"/>
      <c r="L371" s="198"/>
      <c r="M371" s="108">
        <f t="shared" si="77"/>
        <v>0</v>
      </c>
      <c r="N371" s="108">
        <f t="shared" si="78"/>
        <v>0</v>
      </c>
      <c r="O371" s="116">
        <f t="shared" si="79"/>
        <v>0</v>
      </c>
      <c r="P371" s="116">
        <f t="shared" si="80"/>
        <v>0</v>
      </c>
    </row>
    <row r="372" spans="1:16" ht="20.100000000000001" customHeight="1" x14ac:dyDescent="0.2">
      <c r="A372" s="175" t="s">
        <v>656</v>
      </c>
      <c r="B372" s="183" t="s">
        <v>610</v>
      </c>
      <c r="C372" s="177" t="s">
        <v>611</v>
      </c>
      <c r="D372" s="175" t="s">
        <v>209</v>
      </c>
      <c r="E372" s="175" t="s">
        <v>217</v>
      </c>
      <c r="F372" s="178">
        <v>2.8</v>
      </c>
      <c r="G372" s="195"/>
      <c r="H372" s="196"/>
      <c r="I372" s="45">
        <v>200</v>
      </c>
      <c r="J372" s="199"/>
      <c r="K372" s="198"/>
      <c r="L372" s="198"/>
      <c r="M372" s="108">
        <f t="shared" si="77"/>
        <v>0</v>
      </c>
      <c r="N372" s="108">
        <f t="shared" si="78"/>
        <v>0</v>
      </c>
      <c r="O372" s="116">
        <f t="shared" si="79"/>
        <v>0</v>
      </c>
      <c r="P372" s="116">
        <f t="shared" si="80"/>
        <v>0</v>
      </c>
    </row>
    <row r="373" spans="1:16" ht="20.100000000000001" customHeight="1" x14ac:dyDescent="0.2">
      <c r="A373" s="175" t="s">
        <v>657</v>
      </c>
      <c r="B373" s="183" t="s">
        <v>610</v>
      </c>
      <c r="C373" s="177" t="s">
        <v>611</v>
      </c>
      <c r="D373" s="175" t="s">
        <v>616</v>
      </c>
      <c r="E373" s="175" t="s">
        <v>217</v>
      </c>
      <c r="F373" s="178">
        <v>22.39</v>
      </c>
      <c r="G373" s="195"/>
      <c r="H373" s="196"/>
      <c r="I373" s="45">
        <v>200</v>
      </c>
      <c r="J373" s="199"/>
      <c r="K373" s="198"/>
      <c r="L373" s="198"/>
      <c r="M373" s="108">
        <f t="shared" si="77"/>
        <v>0</v>
      </c>
      <c r="N373" s="108">
        <f t="shared" si="78"/>
        <v>0</v>
      </c>
      <c r="O373" s="116">
        <f t="shared" si="79"/>
        <v>0</v>
      </c>
      <c r="P373" s="116">
        <f t="shared" si="80"/>
        <v>0</v>
      </c>
    </row>
    <row r="374" spans="1:16" ht="20.100000000000001" customHeight="1" x14ac:dyDescent="0.2">
      <c r="A374" s="175" t="s">
        <v>658</v>
      </c>
      <c r="B374" s="183" t="s">
        <v>610</v>
      </c>
      <c r="C374" s="177" t="s">
        <v>611</v>
      </c>
      <c r="D374" s="175" t="s">
        <v>213</v>
      </c>
      <c r="E374" s="175" t="s">
        <v>217</v>
      </c>
      <c r="F374" s="178">
        <v>3.75</v>
      </c>
      <c r="G374" s="195"/>
      <c r="H374" s="196"/>
      <c r="I374" s="45">
        <v>0</v>
      </c>
      <c r="J374" s="199"/>
      <c r="K374" s="198"/>
      <c r="L374" s="198"/>
      <c r="M374" s="108">
        <f t="shared" si="77"/>
        <v>0</v>
      </c>
      <c r="N374" s="108">
        <f t="shared" si="78"/>
        <v>0</v>
      </c>
      <c r="O374" s="116">
        <f t="shared" si="79"/>
        <v>0</v>
      </c>
      <c r="P374" s="116">
        <f t="shared" si="80"/>
        <v>0</v>
      </c>
    </row>
    <row r="375" spans="1:16" ht="20.100000000000001" customHeight="1" x14ac:dyDescent="0.2">
      <c r="A375" s="175" t="s">
        <v>659</v>
      </c>
      <c r="B375" s="183" t="s">
        <v>610</v>
      </c>
      <c r="C375" s="177" t="s">
        <v>611</v>
      </c>
      <c r="D375" s="175" t="s">
        <v>249</v>
      </c>
      <c r="E375" s="175" t="s">
        <v>217</v>
      </c>
      <c r="F375" s="178">
        <v>2.2999999999999998</v>
      </c>
      <c r="G375" s="195"/>
      <c r="H375" s="196"/>
      <c r="I375" s="45">
        <v>0</v>
      </c>
      <c r="J375" s="199"/>
      <c r="K375" s="198"/>
      <c r="L375" s="198"/>
      <c r="M375" s="108">
        <f t="shared" si="77"/>
        <v>0</v>
      </c>
      <c r="N375" s="108">
        <f t="shared" si="78"/>
        <v>0</v>
      </c>
      <c r="O375" s="116">
        <f t="shared" si="79"/>
        <v>0</v>
      </c>
      <c r="P375" s="116">
        <f t="shared" si="80"/>
        <v>0</v>
      </c>
    </row>
    <row r="376" spans="1:16" ht="20.100000000000001" customHeight="1" x14ac:dyDescent="0.2">
      <c r="A376" s="175" t="s">
        <v>660</v>
      </c>
      <c r="B376" s="183" t="s">
        <v>610</v>
      </c>
      <c r="C376" s="177" t="s">
        <v>611</v>
      </c>
      <c r="D376" s="175" t="s">
        <v>243</v>
      </c>
      <c r="E376" s="175" t="s">
        <v>217</v>
      </c>
      <c r="F376" s="178">
        <v>10.86</v>
      </c>
      <c r="G376" s="195"/>
      <c r="H376" s="196"/>
      <c r="I376" s="45">
        <v>200</v>
      </c>
      <c r="J376" s="199"/>
      <c r="K376" s="198"/>
      <c r="L376" s="198"/>
      <c r="M376" s="108">
        <f t="shared" si="77"/>
        <v>0</v>
      </c>
      <c r="N376" s="108">
        <f t="shared" si="78"/>
        <v>0</v>
      </c>
      <c r="O376" s="116">
        <f t="shared" si="79"/>
        <v>0</v>
      </c>
      <c r="P376" s="116">
        <f t="shared" si="80"/>
        <v>0</v>
      </c>
    </row>
    <row r="377" spans="1:16" ht="20.100000000000001" customHeight="1" x14ac:dyDescent="0.2">
      <c r="A377" s="175" t="s">
        <v>661</v>
      </c>
      <c r="B377" s="183" t="s">
        <v>610</v>
      </c>
      <c r="C377" s="177" t="s">
        <v>611</v>
      </c>
      <c r="D377" s="175" t="s">
        <v>591</v>
      </c>
      <c r="E377" s="175" t="s">
        <v>339</v>
      </c>
      <c r="F377" s="178">
        <v>6.29</v>
      </c>
      <c r="G377" s="195"/>
      <c r="H377" s="196"/>
      <c r="I377" s="45">
        <v>0</v>
      </c>
      <c r="J377" s="199"/>
      <c r="K377" s="198"/>
      <c r="L377" s="198"/>
      <c r="M377" s="108">
        <f t="shared" si="77"/>
        <v>0</v>
      </c>
      <c r="N377" s="108">
        <f t="shared" si="78"/>
        <v>0</v>
      </c>
      <c r="O377" s="116">
        <f t="shared" si="79"/>
        <v>0</v>
      </c>
      <c r="P377" s="116">
        <f t="shared" si="80"/>
        <v>0</v>
      </c>
    </row>
    <row r="378" spans="1:16" ht="20.100000000000001" customHeight="1" x14ac:dyDescent="0.2">
      <c r="A378" s="175" t="s">
        <v>662</v>
      </c>
      <c r="B378" s="183" t="s">
        <v>610</v>
      </c>
      <c r="C378" s="177" t="s">
        <v>611</v>
      </c>
      <c r="D378" s="175" t="s">
        <v>617</v>
      </c>
      <c r="E378" s="175" t="s">
        <v>217</v>
      </c>
      <c r="F378" s="178">
        <v>6.29</v>
      </c>
      <c r="G378" s="195"/>
      <c r="H378" s="196"/>
      <c r="I378" s="45">
        <v>200</v>
      </c>
      <c r="J378" s="199"/>
      <c r="K378" s="198"/>
      <c r="L378" s="198"/>
      <c r="M378" s="108">
        <f t="shared" si="77"/>
        <v>0</v>
      </c>
      <c r="N378" s="108">
        <f t="shared" si="78"/>
        <v>0</v>
      </c>
      <c r="O378" s="116">
        <f t="shared" si="79"/>
        <v>0</v>
      </c>
      <c r="P378" s="116">
        <f t="shared" si="80"/>
        <v>0</v>
      </c>
    </row>
    <row r="379" spans="1:16" ht="20.100000000000001" customHeight="1" x14ac:dyDescent="0.2">
      <c r="A379" s="175" t="s">
        <v>663</v>
      </c>
      <c r="B379" s="183" t="s">
        <v>610</v>
      </c>
      <c r="C379" s="177" t="s">
        <v>611</v>
      </c>
      <c r="D379" s="175" t="s">
        <v>592</v>
      </c>
      <c r="E379" s="175" t="s">
        <v>217</v>
      </c>
      <c r="F379" s="178">
        <v>28.38</v>
      </c>
      <c r="G379" s="195"/>
      <c r="H379" s="196"/>
      <c r="I379" s="45">
        <v>200</v>
      </c>
      <c r="J379" s="199"/>
      <c r="K379" s="198"/>
      <c r="L379" s="198"/>
      <c r="M379" s="108">
        <f t="shared" si="77"/>
        <v>0</v>
      </c>
      <c r="N379" s="108">
        <f t="shared" si="78"/>
        <v>0</v>
      </c>
      <c r="O379" s="116">
        <f t="shared" si="79"/>
        <v>0</v>
      </c>
      <c r="P379" s="116">
        <f t="shared" si="80"/>
        <v>0</v>
      </c>
    </row>
    <row r="380" spans="1:16" ht="20.100000000000001" customHeight="1" x14ac:dyDescent="0.2">
      <c r="A380" s="175" t="s">
        <v>664</v>
      </c>
      <c r="B380" s="183" t="s">
        <v>610</v>
      </c>
      <c r="C380" s="177" t="s">
        <v>611</v>
      </c>
      <c r="D380" s="175" t="s">
        <v>615</v>
      </c>
      <c r="E380" s="175" t="s">
        <v>217</v>
      </c>
      <c r="F380" s="178">
        <v>100</v>
      </c>
      <c r="G380" s="195"/>
      <c r="H380" s="196"/>
      <c r="I380" s="45">
        <v>200</v>
      </c>
      <c r="J380" s="199"/>
      <c r="K380" s="198"/>
      <c r="L380" s="198"/>
      <c r="M380" s="108">
        <f t="shared" si="77"/>
        <v>0</v>
      </c>
      <c r="N380" s="108">
        <f t="shared" si="78"/>
        <v>0</v>
      </c>
      <c r="O380" s="116">
        <f t="shared" si="79"/>
        <v>0</v>
      </c>
      <c r="P380" s="116">
        <f t="shared" si="80"/>
        <v>0</v>
      </c>
    </row>
    <row r="381" spans="1:16" ht="20.100000000000001" customHeight="1" x14ac:dyDescent="0.2">
      <c r="A381" s="175" t="s">
        <v>665</v>
      </c>
      <c r="B381" s="183" t="s">
        <v>610</v>
      </c>
      <c r="C381" s="177" t="s">
        <v>611</v>
      </c>
      <c r="D381" s="175" t="s">
        <v>594</v>
      </c>
      <c r="E381" s="175" t="s">
        <v>217</v>
      </c>
      <c r="F381" s="178">
        <v>81.12</v>
      </c>
      <c r="G381" s="195"/>
      <c r="H381" s="196"/>
      <c r="I381" s="45">
        <v>200</v>
      </c>
      <c r="J381" s="199"/>
      <c r="K381" s="198"/>
      <c r="L381" s="198"/>
      <c r="M381" s="108">
        <f t="shared" si="77"/>
        <v>0</v>
      </c>
      <c r="N381" s="108">
        <f t="shared" si="78"/>
        <v>0</v>
      </c>
      <c r="O381" s="116">
        <f t="shared" si="79"/>
        <v>0</v>
      </c>
      <c r="P381" s="116">
        <f t="shared" si="80"/>
        <v>0</v>
      </c>
    </row>
    <row r="382" spans="1:16" ht="20.100000000000001" customHeight="1" x14ac:dyDescent="0.2">
      <c r="A382" s="175" t="s">
        <v>666</v>
      </c>
      <c r="B382" s="183" t="s">
        <v>610</v>
      </c>
      <c r="C382" s="177" t="s">
        <v>611</v>
      </c>
      <c r="D382" s="175" t="s">
        <v>160</v>
      </c>
      <c r="E382" s="175" t="s">
        <v>217</v>
      </c>
      <c r="F382" s="178">
        <v>56.77</v>
      </c>
      <c r="G382" s="195"/>
      <c r="H382" s="196"/>
      <c r="I382" s="45">
        <v>200</v>
      </c>
      <c r="J382" s="199"/>
      <c r="K382" s="198"/>
      <c r="L382" s="198"/>
      <c r="M382" s="108">
        <f t="shared" si="77"/>
        <v>0</v>
      </c>
      <c r="N382" s="108">
        <f t="shared" si="78"/>
        <v>0</v>
      </c>
      <c r="O382" s="116">
        <f t="shared" si="79"/>
        <v>0</v>
      </c>
      <c r="P382" s="116">
        <f t="shared" si="80"/>
        <v>0</v>
      </c>
    </row>
    <row r="383" spans="1:16" ht="20.100000000000001" customHeight="1" x14ac:dyDescent="0.2">
      <c r="A383" s="175" t="s">
        <v>667</v>
      </c>
      <c r="B383" s="183" t="s">
        <v>610</v>
      </c>
      <c r="C383" s="177" t="s">
        <v>611</v>
      </c>
      <c r="D383" s="175" t="s">
        <v>160</v>
      </c>
      <c r="E383" s="175" t="s">
        <v>339</v>
      </c>
      <c r="F383" s="178">
        <v>12.19</v>
      </c>
      <c r="G383" s="195"/>
      <c r="H383" s="196"/>
      <c r="I383" s="45">
        <v>200</v>
      </c>
      <c r="J383" s="199"/>
      <c r="K383" s="198"/>
      <c r="L383" s="198"/>
      <c r="M383" s="108">
        <f t="shared" si="77"/>
        <v>0</v>
      </c>
      <c r="N383" s="108">
        <f t="shared" si="78"/>
        <v>0</v>
      </c>
      <c r="O383" s="116">
        <f t="shared" si="79"/>
        <v>0</v>
      </c>
      <c r="P383" s="116">
        <f t="shared" si="80"/>
        <v>0</v>
      </c>
    </row>
    <row r="384" spans="1:16" ht="20.100000000000001" customHeight="1" x14ac:dyDescent="0.2">
      <c r="A384" s="175" t="s">
        <v>668</v>
      </c>
      <c r="B384" s="183" t="s">
        <v>610</v>
      </c>
      <c r="C384" s="177" t="s">
        <v>611</v>
      </c>
      <c r="D384" s="175" t="s">
        <v>208</v>
      </c>
      <c r="E384" s="175" t="s">
        <v>217</v>
      </c>
      <c r="F384" s="178">
        <v>56.43</v>
      </c>
      <c r="G384" s="195"/>
      <c r="H384" s="196"/>
      <c r="I384" s="45">
        <v>200</v>
      </c>
      <c r="J384" s="199"/>
      <c r="K384" s="198"/>
      <c r="L384" s="198"/>
      <c r="M384" s="108">
        <f t="shared" ref="M384:M387" si="81">IF(J384&lt;&gt;0,(I384/J384)*F384,0)</f>
        <v>0</v>
      </c>
      <c r="N384" s="108">
        <f t="shared" ref="N384:N387" si="82">K384*M384</f>
        <v>0</v>
      </c>
      <c r="O384" s="116">
        <f t="shared" ref="O384:O387" si="83">(G384*M384)+(N384*H384)</f>
        <v>0</v>
      </c>
      <c r="P384" s="116">
        <f t="shared" ref="P384:P387" si="84">L384*O384</f>
        <v>0</v>
      </c>
    </row>
    <row r="385" spans="1:16" ht="20.100000000000001" customHeight="1" x14ac:dyDescent="0.2">
      <c r="A385" s="175" t="s">
        <v>669</v>
      </c>
      <c r="B385" s="183" t="s">
        <v>610</v>
      </c>
      <c r="C385" s="177" t="s">
        <v>611</v>
      </c>
      <c r="D385" s="175" t="s">
        <v>212</v>
      </c>
      <c r="E385" s="175" t="s">
        <v>217</v>
      </c>
      <c r="F385" s="178">
        <v>12.19</v>
      </c>
      <c r="G385" s="195"/>
      <c r="H385" s="196"/>
      <c r="I385" s="45">
        <v>200</v>
      </c>
      <c r="J385" s="199"/>
      <c r="K385" s="198"/>
      <c r="L385" s="198"/>
      <c r="M385" s="108">
        <f t="shared" si="81"/>
        <v>0</v>
      </c>
      <c r="N385" s="108">
        <f t="shared" si="82"/>
        <v>0</v>
      </c>
      <c r="O385" s="116">
        <f t="shared" si="83"/>
        <v>0</v>
      </c>
      <c r="P385" s="116">
        <f t="shared" si="84"/>
        <v>0</v>
      </c>
    </row>
    <row r="386" spans="1:16" ht="20.100000000000001" customHeight="1" x14ac:dyDescent="0.2">
      <c r="A386" s="175" t="s">
        <v>670</v>
      </c>
      <c r="B386" s="183" t="s">
        <v>610</v>
      </c>
      <c r="C386" s="177" t="s">
        <v>611</v>
      </c>
      <c r="D386" s="50" t="s">
        <v>208</v>
      </c>
      <c r="E386" s="175" t="s">
        <v>217</v>
      </c>
      <c r="F386" s="178">
        <v>101.38</v>
      </c>
      <c r="G386" s="195"/>
      <c r="H386" s="196"/>
      <c r="I386" s="45">
        <v>200</v>
      </c>
      <c r="J386" s="199"/>
      <c r="K386" s="198"/>
      <c r="L386" s="198"/>
      <c r="M386" s="108">
        <f t="shared" si="81"/>
        <v>0</v>
      </c>
      <c r="N386" s="108">
        <f t="shared" si="82"/>
        <v>0</v>
      </c>
      <c r="O386" s="116">
        <f t="shared" si="83"/>
        <v>0</v>
      </c>
      <c r="P386" s="116">
        <f t="shared" si="84"/>
        <v>0</v>
      </c>
    </row>
    <row r="387" spans="1:16" ht="20.100000000000001" customHeight="1" x14ac:dyDescent="0.2">
      <c r="A387" s="175" t="s">
        <v>671</v>
      </c>
      <c r="B387" s="183" t="s">
        <v>610</v>
      </c>
      <c r="C387" s="177" t="s">
        <v>611</v>
      </c>
      <c r="D387" s="175" t="s">
        <v>160</v>
      </c>
      <c r="E387" s="175" t="s">
        <v>217</v>
      </c>
      <c r="F387" s="178">
        <v>102.38</v>
      </c>
      <c r="G387" s="195"/>
      <c r="H387" s="196"/>
      <c r="I387" s="45">
        <v>200</v>
      </c>
      <c r="J387" s="199"/>
      <c r="K387" s="198"/>
      <c r="L387" s="198"/>
      <c r="M387" s="108">
        <f t="shared" si="81"/>
        <v>0</v>
      </c>
      <c r="N387" s="108">
        <f t="shared" si="82"/>
        <v>0</v>
      </c>
      <c r="O387" s="116">
        <f t="shared" si="83"/>
        <v>0</v>
      </c>
      <c r="P387" s="116">
        <f t="shared" si="84"/>
        <v>0</v>
      </c>
    </row>
    <row r="388" spans="1:16" ht="20.100000000000001" customHeight="1" x14ac:dyDescent="0.2">
      <c r="A388" s="157"/>
      <c r="B388" s="158"/>
      <c r="C388" s="158"/>
      <c r="D388" s="158"/>
      <c r="E388" s="159"/>
      <c r="F388" s="160">
        <f>SUM(F319:F387)</f>
        <v>2296.3199999999993</v>
      </c>
      <c r="G388" s="161"/>
      <c r="H388" s="161"/>
      <c r="I388" s="160"/>
      <c r="J388" s="160"/>
      <c r="K388" s="160"/>
      <c r="L388" s="162"/>
      <c r="M388" s="160">
        <f>SUM(M319:M387)</f>
        <v>0</v>
      </c>
      <c r="N388" s="160">
        <f t="shared" ref="N388:P388" si="85">SUM(N319:N387)</f>
        <v>0</v>
      </c>
      <c r="O388" s="161">
        <f t="shared" si="85"/>
        <v>0</v>
      </c>
      <c r="P388" s="161">
        <f t="shared" si="85"/>
        <v>0</v>
      </c>
    </row>
    <row r="389" spans="1:16" ht="20.100000000000001" customHeight="1" x14ac:dyDescent="0.2">
      <c r="A389" s="50"/>
      <c r="B389" s="50"/>
      <c r="C389" s="50"/>
      <c r="D389" s="50"/>
      <c r="E389" s="50"/>
      <c r="F389" s="109"/>
      <c r="G389" s="117"/>
      <c r="H389" s="117"/>
      <c r="I389" s="50"/>
      <c r="J389" s="109"/>
      <c r="K389" s="50"/>
      <c r="L389" s="50"/>
      <c r="M389" s="109"/>
      <c r="N389" s="109"/>
      <c r="O389" s="117"/>
      <c r="P389" s="117"/>
    </row>
    <row r="390" spans="1:16" ht="20.100000000000001" customHeight="1" x14ac:dyDescent="0.2">
      <c r="A390" s="30"/>
      <c r="B390" s="30"/>
      <c r="C390" s="30"/>
      <c r="D390" s="31"/>
      <c r="E390" s="30"/>
      <c r="F390" s="110">
        <f>SUM(F388+F318+F281+F240+F218+F179+F140+F70+F38)</f>
        <v>11332.07</v>
      </c>
      <c r="G390" s="97"/>
      <c r="H390" s="97"/>
      <c r="I390" s="51"/>
      <c r="J390" s="110"/>
      <c r="K390" s="51"/>
      <c r="L390" s="51"/>
      <c r="M390" s="110">
        <f>SUM(M388+M318+M281+M240+M218+M179+M140+M70+M38)</f>
        <v>0</v>
      </c>
      <c r="N390" s="110">
        <f t="shared" ref="N390:P390" si="86">SUM(N388+N318+N281+N240+N218+N179+N140+N70+N38)</f>
        <v>0</v>
      </c>
      <c r="O390" s="97">
        <f t="shared" si="86"/>
        <v>0</v>
      </c>
      <c r="P390" s="97">
        <f t="shared" si="86"/>
        <v>0</v>
      </c>
    </row>
  </sheetData>
  <sheetProtection sheet="1" objects="1" scenarios="1"/>
  <phoneticPr fontId="3" type="noConversion"/>
  <pageMargins left="0.75" right="0.75" top="1" bottom="1" header="0.5" footer="0.5"/>
  <pageSetup paperSize="9" scale="41" orientation="landscape" r:id="rId1"/>
  <headerFooter alignWithMargins="0"/>
  <rowBreaks count="1" manualBreakCount="1">
    <brk id="340" min="1" max="1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56"/>
  <sheetViews>
    <sheetView zoomScale="84" zoomScaleNormal="84" zoomScaleSheetLayoutView="75" workbookViewId="0">
      <pane ySplit="7" topLeftCell="A8" activePane="bottomLeft" state="frozen"/>
      <selection pane="bottomLeft" activeCell="A97" sqref="A97"/>
    </sheetView>
  </sheetViews>
  <sheetFormatPr defaultColWidth="9.140625" defaultRowHeight="20.100000000000001" customHeight="1" x14ac:dyDescent="0.2"/>
  <cols>
    <col min="1" max="1" width="56.85546875" style="172" bestFit="1" customWidth="1"/>
    <col min="2" max="2" width="32.85546875" style="172" bestFit="1" customWidth="1"/>
    <col min="3" max="3" width="38.7109375" style="172" bestFit="1" customWidth="1"/>
    <col min="4" max="4" width="19.140625" style="172" bestFit="1" customWidth="1"/>
    <col min="5" max="5" width="23.140625" style="172" bestFit="1" customWidth="1"/>
    <col min="6" max="6" width="11" style="172" bestFit="1" customWidth="1"/>
    <col min="7" max="7" width="15.5703125" style="173" bestFit="1" customWidth="1"/>
    <col min="8" max="8" width="13.7109375" style="173" bestFit="1" customWidth="1"/>
    <col min="9" max="9" width="12.42578125" style="172" bestFit="1" customWidth="1"/>
    <col min="10" max="10" width="8" style="172" bestFit="1" customWidth="1"/>
    <col min="11" max="11" width="12.140625" style="172" bestFit="1" customWidth="1"/>
    <col min="12" max="12" width="14.42578125" style="172" bestFit="1" customWidth="1"/>
    <col min="13" max="14" width="12.140625" style="172" bestFit="1" customWidth="1"/>
    <col min="15" max="16" width="14.42578125" style="174" bestFit="1" customWidth="1"/>
    <col min="17" max="16384" width="9.140625" style="172"/>
  </cols>
  <sheetData>
    <row r="1" spans="1:22" ht="20.100000000000001" customHeight="1" x14ac:dyDescent="0.3">
      <c r="A1" s="232" t="s">
        <v>688</v>
      </c>
      <c r="B1" s="233"/>
      <c r="C1" s="233"/>
    </row>
    <row r="2" spans="1:22" ht="20.100000000000001" customHeight="1" thickBot="1" x14ac:dyDescent="0.25">
      <c r="A2" s="223"/>
      <c r="B2" s="223"/>
      <c r="C2" s="223"/>
    </row>
    <row r="3" spans="1:22" ht="20.100000000000001" customHeight="1" thickBot="1" x14ac:dyDescent="0.3">
      <c r="A3" s="28" t="s">
        <v>71</v>
      </c>
      <c r="B3" s="235"/>
      <c r="C3" s="234"/>
    </row>
    <row r="4" spans="1:22" ht="20.100000000000001" customHeight="1" x14ac:dyDescent="0.25">
      <c r="A4" s="28"/>
      <c r="B4" s="235"/>
      <c r="C4" s="235"/>
    </row>
    <row r="5" spans="1:22" ht="20.100000000000001" customHeight="1" x14ac:dyDescent="0.25">
      <c r="A5" s="28"/>
      <c r="B5" s="235"/>
      <c r="C5" s="235"/>
    </row>
    <row r="6" spans="1:22" s="119" customFormat="1" ht="20.100000000000001" customHeight="1" x14ac:dyDescent="0.25">
      <c r="A6" s="84" t="s">
        <v>8</v>
      </c>
      <c r="B6" s="85" t="s">
        <v>7</v>
      </c>
      <c r="C6" s="84" t="s">
        <v>354</v>
      </c>
      <c r="D6" s="84" t="s">
        <v>9</v>
      </c>
      <c r="E6" s="84" t="s">
        <v>10</v>
      </c>
      <c r="F6" s="84" t="s">
        <v>11</v>
      </c>
      <c r="G6" s="140" t="s">
        <v>19</v>
      </c>
      <c r="H6" s="141" t="s">
        <v>19</v>
      </c>
      <c r="I6" s="86" t="s">
        <v>18</v>
      </c>
      <c r="J6" s="35" t="s">
        <v>679</v>
      </c>
      <c r="K6" s="145" t="s">
        <v>680</v>
      </c>
      <c r="L6" s="146" t="s">
        <v>682</v>
      </c>
      <c r="M6" s="84" t="s">
        <v>20</v>
      </c>
      <c r="N6" s="84" t="s">
        <v>20</v>
      </c>
      <c r="O6" s="125" t="s">
        <v>21</v>
      </c>
      <c r="P6" s="127" t="s">
        <v>21</v>
      </c>
    </row>
    <row r="7" spans="1:22" s="119" customFormat="1" ht="20.100000000000001" customHeight="1" x14ac:dyDescent="0.2">
      <c r="A7" s="87" t="s">
        <v>14</v>
      </c>
      <c r="B7" s="88" t="s">
        <v>13</v>
      </c>
      <c r="C7" s="87"/>
      <c r="D7" s="87" t="s">
        <v>8</v>
      </c>
      <c r="E7" s="87" t="s">
        <v>15</v>
      </c>
      <c r="F7" s="87" t="s">
        <v>12</v>
      </c>
      <c r="G7" s="142" t="s">
        <v>59</v>
      </c>
      <c r="H7" s="143" t="s">
        <v>54</v>
      </c>
      <c r="I7" s="89" t="s">
        <v>22</v>
      </c>
      <c r="J7" s="39"/>
      <c r="K7" s="41" t="s">
        <v>54</v>
      </c>
      <c r="L7" s="147" t="s">
        <v>58</v>
      </c>
      <c r="M7" s="87" t="s">
        <v>23</v>
      </c>
      <c r="N7" s="87" t="s">
        <v>54</v>
      </c>
      <c r="O7" s="128" t="s">
        <v>23</v>
      </c>
      <c r="P7" s="129" t="s">
        <v>58</v>
      </c>
    </row>
    <row r="8" spans="1:22" s="96" customFormat="1" ht="20.100000000000001" customHeight="1" x14ac:dyDescent="0.2">
      <c r="A8" s="148" t="s">
        <v>94</v>
      </c>
      <c r="B8" s="149" t="s">
        <v>488</v>
      </c>
      <c r="C8" s="150" t="s">
        <v>489</v>
      </c>
      <c r="D8" s="148" t="s">
        <v>206</v>
      </c>
      <c r="E8" s="148" t="s">
        <v>304</v>
      </c>
      <c r="F8" s="151">
        <v>5.0999999999999996</v>
      </c>
      <c r="G8" s="200"/>
      <c r="H8" s="201"/>
      <c r="I8" s="91">
        <v>200</v>
      </c>
      <c r="J8" s="202"/>
      <c r="K8" s="203"/>
      <c r="L8" s="203"/>
      <c r="M8" s="108">
        <f t="shared" ref="M8" si="0">IF(J8&lt;&gt;0,(I8/J8)*F8,0)</f>
        <v>0</v>
      </c>
      <c r="N8" s="108">
        <f t="shared" ref="N8" si="1">K8*M8</f>
        <v>0</v>
      </c>
      <c r="O8" s="130">
        <f t="shared" ref="O8" si="2">(G8*M8)+(N8*H8)</f>
        <v>0</v>
      </c>
      <c r="P8" s="130">
        <f t="shared" ref="P8" si="3">L8*O8</f>
        <v>0</v>
      </c>
      <c r="Q8" s="95"/>
      <c r="R8" s="95"/>
      <c r="T8" s="95"/>
      <c r="U8" s="95"/>
      <c r="V8" s="95"/>
    </row>
    <row r="9" spans="1:22" s="96" customFormat="1" ht="20.100000000000001" customHeight="1" x14ac:dyDescent="0.2">
      <c r="A9" s="148" t="s">
        <v>95</v>
      </c>
      <c r="B9" s="149" t="s">
        <v>488</v>
      </c>
      <c r="C9" s="150" t="s">
        <v>489</v>
      </c>
      <c r="D9" s="148" t="s">
        <v>160</v>
      </c>
      <c r="E9" s="148" t="s">
        <v>493</v>
      </c>
      <c r="F9" s="151">
        <v>47.3</v>
      </c>
      <c r="G9" s="200"/>
      <c r="H9" s="201"/>
      <c r="I9" s="91">
        <v>200</v>
      </c>
      <c r="J9" s="202"/>
      <c r="K9" s="203"/>
      <c r="L9" s="203"/>
      <c r="M9" s="108">
        <f t="shared" ref="M9:M26" si="4">IF(J9&lt;&gt;0,(I9/J9)*F9,0)</f>
        <v>0</v>
      </c>
      <c r="N9" s="108">
        <f t="shared" ref="N9:N26" si="5">K9*M9</f>
        <v>0</v>
      </c>
      <c r="O9" s="130">
        <f t="shared" ref="O9:O26" si="6">(G9*M9)+(N9*H9)</f>
        <v>0</v>
      </c>
      <c r="P9" s="130">
        <f t="shared" ref="P9:P26" si="7">L9*O9</f>
        <v>0</v>
      </c>
      <c r="Q9" s="95"/>
      <c r="R9" s="95"/>
      <c r="T9" s="95"/>
      <c r="U9" s="95"/>
      <c r="V9" s="95"/>
    </row>
    <row r="10" spans="1:22" s="96" customFormat="1" ht="20.100000000000001" customHeight="1" x14ac:dyDescent="0.2">
      <c r="A10" s="148" t="s">
        <v>96</v>
      </c>
      <c r="B10" s="149" t="s">
        <v>488</v>
      </c>
      <c r="C10" s="150" t="s">
        <v>489</v>
      </c>
      <c r="D10" s="148" t="s">
        <v>222</v>
      </c>
      <c r="E10" s="148" t="s">
        <v>218</v>
      </c>
      <c r="F10" s="151">
        <v>15.2</v>
      </c>
      <c r="G10" s="200"/>
      <c r="H10" s="201"/>
      <c r="I10" s="91">
        <v>200</v>
      </c>
      <c r="J10" s="202"/>
      <c r="K10" s="203"/>
      <c r="L10" s="203"/>
      <c r="M10" s="108">
        <f t="shared" si="4"/>
        <v>0</v>
      </c>
      <c r="N10" s="108">
        <f t="shared" si="5"/>
        <v>0</v>
      </c>
      <c r="O10" s="130">
        <f t="shared" si="6"/>
        <v>0</v>
      </c>
      <c r="P10" s="130">
        <f t="shared" si="7"/>
        <v>0</v>
      </c>
      <c r="Q10" s="95"/>
      <c r="R10" s="95"/>
      <c r="T10" s="95"/>
      <c r="U10" s="95"/>
      <c r="V10" s="95"/>
    </row>
    <row r="11" spans="1:22" s="96" customFormat="1" ht="20.100000000000001" customHeight="1" x14ac:dyDescent="0.2">
      <c r="A11" s="148" t="s">
        <v>97</v>
      </c>
      <c r="B11" s="149" t="s">
        <v>488</v>
      </c>
      <c r="C11" s="150" t="s">
        <v>489</v>
      </c>
      <c r="D11" s="148" t="s">
        <v>160</v>
      </c>
      <c r="E11" s="148" t="s">
        <v>493</v>
      </c>
      <c r="F11" s="151">
        <v>38.799999999999997</v>
      </c>
      <c r="G11" s="200"/>
      <c r="H11" s="201"/>
      <c r="I11" s="91">
        <v>200</v>
      </c>
      <c r="J11" s="202"/>
      <c r="K11" s="203"/>
      <c r="L11" s="203"/>
      <c r="M11" s="108">
        <f t="shared" si="4"/>
        <v>0</v>
      </c>
      <c r="N11" s="108">
        <f t="shared" si="5"/>
        <v>0</v>
      </c>
      <c r="O11" s="130">
        <f t="shared" si="6"/>
        <v>0</v>
      </c>
      <c r="P11" s="130">
        <f t="shared" si="7"/>
        <v>0</v>
      </c>
      <c r="Q11" s="95"/>
      <c r="R11" s="95"/>
      <c r="T11" s="95"/>
      <c r="U11" s="95"/>
      <c r="V11" s="95"/>
    </row>
    <row r="12" spans="1:22" s="96" customFormat="1" ht="20.100000000000001" customHeight="1" x14ac:dyDescent="0.2">
      <c r="A12" s="148" t="s">
        <v>99</v>
      </c>
      <c r="B12" s="149" t="s">
        <v>488</v>
      </c>
      <c r="C12" s="150" t="s">
        <v>489</v>
      </c>
      <c r="D12" s="148" t="s">
        <v>208</v>
      </c>
      <c r="E12" s="148" t="s">
        <v>217</v>
      </c>
      <c r="F12" s="151">
        <v>49</v>
      </c>
      <c r="G12" s="200"/>
      <c r="H12" s="201"/>
      <c r="I12" s="91">
        <v>200</v>
      </c>
      <c r="J12" s="202"/>
      <c r="K12" s="203"/>
      <c r="L12" s="203"/>
      <c r="M12" s="108">
        <f t="shared" si="4"/>
        <v>0</v>
      </c>
      <c r="N12" s="108">
        <f t="shared" si="5"/>
        <v>0</v>
      </c>
      <c r="O12" s="130">
        <f t="shared" si="6"/>
        <v>0</v>
      </c>
      <c r="P12" s="130">
        <f t="shared" si="7"/>
        <v>0</v>
      </c>
      <c r="Q12" s="95"/>
      <c r="R12" s="95"/>
      <c r="T12" s="95"/>
      <c r="U12" s="95"/>
      <c r="V12" s="95"/>
    </row>
    <row r="13" spans="1:22" s="96" customFormat="1" ht="20.100000000000001" customHeight="1" x14ac:dyDescent="0.2">
      <c r="A13" s="148" t="s">
        <v>100</v>
      </c>
      <c r="B13" s="149" t="s">
        <v>488</v>
      </c>
      <c r="C13" s="150" t="s">
        <v>489</v>
      </c>
      <c r="D13" s="148" t="s">
        <v>160</v>
      </c>
      <c r="E13" s="148" t="s">
        <v>493</v>
      </c>
      <c r="F13" s="151">
        <v>2.4</v>
      </c>
      <c r="G13" s="200"/>
      <c r="H13" s="201"/>
      <c r="I13" s="91">
        <v>200</v>
      </c>
      <c r="J13" s="202"/>
      <c r="K13" s="203"/>
      <c r="L13" s="203"/>
      <c r="M13" s="108">
        <f t="shared" si="4"/>
        <v>0</v>
      </c>
      <c r="N13" s="108">
        <f t="shared" si="5"/>
        <v>0</v>
      </c>
      <c r="O13" s="130">
        <f t="shared" si="6"/>
        <v>0</v>
      </c>
      <c r="P13" s="130">
        <f t="shared" si="7"/>
        <v>0</v>
      </c>
      <c r="Q13" s="95"/>
      <c r="R13" s="95"/>
      <c r="T13" s="95"/>
      <c r="U13" s="95"/>
      <c r="V13" s="95"/>
    </row>
    <row r="14" spans="1:22" s="96" customFormat="1" ht="20.100000000000001" customHeight="1" x14ac:dyDescent="0.2">
      <c r="A14" s="148" t="s">
        <v>101</v>
      </c>
      <c r="B14" s="149" t="s">
        <v>488</v>
      </c>
      <c r="C14" s="150" t="s">
        <v>489</v>
      </c>
      <c r="D14" s="148" t="s">
        <v>306</v>
      </c>
      <c r="E14" s="148" t="s">
        <v>220</v>
      </c>
      <c r="F14" s="151">
        <v>4</v>
      </c>
      <c r="G14" s="200"/>
      <c r="H14" s="201"/>
      <c r="I14" s="91">
        <v>0</v>
      </c>
      <c r="J14" s="202"/>
      <c r="K14" s="203"/>
      <c r="L14" s="203"/>
      <c r="M14" s="108">
        <f t="shared" si="4"/>
        <v>0</v>
      </c>
      <c r="N14" s="108">
        <f t="shared" si="5"/>
        <v>0</v>
      </c>
      <c r="O14" s="130">
        <f t="shared" si="6"/>
        <v>0</v>
      </c>
      <c r="P14" s="130">
        <f t="shared" si="7"/>
        <v>0</v>
      </c>
      <c r="Q14" s="95"/>
      <c r="R14" s="95"/>
      <c r="T14" s="95"/>
      <c r="U14" s="95"/>
      <c r="V14" s="95"/>
    </row>
    <row r="15" spans="1:22" s="96" customFormat="1" ht="20.100000000000001" customHeight="1" x14ac:dyDescent="0.2">
      <c r="A15" s="148" t="s">
        <v>102</v>
      </c>
      <c r="B15" s="149" t="s">
        <v>488</v>
      </c>
      <c r="C15" s="150" t="s">
        <v>489</v>
      </c>
      <c r="D15" s="148" t="s">
        <v>209</v>
      </c>
      <c r="E15" s="148" t="s">
        <v>218</v>
      </c>
      <c r="F15" s="151">
        <v>17.100000000000001</v>
      </c>
      <c r="G15" s="200"/>
      <c r="H15" s="201"/>
      <c r="I15" s="91">
        <v>200</v>
      </c>
      <c r="J15" s="202"/>
      <c r="K15" s="203"/>
      <c r="L15" s="203"/>
      <c r="M15" s="108">
        <f t="shared" si="4"/>
        <v>0</v>
      </c>
      <c r="N15" s="108">
        <f t="shared" si="5"/>
        <v>0</v>
      </c>
      <c r="O15" s="130">
        <f t="shared" si="6"/>
        <v>0</v>
      </c>
      <c r="P15" s="130">
        <f t="shared" si="7"/>
        <v>0</v>
      </c>
      <c r="Q15" s="95"/>
      <c r="R15" s="95"/>
      <c r="T15" s="95"/>
      <c r="U15" s="95"/>
      <c r="V15" s="95"/>
    </row>
    <row r="16" spans="1:22" s="96" customFormat="1" ht="20.100000000000001" customHeight="1" x14ac:dyDescent="0.2">
      <c r="A16" s="148" t="s">
        <v>103</v>
      </c>
      <c r="B16" s="149" t="s">
        <v>488</v>
      </c>
      <c r="C16" s="150" t="s">
        <v>489</v>
      </c>
      <c r="D16" s="148" t="s">
        <v>490</v>
      </c>
      <c r="E16" s="148" t="s">
        <v>493</v>
      </c>
      <c r="F16" s="151">
        <v>11</v>
      </c>
      <c r="G16" s="200"/>
      <c r="H16" s="201"/>
      <c r="I16" s="91">
        <v>0</v>
      </c>
      <c r="J16" s="202"/>
      <c r="K16" s="203"/>
      <c r="L16" s="203"/>
      <c r="M16" s="108">
        <f t="shared" si="4"/>
        <v>0</v>
      </c>
      <c r="N16" s="108">
        <f t="shared" si="5"/>
        <v>0</v>
      </c>
      <c r="O16" s="130">
        <f t="shared" si="6"/>
        <v>0</v>
      </c>
      <c r="P16" s="130">
        <f t="shared" si="7"/>
        <v>0</v>
      </c>
      <c r="Q16" s="95"/>
      <c r="R16" s="95"/>
      <c r="T16" s="95"/>
      <c r="U16" s="95"/>
      <c r="V16" s="95"/>
    </row>
    <row r="17" spans="1:22" s="96" customFormat="1" ht="20.100000000000001" customHeight="1" x14ac:dyDescent="0.2">
      <c r="A17" s="148" t="s">
        <v>104</v>
      </c>
      <c r="B17" s="149" t="s">
        <v>488</v>
      </c>
      <c r="C17" s="150" t="s">
        <v>489</v>
      </c>
      <c r="D17" s="148" t="s">
        <v>208</v>
      </c>
      <c r="E17" s="148" t="s">
        <v>217</v>
      </c>
      <c r="F17" s="151">
        <v>73.8</v>
      </c>
      <c r="G17" s="200"/>
      <c r="H17" s="201"/>
      <c r="I17" s="91">
        <v>200</v>
      </c>
      <c r="J17" s="202"/>
      <c r="K17" s="203"/>
      <c r="L17" s="203"/>
      <c r="M17" s="108">
        <f t="shared" si="4"/>
        <v>0</v>
      </c>
      <c r="N17" s="108">
        <f t="shared" si="5"/>
        <v>0</v>
      </c>
      <c r="O17" s="130">
        <f t="shared" si="6"/>
        <v>0</v>
      </c>
      <c r="P17" s="130">
        <f t="shared" si="7"/>
        <v>0</v>
      </c>
      <c r="Q17" s="95"/>
      <c r="R17" s="95"/>
      <c r="T17" s="95"/>
      <c r="U17" s="95"/>
      <c r="V17" s="95"/>
    </row>
    <row r="18" spans="1:22" s="96" customFormat="1" ht="20.100000000000001" customHeight="1" x14ac:dyDescent="0.2">
      <c r="A18" s="148" t="s">
        <v>105</v>
      </c>
      <c r="B18" s="149" t="s">
        <v>488</v>
      </c>
      <c r="C18" s="150" t="s">
        <v>489</v>
      </c>
      <c r="D18" s="148" t="s">
        <v>208</v>
      </c>
      <c r="E18" s="148" t="s">
        <v>217</v>
      </c>
      <c r="F18" s="151">
        <v>49</v>
      </c>
      <c r="G18" s="200"/>
      <c r="H18" s="201"/>
      <c r="I18" s="91">
        <v>200</v>
      </c>
      <c r="J18" s="202"/>
      <c r="K18" s="203"/>
      <c r="L18" s="203"/>
      <c r="M18" s="108">
        <f t="shared" si="4"/>
        <v>0</v>
      </c>
      <c r="N18" s="108">
        <f t="shared" si="5"/>
        <v>0</v>
      </c>
      <c r="O18" s="130">
        <f t="shared" si="6"/>
        <v>0</v>
      </c>
      <c r="P18" s="130">
        <f t="shared" si="7"/>
        <v>0</v>
      </c>
      <c r="Q18" s="95"/>
      <c r="R18" s="95"/>
      <c r="T18" s="95"/>
      <c r="U18" s="95"/>
      <c r="V18" s="95"/>
    </row>
    <row r="19" spans="1:22" s="96" customFormat="1" ht="20.100000000000001" customHeight="1" x14ac:dyDescent="0.2">
      <c r="A19" s="148" t="s">
        <v>106</v>
      </c>
      <c r="B19" s="149" t="s">
        <v>488</v>
      </c>
      <c r="C19" s="150" t="s">
        <v>489</v>
      </c>
      <c r="D19" s="148" t="s">
        <v>208</v>
      </c>
      <c r="E19" s="148" t="s">
        <v>217</v>
      </c>
      <c r="F19" s="151">
        <v>49</v>
      </c>
      <c r="G19" s="200"/>
      <c r="H19" s="201"/>
      <c r="I19" s="91">
        <v>200</v>
      </c>
      <c r="J19" s="202"/>
      <c r="K19" s="203"/>
      <c r="L19" s="203"/>
      <c r="M19" s="108">
        <f t="shared" si="4"/>
        <v>0</v>
      </c>
      <c r="N19" s="108">
        <f t="shared" si="5"/>
        <v>0</v>
      </c>
      <c r="O19" s="130">
        <f t="shared" si="6"/>
        <v>0</v>
      </c>
      <c r="P19" s="130">
        <f t="shared" si="7"/>
        <v>0</v>
      </c>
      <c r="Q19" s="95"/>
      <c r="R19" s="95"/>
      <c r="T19" s="95"/>
      <c r="U19" s="95"/>
      <c r="V19" s="95"/>
    </row>
    <row r="20" spans="1:22" s="96" customFormat="1" ht="20.100000000000001" customHeight="1" x14ac:dyDescent="0.2">
      <c r="A20" s="148" t="s">
        <v>107</v>
      </c>
      <c r="B20" s="149" t="s">
        <v>488</v>
      </c>
      <c r="C20" s="150" t="s">
        <v>489</v>
      </c>
      <c r="D20" s="152" t="s">
        <v>287</v>
      </c>
      <c r="E20" s="148" t="s">
        <v>217</v>
      </c>
      <c r="F20" s="151">
        <v>14</v>
      </c>
      <c r="G20" s="200"/>
      <c r="H20" s="201"/>
      <c r="I20" s="91">
        <v>200</v>
      </c>
      <c r="J20" s="202"/>
      <c r="K20" s="203"/>
      <c r="L20" s="203"/>
      <c r="M20" s="108">
        <f t="shared" si="4"/>
        <v>0</v>
      </c>
      <c r="N20" s="108">
        <f t="shared" si="5"/>
        <v>0</v>
      </c>
      <c r="O20" s="130">
        <f t="shared" si="6"/>
        <v>0</v>
      </c>
      <c r="P20" s="130">
        <f t="shared" si="7"/>
        <v>0</v>
      </c>
      <c r="Q20" s="95"/>
      <c r="R20" s="95"/>
      <c r="T20" s="95"/>
      <c r="U20" s="95"/>
      <c r="V20" s="95"/>
    </row>
    <row r="21" spans="1:22" s="96" customFormat="1" ht="20.100000000000001" customHeight="1" x14ac:dyDescent="0.2">
      <c r="A21" s="148" t="s">
        <v>108</v>
      </c>
      <c r="B21" s="149" t="s">
        <v>488</v>
      </c>
      <c r="C21" s="150" t="s">
        <v>489</v>
      </c>
      <c r="D21" s="148" t="s">
        <v>212</v>
      </c>
      <c r="E21" s="148" t="s">
        <v>256</v>
      </c>
      <c r="F21" s="151">
        <v>2</v>
      </c>
      <c r="G21" s="200"/>
      <c r="H21" s="201"/>
      <c r="I21" s="91">
        <v>200</v>
      </c>
      <c r="J21" s="202"/>
      <c r="K21" s="203"/>
      <c r="L21" s="203"/>
      <c r="M21" s="108">
        <f t="shared" si="4"/>
        <v>0</v>
      </c>
      <c r="N21" s="108">
        <f t="shared" si="5"/>
        <v>0</v>
      </c>
      <c r="O21" s="130">
        <f t="shared" si="6"/>
        <v>0</v>
      </c>
      <c r="P21" s="130">
        <f t="shared" si="7"/>
        <v>0</v>
      </c>
      <c r="Q21" s="95"/>
      <c r="R21" s="95"/>
      <c r="T21" s="95"/>
      <c r="U21" s="95"/>
      <c r="V21" s="95"/>
    </row>
    <row r="22" spans="1:22" s="96" customFormat="1" ht="20.100000000000001" customHeight="1" x14ac:dyDescent="0.2">
      <c r="A22" s="148" t="s">
        <v>109</v>
      </c>
      <c r="B22" s="149" t="s">
        <v>488</v>
      </c>
      <c r="C22" s="150" t="s">
        <v>489</v>
      </c>
      <c r="D22" s="148" t="s">
        <v>251</v>
      </c>
      <c r="E22" s="148" t="s">
        <v>218</v>
      </c>
      <c r="F22" s="151">
        <v>8.6999999999999993</v>
      </c>
      <c r="G22" s="200"/>
      <c r="H22" s="201"/>
      <c r="I22" s="91">
        <v>200</v>
      </c>
      <c r="J22" s="202"/>
      <c r="K22" s="203"/>
      <c r="L22" s="203"/>
      <c r="M22" s="108">
        <f t="shared" si="4"/>
        <v>0</v>
      </c>
      <c r="N22" s="108">
        <f t="shared" si="5"/>
        <v>0</v>
      </c>
      <c r="O22" s="130">
        <f t="shared" si="6"/>
        <v>0</v>
      </c>
      <c r="P22" s="130">
        <f t="shared" si="7"/>
        <v>0</v>
      </c>
      <c r="Q22" s="95"/>
      <c r="R22" s="95"/>
      <c r="T22" s="95"/>
      <c r="U22" s="95"/>
      <c r="V22" s="95"/>
    </row>
    <row r="23" spans="1:22" s="96" customFormat="1" ht="20.100000000000001" customHeight="1" x14ac:dyDescent="0.2">
      <c r="A23" s="148" t="s">
        <v>110</v>
      </c>
      <c r="B23" s="149" t="s">
        <v>488</v>
      </c>
      <c r="C23" s="150" t="s">
        <v>489</v>
      </c>
      <c r="D23" s="152" t="s">
        <v>491</v>
      </c>
      <c r="E23" s="148" t="s">
        <v>256</v>
      </c>
      <c r="F23" s="151">
        <v>3.3</v>
      </c>
      <c r="G23" s="200"/>
      <c r="H23" s="201"/>
      <c r="I23" s="91">
        <v>200</v>
      </c>
      <c r="J23" s="202"/>
      <c r="K23" s="203"/>
      <c r="L23" s="203"/>
      <c r="M23" s="108">
        <f t="shared" si="4"/>
        <v>0</v>
      </c>
      <c r="N23" s="108">
        <f t="shared" si="5"/>
        <v>0</v>
      </c>
      <c r="O23" s="130">
        <f t="shared" si="6"/>
        <v>0</v>
      </c>
      <c r="P23" s="130">
        <f t="shared" si="7"/>
        <v>0</v>
      </c>
      <c r="Q23" s="95"/>
      <c r="R23" s="95"/>
      <c r="T23" s="95"/>
      <c r="U23" s="95"/>
      <c r="V23" s="95"/>
    </row>
    <row r="24" spans="1:22" s="96" customFormat="1" ht="20.100000000000001" customHeight="1" x14ac:dyDescent="0.2">
      <c r="A24" s="148" t="s">
        <v>111</v>
      </c>
      <c r="B24" s="149" t="s">
        <v>488</v>
      </c>
      <c r="C24" s="150" t="s">
        <v>489</v>
      </c>
      <c r="D24" s="148" t="s">
        <v>253</v>
      </c>
      <c r="E24" s="148" t="s">
        <v>494</v>
      </c>
      <c r="F24" s="151">
        <v>63</v>
      </c>
      <c r="G24" s="200"/>
      <c r="H24" s="201"/>
      <c r="I24" s="91">
        <v>200</v>
      </c>
      <c r="J24" s="202"/>
      <c r="K24" s="203"/>
      <c r="L24" s="203"/>
      <c r="M24" s="108">
        <f t="shared" si="4"/>
        <v>0</v>
      </c>
      <c r="N24" s="108">
        <f t="shared" si="5"/>
        <v>0</v>
      </c>
      <c r="O24" s="130">
        <f t="shared" si="6"/>
        <v>0</v>
      </c>
      <c r="P24" s="130">
        <f t="shared" si="7"/>
        <v>0</v>
      </c>
      <c r="Q24" s="95"/>
      <c r="R24" s="95"/>
      <c r="T24" s="95"/>
      <c r="U24" s="95"/>
      <c r="V24" s="95"/>
    </row>
    <row r="25" spans="1:22" s="96" customFormat="1" ht="20.100000000000001" customHeight="1" x14ac:dyDescent="0.2">
      <c r="A25" s="148" t="s">
        <v>112</v>
      </c>
      <c r="B25" s="149" t="s">
        <v>488</v>
      </c>
      <c r="C25" s="150" t="s">
        <v>489</v>
      </c>
      <c r="D25" s="148" t="s">
        <v>211</v>
      </c>
      <c r="E25" s="148" t="s">
        <v>494</v>
      </c>
      <c r="F25" s="151">
        <v>5.5</v>
      </c>
      <c r="G25" s="200"/>
      <c r="H25" s="201"/>
      <c r="I25" s="91">
        <v>0</v>
      </c>
      <c r="J25" s="202"/>
      <c r="K25" s="203"/>
      <c r="L25" s="203"/>
      <c r="M25" s="108">
        <f t="shared" si="4"/>
        <v>0</v>
      </c>
      <c r="N25" s="108">
        <f t="shared" si="5"/>
        <v>0</v>
      </c>
      <c r="O25" s="130">
        <f t="shared" si="6"/>
        <v>0</v>
      </c>
      <c r="P25" s="130">
        <f t="shared" si="7"/>
        <v>0</v>
      </c>
      <c r="Q25" s="95"/>
      <c r="R25" s="95"/>
      <c r="T25" s="95"/>
      <c r="U25" s="95"/>
      <c r="V25" s="95"/>
    </row>
    <row r="26" spans="1:22" s="96" customFormat="1" ht="20.100000000000001" customHeight="1" x14ac:dyDescent="0.2">
      <c r="A26" s="153" t="s">
        <v>113</v>
      </c>
      <c r="B26" s="154" t="s">
        <v>488</v>
      </c>
      <c r="C26" s="155" t="s">
        <v>489</v>
      </c>
      <c r="D26" s="153" t="s">
        <v>492</v>
      </c>
      <c r="E26" s="153" t="s">
        <v>495</v>
      </c>
      <c r="F26" s="156">
        <v>2.5</v>
      </c>
      <c r="G26" s="200"/>
      <c r="H26" s="201"/>
      <c r="I26" s="91">
        <v>200</v>
      </c>
      <c r="J26" s="202"/>
      <c r="K26" s="203"/>
      <c r="L26" s="203"/>
      <c r="M26" s="108">
        <f t="shared" si="4"/>
        <v>0</v>
      </c>
      <c r="N26" s="108">
        <f t="shared" si="5"/>
        <v>0</v>
      </c>
      <c r="O26" s="130">
        <f t="shared" si="6"/>
        <v>0</v>
      </c>
      <c r="P26" s="130">
        <f t="shared" si="7"/>
        <v>0</v>
      </c>
      <c r="Q26" s="95"/>
      <c r="R26" s="95"/>
      <c r="S26" s="95"/>
      <c r="T26" s="95"/>
      <c r="U26" s="95"/>
      <c r="V26" s="95"/>
    </row>
    <row r="27" spans="1:22" s="96" customFormat="1" ht="20.100000000000001" customHeight="1" x14ac:dyDescent="0.2">
      <c r="A27" s="157"/>
      <c r="B27" s="158"/>
      <c r="C27" s="158"/>
      <c r="D27" s="158"/>
      <c r="E27" s="159"/>
      <c r="F27" s="160">
        <f>SUM(F8:F26)</f>
        <v>460.7</v>
      </c>
      <c r="G27" s="161"/>
      <c r="H27" s="161"/>
      <c r="I27" s="160"/>
      <c r="J27" s="160"/>
      <c r="K27" s="160"/>
      <c r="L27" s="162"/>
      <c r="M27" s="160">
        <f>SUM(M8:M26)</f>
        <v>0</v>
      </c>
      <c r="N27" s="160">
        <f t="shared" ref="N27:P27" si="8">SUM(N8:N26)</f>
        <v>0</v>
      </c>
      <c r="O27" s="161">
        <f t="shared" si="8"/>
        <v>0</v>
      </c>
      <c r="P27" s="161">
        <f t="shared" si="8"/>
        <v>0</v>
      </c>
      <c r="Q27" s="95"/>
      <c r="R27" s="95"/>
      <c r="S27" s="95"/>
      <c r="T27" s="95"/>
      <c r="U27" s="95"/>
      <c r="V27" s="95"/>
    </row>
    <row r="28" spans="1:22" s="96" customFormat="1" ht="20.100000000000001" customHeight="1" x14ac:dyDescent="0.2">
      <c r="A28" s="148" t="s">
        <v>94</v>
      </c>
      <c r="B28" s="149" t="s">
        <v>509</v>
      </c>
      <c r="C28" s="150" t="s">
        <v>498</v>
      </c>
      <c r="D28" s="148" t="s">
        <v>499</v>
      </c>
      <c r="E28" s="163" t="s">
        <v>86</v>
      </c>
      <c r="F28" s="151">
        <v>3.9</v>
      </c>
      <c r="G28" s="200"/>
      <c r="H28" s="201"/>
      <c r="I28" s="91">
        <v>200</v>
      </c>
      <c r="J28" s="202"/>
      <c r="K28" s="203"/>
      <c r="L28" s="203"/>
      <c r="M28" s="90">
        <f t="shared" ref="M28:M85" si="9">IF(J28&lt;&gt;0,(I28/J28)*F28,0)</f>
        <v>0</v>
      </c>
      <c r="N28" s="90">
        <f t="shared" ref="N28" si="10">K28*M28</f>
        <v>0</v>
      </c>
      <c r="O28" s="131">
        <f t="shared" ref="O28" si="11">(G28*M28)+(N28*H28)</f>
        <v>0</v>
      </c>
      <c r="P28" s="131">
        <f t="shared" ref="P28" si="12">L28*O28</f>
        <v>0</v>
      </c>
      <c r="Q28" s="95"/>
      <c r="R28" s="95"/>
      <c r="S28" s="95"/>
      <c r="T28" s="95"/>
      <c r="U28" s="95"/>
      <c r="V28" s="95"/>
    </row>
    <row r="29" spans="1:22" s="96" customFormat="1" ht="20.100000000000001" customHeight="1" x14ac:dyDescent="0.2">
      <c r="A29" s="148" t="s">
        <v>95</v>
      </c>
      <c r="B29" s="149" t="s">
        <v>509</v>
      </c>
      <c r="C29" s="150" t="s">
        <v>498</v>
      </c>
      <c r="D29" s="148" t="s">
        <v>91</v>
      </c>
      <c r="E29" s="163" t="s">
        <v>86</v>
      </c>
      <c r="F29" s="151">
        <v>39.53</v>
      </c>
      <c r="G29" s="200"/>
      <c r="H29" s="201"/>
      <c r="I29" s="91">
        <v>200</v>
      </c>
      <c r="J29" s="202"/>
      <c r="K29" s="203"/>
      <c r="L29" s="203"/>
      <c r="M29" s="90">
        <f t="shared" si="9"/>
        <v>0</v>
      </c>
      <c r="N29" s="90">
        <f t="shared" ref="N29:N85" si="13">K29*M29</f>
        <v>0</v>
      </c>
      <c r="O29" s="131">
        <f t="shared" ref="O29:O85" si="14">(G29*M29)+(N29*H29)</f>
        <v>0</v>
      </c>
      <c r="P29" s="131">
        <f t="shared" ref="P29:P85" si="15">L29*O29</f>
        <v>0</v>
      </c>
      <c r="Q29" s="95"/>
      <c r="R29" s="95"/>
      <c r="S29" s="95"/>
      <c r="T29" s="95"/>
      <c r="U29" s="95"/>
      <c r="V29" s="95"/>
    </row>
    <row r="30" spans="1:22" s="96" customFormat="1" ht="20.100000000000001" customHeight="1" x14ac:dyDescent="0.2">
      <c r="A30" s="148" t="s">
        <v>96</v>
      </c>
      <c r="B30" s="149" t="s">
        <v>510</v>
      </c>
      <c r="C30" s="150" t="s">
        <v>498</v>
      </c>
      <c r="D30" s="148" t="s">
        <v>368</v>
      </c>
      <c r="E30" s="163" t="s">
        <v>86</v>
      </c>
      <c r="F30" s="151">
        <v>9.0299999999999994</v>
      </c>
      <c r="G30" s="200"/>
      <c r="H30" s="201"/>
      <c r="I30" s="91">
        <v>200</v>
      </c>
      <c r="J30" s="202"/>
      <c r="K30" s="203"/>
      <c r="L30" s="203"/>
      <c r="M30" s="90">
        <f t="shared" si="9"/>
        <v>0</v>
      </c>
      <c r="N30" s="90">
        <f t="shared" si="13"/>
        <v>0</v>
      </c>
      <c r="O30" s="131">
        <f t="shared" si="14"/>
        <v>0</v>
      </c>
      <c r="P30" s="131">
        <f t="shared" si="15"/>
        <v>0</v>
      </c>
      <c r="Q30" s="95"/>
      <c r="R30" s="95"/>
      <c r="S30" s="95"/>
      <c r="T30" s="95"/>
      <c r="U30" s="95"/>
      <c r="V30" s="95"/>
    </row>
    <row r="31" spans="1:22" s="96" customFormat="1" ht="20.100000000000001" customHeight="1" x14ac:dyDescent="0.2">
      <c r="A31" s="148" t="s">
        <v>97</v>
      </c>
      <c r="B31" s="149" t="s">
        <v>510</v>
      </c>
      <c r="C31" s="150" t="s">
        <v>498</v>
      </c>
      <c r="D31" s="148" t="s">
        <v>500</v>
      </c>
      <c r="E31" s="163" t="s">
        <v>86</v>
      </c>
      <c r="F31" s="151">
        <v>3.9</v>
      </c>
      <c r="G31" s="200"/>
      <c r="H31" s="201"/>
      <c r="I31" s="91">
        <v>200</v>
      </c>
      <c r="J31" s="202"/>
      <c r="K31" s="203"/>
      <c r="L31" s="203"/>
      <c r="M31" s="90">
        <f t="shared" si="9"/>
        <v>0</v>
      </c>
      <c r="N31" s="90">
        <f t="shared" si="13"/>
        <v>0</v>
      </c>
      <c r="O31" s="131">
        <f t="shared" si="14"/>
        <v>0</v>
      </c>
      <c r="P31" s="131">
        <f t="shared" si="15"/>
        <v>0</v>
      </c>
      <c r="Q31" s="95"/>
      <c r="R31" s="95"/>
      <c r="S31" s="95"/>
      <c r="T31" s="95"/>
      <c r="U31" s="95"/>
      <c r="V31" s="95"/>
    </row>
    <row r="32" spans="1:22" s="96" customFormat="1" ht="20.100000000000001" customHeight="1" x14ac:dyDescent="0.2">
      <c r="A32" s="148" t="s">
        <v>98</v>
      </c>
      <c r="B32" s="149" t="s">
        <v>510</v>
      </c>
      <c r="C32" s="150" t="s">
        <v>498</v>
      </c>
      <c r="D32" s="148" t="s">
        <v>501</v>
      </c>
      <c r="E32" s="163" t="s">
        <v>217</v>
      </c>
      <c r="F32" s="151">
        <v>19.7</v>
      </c>
      <c r="G32" s="200"/>
      <c r="H32" s="201"/>
      <c r="I32" s="91">
        <v>200</v>
      </c>
      <c r="J32" s="202"/>
      <c r="K32" s="203"/>
      <c r="L32" s="203"/>
      <c r="M32" s="90">
        <f t="shared" si="9"/>
        <v>0</v>
      </c>
      <c r="N32" s="90">
        <f t="shared" si="13"/>
        <v>0</v>
      </c>
      <c r="O32" s="131">
        <f t="shared" si="14"/>
        <v>0</v>
      </c>
      <c r="P32" s="131">
        <f t="shared" si="15"/>
        <v>0</v>
      </c>
      <c r="Q32" s="95"/>
      <c r="R32" s="95"/>
      <c r="S32" s="95"/>
      <c r="T32" s="95"/>
      <c r="U32" s="95"/>
      <c r="V32" s="95"/>
    </row>
    <row r="33" spans="1:22" s="96" customFormat="1" ht="20.100000000000001" customHeight="1" x14ac:dyDescent="0.2">
      <c r="A33" s="148" t="s">
        <v>99</v>
      </c>
      <c r="B33" s="149" t="s">
        <v>510</v>
      </c>
      <c r="C33" s="150" t="s">
        <v>498</v>
      </c>
      <c r="D33" s="148" t="s">
        <v>502</v>
      </c>
      <c r="E33" s="163" t="s">
        <v>217</v>
      </c>
      <c r="F33" s="151">
        <v>129.48000000000002</v>
      </c>
      <c r="G33" s="200"/>
      <c r="H33" s="201"/>
      <c r="I33" s="91">
        <v>200</v>
      </c>
      <c r="J33" s="202"/>
      <c r="K33" s="203"/>
      <c r="L33" s="203"/>
      <c r="M33" s="90">
        <f t="shared" si="9"/>
        <v>0</v>
      </c>
      <c r="N33" s="90">
        <f t="shared" si="13"/>
        <v>0</v>
      </c>
      <c r="O33" s="131">
        <f t="shared" si="14"/>
        <v>0</v>
      </c>
      <c r="P33" s="131">
        <f t="shared" si="15"/>
        <v>0</v>
      </c>
      <c r="Q33" s="95"/>
      <c r="R33" s="95"/>
      <c r="S33" s="95"/>
      <c r="T33" s="95"/>
      <c r="U33" s="95"/>
      <c r="V33" s="95"/>
    </row>
    <row r="34" spans="1:22" s="96" customFormat="1" ht="20.100000000000001" customHeight="1" x14ac:dyDescent="0.2">
      <c r="A34" s="148" t="s">
        <v>496</v>
      </c>
      <c r="B34" s="149" t="s">
        <v>510</v>
      </c>
      <c r="C34" s="150" t="s">
        <v>498</v>
      </c>
      <c r="D34" s="148" t="s">
        <v>160</v>
      </c>
      <c r="E34" s="163" t="s">
        <v>217</v>
      </c>
      <c r="F34" s="151">
        <v>75</v>
      </c>
      <c r="G34" s="200"/>
      <c r="H34" s="201"/>
      <c r="I34" s="91">
        <v>200</v>
      </c>
      <c r="J34" s="202"/>
      <c r="K34" s="203"/>
      <c r="L34" s="203"/>
      <c r="M34" s="90">
        <f t="shared" si="9"/>
        <v>0</v>
      </c>
      <c r="N34" s="90">
        <f t="shared" si="13"/>
        <v>0</v>
      </c>
      <c r="O34" s="131">
        <f t="shared" si="14"/>
        <v>0</v>
      </c>
      <c r="P34" s="131">
        <f t="shared" si="15"/>
        <v>0</v>
      </c>
      <c r="Q34" s="95"/>
      <c r="R34" s="95"/>
      <c r="S34" s="95"/>
      <c r="T34" s="95"/>
      <c r="U34" s="95"/>
      <c r="V34" s="95"/>
    </row>
    <row r="35" spans="1:22" s="96" customFormat="1" ht="20.100000000000001" customHeight="1" x14ac:dyDescent="0.2">
      <c r="A35" s="148" t="s">
        <v>100</v>
      </c>
      <c r="B35" s="149" t="s">
        <v>510</v>
      </c>
      <c r="C35" s="150" t="s">
        <v>498</v>
      </c>
      <c r="D35" s="148" t="s">
        <v>503</v>
      </c>
      <c r="E35" s="163" t="s">
        <v>217</v>
      </c>
      <c r="F35" s="151">
        <v>121</v>
      </c>
      <c r="G35" s="200"/>
      <c r="H35" s="201"/>
      <c r="I35" s="91">
        <v>200</v>
      </c>
      <c r="J35" s="202"/>
      <c r="K35" s="203"/>
      <c r="L35" s="203"/>
      <c r="M35" s="90">
        <f t="shared" si="9"/>
        <v>0</v>
      </c>
      <c r="N35" s="90">
        <f t="shared" si="13"/>
        <v>0</v>
      </c>
      <c r="O35" s="131">
        <f t="shared" si="14"/>
        <v>0</v>
      </c>
      <c r="P35" s="131">
        <f t="shared" si="15"/>
        <v>0</v>
      </c>
      <c r="Q35" s="95"/>
      <c r="R35" s="95"/>
      <c r="S35" s="95"/>
      <c r="T35" s="95"/>
      <c r="U35" s="95"/>
      <c r="V35" s="95"/>
    </row>
    <row r="36" spans="1:22" s="96" customFormat="1" ht="20.100000000000001" customHeight="1" x14ac:dyDescent="0.2">
      <c r="A36" s="148" t="s">
        <v>101</v>
      </c>
      <c r="B36" s="149" t="s">
        <v>510</v>
      </c>
      <c r="C36" s="150" t="s">
        <v>498</v>
      </c>
      <c r="D36" s="148" t="s">
        <v>503</v>
      </c>
      <c r="E36" s="163" t="s">
        <v>217</v>
      </c>
      <c r="F36" s="151">
        <v>83.412599999999998</v>
      </c>
      <c r="G36" s="200"/>
      <c r="H36" s="201"/>
      <c r="I36" s="91">
        <v>200</v>
      </c>
      <c r="J36" s="202"/>
      <c r="K36" s="203"/>
      <c r="L36" s="203"/>
      <c r="M36" s="90">
        <f t="shared" si="9"/>
        <v>0</v>
      </c>
      <c r="N36" s="90">
        <f t="shared" si="13"/>
        <v>0</v>
      </c>
      <c r="O36" s="131">
        <f t="shared" si="14"/>
        <v>0</v>
      </c>
      <c r="P36" s="131">
        <f t="shared" si="15"/>
        <v>0</v>
      </c>
      <c r="Q36" s="95"/>
      <c r="R36" s="95"/>
      <c r="S36" s="95"/>
      <c r="T36" s="95"/>
      <c r="U36" s="95"/>
      <c r="V36" s="95"/>
    </row>
    <row r="37" spans="1:22" s="96" customFormat="1" ht="20.100000000000001" customHeight="1" x14ac:dyDescent="0.2">
      <c r="A37" s="148" t="s">
        <v>102</v>
      </c>
      <c r="B37" s="149" t="s">
        <v>510</v>
      </c>
      <c r="C37" s="150" t="s">
        <v>498</v>
      </c>
      <c r="D37" s="148" t="s">
        <v>503</v>
      </c>
      <c r="E37" s="163" t="s">
        <v>217</v>
      </c>
      <c r="F37" s="151">
        <v>47.587400000000002</v>
      </c>
      <c r="G37" s="200"/>
      <c r="H37" s="201"/>
      <c r="I37" s="91">
        <v>200</v>
      </c>
      <c r="J37" s="202"/>
      <c r="K37" s="203"/>
      <c r="L37" s="203"/>
      <c r="M37" s="90">
        <f t="shared" si="9"/>
        <v>0</v>
      </c>
      <c r="N37" s="90">
        <f t="shared" si="13"/>
        <v>0</v>
      </c>
      <c r="O37" s="131">
        <f t="shared" si="14"/>
        <v>0</v>
      </c>
      <c r="P37" s="131">
        <f t="shared" si="15"/>
        <v>0</v>
      </c>
      <c r="Q37" s="95"/>
      <c r="R37" s="95"/>
      <c r="S37" s="95"/>
      <c r="T37" s="95"/>
      <c r="U37" s="95"/>
      <c r="V37" s="95"/>
    </row>
    <row r="38" spans="1:22" s="96" customFormat="1" ht="20.100000000000001" customHeight="1" x14ac:dyDescent="0.2">
      <c r="A38" s="148" t="s">
        <v>103</v>
      </c>
      <c r="B38" s="149" t="s">
        <v>510</v>
      </c>
      <c r="C38" s="150" t="s">
        <v>498</v>
      </c>
      <c r="D38" s="148" t="s">
        <v>208</v>
      </c>
      <c r="E38" s="163" t="s">
        <v>217</v>
      </c>
      <c r="F38" s="151">
        <v>57</v>
      </c>
      <c r="G38" s="200"/>
      <c r="H38" s="201"/>
      <c r="I38" s="91">
        <v>200</v>
      </c>
      <c r="J38" s="202"/>
      <c r="K38" s="203"/>
      <c r="L38" s="203"/>
      <c r="M38" s="90">
        <f t="shared" si="9"/>
        <v>0</v>
      </c>
      <c r="N38" s="90">
        <f t="shared" si="13"/>
        <v>0</v>
      </c>
      <c r="O38" s="131">
        <f t="shared" si="14"/>
        <v>0</v>
      </c>
      <c r="P38" s="131">
        <f t="shared" si="15"/>
        <v>0</v>
      </c>
      <c r="Q38" s="95"/>
      <c r="R38" s="95"/>
      <c r="S38" s="95"/>
      <c r="T38" s="95"/>
      <c r="U38" s="95"/>
      <c r="V38" s="95"/>
    </row>
    <row r="39" spans="1:22" s="96" customFormat="1" ht="20.100000000000001" customHeight="1" x14ac:dyDescent="0.2">
      <c r="A39" s="148" t="s">
        <v>104</v>
      </c>
      <c r="B39" s="149" t="s">
        <v>510</v>
      </c>
      <c r="C39" s="150" t="s">
        <v>498</v>
      </c>
      <c r="D39" s="148" t="s">
        <v>208</v>
      </c>
      <c r="E39" s="163" t="s">
        <v>217</v>
      </c>
      <c r="F39" s="151">
        <v>57</v>
      </c>
      <c r="G39" s="200"/>
      <c r="H39" s="201"/>
      <c r="I39" s="91">
        <v>200</v>
      </c>
      <c r="J39" s="202"/>
      <c r="K39" s="203"/>
      <c r="L39" s="203"/>
      <c r="M39" s="90">
        <f t="shared" si="9"/>
        <v>0</v>
      </c>
      <c r="N39" s="90">
        <f t="shared" si="13"/>
        <v>0</v>
      </c>
      <c r="O39" s="131">
        <f t="shared" si="14"/>
        <v>0</v>
      </c>
      <c r="P39" s="131">
        <f t="shared" si="15"/>
        <v>0</v>
      </c>
      <c r="Q39" s="95"/>
      <c r="R39" s="95"/>
      <c r="S39" s="95"/>
      <c r="T39" s="95"/>
      <c r="U39" s="95"/>
      <c r="V39" s="95"/>
    </row>
    <row r="40" spans="1:22" s="96" customFormat="1" ht="20.100000000000001" customHeight="1" x14ac:dyDescent="0.2">
      <c r="A40" s="148" t="s">
        <v>105</v>
      </c>
      <c r="B40" s="149" t="s">
        <v>510</v>
      </c>
      <c r="C40" s="150" t="s">
        <v>498</v>
      </c>
      <c r="D40" s="148" t="s">
        <v>208</v>
      </c>
      <c r="E40" s="163" t="s">
        <v>217</v>
      </c>
      <c r="F40" s="151">
        <v>55.5</v>
      </c>
      <c r="G40" s="200"/>
      <c r="H40" s="201"/>
      <c r="I40" s="91">
        <v>200</v>
      </c>
      <c r="J40" s="202"/>
      <c r="K40" s="203"/>
      <c r="L40" s="203"/>
      <c r="M40" s="90">
        <f t="shared" si="9"/>
        <v>0</v>
      </c>
      <c r="N40" s="90">
        <f t="shared" si="13"/>
        <v>0</v>
      </c>
      <c r="O40" s="131">
        <f t="shared" si="14"/>
        <v>0</v>
      </c>
      <c r="P40" s="131">
        <f t="shared" si="15"/>
        <v>0</v>
      </c>
      <c r="Q40" s="95"/>
      <c r="R40" s="95"/>
      <c r="S40" s="95"/>
      <c r="T40" s="95"/>
      <c r="U40" s="95"/>
      <c r="V40" s="95"/>
    </row>
    <row r="41" spans="1:22" s="96" customFormat="1" ht="20.100000000000001" customHeight="1" x14ac:dyDescent="0.2">
      <c r="A41" s="148" t="s">
        <v>106</v>
      </c>
      <c r="B41" s="149" t="s">
        <v>510</v>
      </c>
      <c r="C41" s="150" t="s">
        <v>498</v>
      </c>
      <c r="D41" s="148" t="s">
        <v>208</v>
      </c>
      <c r="E41" s="163" t="s">
        <v>217</v>
      </c>
      <c r="F41" s="151">
        <v>63</v>
      </c>
      <c r="G41" s="200"/>
      <c r="H41" s="201"/>
      <c r="I41" s="91">
        <v>200</v>
      </c>
      <c r="J41" s="202"/>
      <c r="K41" s="203"/>
      <c r="L41" s="203"/>
      <c r="M41" s="90">
        <f t="shared" si="9"/>
        <v>0</v>
      </c>
      <c r="N41" s="90">
        <f t="shared" si="13"/>
        <v>0</v>
      </c>
      <c r="O41" s="131">
        <f t="shared" si="14"/>
        <v>0</v>
      </c>
      <c r="P41" s="131">
        <f t="shared" si="15"/>
        <v>0</v>
      </c>
      <c r="Q41" s="95"/>
      <c r="R41" s="95"/>
      <c r="S41" s="95"/>
      <c r="T41" s="95"/>
      <c r="U41" s="95"/>
      <c r="V41" s="95"/>
    </row>
    <row r="42" spans="1:22" s="96" customFormat="1" ht="20.100000000000001" customHeight="1" x14ac:dyDescent="0.2">
      <c r="A42" s="148" t="s">
        <v>107</v>
      </c>
      <c r="B42" s="149" t="s">
        <v>510</v>
      </c>
      <c r="C42" s="150" t="s">
        <v>498</v>
      </c>
      <c r="D42" s="148" t="s">
        <v>504</v>
      </c>
      <c r="E42" s="163" t="s">
        <v>217</v>
      </c>
      <c r="F42" s="151">
        <v>146.69999999999999</v>
      </c>
      <c r="G42" s="200"/>
      <c r="H42" s="201"/>
      <c r="I42" s="91">
        <v>200</v>
      </c>
      <c r="J42" s="202"/>
      <c r="K42" s="203"/>
      <c r="L42" s="203"/>
      <c r="M42" s="90">
        <f t="shared" si="9"/>
        <v>0</v>
      </c>
      <c r="N42" s="90">
        <f t="shared" si="13"/>
        <v>0</v>
      </c>
      <c r="O42" s="131">
        <f t="shared" si="14"/>
        <v>0</v>
      </c>
      <c r="P42" s="131">
        <f t="shared" si="15"/>
        <v>0</v>
      </c>
      <c r="Q42" s="95"/>
      <c r="R42" s="95"/>
      <c r="S42" s="95"/>
      <c r="T42" s="95"/>
      <c r="U42" s="95"/>
      <c r="V42" s="95"/>
    </row>
    <row r="43" spans="1:22" s="96" customFormat="1" ht="20.100000000000001" customHeight="1" x14ac:dyDescent="0.2">
      <c r="A43" s="148" t="s">
        <v>108</v>
      </c>
      <c r="B43" s="149" t="s">
        <v>510</v>
      </c>
      <c r="C43" s="150" t="s">
        <v>498</v>
      </c>
      <c r="D43" s="148" t="s">
        <v>209</v>
      </c>
      <c r="E43" s="163" t="s">
        <v>218</v>
      </c>
      <c r="F43" s="151">
        <v>34.7256</v>
      </c>
      <c r="G43" s="200"/>
      <c r="H43" s="201"/>
      <c r="I43" s="91">
        <v>200</v>
      </c>
      <c r="J43" s="202"/>
      <c r="K43" s="203"/>
      <c r="L43" s="203"/>
      <c r="M43" s="90">
        <f t="shared" si="9"/>
        <v>0</v>
      </c>
      <c r="N43" s="90">
        <f t="shared" si="13"/>
        <v>0</v>
      </c>
      <c r="O43" s="131">
        <f t="shared" si="14"/>
        <v>0</v>
      </c>
      <c r="P43" s="131">
        <f t="shared" si="15"/>
        <v>0</v>
      </c>
      <c r="Q43" s="95"/>
      <c r="R43" s="95"/>
      <c r="S43" s="95"/>
      <c r="T43" s="95"/>
      <c r="U43" s="95"/>
      <c r="V43" s="95"/>
    </row>
    <row r="44" spans="1:22" s="96" customFormat="1" ht="20.100000000000001" customHeight="1" x14ac:dyDescent="0.2">
      <c r="A44" s="148" t="s">
        <v>109</v>
      </c>
      <c r="B44" s="149" t="s">
        <v>510</v>
      </c>
      <c r="C44" s="150" t="s">
        <v>498</v>
      </c>
      <c r="D44" s="148" t="s">
        <v>208</v>
      </c>
      <c r="E44" s="163" t="s">
        <v>217</v>
      </c>
      <c r="F44" s="151">
        <v>55.279000000000003</v>
      </c>
      <c r="G44" s="200"/>
      <c r="H44" s="201"/>
      <c r="I44" s="91">
        <v>200</v>
      </c>
      <c r="J44" s="202"/>
      <c r="K44" s="203"/>
      <c r="L44" s="203"/>
      <c r="M44" s="90">
        <f t="shared" si="9"/>
        <v>0</v>
      </c>
      <c r="N44" s="90">
        <f t="shared" si="13"/>
        <v>0</v>
      </c>
      <c r="O44" s="131">
        <f t="shared" si="14"/>
        <v>0</v>
      </c>
      <c r="P44" s="131">
        <f t="shared" si="15"/>
        <v>0</v>
      </c>
      <c r="Q44" s="95"/>
      <c r="R44" s="95"/>
      <c r="S44" s="95"/>
      <c r="T44" s="95"/>
      <c r="U44" s="95"/>
      <c r="V44" s="95"/>
    </row>
    <row r="45" spans="1:22" s="96" customFormat="1" ht="20.100000000000001" customHeight="1" x14ac:dyDescent="0.2">
      <c r="A45" s="148" t="s">
        <v>497</v>
      </c>
      <c r="B45" s="149" t="s">
        <v>510</v>
      </c>
      <c r="C45" s="150" t="s">
        <v>498</v>
      </c>
      <c r="D45" s="148" t="s">
        <v>208</v>
      </c>
      <c r="E45" s="163" t="s">
        <v>217</v>
      </c>
      <c r="F45" s="151">
        <v>55.279000000000003</v>
      </c>
      <c r="G45" s="200"/>
      <c r="H45" s="201"/>
      <c r="I45" s="91">
        <v>200</v>
      </c>
      <c r="J45" s="202"/>
      <c r="K45" s="203"/>
      <c r="L45" s="203"/>
      <c r="M45" s="90">
        <f t="shared" si="9"/>
        <v>0</v>
      </c>
      <c r="N45" s="90">
        <f t="shared" si="13"/>
        <v>0</v>
      </c>
      <c r="O45" s="131">
        <f t="shared" si="14"/>
        <v>0</v>
      </c>
      <c r="P45" s="131">
        <f t="shared" si="15"/>
        <v>0</v>
      </c>
      <c r="Q45" s="95"/>
      <c r="R45" s="95"/>
      <c r="S45" s="95"/>
      <c r="T45" s="95"/>
      <c r="U45" s="95"/>
      <c r="V45" s="95"/>
    </row>
    <row r="46" spans="1:22" s="96" customFormat="1" ht="20.100000000000001" customHeight="1" x14ac:dyDescent="0.2">
      <c r="A46" s="148" t="s">
        <v>111</v>
      </c>
      <c r="B46" s="149" t="s">
        <v>510</v>
      </c>
      <c r="C46" s="150" t="s">
        <v>498</v>
      </c>
      <c r="D46" s="148" t="s">
        <v>208</v>
      </c>
      <c r="E46" s="163" t="s">
        <v>217</v>
      </c>
      <c r="F46" s="151">
        <v>55.875</v>
      </c>
      <c r="G46" s="200"/>
      <c r="H46" s="201"/>
      <c r="I46" s="91">
        <v>200</v>
      </c>
      <c r="J46" s="202"/>
      <c r="K46" s="203"/>
      <c r="L46" s="203"/>
      <c r="M46" s="90">
        <f t="shared" si="9"/>
        <v>0</v>
      </c>
      <c r="N46" s="90">
        <f t="shared" si="13"/>
        <v>0</v>
      </c>
      <c r="O46" s="131">
        <f t="shared" si="14"/>
        <v>0</v>
      </c>
      <c r="P46" s="131">
        <f t="shared" si="15"/>
        <v>0</v>
      </c>
      <c r="Q46" s="95"/>
      <c r="R46" s="95"/>
      <c r="S46" s="95"/>
      <c r="T46" s="95"/>
      <c r="U46" s="95"/>
      <c r="V46" s="95"/>
    </row>
    <row r="47" spans="1:22" s="96" customFormat="1" ht="20.100000000000001" customHeight="1" x14ac:dyDescent="0.2">
      <c r="A47" s="148" t="s">
        <v>112</v>
      </c>
      <c r="B47" s="149" t="s">
        <v>510</v>
      </c>
      <c r="C47" s="150" t="s">
        <v>498</v>
      </c>
      <c r="D47" s="148" t="s">
        <v>208</v>
      </c>
      <c r="E47" s="163" t="s">
        <v>217</v>
      </c>
      <c r="F47" s="151">
        <v>55.875</v>
      </c>
      <c r="G47" s="200"/>
      <c r="H47" s="201"/>
      <c r="I47" s="91">
        <v>200</v>
      </c>
      <c r="J47" s="202"/>
      <c r="K47" s="203"/>
      <c r="L47" s="203"/>
      <c r="M47" s="90">
        <f t="shared" si="9"/>
        <v>0</v>
      </c>
      <c r="N47" s="90">
        <f t="shared" si="13"/>
        <v>0</v>
      </c>
      <c r="O47" s="131">
        <f t="shared" si="14"/>
        <v>0</v>
      </c>
      <c r="P47" s="131">
        <f t="shared" si="15"/>
        <v>0</v>
      </c>
      <c r="Q47" s="95"/>
      <c r="R47" s="95"/>
      <c r="S47" s="95"/>
      <c r="T47" s="95"/>
      <c r="U47" s="95"/>
      <c r="V47" s="95"/>
    </row>
    <row r="48" spans="1:22" s="96" customFormat="1" ht="20.100000000000001" customHeight="1" x14ac:dyDescent="0.2">
      <c r="A48" s="148" t="s">
        <v>113</v>
      </c>
      <c r="B48" s="149" t="s">
        <v>510</v>
      </c>
      <c r="C48" s="150" t="s">
        <v>498</v>
      </c>
      <c r="D48" s="148" t="s">
        <v>208</v>
      </c>
      <c r="E48" s="163" t="s">
        <v>217</v>
      </c>
      <c r="F48" s="151">
        <v>55.875</v>
      </c>
      <c r="G48" s="200"/>
      <c r="H48" s="201"/>
      <c r="I48" s="91">
        <v>200</v>
      </c>
      <c r="J48" s="202"/>
      <c r="K48" s="203"/>
      <c r="L48" s="203"/>
      <c r="M48" s="90">
        <f t="shared" si="9"/>
        <v>0</v>
      </c>
      <c r="N48" s="90">
        <f t="shared" si="13"/>
        <v>0</v>
      </c>
      <c r="O48" s="131">
        <f t="shared" si="14"/>
        <v>0</v>
      </c>
      <c r="P48" s="131">
        <f t="shared" si="15"/>
        <v>0</v>
      </c>
      <c r="Q48" s="95"/>
      <c r="R48" s="95"/>
      <c r="S48" s="95"/>
      <c r="T48" s="95"/>
      <c r="U48" s="95"/>
      <c r="V48" s="95"/>
    </row>
    <row r="49" spans="1:22" s="96" customFormat="1" ht="20.100000000000001" customHeight="1" x14ac:dyDescent="0.2">
      <c r="A49" s="148" t="s">
        <v>114</v>
      </c>
      <c r="B49" s="149" t="s">
        <v>510</v>
      </c>
      <c r="C49" s="150" t="s">
        <v>498</v>
      </c>
      <c r="D49" s="148" t="s">
        <v>505</v>
      </c>
      <c r="E49" s="163" t="s">
        <v>217</v>
      </c>
      <c r="F49" s="151">
        <v>9.0269999999999992</v>
      </c>
      <c r="G49" s="200"/>
      <c r="H49" s="201"/>
      <c r="I49" s="91">
        <v>200</v>
      </c>
      <c r="J49" s="202"/>
      <c r="K49" s="203"/>
      <c r="L49" s="203"/>
      <c r="M49" s="90">
        <f t="shared" si="9"/>
        <v>0</v>
      </c>
      <c r="N49" s="90">
        <f t="shared" si="13"/>
        <v>0</v>
      </c>
      <c r="O49" s="131">
        <f t="shared" si="14"/>
        <v>0</v>
      </c>
      <c r="P49" s="131">
        <f t="shared" si="15"/>
        <v>0</v>
      </c>
      <c r="Q49" s="95"/>
      <c r="R49" s="95"/>
      <c r="S49" s="95"/>
      <c r="T49" s="95"/>
      <c r="U49" s="95"/>
      <c r="V49" s="95"/>
    </row>
    <row r="50" spans="1:22" s="96" customFormat="1" ht="20.100000000000001" customHeight="1" x14ac:dyDescent="0.2">
      <c r="A50" s="148" t="s">
        <v>115</v>
      </c>
      <c r="B50" s="149" t="s">
        <v>510</v>
      </c>
      <c r="C50" s="150" t="s">
        <v>498</v>
      </c>
      <c r="D50" s="148" t="s">
        <v>211</v>
      </c>
      <c r="E50" s="163" t="s">
        <v>217</v>
      </c>
      <c r="F50" s="151">
        <v>3.1135999999999999</v>
      </c>
      <c r="G50" s="200"/>
      <c r="H50" s="201"/>
      <c r="I50" s="91">
        <v>0</v>
      </c>
      <c r="J50" s="202"/>
      <c r="K50" s="203"/>
      <c r="L50" s="203"/>
      <c r="M50" s="90">
        <f t="shared" si="9"/>
        <v>0</v>
      </c>
      <c r="N50" s="90">
        <f t="shared" si="13"/>
        <v>0</v>
      </c>
      <c r="O50" s="131">
        <f t="shared" si="14"/>
        <v>0</v>
      </c>
      <c r="P50" s="131">
        <f t="shared" si="15"/>
        <v>0</v>
      </c>
      <c r="Q50" s="95"/>
      <c r="R50" s="95"/>
      <c r="S50" s="95"/>
      <c r="T50" s="95"/>
      <c r="U50" s="95"/>
      <c r="V50" s="95"/>
    </row>
    <row r="51" spans="1:22" s="96" customFormat="1" ht="20.100000000000001" customHeight="1" x14ac:dyDescent="0.2">
      <c r="A51" s="148" t="s">
        <v>116</v>
      </c>
      <c r="B51" s="149" t="s">
        <v>510</v>
      </c>
      <c r="C51" s="150" t="s">
        <v>498</v>
      </c>
      <c r="D51" s="148" t="s">
        <v>288</v>
      </c>
      <c r="E51" s="163" t="s">
        <v>507</v>
      </c>
      <c r="F51" s="151">
        <v>7.547699999999999</v>
      </c>
      <c r="G51" s="200"/>
      <c r="H51" s="201"/>
      <c r="I51" s="91">
        <v>200</v>
      </c>
      <c r="J51" s="202"/>
      <c r="K51" s="203"/>
      <c r="L51" s="203"/>
      <c r="M51" s="90">
        <f t="shared" si="9"/>
        <v>0</v>
      </c>
      <c r="N51" s="90">
        <f t="shared" si="13"/>
        <v>0</v>
      </c>
      <c r="O51" s="131">
        <f t="shared" si="14"/>
        <v>0</v>
      </c>
      <c r="P51" s="131">
        <f t="shared" si="15"/>
        <v>0</v>
      </c>
      <c r="Q51" s="95"/>
      <c r="R51" s="95"/>
      <c r="S51" s="95"/>
      <c r="T51" s="95"/>
      <c r="U51" s="95"/>
      <c r="V51" s="95"/>
    </row>
    <row r="52" spans="1:22" s="96" customFormat="1" ht="20.100000000000001" customHeight="1" x14ac:dyDescent="0.2">
      <c r="A52" s="148" t="s">
        <v>117</v>
      </c>
      <c r="B52" s="149" t="s">
        <v>510</v>
      </c>
      <c r="C52" s="150" t="s">
        <v>498</v>
      </c>
      <c r="D52" s="148" t="s">
        <v>244</v>
      </c>
      <c r="E52" s="163" t="s">
        <v>217</v>
      </c>
      <c r="F52" s="151">
        <v>3.6394999999999995</v>
      </c>
      <c r="G52" s="200"/>
      <c r="H52" s="201"/>
      <c r="I52" s="91">
        <v>0</v>
      </c>
      <c r="J52" s="202"/>
      <c r="K52" s="203"/>
      <c r="L52" s="203"/>
      <c r="M52" s="90">
        <f t="shared" si="9"/>
        <v>0</v>
      </c>
      <c r="N52" s="90">
        <f t="shared" si="13"/>
        <v>0</v>
      </c>
      <c r="O52" s="131">
        <f t="shared" si="14"/>
        <v>0</v>
      </c>
      <c r="P52" s="131">
        <f t="shared" si="15"/>
        <v>0</v>
      </c>
      <c r="Q52" s="95"/>
      <c r="R52" s="95"/>
      <c r="S52" s="95"/>
      <c r="T52" s="95"/>
      <c r="U52" s="95"/>
      <c r="V52" s="95"/>
    </row>
    <row r="53" spans="1:22" s="96" customFormat="1" ht="20.100000000000001" customHeight="1" x14ac:dyDescent="0.2">
      <c r="A53" s="148" t="s">
        <v>118</v>
      </c>
      <c r="B53" s="149" t="s">
        <v>510</v>
      </c>
      <c r="C53" s="150" t="s">
        <v>498</v>
      </c>
      <c r="D53" s="148" t="s">
        <v>288</v>
      </c>
      <c r="E53" s="163" t="s">
        <v>507</v>
      </c>
      <c r="F53" s="151">
        <v>6.8282249999999998</v>
      </c>
      <c r="G53" s="200"/>
      <c r="H53" s="201"/>
      <c r="I53" s="91">
        <v>200</v>
      </c>
      <c r="J53" s="202"/>
      <c r="K53" s="203"/>
      <c r="L53" s="203"/>
      <c r="M53" s="90">
        <f t="shared" si="9"/>
        <v>0</v>
      </c>
      <c r="N53" s="90">
        <f t="shared" si="13"/>
        <v>0</v>
      </c>
      <c r="O53" s="131">
        <f t="shared" si="14"/>
        <v>0</v>
      </c>
      <c r="P53" s="131">
        <f t="shared" si="15"/>
        <v>0</v>
      </c>
      <c r="Q53" s="95"/>
      <c r="R53" s="95"/>
      <c r="S53" s="95"/>
      <c r="T53" s="95"/>
      <c r="U53" s="95"/>
      <c r="V53" s="95"/>
    </row>
    <row r="54" spans="1:22" s="96" customFormat="1" ht="20.100000000000001" customHeight="1" x14ac:dyDescent="0.2">
      <c r="A54" s="148" t="s">
        <v>120</v>
      </c>
      <c r="B54" s="149" t="s">
        <v>510</v>
      </c>
      <c r="C54" s="150" t="s">
        <v>498</v>
      </c>
      <c r="D54" s="148" t="s">
        <v>89</v>
      </c>
      <c r="E54" s="163" t="s">
        <v>218</v>
      </c>
      <c r="F54" s="151">
        <v>13.167749999999998</v>
      </c>
      <c r="G54" s="200"/>
      <c r="H54" s="201"/>
      <c r="I54" s="91">
        <v>200</v>
      </c>
      <c r="J54" s="202"/>
      <c r="K54" s="203"/>
      <c r="L54" s="203"/>
      <c r="M54" s="90">
        <f t="shared" si="9"/>
        <v>0</v>
      </c>
      <c r="N54" s="90">
        <f t="shared" si="13"/>
        <v>0</v>
      </c>
      <c r="O54" s="131">
        <f t="shared" si="14"/>
        <v>0</v>
      </c>
      <c r="P54" s="131">
        <f t="shared" si="15"/>
        <v>0</v>
      </c>
      <c r="Q54" s="95"/>
      <c r="R54" s="95"/>
      <c r="S54" s="95"/>
      <c r="T54" s="95"/>
      <c r="U54" s="95"/>
      <c r="V54" s="95"/>
    </row>
    <row r="55" spans="1:22" s="96" customFormat="1" ht="20.100000000000001" customHeight="1" x14ac:dyDescent="0.2">
      <c r="A55" s="148" t="s">
        <v>121</v>
      </c>
      <c r="B55" s="149" t="s">
        <v>510</v>
      </c>
      <c r="C55" s="150" t="s">
        <v>498</v>
      </c>
      <c r="D55" s="148" t="s">
        <v>279</v>
      </c>
      <c r="E55" s="163" t="s">
        <v>454</v>
      </c>
      <c r="F55" s="151">
        <v>2.5150000000000001</v>
      </c>
      <c r="G55" s="200"/>
      <c r="H55" s="201"/>
      <c r="I55" s="91">
        <v>0</v>
      </c>
      <c r="J55" s="202"/>
      <c r="K55" s="203"/>
      <c r="L55" s="203"/>
      <c r="M55" s="90">
        <f t="shared" si="9"/>
        <v>0</v>
      </c>
      <c r="N55" s="90">
        <f t="shared" si="13"/>
        <v>0</v>
      </c>
      <c r="O55" s="131">
        <f t="shared" si="14"/>
        <v>0</v>
      </c>
      <c r="P55" s="131">
        <f t="shared" si="15"/>
        <v>0</v>
      </c>
      <c r="Q55" s="95"/>
      <c r="R55" s="95"/>
      <c r="S55" s="95"/>
      <c r="T55" s="95"/>
      <c r="U55" s="95"/>
      <c r="V55" s="95"/>
    </row>
    <row r="56" spans="1:22" s="96" customFormat="1" ht="20.100000000000001" customHeight="1" x14ac:dyDescent="0.2">
      <c r="A56" s="148" t="s">
        <v>122</v>
      </c>
      <c r="B56" s="149" t="s">
        <v>510</v>
      </c>
      <c r="C56" s="150" t="s">
        <v>498</v>
      </c>
      <c r="D56" s="148" t="s">
        <v>89</v>
      </c>
      <c r="E56" s="163" t="s">
        <v>218</v>
      </c>
      <c r="F56" s="151">
        <v>10.5846</v>
      </c>
      <c r="G56" s="200"/>
      <c r="H56" s="201"/>
      <c r="I56" s="91">
        <v>200</v>
      </c>
      <c r="J56" s="202"/>
      <c r="K56" s="203"/>
      <c r="L56" s="203"/>
      <c r="M56" s="90">
        <f t="shared" si="9"/>
        <v>0</v>
      </c>
      <c r="N56" s="90">
        <f t="shared" si="13"/>
        <v>0</v>
      </c>
      <c r="O56" s="131">
        <f t="shared" si="14"/>
        <v>0</v>
      </c>
      <c r="P56" s="131">
        <f t="shared" si="15"/>
        <v>0</v>
      </c>
      <c r="Q56" s="95"/>
      <c r="R56" s="95"/>
      <c r="S56" s="95"/>
      <c r="T56" s="95"/>
      <c r="U56" s="95"/>
      <c r="V56" s="95"/>
    </row>
    <row r="57" spans="1:22" s="96" customFormat="1" ht="20.100000000000001" customHeight="1" x14ac:dyDescent="0.2">
      <c r="A57" s="148" t="s">
        <v>123</v>
      </c>
      <c r="B57" s="149" t="s">
        <v>510</v>
      </c>
      <c r="C57" s="150" t="s">
        <v>498</v>
      </c>
      <c r="D57" s="148" t="s">
        <v>287</v>
      </c>
      <c r="E57" s="163" t="s">
        <v>218</v>
      </c>
      <c r="F57" s="151">
        <v>10.25</v>
      </c>
      <c r="G57" s="200"/>
      <c r="H57" s="201"/>
      <c r="I57" s="91">
        <v>200</v>
      </c>
      <c r="J57" s="202"/>
      <c r="K57" s="203"/>
      <c r="L57" s="203"/>
      <c r="M57" s="90">
        <f t="shared" si="9"/>
        <v>0</v>
      </c>
      <c r="N57" s="90">
        <f t="shared" si="13"/>
        <v>0</v>
      </c>
      <c r="O57" s="131">
        <f t="shared" si="14"/>
        <v>0</v>
      </c>
      <c r="P57" s="131">
        <f t="shared" si="15"/>
        <v>0</v>
      </c>
      <c r="Q57" s="95"/>
      <c r="R57" s="95"/>
      <c r="S57" s="95"/>
      <c r="T57" s="95"/>
      <c r="U57" s="95"/>
      <c r="V57" s="95"/>
    </row>
    <row r="58" spans="1:22" s="96" customFormat="1" ht="20.100000000000001" customHeight="1" x14ac:dyDescent="0.2">
      <c r="A58" s="148" t="s">
        <v>124</v>
      </c>
      <c r="B58" s="149" t="s">
        <v>510</v>
      </c>
      <c r="C58" s="150" t="s">
        <v>498</v>
      </c>
      <c r="D58" s="148" t="s">
        <v>211</v>
      </c>
      <c r="E58" s="163" t="s">
        <v>217</v>
      </c>
      <c r="F58" s="151">
        <v>11.684999999999999</v>
      </c>
      <c r="G58" s="200"/>
      <c r="H58" s="201"/>
      <c r="I58" s="91">
        <v>0</v>
      </c>
      <c r="J58" s="202"/>
      <c r="K58" s="203"/>
      <c r="L58" s="203"/>
      <c r="M58" s="90">
        <f t="shared" si="9"/>
        <v>0</v>
      </c>
      <c r="N58" s="90">
        <f t="shared" si="13"/>
        <v>0</v>
      </c>
      <c r="O58" s="131">
        <f t="shared" si="14"/>
        <v>0</v>
      </c>
      <c r="P58" s="131">
        <f t="shared" si="15"/>
        <v>0</v>
      </c>
      <c r="Q58" s="95"/>
      <c r="R58" s="95"/>
      <c r="S58" s="95"/>
      <c r="T58" s="95"/>
      <c r="U58" s="95"/>
      <c r="V58" s="95"/>
    </row>
    <row r="59" spans="1:22" s="96" customFormat="1" ht="20.100000000000001" customHeight="1" x14ac:dyDescent="0.2">
      <c r="A59" s="148" t="s">
        <v>125</v>
      </c>
      <c r="B59" s="149" t="s">
        <v>510</v>
      </c>
      <c r="C59" s="150" t="s">
        <v>498</v>
      </c>
      <c r="D59" s="148" t="s">
        <v>288</v>
      </c>
      <c r="E59" s="163" t="s">
        <v>507</v>
      </c>
      <c r="F59" s="151">
        <v>5.4291999999999998</v>
      </c>
      <c r="G59" s="200"/>
      <c r="H59" s="201"/>
      <c r="I59" s="91">
        <v>200</v>
      </c>
      <c r="J59" s="202"/>
      <c r="K59" s="203"/>
      <c r="L59" s="203"/>
      <c r="M59" s="90">
        <f t="shared" si="9"/>
        <v>0</v>
      </c>
      <c r="N59" s="90">
        <f t="shared" si="13"/>
        <v>0</v>
      </c>
      <c r="O59" s="131">
        <f t="shared" si="14"/>
        <v>0</v>
      </c>
      <c r="P59" s="131">
        <f t="shared" si="15"/>
        <v>0</v>
      </c>
      <c r="Q59" s="95"/>
      <c r="R59" s="95"/>
      <c r="S59" s="95"/>
      <c r="T59" s="95"/>
      <c r="U59" s="95"/>
      <c r="V59" s="95"/>
    </row>
    <row r="60" spans="1:22" s="96" customFormat="1" ht="20.100000000000001" customHeight="1" x14ac:dyDescent="0.2">
      <c r="A60" s="148" t="s">
        <v>126</v>
      </c>
      <c r="B60" s="149" t="s">
        <v>510</v>
      </c>
      <c r="C60" s="150" t="s">
        <v>498</v>
      </c>
      <c r="D60" s="148" t="s">
        <v>250</v>
      </c>
      <c r="E60" s="163" t="s">
        <v>507</v>
      </c>
      <c r="F60" s="151">
        <v>2.3519999999999999</v>
      </c>
      <c r="G60" s="200"/>
      <c r="H60" s="201"/>
      <c r="I60" s="91">
        <v>200</v>
      </c>
      <c r="J60" s="202"/>
      <c r="K60" s="203"/>
      <c r="L60" s="203"/>
      <c r="M60" s="90">
        <f t="shared" si="9"/>
        <v>0</v>
      </c>
      <c r="N60" s="90">
        <f t="shared" si="13"/>
        <v>0</v>
      </c>
      <c r="O60" s="131">
        <f t="shared" si="14"/>
        <v>0</v>
      </c>
      <c r="P60" s="131">
        <f t="shared" si="15"/>
        <v>0</v>
      </c>
      <c r="Q60" s="95"/>
      <c r="R60" s="95"/>
      <c r="S60" s="95"/>
      <c r="T60" s="95"/>
      <c r="U60" s="95"/>
      <c r="V60" s="95"/>
    </row>
    <row r="61" spans="1:22" s="96" customFormat="1" ht="20.100000000000001" customHeight="1" x14ac:dyDescent="0.2">
      <c r="A61" s="148" t="s">
        <v>127</v>
      </c>
      <c r="B61" s="149" t="s">
        <v>510</v>
      </c>
      <c r="C61" s="150" t="s">
        <v>498</v>
      </c>
      <c r="D61" s="148" t="s">
        <v>210</v>
      </c>
      <c r="E61" s="163" t="s">
        <v>217</v>
      </c>
      <c r="F61" s="151">
        <v>7.4932000000000007</v>
      </c>
      <c r="G61" s="200"/>
      <c r="H61" s="201"/>
      <c r="I61" s="91">
        <v>200</v>
      </c>
      <c r="J61" s="202"/>
      <c r="K61" s="203"/>
      <c r="L61" s="203"/>
      <c r="M61" s="90">
        <f t="shared" si="9"/>
        <v>0</v>
      </c>
      <c r="N61" s="90">
        <f t="shared" si="13"/>
        <v>0</v>
      </c>
      <c r="O61" s="131">
        <f t="shared" si="14"/>
        <v>0</v>
      </c>
      <c r="P61" s="131">
        <f t="shared" si="15"/>
        <v>0</v>
      </c>
      <c r="Q61" s="95"/>
      <c r="R61" s="95"/>
      <c r="S61" s="95"/>
      <c r="T61" s="95"/>
      <c r="U61" s="95"/>
      <c r="V61" s="95"/>
    </row>
    <row r="62" spans="1:22" s="96" customFormat="1" ht="20.100000000000001" customHeight="1" x14ac:dyDescent="0.2">
      <c r="A62" s="148" t="s">
        <v>128</v>
      </c>
      <c r="B62" s="149" t="s">
        <v>510</v>
      </c>
      <c r="C62" s="150" t="s">
        <v>498</v>
      </c>
      <c r="D62" s="148" t="s">
        <v>211</v>
      </c>
      <c r="E62" s="163" t="s">
        <v>217</v>
      </c>
      <c r="F62" s="151">
        <v>5.6387200000000002</v>
      </c>
      <c r="G62" s="200"/>
      <c r="H62" s="201"/>
      <c r="I62" s="91">
        <v>0</v>
      </c>
      <c r="J62" s="202"/>
      <c r="K62" s="203"/>
      <c r="L62" s="203"/>
      <c r="M62" s="90">
        <f t="shared" si="9"/>
        <v>0</v>
      </c>
      <c r="N62" s="90">
        <f t="shared" si="13"/>
        <v>0</v>
      </c>
      <c r="O62" s="131">
        <f t="shared" si="14"/>
        <v>0</v>
      </c>
      <c r="P62" s="131">
        <f t="shared" si="15"/>
        <v>0</v>
      </c>
      <c r="Q62" s="95"/>
      <c r="R62" s="95"/>
      <c r="S62" s="95"/>
      <c r="T62" s="95"/>
      <c r="U62" s="95"/>
      <c r="V62" s="95"/>
    </row>
    <row r="63" spans="1:22" s="96" customFormat="1" ht="20.100000000000001" customHeight="1" x14ac:dyDescent="0.2">
      <c r="A63" s="148" t="s">
        <v>129</v>
      </c>
      <c r="B63" s="149" t="s">
        <v>510</v>
      </c>
      <c r="C63" s="150" t="s">
        <v>498</v>
      </c>
      <c r="D63" s="148" t="s">
        <v>287</v>
      </c>
      <c r="E63" s="163" t="s">
        <v>218</v>
      </c>
      <c r="F63" s="151">
        <v>21.044999999999998</v>
      </c>
      <c r="G63" s="200"/>
      <c r="H63" s="201"/>
      <c r="I63" s="91">
        <v>200</v>
      </c>
      <c r="J63" s="202"/>
      <c r="K63" s="203"/>
      <c r="L63" s="203"/>
      <c r="M63" s="90">
        <f t="shared" si="9"/>
        <v>0</v>
      </c>
      <c r="N63" s="90">
        <f t="shared" si="13"/>
        <v>0</v>
      </c>
      <c r="O63" s="131">
        <f t="shared" si="14"/>
        <v>0</v>
      </c>
      <c r="P63" s="131">
        <f t="shared" si="15"/>
        <v>0</v>
      </c>
      <c r="Q63" s="95"/>
      <c r="R63" s="95"/>
      <c r="S63" s="95"/>
      <c r="T63" s="95"/>
      <c r="U63" s="95"/>
      <c r="V63" s="95"/>
    </row>
    <row r="64" spans="1:22" s="96" customFormat="1" ht="20.100000000000001" customHeight="1" x14ac:dyDescent="0.2">
      <c r="A64" s="148" t="s">
        <v>130</v>
      </c>
      <c r="B64" s="149" t="s">
        <v>510</v>
      </c>
      <c r="C64" s="150" t="s">
        <v>498</v>
      </c>
      <c r="D64" s="148" t="s">
        <v>287</v>
      </c>
      <c r="E64" s="163" t="s">
        <v>218</v>
      </c>
      <c r="F64" s="151">
        <v>20.009999999999998</v>
      </c>
      <c r="G64" s="200"/>
      <c r="H64" s="201"/>
      <c r="I64" s="91">
        <v>200</v>
      </c>
      <c r="J64" s="202"/>
      <c r="K64" s="203"/>
      <c r="L64" s="203"/>
      <c r="M64" s="90">
        <f t="shared" si="9"/>
        <v>0</v>
      </c>
      <c r="N64" s="90">
        <f t="shared" si="13"/>
        <v>0</v>
      </c>
      <c r="O64" s="131">
        <f t="shared" si="14"/>
        <v>0</v>
      </c>
      <c r="P64" s="131">
        <f t="shared" si="15"/>
        <v>0</v>
      </c>
      <c r="Q64" s="95"/>
      <c r="R64" s="95"/>
      <c r="S64" s="95"/>
      <c r="T64" s="95"/>
      <c r="U64" s="95"/>
      <c r="V64" s="95"/>
    </row>
    <row r="65" spans="1:22" s="96" customFormat="1" ht="20.100000000000001" customHeight="1" x14ac:dyDescent="0.2">
      <c r="A65" s="148" t="s">
        <v>131</v>
      </c>
      <c r="B65" s="149" t="s">
        <v>510</v>
      </c>
      <c r="C65" s="150" t="s">
        <v>498</v>
      </c>
      <c r="D65" s="148" t="s">
        <v>288</v>
      </c>
      <c r="E65" s="163" t="s">
        <v>507</v>
      </c>
      <c r="F65" s="151">
        <v>4.32</v>
      </c>
      <c r="G65" s="200"/>
      <c r="H65" s="201"/>
      <c r="I65" s="91">
        <v>200</v>
      </c>
      <c r="J65" s="202"/>
      <c r="K65" s="203"/>
      <c r="L65" s="203"/>
      <c r="M65" s="90">
        <f t="shared" si="9"/>
        <v>0</v>
      </c>
      <c r="N65" s="90">
        <f t="shared" si="13"/>
        <v>0</v>
      </c>
      <c r="O65" s="131">
        <f t="shared" si="14"/>
        <v>0</v>
      </c>
      <c r="P65" s="131">
        <f t="shared" si="15"/>
        <v>0</v>
      </c>
      <c r="Q65" s="95"/>
      <c r="R65" s="95"/>
      <c r="S65" s="95"/>
      <c r="T65" s="95"/>
      <c r="U65" s="95"/>
      <c r="V65" s="95"/>
    </row>
    <row r="66" spans="1:22" s="96" customFormat="1" ht="20.100000000000001" customHeight="1" x14ac:dyDescent="0.2">
      <c r="A66" s="148" t="s">
        <v>132</v>
      </c>
      <c r="B66" s="149" t="s">
        <v>510</v>
      </c>
      <c r="C66" s="150" t="s">
        <v>498</v>
      </c>
      <c r="D66" s="148" t="s">
        <v>298</v>
      </c>
      <c r="E66" s="163" t="s">
        <v>507</v>
      </c>
      <c r="F66" s="151">
        <v>4.4550000000000001</v>
      </c>
      <c r="G66" s="200"/>
      <c r="H66" s="201"/>
      <c r="I66" s="91">
        <v>200</v>
      </c>
      <c r="J66" s="202"/>
      <c r="K66" s="203"/>
      <c r="L66" s="203"/>
      <c r="M66" s="90">
        <f t="shared" si="9"/>
        <v>0</v>
      </c>
      <c r="N66" s="90">
        <f t="shared" si="13"/>
        <v>0</v>
      </c>
      <c r="O66" s="131">
        <f t="shared" si="14"/>
        <v>0</v>
      </c>
      <c r="P66" s="131">
        <f t="shared" si="15"/>
        <v>0</v>
      </c>
      <c r="Q66" s="95"/>
      <c r="R66" s="95"/>
      <c r="S66" s="95"/>
      <c r="T66" s="95"/>
      <c r="U66" s="95"/>
      <c r="V66" s="95"/>
    </row>
    <row r="67" spans="1:22" s="96" customFormat="1" ht="20.100000000000001" customHeight="1" x14ac:dyDescent="0.2">
      <c r="A67" s="148" t="s">
        <v>133</v>
      </c>
      <c r="B67" s="149" t="s">
        <v>510</v>
      </c>
      <c r="C67" s="150" t="s">
        <v>498</v>
      </c>
      <c r="D67" s="148" t="s">
        <v>288</v>
      </c>
      <c r="E67" s="163" t="s">
        <v>507</v>
      </c>
      <c r="F67" s="151">
        <v>6.2474999999999996</v>
      </c>
      <c r="G67" s="200"/>
      <c r="H67" s="201"/>
      <c r="I67" s="91">
        <v>200</v>
      </c>
      <c r="J67" s="202"/>
      <c r="K67" s="203"/>
      <c r="L67" s="203"/>
      <c r="M67" s="90">
        <f t="shared" si="9"/>
        <v>0</v>
      </c>
      <c r="N67" s="90">
        <f t="shared" si="13"/>
        <v>0</v>
      </c>
      <c r="O67" s="131">
        <f t="shared" si="14"/>
        <v>0</v>
      </c>
      <c r="P67" s="131">
        <f t="shared" si="15"/>
        <v>0</v>
      </c>
      <c r="Q67" s="95"/>
      <c r="R67" s="95"/>
      <c r="S67" s="95"/>
      <c r="T67" s="95"/>
      <c r="U67" s="95"/>
      <c r="V67" s="95"/>
    </row>
    <row r="68" spans="1:22" s="96" customFormat="1" ht="20.100000000000001" customHeight="1" x14ac:dyDescent="0.2">
      <c r="A68" s="148" t="s">
        <v>134</v>
      </c>
      <c r="B68" s="149" t="s">
        <v>510</v>
      </c>
      <c r="C68" s="150" t="s">
        <v>498</v>
      </c>
      <c r="D68" s="148" t="s">
        <v>288</v>
      </c>
      <c r="E68" s="163" t="s">
        <v>507</v>
      </c>
      <c r="F68" s="151">
        <v>6.2474999999999996</v>
      </c>
      <c r="G68" s="200"/>
      <c r="H68" s="201"/>
      <c r="I68" s="91">
        <v>200</v>
      </c>
      <c r="J68" s="202"/>
      <c r="K68" s="203"/>
      <c r="L68" s="203"/>
      <c r="M68" s="90">
        <f t="shared" si="9"/>
        <v>0</v>
      </c>
      <c r="N68" s="90">
        <f t="shared" si="13"/>
        <v>0</v>
      </c>
      <c r="O68" s="131">
        <f t="shared" si="14"/>
        <v>0</v>
      </c>
      <c r="P68" s="131">
        <f t="shared" si="15"/>
        <v>0</v>
      </c>
      <c r="Q68" s="95"/>
      <c r="R68" s="95"/>
      <c r="S68" s="95"/>
      <c r="T68" s="95"/>
      <c r="U68" s="95"/>
      <c r="V68" s="95"/>
    </row>
    <row r="69" spans="1:22" s="96" customFormat="1" ht="20.100000000000001" customHeight="1" x14ac:dyDescent="0.2">
      <c r="A69" s="148" t="s">
        <v>135</v>
      </c>
      <c r="B69" s="149" t="s">
        <v>510</v>
      </c>
      <c r="C69" s="150" t="s">
        <v>498</v>
      </c>
      <c r="D69" s="148" t="s">
        <v>250</v>
      </c>
      <c r="E69" s="163" t="s">
        <v>507</v>
      </c>
      <c r="F69" s="151">
        <v>1.1475</v>
      </c>
      <c r="G69" s="200"/>
      <c r="H69" s="201"/>
      <c r="I69" s="91">
        <v>200</v>
      </c>
      <c r="J69" s="202"/>
      <c r="K69" s="203"/>
      <c r="L69" s="203"/>
      <c r="M69" s="90">
        <f t="shared" si="9"/>
        <v>0</v>
      </c>
      <c r="N69" s="90">
        <f t="shared" si="13"/>
        <v>0</v>
      </c>
      <c r="O69" s="131">
        <f t="shared" si="14"/>
        <v>0</v>
      </c>
      <c r="P69" s="131">
        <f t="shared" si="15"/>
        <v>0</v>
      </c>
      <c r="Q69" s="95"/>
      <c r="R69" s="95"/>
      <c r="S69" s="95"/>
      <c r="T69" s="95"/>
      <c r="U69" s="95"/>
      <c r="V69" s="95"/>
    </row>
    <row r="70" spans="1:22" s="96" customFormat="1" ht="20.100000000000001" customHeight="1" x14ac:dyDescent="0.2">
      <c r="A70" s="148" t="s">
        <v>136</v>
      </c>
      <c r="B70" s="149" t="s">
        <v>510</v>
      </c>
      <c r="C70" s="150" t="s">
        <v>498</v>
      </c>
      <c r="D70" s="148" t="s">
        <v>506</v>
      </c>
      <c r="E70" s="163" t="s">
        <v>217</v>
      </c>
      <c r="F70" s="151">
        <v>5.7350000000000003</v>
      </c>
      <c r="G70" s="200"/>
      <c r="H70" s="201"/>
      <c r="I70" s="91">
        <v>0</v>
      </c>
      <c r="J70" s="202"/>
      <c r="K70" s="203"/>
      <c r="L70" s="203"/>
      <c r="M70" s="90">
        <f t="shared" si="9"/>
        <v>0</v>
      </c>
      <c r="N70" s="90">
        <f t="shared" si="13"/>
        <v>0</v>
      </c>
      <c r="O70" s="131">
        <f t="shared" si="14"/>
        <v>0</v>
      </c>
      <c r="P70" s="131">
        <f t="shared" si="15"/>
        <v>0</v>
      </c>
      <c r="Q70" s="95"/>
      <c r="R70" s="95"/>
      <c r="S70" s="95"/>
      <c r="T70" s="95"/>
      <c r="U70" s="95"/>
      <c r="V70" s="95"/>
    </row>
    <row r="71" spans="1:22" s="96" customFormat="1" ht="20.100000000000001" customHeight="1" x14ac:dyDescent="0.2">
      <c r="A71" s="148" t="s">
        <v>137</v>
      </c>
      <c r="B71" s="149" t="s">
        <v>510</v>
      </c>
      <c r="C71" s="150" t="s">
        <v>498</v>
      </c>
      <c r="D71" s="148" t="s">
        <v>211</v>
      </c>
      <c r="E71" s="163" t="s">
        <v>217</v>
      </c>
      <c r="F71" s="151">
        <v>13.6</v>
      </c>
      <c r="G71" s="200"/>
      <c r="H71" s="201"/>
      <c r="I71" s="91">
        <v>0</v>
      </c>
      <c r="J71" s="202"/>
      <c r="K71" s="203"/>
      <c r="L71" s="203"/>
      <c r="M71" s="90">
        <f t="shared" si="9"/>
        <v>0</v>
      </c>
      <c r="N71" s="90">
        <f t="shared" si="13"/>
        <v>0</v>
      </c>
      <c r="O71" s="131">
        <f t="shared" si="14"/>
        <v>0</v>
      </c>
      <c r="P71" s="131">
        <f t="shared" si="15"/>
        <v>0</v>
      </c>
      <c r="Q71" s="95"/>
      <c r="R71" s="95"/>
      <c r="S71" s="95"/>
      <c r="T71" s="95"/>
      <c r="U71" s="95"/>
      <c r="V71" s="95"/>
    </row>
    <row r="72" spans="1:22" s="96" customFormat="1" ht="20.100000000000001" customHeight="1" x14ac:dyDescent="0.2">
      <c r="A72" s="148" t="s">
        <v>138</v>
      </c>
      <c r="B72" s="149" t="s">
        <v>510</v>
      </c>
      <c r="C72" s="150" t="s">
        <v>498</v>
      </c>
      <c r="D72" s="148" t="s">
        <v>211</v>
      </c>
      <c r="E72" s="163" t="s">
        <v>217</v>
      </c>
      <c r="F72" s="151">
        <v>8.84</v>
      </c>
      <c r="G72" s="200"/>
      <c r="H72" s="201"/>
      <c r="I72" s="91">
        <v>0</v>
      </c>
      <c r="J72" s="202"/>
      <c r="K72" s="203"/>
      <c r="L72" s="203"/>
      <c r="M72" s="90">
        <f t="shared" si="9"/>
        <v>0</v>
      </c>
      <c r="N72" s="90">
        <f t="shared" si="13"/>
        <v>0</v>
      </c>
      <c r="O72" s="131">
        <f t="shared" si="14"/>
        <v>0</v>
      </c>
      <c r="P72" s="131">
        <f t="shared" si="15"/>
        <v>0</v>
      </c>
      <c r="Q72" s="95"/>
      <c r="R72" s="95"/>
      <c r="S72" s="95"/>
      <c r="T72" s="95"/>
      <c r="U72" s="95"/>
      <c r="V72" s="95"/>
    </row>
    <row r="73" spans="1:22" s="96" customFormat="1" ht="20.100000000000001" customHeight="1" x14ac:dyDescent="0.2">
      <c r="A73" s="148" t="s">
        <v>93</v>
      </c>
      <c r="B73" s="149" t="s">
        <v>510</v>
      </c>
      <c r="C73" s="150" t="s">
        <v>498</v>
      </c>
      <c r="D73" s="148" t="s">
        <v>91</v>
      </c>
      <c r="E73" s="163" t="s">
        <v>508</v>
      </c>
      <c r="F73" s="151">
        <v>39.53</v>
      </c>
      <c r="G73" s="200"/>
      <c r="H73" s="201"/>
      <c r="I73" s="91">
        <v>200</v>
      </c>
      <c r="J73" s="202"/>
      <c r="K73" s="203"/>
      <c r="L73" s="203"/>
      <c r="M73" s="90">
        <f t="shared" si="9"/>
        <v>0</v>
      </c>
      <c r="N73" s="90">
        <f t="shared" si="13"/>
        <v>0</v>
      </c>
      <c r="O73" s="131">
        <f t="shared" si="14"/>
        <v>0</v>
      </c>
      <c r="P73" s="131">
        <f t="shared" si="15"/>
        <v>0</v>
      </c>
      <c r="Q73" s="95"/>
      <c r="R73" s="95"/>
      <c r="S73" s="95"/>
      <c r="T73" s="95"/>
      <c r="U73" s="95"/>
      <c r="V73" s="95"/>
    </row>
    <row r="74" spans="1:22" s="96" customFormat="1" ht="20.100000000000001" customHeight="1" x14ac:dyDescent="0.2">
      <c r="A74" s="148" t="s">
        <v>146</v>
      </c>
      <c r="B74" s="149" t="s">
        <v>510</v>
      </c>
      <c r="C74" s="150" t="s">
        <v>498</v>
      </c>
      <c r="D74" s="148" t="s">
        <v>160</v>
      </c>
      <c r="E74" s="163" t="s">
        <v>217</v>
      </c>
      <c r="F74" s="151">
        <v>35.910000000000004</v>
      </c>
      <c r="G74" s="200"/>
      <c r="H74" s="201"/>
      <c r="I74" s="91">
        <v>200</v>
      </c>
      <c r="J74" s="202"/>
      <c r="K74" s="203"/>
      <c r="L74" s="203"/>
      <c r="M74" s="90">
        <f t="shared" si="9"/>
        <v>0</v>
      </c>
      <c r="N74" s="90">
        <f t="shared" si="13"/>
        <v>0</v>
      </c>
      <c r="O74" s="131">
        <f t="shared" si="14"/>
        <v>0</v>
      </c>
      <c r="P74" s="131">
        <f t="shared" si="15"/>
        <v>0</v>
      </c>
      <c r="Q74" s="95"/>
      <c r="R74" s="95"/>
      <c r="S74" s="95"/>
      <c r="T74" s="95"/>
      <c r="U74" s="95"/>
      <c r="V74" s="95"/>
    </row>
    <row r="75" spans="1:22" s="96" customFormat="1" ht="20.100000000000001" customHeight="1" x14ac:dyDescent="0.2">
      <c r="A75" s="148" t="s">
        <v>147</v>
      </c>
      <c r="B75" s="149" t="s">
        <v>510</v>
      </c>
      <c r="C75" s="150" t="s">
        <v>498</v>
      </c>
      <c r="D75" s="148" t="s">
        <v>208</v>
      </c>
      <c r="E75" s="163" t="s">
        <v>217</v>
      </c>
      <c r="F75" s="151">
        <v>57</v>
      </c>
      <c r="G75" s="200"/>
      <c r="H75" s="201"/>
      <c r="I75" s="91">
        <v>200</v>
      </c>
      <c r="J75" s="202"/>
      <c r="K75" s="203"/>
      <c r="L75" s="203"/>
      <c r="M75" s="90">
        <f t="shared" si="9"/>
        <v>0</v>
      </c>
      <c r="N75" s="90">
        <f t="shared" si="13"/>
        <v>0</v>
      </c>
      <c r="O75" s="131">
        <f t="shared" si="14"/>
        <v>0</v>
      </c>
      <c r="P75" s="131">
        <f t="shared" si="15"/>
        <v>0</v>
      </c>
      <c r="Q75" s="95"/>
      <c r="R75" s="95"/>
      <c r="S75" s="95"/>
      <c r="T75" s="95"/>
      <c r="U75" s="95"/>
      <c r="V75" s="95"/>
    </row>
    <row r="76" spans="1:22" s="96" customFormat="1" ht="20.100000000000001" customHeight="1" x14ac:dyDescent="0.2">
      <c r="A76" s="148" t="s">
        <v>148</v>
      </c>
      <c r="B76" s="149" t="s">
        <v>510</v>
      </c>
      <c r="C76" s="150" t="s">
        <v>498</v>
      </c>
      <c r="D76" s="148" t="s">
        <v>505</v>
      </c>
      <c r="E76" s="163" t="s">
        <v>217</v>
      </c>
      <c r="F76" s="151">
        <v>9.0269999999999992</v>
      </c>
      <c r="G76" s="200"/>
      <c r="H76" s="201"/>
      <c r="I76" s="91">
        <v>200</v>
      </c>
      <c r="J76" s="202"/>
      <c r="K76" s="203"/>
      <c r="L76" s="203"/>
      <c r="M76" s="90">
        <f t="shared" si="9"/>
        <v>0</v>
      </c>
      <c r="N76" s="90">
        <f t="shared" si="13"/>
        <v>0</v>
      </c>
      <c r="O76" s="131">
        <f t="shared" si="14"/>
        <v>0</v>
      </c>
      <c r="P76" s="131">
        <f t="shared" si="15"/>
        <v>0</v>
      </c>
      <c r="Q76" s="95"/>
      <c r="R76" s="95"/>
      <c r="S76" s="95"/>
      <c r="T76" s="95"/>
      <c r="U76" s="95"/>
      <c r="V76" s="95"/>
    </row>
    <row r="77" spans="1:22" s="96" customFormat="1" ht="20.100000000000001" customHeight="1" x14ac:dyDescent="0.2">
      <c r="A77" s="148" t="s">
        <v>149</v>
      </c>
      <c r="B77" s="149" t="s">
        <v>510</v>
      </c>
      <c r="C77" s="150" t="s">
        <v>498</v>
      </c>
      <c r="D77" s="148" t="s">
        <v>211</v>
      </c>
      <c r="E77" s="163" t="s">
        <v>217</v>
      </c>
      <c r="F77" s="151">
        <v>3.1135999999999999</v>
      </c>
      <c r="G77" s="200"/>
      <c r="H77" s="201"/>
      <c r="I77" s="91">
        <v>0</v>
      </c>
      <c r="J77" s="202"/>
      <c r="K77" s="203"/>
      <c r="L77" s="203"/>
      <c r="M77" s="90">
        <f t="shared" si="9"/>
        <v>0</v>
      </c>
      <c r="N77" s="90">
        <f t="shared" si="13"/>
        <v>0</v>
      </c>
      <c r="O77" s="131">
        <f t="shared" si="14"/>
        <v>0</v>
      </c>
      <c r="P77" s="131">
        <f t="shared" si="15"/>
        <v>0</v>
      </c>
      <c r="Q77" s="95"/>
      <c r="R77" s="95"/>
      <c r="S77" s="95"/>
      <c r="T77" s="95"/>
      <c r="U77" s="95"/>
      <c r="V77" s="95"/>
    </row>
    <row r="78" spans="1:22" s="96" customFormat="1" ht="20.100000000000001" customHeight="1" x14ac:dyDescent="0.2">
      <c r="A78" s="148" t="s">
        <v>150</v>
      </c>
      <c r="B78" s="149" t="s">
        <v>510</v>
      </c>
      <c r="C78" s="150" t="s">
        <v>498</v>
      </c>
      <c r="D78" s="148" t="s">
        <v>288</v>
      </c>
      <c r="E78" s="163" t="s">
        <v>507</v>
      </c>
      <c r="F78" s="151">
        <v>7.547699999999999</v>
      </c>
      <c r="G78" s="200"/>
      <c r="H78" s="201"/>
      <c r="I78" s="91">
        <v>200</v>
      </c>
      <c r="J78" s="202"/>
      <c r="K78" s="203"/>
      <c r="L78" s="203"/>
      <c r="M78" s="90">
        <f t="shared" si="9"/>
        <v>0</v>
      </c>
      <c r="N78" s="90">
        <f t="shared" si="13"/>
        <v>0</v>
      </c>
      <c r="O78" s="131">
        <f t="shared" si="14"/>
        <v>0</v>
      </c>
      <c r="P78" s="131">
        <f t="shared" si="15"/>
        <v>0</v>
      </c>
      <c r="Q78" s="95"/>
      <c r="R78" s="95"/>
      <c r="S78" s="95"/>
      <c r="T78" s="95"/>
      <c r="U78" s="95"/>
      <c r="V78" s="95"/>
    </row>
    <row r="79" spans="1:22" s="96" customFormat="1" ht="20.100000000000001" customHeight="1" x14ac:dyDescent="0.2">
      <c r="A79" s="148" t="s">
        <v>151</v>
      </c>
      <c r="B79" s="149" t="s">
        <v>510</v>
      </c>
      <c r="C79" s="150" t="s">
        <v>498</v>
      </c>
      <c r="D79" s="148" t="s">
        <v>208</v>
      </c>
      <c r="E79" s="163" t="s">
        <v>217</v>
      </c>
      <c r="F79" s="151">
        <v>57</v>
      </c>
      <c r="G79" s="200"/>
      <c r="H79" s="201"/>
      <c r="I79" s="91">
        <v>200</v>
      </c>
      <c r="J79" s="202"/>
      <c r="K79" s="203"/>
      <c r="L79" s="203"/>
      <c r="M79" s="90">
        <f t="shared" si="9"/>
        <v>0</v>
      </c>
      <c r="N79" s="90">
        <f t="shared" si="13"/>
        <v>0</v>
      </c>
      <c r="O79" s="131">
        <f t="shared" si="14"/>
        <v>0</v>
      </c>
      <c r="P79" s="131">
        <f t="shared" si="15"/>
        <v>0</v>
      </c>
      <c r="Q79" s="95"/>
      <c r="R79" s="95"/>
      <c r="S79" s="95"/>
      <c r="T79" s="95"/>
      <c r="U79" s="95"/>
      <c r="V79" s="95"/>
    </row>
    <row r="80" spans="1:22" s="96" customFormat="1" ht="20.100000000000001" customHeight="1" x14ac:dyDescent="0.2">
      <c r="A80" s="148" t="s">
        <v>152</v>
      </c>
      <c r="B80" s="149" t="s">
        <v>510</v>
      </c>
      <c r="C80" s="150" t="s">
        <v>498</v>
      </c>
      <c r="D80" s="148" t="s">
        <v>208</v>
      </c>
      <c r="E80" s="163" t="s">
        <v>217</v>
      </c>
      <c r="F80" s="151">
        <v>57</v>
      </c>
      <c r="G80" s="200"/>
      <c r="H80" s="201"/>
      <c r="I80" s="91">
        <v>200</v>
      </c>
      <c r="J80" s="202"/>
      <c r="K80" s="203"/>
      <c r="L80" s="203"/>
      <c r="M80" s="90">
        <f t="shared" si="9"/>
        <v>0</v>
      </c>
      <c r="N80" s="90">
        <f t="shared" si="13"/>
        <v>0</v>
      </c>
      <c r="O80" s="131">
        <f t="shared" si="14"/>
        <v>0</v>
      </c>
      <c r="P80" s="131">
        <f t="shared" si="15"/>
        <v>0</v>
      </c>
      <c r="Q80" s="95"/>
      <c r="R80" s="95"/>
      <c r="S80" s="95"/>
      <c r="T80" s="95"/>
      <c r="U80" s="95"/>
      <c r="V80" s="95"/>
    </row>
    <row r="81" spans="1:22" s="96" customFormat="1" ht="20.100000000000001" customHeight="1" x14ac:dyDescent="0.2">
      <c r="A81" s="148" t="s">
        <v>153</v>
      </c>
      <c r="B81" s="149" t="s">
        <v>510</v>
      </c>
      <c r="C81" s="150" t="s">
        <v>498</v>
      </c>
      <c r="D81" s="148" t="s">
        <v>288</v>
      </c>
      <c r="E81" s="163" t="s">
        <v>507</v>
      </c>
      <c r="F81" s="151">
        <v>7.547699999999999</v>
      </c>
      <c r="G81" s="200"/>
      <c r="H81" s="201"/>
      <c r="I81" s="91">
        <v>200</v>
      </c>
      <c r="J81" s="202"/>
      <c r="K81" s="203"/>
      <c r="L81" s="203"/>
      <c r="M81" s="90">
        <f t="shared" si="9"/>
        <v>0</v>
      </c>
      <c r="N81" s="90">
        <f t="shared" si="13"/>
        <v>0</v>
      </c>
      <c r="O81" s="131">
        <f t="shared" si="14"/>
        <v>0</v>
      </c>
      <c r="P81" s="131">
        <f t="shared" si="15"/>
        <v>0</v>
      </c>
      <c r="Q81" s="95"/>
      <c r="R81" s="95"/>
      <c r="S81" s="95"/>
      <c r="T81" s="95"/>
      <c r="U81" s="95"/>
      <c r="V81" s="95"/>
    </row>
    <row r="82" spans="1:22" s="96" customFormat="1" ht="20.100000000000001" customHeight="1" x14ac:dyDescent="0.2">
      <c r="A82" s="148" t="s">
        <v>154</v>
      </c>
      <c r="B82" s="149" t="s">
        <v>510</v>
      </c>
      <c r="C82" s="150" t="s">
        <v>498</v>
      </c>
      <c r="D82" s="148" t="s">
        <v>211</v>
      </c>
      <c r="E82" s="163" t="s">
        <v>217</v>
      </c>
      <c r="F82" s="151">
        <v>3.1135999999999999</v>
      </c>
      <c r="G82" s="200"/>
      <c r="H82" s="201"/>
      <c r="I82" s="91">
        <v>0</v>
      </c>
      <c r="J82" s="202"/>
      <c r="K82" s="203"/>
      <c r="L82" s="203"/>
      <c r="M82" s="90">
        <f t="shared" si="9"/>
        <v>0</v>
      </c>
      <c r="N82" s="90">
        <f t="shared" si="13"/>
        <v>0</v>
      </c>
      <c r="O82" s="131">
        <f t="shared" si="14"/>
        <v>0</v>
      </c>
      <c r="P82" s="131">
        <f t="shared" si="15"/>
        <v>0</v>
      </c>
      <c r="Q82" s="95"/>
      <c r="R82" s="95"/>
      <c r="S82" s="95"/>
      <c r="T82" s="95"/>
      <c r="U82" s="95"/>
      <c r="V82" s="95"/>
    </row>
    <row r="83" spans="1:22" s="96" customFormat="1" ht="20.100000000000001" customHeight="1" x14ac:dyDescent="0.2">
      <c r="A83" s="148" t="s">
        <v>157</v>
      </c>
      <c r="B83" s="149" t="s">
        <v>510</v>
      </c>
      <c r="C83" s="150" t="s">
        <v>498</v>
      </c>
      <c r="D83" s="148" t="s">
        <v>505</v>
      </c>
      <c r="E83" s="163" t="s">
        <v>217</v>
      </c>
      <c r="F83" s="151">
        <v>9.0269999999999992</v>
      </c>
      <c r="G83" s="200"/>
      <c r="H83" s="201"/>
      <c r="I83" s="91">
        <v>200</v>
      </c>
      <c r="J83" s="202"/>
      <c r="K83" s="203"/>
      <c r="L83" s="203"/>
      <c r="M83" s="90">
        <f t="shared" si="9"/>
        <v>0</v>
      </c>
      <c r="N83" s="90">
        <f t="shared" si="13"/>
        <v>0</v>
      </c>
      <c r="O83" s="131">
        <f t="shared" si="14"/>
        <v>0</v>
      </c>
      <c r="P83" s="131">
        <f t="shared" si="15"/>
        <v>0</v>
      </c>
      <c r="Q83" s="95"/>
      <c r="R83" s="95"/>
      <c r="S83" s="95"/>
      <c r="T83" s="95"/>
      <c r="U83" s="95"/>
      <c r="V83" s="95"/>
    </row>
    <row r="84" spans="1:22" s="96" customFormat="1" ht="20.100000000000001" customHeight="1" x14ac:dyDescent="0.2">
      <c r="A84" s="148" t="s">
        <v>158</v>
      </c>
      <c r="B84" s="149" t="s">
        <v>510</v>
      </c>
      <c r="C84" s="150" t="s">
        <v>498</v>
      </c>
      <c r="D84" s="148" t="s">
        <v>208</v>
      </c>
      <c r="E84" s="163" t="s">
        <v>217</v>
      </c>
      <c r="F84" s="151">
        <v>57</v>
      </c>
      <c r="G84" s="200"/>
      <c r="H84" s="201"/>
      <c r="I84" s="91">
        <v>200</v>
      </c>
      <c r="J84" s="202"/>
      <c r="K84" s="203"/>
      <c r="L84" s="203"/>
      <c r="M84" s="90">
        <f t="shared" si="9"/>
        <v>0</v>
      </c>
      <c r="N84" s="90">
        <f t="shared" si="13"/>
        <v>0</v>
      </c>
      <c r="O84" s="131">
        <f t="shared" si="14"/>
        <v>0</v>
      </c>
      <c r="P84" s="131">
        <f t="shared" si="15"/>
        <v>0</v>
      </c>
      <c r="Q84" s="95"/>
      <c r="R84" s="95"/>
      <c r="S84" s="95"/>
      <c r="T84" s="95"/>
      <c r="U84" s="95"/>
      <c r="V84" s="95"/>
    </row>
    <row r="85" spans="1:22" s="96" customFormat="1" ht="20.100000000000001" customHeight="1" x14ac:dyDescent="0.2">
      <c r="A85" s="148" t="s">
        <v>159</v>
      </c>
      <c r="B85" s="149" t="s">
        <v>510</v>
      </c>
      <c r="C85" s="150" t="s">
        <v>498</v>
      </c>
      <c r="D85" s="148" t="s">
        <v>91</v>
      </c>
      <c r="E85" s="163" t="s">
        <v>508</v>
      </c>
      <c r="F85" s="151">
        <v>15.0024</v>
      </c>
      <c r="G85" s="200"/>
      <c r="H85" s="201"/>
      <c r="I85" s="91">
        <v>200</v>
      </c>
      <c r="J85" s="202"/>
      <c r="K85" s="203"/>
      <c r="L85" s="203"/>
      <c r="M85" s="90">
        <f t="shared" si="9"/>
        <v>0</v>
      </c>
      <c r="N85" s="90">
        <f t="shared" si="13"/>
        <v>0</v>
      </c>
      <c r="O85" s="131">
        <f t="shared" si="14"/>
        <v>0</v>
      </c>
      <c r="P85" s="131">
        <f t="shared" si="15"/>
        <v>0</v>
      </c>
      <c r="Q85" s="95"/>
      <c r="R85" s="95"/>
      <c r="S85" s="95"/>
      <c r="T85" s="95"/>
      <c r="U85" s="95"/>
      <c r="V85" s="95"/>
    </row>
    <row r="86" spans="1:22" s="96" customFormat="1" ht="20.100000000000001" customHeight="1" x14ac:dyDescent="0.2">
      <c r="A86" s="157"/>
      <c r="B86" s="158"/>
      <c r="C86" s="158"/>
      <c r="D86" s="158"/>
      <c r="E86" s="159"/>
      <c r="F86" s="160">
        <f>SUM(F28:F85)</f>
        <v>1773.3865949999997</v>
      </c>
      <c r="G86" s="161"/>
      <c r="H86" s="161"/>
      <c r="I86" s="160"/>
      <c r="J86" s="160"/>
      <c r="K86" s="160"/>
      <c r="L86" s="162"/>
      <c r="M86" s="160">
        <f>SUM(M28:M85)</f>
        <v>0</v>
      </c>
      <c r="N86" s="160">
        <f t="shared" ref="N86:P86" si="16">SUM(N28:N85)</f>
        <v>0</v>
      </c>
      <c r="O86" s="161">
        <f t="shared" si="16"/>
        <v>0</v>
      </c>
      <c r="P86" s="161">
        <f t="shared" si="16"/>
        <v>0</v>
      </c>
      <c r="Q86" s="95"/>
      <c r="R86" s="95"/>
      <c r="S86" s="95"/>
      <c r="T86" s="95"/>
      <c r="U86" s="95"/>
      <c r="V86" s="95"/>
    </row>
    <row r="87" spans="1:22" s="96" customFormat="1" ht="20.100000000000001" customHeight="1" x14ac:dyDescent="0.2">
      <c r="A87" s="148" t="s">
        <v>94</v>
      </c>
      <c r="B87" s="149" t="s">
        <v>511</v>
      </c>
      <c r="C87" s="150" t="s">
        <v>498</v>
      </c>
      <c r="D87" s="148" t="s">
        <v>499</v>
      </c>
      <c r="E87" s="151" t="s">
        <v>86</v>
      </c>
      <c r="F87" s="164">
        <v>55</v>
      </c>
      <c r="G87" s="200"/>
      <c r="H87" s="201"/>
      <c r="I87" s="91">
        <v>200</v>
      </c>
      <c r="J87" s="202"/>
      <c r="K87" s="203"/>
      <c r="L87" s="203"/>
      <c r="M87" s="90">
        <f t="shared" ref="M87:M107" si="17">IF(J87&lt;&gt;0,(I87/J87)*F87,0)</f>
        <v>0</v>
      </c>
      <c r="N87" s="90">
        <f t="shared" ref="N87:N107" si="18">K87*M87</f>
        <v>0</v>
      </c>
      <c r="O87" s="131">
        <f t="shared" ref="O87:O107" si="19">(G87*M87)+(N87*H87)</f>
        <v>0</v>
      </c>
      <c r="P87" s="131">
        <f t="shared" ref="P87:P107" si="20">L87*O87</f>
        <v>0</v>
      </c>
      <c r="Q87" s="95"/>
      <c r="R87" s="95"/>
      <c r="S87" s="95"/>
      <c r="T87" s="95"/>
      <c r="U87" s="95"/>
      <c r="V87" s="95"/>
    </row>
    <row r="88" spans="1:22" s="96" customFormat="1" ht="20.100000000000001" customHeight="1" x14ac:dyDescent="0.2">
      <c r="A88" s="148" t="s">
        <v>95</v>
      </c>
      <c r="B88" s="149" t="s">
        <v>511</v>
      </c>
      <c r="C88" s="150" t="s">
        <v>498</v>
      </c>
      <c r="D88" s="148" t="s">
        <v>162</v>
      </c>
      <c r="E88" s="163" t="s">
        <v>217</v>
      </c>
      <c r="F88" s="164">
        <v>55</v>
      </c>
      <c r="G88" s="200"/>
      <c r="H88" s="201"/>
      <c r="I88" s="91">
        <v>200</v>
      </c>
      <c r="J88" s="202"/>
      <c r="K88" s="203"/>
      <c r="L88" s="203"/>
      <c r="M88" s="90">
        <f t="shared" si="17"/>
        <v>0</v>
      </c>
      <c r="N88" s="90">
        <f t="shared" si="18"/>
        <v>0</v>
      </c>
      <c r="O88" s="131">
        <f t="shared" si="19"/>
        <v>0</v>
      </c>
      <c r="P88" s="131">
        <f t="shared" si="20"/>
        <v>0</v>
      </c>
      <c r="Q88" s="95"/>
      <c r="R88" s="95"/>
      <c r="S88" s="95"/>
      <c r="T88" s="95"/>
      <c r="U88" s="95"/>
      <c r="V88" s="95"/>
    </row>
    <row r="89" spans="1:22" s="96" customFormat="1" ht="20.100000000000001" customHeight="1" x14ac:dyDescent="0.2">
      <c r="A89" s="148" t="s">
        <v>96</v>
      </c>
      <c r="B89" s="149" t="s">
        <v>511</v>
      </c>
      <c r="C89" s="150" t="s">
        <v>498</v>
      </c>
      <c r="D89" s="148" t="s">
        <v>368</v>
      </c>
      <c r="E89" s="151" t="s">
        <v>86</v>
      </c>
      <c r="F89" s="164">
        <v>55</v>
      </c>
      <c r="G89" s="200"/>
      <c r="H89" s="201"/>
      <c r="I89" s="91">
        <v>200</v>
      </c>
      <c r="J89" s="202"/>
      <c r="K89" s="203"/>
      <c r="L89" s="203"/>
      <c r="M89" s="90">
        <f t="shared" si="17"/>
        <v>0</v>
      </c>
      <c r="N89" s="90">
        <f t="shared" si="18"/>
        <v>0</v>
      </c>
      <c r="O89" s="131">
        <f t="shared" si="19"/>
        <v>0</v>
      </c>
      <c r="P89" s="131">
        <f t="shared" si="20"/>
        <v>0</v>
      </c>
      <c r="Q89" s="95"/>
      <c r="R89" s="95"/>
      <c r="S89" s="95"/>
      <c r="T89" s="95"/>
      <c r="U89" s="95"/>
      <c r="V89" s="95"/>
    </row>
    <row r="90" spans="1:22" s="96" customFormat="1" ht="20.100000000000001" customHeight="1" x14ac:dyDescent="0.2">
      <c r="A90" s="148" t="s">
        <v>97</v>
      </c>
      <c r="B90" s="149" t="s">
        <v>511</v>
      </c>
      <c r="C90" s="150" t="s">
        <v>498</v>
      </c>
      <c r="D90" s="148" t="s">
        <v>208</v>
      </c>
      <c r="E90" s="163" t="s">
        <v>217</v>
      </c>
      <c r="F90" s="164">
        <v>82.5</v>
      </c>
      <c r="G90" s="200"/>
      <c r="H90" s="201"/>
      <c r="I90" s="91">
        <v>200</v>
      </c>
      <c r="J90" s="202"/>
      <c r="K90" s="203"/>
      <c r="L90" s="203"/>
      <c r="M90" s="90">
        <f t="shared" si="17"/>
        <v>0</v>
      </c>
      <c r="N90" s="90">
        <f t="shared" si="18"/>
        <v>0</v>
      </c>
      <c r="O90" s="131">
        <f t="shared" si="19"/>
        <v>0</v>
      </c>
      <c r="P90" s="131">
        <f t="shared" si="20"/>
        <v>0</v>
      </c>
      <c r="Q90" s="95"/>
      <c r="R90" s="95"/>
      <c r="S90" s="95"/>
      <c r="T90" s="95"/>
      <c r="U90" s="95"/>
      <c r="V90" s="95"/>
    </row>
    <row r="91" spans="1:22" s="96" customFormat="1" ht="20.100000000000001" customHeight="1" x14ac:dyDescent="0.2">
      <c r="A91" s="148" t="s">
        <v>98</v>
      </c>
      <c r="B91" s="149" t="s">
        <v>511</v>
      </c>
      <c r="C91" s="150" t="s">
        <v>498</v>
      </c>
      <c r="D91" s="148" t="s">
        <v>208</v>
      </c>
      <c r="E91" s="151" t="s">
        <v>217</v>
      </c>
      <c r="F91" s="164">
        <v>7</v>
      </c>
      <c r="G91" s="200"/>
      <c r="H91" s="201"/>
      <c r="I91" s="91">
        <v>200</v>
      </c>
      <c r="J91" s="202"/>
      <c r="K91" s="203"/>
      <c r="L91" s="203"/>
      <c r="M91" s="90">
        <f t="shared" si="17"/>
        <v>0</v>
      </c>
      <c r="N91" s="90">
        <f t="shared" si="18"/>
        <v>0</v>
      </c>
      <c r="O91" s="131">
        <f t="shared" si="19"/>
        <v>0</v>
      </c>
      <c r="P91" s="131">
        <f t="shared" si="20"/>
        <v>0</v>
      </c>
      <c r="Q91" s="95"/>
      <c r="R91" s="95"/>
      <c r="S91" s="95"/>
      <c r="T91" s="95"/>
      <c r="U91" s="95"/>
      <c r="V91" s="95"/>
    </row>
    <row r="92" spans="1:22" s="96" customFormat="1" ht="20.100000000000001" customHeight="1" x14ac:dyDescent="0.2">
      <c r="A92" s="148" t="s">
        <v>99</v>
      </c>
      <c r="B92" s="149" t="s">
        <v>511</v>
      </c>
      <c r="C92" s="150" t="s">
        <v>498</v>
      </c>
      <c r="D92" s="148" t="s">
        <v>208</v>
      </c>
      <c r="E92" s="151" t="s">
        <v>217</v>
      </c>
      <c r="F92" s="164">
        <v>5.15</v>
      </c>
      <c r="G92" s="200"/>
      <c r="H92" s="201"/>
      <c r="I92" s="91">
        <v>200</v>
      </c>
      <c r="J92" s="202"/>
      <c r="K92" s="203"/>
      <c r="L92" s="203"/>
      <c r="M92" s="90">
        <f t="shared" si="17"/>
        <v>0</v>
      </c>
      <c r="N92" s="90">
        <f t="shared" si="18"/>
        <v>0</v>
      </c>
      <c r="O92" s="131">
        <f t="shared" si="19"/>
        <v>0</v>
      </c>
      <c r="P92" s="131">
        <f t="shared" si="20"/>
        <v>0</v>
      </c>
      <c r="Q92" s="95"/>
      <c r="R92" s="95"/>
      <c r="S92" s="95"/>
      <c r="T92" s="95"/>
      <c r="U92" s="95"/>
      <c r="V92" s="95"/>
    </row>
    <row r="93" spans="1:22" s="96" customFormat="1" ht="20.100000000000001" customHeight="1" x14ac:dyDescent="0.2">
      <c r="A93" s="148" t="s">
        <v>100</v>
      </c>
      <c r="B93" s="149" t="s">
        <v>511</v>
      </c>
      <c r="C93" s="150" t="s">
        <v>498</v>
      </c>
      <c r="D93" s="148" t="s">
        <v>208</v>
      </c>
      <c r="E93" s="151" t="s">
        <v>217</v>
      </c>
      <c r="F93" s="164">
        <v>5.15</v>
      </c>
      <c r="G93" s="200"/>
      <c r="H93" s="201"/>
      <c r="I93" s="91">
        <v>200</v>
      </c>
      <c r="J93" s="202"/>
      <c r="K93" s="203"/>
      <c r="L93" s="203"/>
      <c r="M93" s="90">
        <f t="shared" si="17"/>
        <v>0</v>
      </c>
      <c r="N93" s="90">
        <f t="shared" si="18"/>
        <v>0</v>
      </c>
      <c r="O93" s="131">
        <f t="shared" si="19"/>
        <v>0</v>
      </c>
      <c r="P93" s="131">
        <f t="shared" si="20"/>
        <v>0</v>
      </c>
      <c r="Q93" s="95"/>
      <c r="R93" s="95"/>
      <c r="S93" s="95"/>
      <c r="T93" s="95"/>
      <c r="U93" s="95"/>
      <c r="V93" s="95"/>
    </row>
    <row r="94" spans="1:22" s="96" customFormat="1" ht="20.100000000000001" customHeight="1" x14ac:dyDescent="0.2">
      <c r="A94" s="148" t="s">
        <v>101</v>
      </c>
      <c r="B94" s="149" t="s">
        <v>511</v>
      </c>
      <c r="C94" s="150" t="s">
        <v>498</v>
      </c>
      <c r="D94" s="148" t="s">
        <v>253</v>
      </c>
      <c r="E94" s="151" t="s">
        <v>217</v>
      </c>
      <c r="F94" s="164">
        <v>110.28</v>
      </c>
      <c r="G94" s="200"/>
      <c r="H94" s="201"/>
      <c r="I94" s="91">
        <v>200</v>
      </c>
      <c r="J94" s="202"/>
      <c r="K94" s="203"/>
      <c r="L94" s="203"/>
      <c r="M94" s="90">
        <f t="shared" si="17"/>
        <v>0</v>
      </c>
      <c r="N94" s="90">
        <f t="shared" si="18"/>
        <v>0</v>
      </c>
      <c r="O94" s="131">
        <f t="shared" si="19"/>
        <v>0</v>
      </c>
      <c r="P94" s="131">
        <f t="shared" si="20"/>
        <v>0</v>
      </c>
      <c r="Q94" s="95"/>
      <c r="R94" s="95"/>
      <c r="S94" s="95"/>
      <c r="T94" s="95"/>
      <c r="U94" s="95"/>
      <c r="V94" s="95"/>
    </row>
    <row r="95" spans="1:22" s="96" customFormat="1" ht="20.100000000000001" customHeight="1" x14ac:dyDescent="0.2">
      <c r="A95" s="148" t="s">
        <v>102</v>
      </c>
      <c r="B95" s="149" t="s">
        <v>511</v>
      </c>
      <c r="C95" s="150" t="s">
        <v>498</v>
      </c>
      <c r="D95" s="148" t="s">
        <v>208</v>
      </c>
      <c r="E95" s="151" t="s">
        <v>217</v>
      </c>
      <c r="F95" s="164">
        <v>17.100000000000001</v>
      </c>
      <c r="G95" s="200"/>
      <c r="H95" s="201"/>
      <c r="I95" s="91">
        <v>200</v>
      </c>
      <c r="J95" s="202"/>
      <c r="K95" s="203"/>
      <c r="L95" s="203"/>
      <c r="M95" s="90">
        <f t="shared" si="17"/>
        <v>0</v>
      </c>
      <c r="N95" s="90">
        <f t="shared" si="18"/>
        <v>0</v>
      </c>
      <c r="O95" s="131">
        <f t="shared" si="19"/>
        <v>0</v>
      </c>
      <c r="P95" s="131">
        <f t="shared" si="20"/>
        <v>0</v>
      </c>
      <c r="Q95" s="95"/>
      <c r="R95" s="95"/>
      <c r="S95" s="95"/>
      <c r="T95" s="95"/>
      <c r="U95" s="95"/>
      <c r="V95" s="95"/>
    </row>
    <row r="96" spans="1:22" s="96" customFormat="1" ht="20.100000000000001" customHeight="1" x14ac:dyDescent="0.2">
      <c r="A96" s="148" t="s">
        <v>103</v>
      </c>
      <c r="B96" s="149" t="s">
        <v>511</v>
      </c>
      <c r="C96" s="150" t="s">
        <v>498</v>
      </c>
      <c r="D96" s="148" t="s">
        <v>209</v>
      </c>
      <c r="E96" s="163" t="s">
        <v>218</v>
      </c>
      <c r="F96" s="164">
        <v>8.8000000000000007</v>
      </c>
      <c r="G96" s="200"/>
      <c r="H96" s="201"/>
      <c r="I96" s="91">
        <v>200</v>
      </c>
      <c r="J96" s="202"/>
      <c r="K96" s="203"/>
      <c r="L96" s="203"/>
      <c r="M96" s="90">
        <f t="shared" si="17"/>
        <v>0</v>
      </c>
      <c r="N96" s="90">
        <f t="shared" si="18"/>
        <v>0</v>
      </c>
      <c r="O96" s="131">
        <f t="shared" si="19"/>
        <v>0</v>
      </c>
      <c r="P96" s="131">
        <f t="shared" si="20"/>
        <v>0</v>
      </c>
      <c r="Q96" s="95"/>
      <c r="R96" s="95"/>
      <c r="S96" s="95"/>
      <c r="T96" s="95"/>
      <c r="U96" s="95"/>
      <c r="V96" s="95"/>
    </row>
    <row r="97" spans="1:22" s="96" customFormat="1" ht="20.100000000000001" customHeight="1" x14ac:dyDescent="0.2">
      <c r="A97" s="148" t="s">
        <v>104</v>
      </c>
      <c r="B97" s="149" t="s">
        <v>511</v>
      </c>
      <c r="C97" s="150" t="s">
        <v>498</v>
      </c>
      <c r="D97" s="148" t="s">
        <v>512</v>
      </c>
      <c r="E97" s="163" t="s">
        <v>218</v>
      </c>
      <c r="F97" s="164">
        <v>3.34</v>
      </c>
      <c r="G97" s="200"/>
      <c r="H97" s="201"/>
      <c r="I97" s="91">
        <v>200</v>
      </c>
      <c r="J97" s="202"/>
      <c r="K97" s="203"/>
      <c r="L97" s="203"/>
      <c r="M97" s="90">
        <f t="shared" si="17"/>
        <v>0</v>
      </c>
      <c r="N97" s="90">
        <f t="shared" si="18"/>
        <v>0</v>
      </c>
      <c r="O97" s="131">
        <f t="shared" si="19"/>
        <v>0</v>
      </c>
      <c r="P97" s="131">
        <f t="shared" si="20"/>
        <v>0</v>
      </c>
      <c r="Q97" s="95"/>
      <c r="R97" s="95"/>
      <c r="S97" s="95"/>
      <c r="T97" s="95"/>
      <c r="U97" s="95"/>
      <c r="V97" s="95"/>
    </row>
    <row r="98" spans="1:22" s="96" customFormat="1" ht="20.100000000000001" customHeight="1" x14ac:dyDescent="0.2">
      <c r="A98" s="148" t="s">
        <v>105</v>
      </c>
      <c r="B98" s="149" t="s">
        <v>511</v>
      </c>
      <c r="C98" s="150" t="s">
        <v>498</v>
      </c>
      <c r="D98" s="148" t="s">
        <v>512</v>
      </c>
      <c r="E98" s="163" t="s">
        <v>218</v>
      </c>
      <c r="F98" s="164">
        <v>5.12</v>
      </c>
      <c r="G98" s="200"/>
      <c r="H98" s="201"/>
      <c r="I98" s="91">
        <v>200</v>
      </c>
      <c r="J98" s="202"/>
      <c r="K98" s="203"/>
      <c r="L98" s="203"/>
      <c r="M98" s="90">
        <f t="shared" si="17"/>
        <v>0</v>
      </c>
      <c r="N98" s="90">
        <f t="shared" si="18"/>
        <v>0</v>
      </c>
      <c r="O98" s="131">
        <f t="shared" si="19"/>
        <v>0</v>
      </c>
      <c r="P98" s="131">
        <f t="shared" si="20"/>
        <v>0</v>
      </c>
      <c r="Q98" s="95"/>
      <c r="R98" s="95"/>
      <c r="S98" s="95"/>
      <c r="T98" s="95"/>
      <c r="U98" s="95"/>
      <c r="V98" s="95"/>
    </row>
    <row r="99" spans="1:22" s="96" customFormat="1" ht="20.100000000000001" customHeight="1" x14ac:dyDescent="0.2">
      <c r="A99" s="148" t="s">
        <v>106</v>
      </c>
      <c r="B99" s="149" t="s">
        <v>511</v>
      </c>
      <c r="C99" s="150" t="s">
        <v>498</v>
      </c>
      <c r="D99" s="148" t="s">
        <v>211</v>
      </c>
      <c r="E99" s="151" t="s">
        <v>217</v>
      </c>
      <c r="F99" s="164">
        <v>4.67</v>
      </c>
      <c r="G99" s="200"/>
      <c r="H99" s="201"/>
      <c r="I99" s="91">
        <v>0</v>
      </c>
      <c r="J99" s="202"/>
      <c r="K99" s="203"/>
      <c r="L99" s="203"/>
      <c r="M99" s="90">
        <f t="shared" si="17"/>
        <v>0</v>
      </c>
      <c r="N99" s="90">
        <f t="shared" si="18"/>
        <v>0</v>
      </c>
      <c r="O99" s="131">
        <f t="shared" si="19"/>
        <v>0</v>
      </c>
      <c r="P99" s="131">
        <f t="shared" si="20"/>
        <v>0</v>
      </c>
      <c r="Q99" s="95"/>
      <c r="R99" s="95"/>
      <c r="S99" s="95"/>
      <c r="T99" s="95"/>
      <c r="U99" s="95"/>
      <c r="V99" s="95"/>
    </row>
    <row r="100" spans="1:22" s="96" customFormat="1" ht="20.100000000000001" customHeight="1" x14ac:dyDescent="0.2">
      <c r="A100" s="148" t="s">
        <v>107</v>
      </c>
      <c r="B100" s="149" t="s">
        <v>511</v>
      </c>
      <c r="C100" s="150" t="s">
        <v>498</v>
      </c>
      <c r="D100" s="148" t="s">
        <v>211</v>
      </c>
      <c r="E100" s="151" t="s">
        <v>217</v>
      </c>
      <c r="F100" s="164">
        <v>1.93</v>
      </c>
      <c r="G100" s="200"/>
      <c r="H100" s="201"/>
      <c r="I100" s="91">
        <v>0</v>
      </c>
      <c r="J100" s="202"/>
      <c r="K100" s="203"/>
      <c r="L100" s="203"/>
      <c r="M100" s="90">
        <f t="shared" si="17"/>
        <v>0</v>
      </c>
      <c r="N100" s="90">
        <f t="shared" si="18"/>
        <v>0</v>
      </c>
      <c r="O100" s="131">
        <f t="shared" si="19"/>
        <v>0</v>
      </c>
      <c r="P100" s="131">
        <f t="shared" si="20"/>
        <v>0</v>
      </c>
      <c r="Q100" s="95"/>
      <c r="R100" s="95"/>
      <c r="S100" s="95"/>
      <c r="T100" s="95"/>
      <c r="U100" s="95"/>
      <c r="V100" s="95"/>
    </row>
    <row r="101" spans="1:22" s="96" customFormat="1" ht="20.100000000000001" customHeight="1" x14ac:dyDescent="0.2">
      <c r="A101" s="148" t="s">
        <v>497</v>
      </c>
      <c r="B101" s="149" t="s">
        <v>511</v>
      </c>
      <c r="C101" s="150" t="s">
        <v>498</v>
      </c>
      <c r="D101" s="148" t="s">
        <v>211</v>
      </c>
      <c r="E101" s="151" t="s">
        <v>217</v>
      </c>
      <c r="F101" s="164">
        <v>1.6</v>
      </c>
      <c r="G101" s="200"/>
      <c r="H101" s="201"/>
      <c r="I101" s="91">
        <v>0</v>
      </c>
      <c r="J101" s="202"/>
      <c r="K101" s="203"/>
      <c r="L101" s="203"/>
      <c r="M101" s="90">
        <f t="shared" si="17"/>
        <v>0</v>
      </c>
      <c r="N101" s="90">
        <f t="shared" si="18"/>
        <v>0</v>
      </c>
      <c r="O101" s="131">
        <f t="shared" si="19"/>
        <v>0</v>
      </c>
      <c r="P101" s="131">
        <f t="shared" si="20"/>
        <v>0</v>
      </c>
      <c r="Q101" s="95"/>
      <c r="R101" s="95"/>
      <c r="S101" s="95"/>
      <c r="T101" s="95"/>
      <c r="U101" s="95"/>
      <c r="V101" s="95"/>
    </row>
    <row r="102" spans="1:22" s="96" customFormat="1" ht="20.100000000000001" customHeight="1" x14ac:dyDescent="0.2">
      <c r="A102" s="148" t="s">
        <v>111</v>
      </c>
      <c r="B102" s="149" t="s">
        <v>511</v>
      </c>
      <c r="C102" s="150" t="s">
        <v>498</v>
      </c>
      <c r="D102" s="148" t="s">
        <v>212</v>
      </c>
      <c r="E102" s="163" t="s">
        <v>363</v>
      </c>
      <c r="F102" s="164">
        <v>1.65</v>
      </c>
      <c r="G102" s="200"/>
      <c r="H102" s="201"/>
      <c r="I102" s="91">
        <v>200</v>
      </c>
      <c r="J102" s="202"/>
      <c r="K102" s="203"/>
      <c r="L102" s="203"/>
      <c r="M102" s="90">
        <f t="shared" si="17"/>
        <v>0</v>
      </c>
      <c r="N102" s="90">
        <f t="shared" si="18"/>
        <v>0</v>
      </c>
      <c r="O102" s="131">
        <f t="shared" si="19"/>
        <v>0</v>
      </c>
      <c r="P102" s="131">
        <f t="shared" si="20"/>
        <v>0</v>
      </c>
      <c r="Q102" s="95"/>
      <c r="R102" s="95"/>
      <c r="S102" s="95"/>
      <c r="T102" s="95"/>
      <c r="U102" s="95"/>
      <c r="V102" s="95"/>
    </row>
    <row r="103" spans="1:22" s="96" customFormat="1" ht="20.100000000000001" customHeight="1" x14ac:dyDescent="0.2">
      <c r="A103" s="148" t="s">
        <v>112</v>
      </c>
      <c r="B103" s="149" t="s">
        <v>511</v>
      </c>
      <c r="C103" s="150" t="s">
        <v>498</v>
      </c>
      <c r="D103" s="148" t="s">
        <v>160</v>
      </c>
      <c r="E103" s="151" t="s">
        <v>217</v>
      </c>
      <c r="F103" s="164">
        <v>13.6</v>
      </c>
      <c r="G103" s="200"/>
      <c r="H103" s="201"/>
      <c r="I103" s="91">
        <v>200</v>
      </c>
      <c r="J103" s="202"/>
      <c r="K103" s="203"/>
      <c r="L103" s="203"/>
      <c r="M103" s="90">
        <f t="shared" si="17"/>
        <v>0</v>
      </c>
      <c r="N103" s="90">
        <f t="shared" si="18"/>
        <v>0</v>
      </c>
      <c r="O103" s="131">
        <f t="shared" si="19"/>
        <v>0</v>
      </c>
      <c r="P103" s="131">
        <f t="shared" si="20"/>
        <v>0</v>
      </c>
      <c r="Q103" s="95"/>
      <c r="R103" s="95"/>
      <c r="S103" s="95"/>
      <c r="T103" s="95"/>
      <c r="U103" s="95"/>
      <c r="V103" s="95"/>
    </row>
    <row r="104" spans="1:22" s="96" customFormat="1" ht="20.100000000000001" customHeight="1" x14ac:dyDescent="0.2">
      <c r="A104" s="148" t="s">
        <v>114</v>
      </c>
      <c r="B104" s="149" t="s">
        <v>511</v>
      </c>
      <c r="C104" s="150" t="s">
        <v>498</v>
      </c>
      <c r="D104" s="148" t="s">
        <v>250</v>
      </c>
      <c r="E104" s="163" t="s">
        <v>363</v>
      </c>
      <c r="F104" s="164">
        <v>1.38</v>
      </c>
      <c r="G104" s="200"/>
      <c r="H104" s="201"/>
      <c r="I104" s="91">
        <v>200</v>
      </c>
      <c r="J104" s="202"/>
      <c r="K104" s="203"/>
      <c r="L104" s="203"/>
      <c r="M104" s="90">
        <f t="shared" si="17"/>
        <v>0</v>
      </c>
      <c r="N104" s="90">
        <f t="shared" si="18"/>
        <v>0</v>
      </c>
      <c r="O104" s="131">
        <f t="shared" si="19"/>
        <v>0</v>
      </c>
      <c r="P104" s="131">
        <f t="shared" si="20"/>
        <v>0</v>
      </c>
      <c r="Q104" s="95"/>
      <c r="R104" s="95"/>
      <c r="S104" s="95"/>
      <c r="T104" s="95"/>
      <c r="U104" s="95"/>
      <c r="V104" s="95"/>
    </row>
    <row r="105" spans="1:22" s="96" customFormat="1" ht="20.100000000000001" customHeight="1" x14ac:dyDescent="0.2">
      <c r="A105" s="148" t="s">
        <v>115</v>
      </c>
      <c r="B105" s="149" t="s">
        <v>511</v>
      </c>
      <c r="C105" s="150" t="s">
        <v>498</v>
      </c>
      <c r="D105" s="148" t="s">
        <v>513</v>
      </c>
      <c r="E105" s="163" t="s">
        <v>363</v>
      </c>
      <c r="F105" s="164">
        <v>31.5</v>
      </c>
      <c r="G105" s="200"/>
      <c r="H105" s="201"/>
      <c r="I105" s="91">
        <v>200</v>
      </c>
      <c r="J105" s="202"/>
      <c r="K105" s="203"/>
      <c r="L105" s="203"/>
      <c r="M105" s="90">
        <f t="shared" si="17"/>
        <v>0</v>
      </c>
      <c r="N105" s="90">
        <f t="shared" si="18"/>
        <v>0</v>
      </c>
      <c r="O105" s="131">
        <f t="shared" si="19"/>
        <v>0</v>
      </c>
      <c r="P105" s="131">
        <f t="shared" si="20"/>
        <v>0</v>
      </c>
      <c r="Q105" s="95"/>
      <c r="R105" s="95"/>
      <c r="S105" s="95"/>
      <c r="T105" s="95"/>
      <c r="U105" s="95"/>
      <c r="V105" s="95"/>
    </row>
    <row r="106" spans="1:22" s="96" customFormat="1" ht="20.100000000000001" customHeight="1" x14ac:dyDescent="0.2">
      <c r="A106" s="148" t="s">
        <v>116</v>
      </c>
      <c r="B106" s="149" t="s">
        <v>511</v>
      </c>
      <c r="C106" s="150" t="s">
        <v>498</v>
      </c>
      <c r="D106" s="148" t="s">
        <v>513</v>
      </c>
      <c r="E106" s="163" t="s">
        <v>363</v>
      </c>
      <c r="F106" s="164">
        <v>56</v>
      </c>
      <c r="G106" s="200"/>
      <c r="H106" s="201"/>
      <c r="I106" s="91">
        <v>200</v>
      </c>
      <c r="J106" s="202"/>
      <c r="K106" s="203"/>
      <c r="L106" s="203"/>
      <c r="M106" s="90">
        <f t="shared" si="17"/>
        <v>0</v>
      </c>
      <c r="N106" s="90">
        <f t="shared" si="18"/>
        <v>0</v>
      </c>
      <c r="O106" s="131">
        <f t="shared" si="19"/>
        <v>0</v>
      </c>
      <c r="P106" s="131">
        <f t="shared" si="20"/>
        <v>0</v>
      </c>
      <c r="Q106" s="95"/>
      <c r="R106" s="95"/>
      <c r="S106" s="95"/>
      <c r="T106" s="95"/>
      <c r="U106" s="95"/>
      <c r="V106" s="95"/>
    </row>
    <row r="107" spans="1:22" s="96" customFormat="1" ht="20.100000000000001" customHeight="1" x14ac:dyDescent="0.2">
      <c r="A107" s="148" t="s">
        <v>117</v>
      </c>
      <c r="B107" s="149" t="s">
        <v>511</v>
      </c>
      <c r="C107" s="150" t="s">
        <v>498</v>
      </c>
      <c r="D107" s="148" t="s">
        <v>211</v>
      </c>
      <c r="E107" s="151" t="s">
        <v>217</v>
      </c>
      <c r="F107" s="164">
        <v>7.3</v>
      </c>
      <c r="G107" s="200"/>
      <c r="H107" s="201"/>
      <c r="I107" s="91">
        <v>0</v>
      </c>
      <c r="J107" s="202"/>
      <c r="K107" s="203"/>
      <c r="L107" s="203"/>
      <c r="M107" s="90">
        <f t="shared" si="17"/>
        <v>0</v>
      </c>
      <c r="N107" s="90">
        <f t="shared" si="18"/>
        <v>0</v>
      </c>
      <c r="O107" s="131">
        <f t="shared" si="19"/>
        <v>0</v>
      </c>
      <c r="P107" s="131">
        <f t="shared" si="20"/>
        <v>0</v>
      </c>
      <c r="Q107" s="95"/>
      <c r="R107" s="95"/>
      <c r="S107" s="95"/>
      <c r="T107" s="95"/>
      <c r="U107" s="95"/>
      <c r="V107" s="95"/>
    </row>
    <row r="108" spans="1:22" s="96" customFormat="1" ht="20.100000000000001" customHeight="1" x14ac:dyDescent="0.2">
      <c r="A108" s="157"/>
      <c r="B108" s="158"/>
      <c r="C108" s="158"/>
      <c r="D108" s="158"/>
      <c r="E108" s="159"/>
      <c r="F108" s="160">
        <f>SUM(F87:F107)</f>
        <v>529.06999999999994</v>
      </c>
      <c r="G108" s="161"/>
      <c r="H108" s="161"/>
      <c r="I108" s="160"/>
      <c r="J108" s="160"/>
      <c r="K108" s="160"/>
      <c r="L108" s="162"/>
      <c r="M108" s="160">
        <f>SUM(M87:M107)</f>
        <v>0</v>
      </c>
      <c r="N108" s="160">
        <f t="shared" ref="N108:P108" si="21">SUM(N87:N107)</f>
        <v>0</v>
      </c>
      <c r="O108" s="161">
        <f t="shared" si="21"/>
        <v>0</v>
      </c>
      <c r="P108" s="161">
        <f t="shared" si="21"/>
        <v>0</v>
      </c>
      <c r="Q108" s="95"/>
      <c r="R108" s="95"/>
      <c r="S108" s="95"/>
      <c r="T108" s="95"/>
      <c r="U108" s="95"/>
      <c r="V108" s="95"/>
    </row>
    <row r="109" spans="1:22" s="96" customFormat="1" ht="20.100000000000001" customHeight="1" x14ac:dyDescent="0.2">
      <c r="A109" s="148" t="s">
        <v>94</v>
      </c>
      <c r="B109" s="149" t="s">
        <v>515</v>
      </c>
      <c r="C109" s="150" t="s">
        <v>514</v>
      </c>
      <c r="D109" s="148" t="s">
        <v>206</v>
      </c>
      <c r="E109" s="148" t="s">
        <v>517</v>
      </c>
      <c r="F109" s="151">
        <v>14.52</v>
      </c>
      <c r="G109" s="200"/>
      <c r="H109" s="201"/>
      <c r="I109" s="91">
        <v>200</v>
      </c>
      <c r="J109" s="202"/>
      <c r="K109" s="203"/>
      <c r="L109" s="203"/>
      <c r="M109" s="90">
        <f t="shared" ref="M109:M121" si="22">IF(J109&lt;&gt;0,(I109/J109)*F109,0)</f>
        <v>0</v>
      </c>
      <c r="N109" s="90">
        <f t="shared" ref="N109:N121" si="23">K109*M109</f>
        <v>0</v>
      </c>
      <c r="O109" s="131">
        <f t="shared" ref="O109:O121" si="24">(G109*M109)+(N109*H109)</f>
        <v>0</v>
      </c>
      <c r="P109" s="131">
        <f t="shared" ref="P109:P121" si="25">L109*O109</f>
        <v>0</v>
      </c>
      <c r="Q109" s="95"/>
      <c r="R109" s="95"/>
      <c r="S109" s="95"/>
      <c r="T109" s="95"/>
      <c r="U109" s="95"/>
      <c r="V109" s="95"/>
    </row>
    <row r="110" spans="1:22" s="96" customFormat="1" ht="20.100000000000001" customHeight="1" x14ac:dyDescent="0.2">
      <c r="A110" s="148" t="s">
        <v>95</v>
      </c>
      <c r="B110" s="149" t="s">
        <v>515</v>
      </c>
      <c r="C110" s="150" t="s">
        <v>514</v>
      </c>
      <c r="D110" s="148" t="s">
        <v>162</v>
      </c>
      <c r="E110" s="148" t="s">
        <v>217</v>
      </c>
      <c r="F110" s="151">
        <v>125.75</v>
      </c>
      <c r="G110" s="200"/>
      <c r="H110" s="201"/>
      <c r="I110" s="91">
        <v>200</v>
      </c>
      <c r="J110" s="202"/>
      <c r="K110" s="203"/>
      <c r="L110" s="203"/>
      <c r="M110" s="90">
        <f t="shared" si="22"/>
        <v>0</v>
      </c>
      <c r="N110" s="90">
        <f t="shared" si="23"/>
        <v>0</v>
      </c>
      <c r="O110" s="131">
        <f t="shared" si="24"/>
        <v>0</v>
      </c>
      <c r="P110" s="131">
        <f t="shared" si="25"/>
        <v>0</v>
      </c>
      <c r="Q110" s="95"/>
      <c r="R110" s="95"/>
      <c r="S110" s="95"/>
      <c r="T110" s="95"/>
      <c r="U110" s="95"/>
      <c r="V110" s="95"/>
    </row>
    <row r="111" spans="1:22" s="96" customFormat="1" ht="20.100000000000001" customHeight="1" x14ac:dyDescent="0.2">
      <c r="A111" s="148" t="s">
        <v>96</v>
      </c>
      <c r="B111" s="149" t="s">
        <v>515</v>
      </c>
      <c r="C111" s="150" t="s">
        <v>514</v>
      </c>
      <c r="D111" s="148" t="s">
        <v>160</v>
      </c>
      <c r="E111" s="148" t="s">
        <v>217</v>
      </c>
      <c r="F111" s="151">
        <v>8.56</v>
      </c>
      <c r="G111" s="200"/>
      <c r="H111" s="201"/>
      <c r="I111" s="91">
        <v>200</v>
      </c>
      <c r="J111" s="202"/>
      <c r="K111" s="203"/>
      <c r="L111" s="203"/>
      <c r="M111" s="90">
        <f t="shared" si="22"/>
        <v>0</v>
      </c>
      <c r="N111" s="90">
        <f t="shared" si="23"/>
        <v>0</v>
      </c>
      <c r="O111" s="131">
        <f t="shared" si="24"/>
        <v>0</v>
      </c>
      <c r="P111" s="131">
        <f t="shared" si="25"/>
        <v>0</v>
      </c>
      <c r="Q111" s="95"/>
      <c r="R111" s="95"/>
      <c r="S111" s="95"/>
      <c r="T111" s="95"/>
      <c r="U111" s="95"/>
      <c r="V111" s="95"/>
    </row>
    <row r="112" spans="1:22" s="96" customFormat="1" ht="20.100000000000001" customHeight="1" x14ac:dyDescent="0.2">
      <c r="A112" s="148" t="s">
        <v>97</v>
      </c>
      <c r="B112" s="149" t="s">
        <v>515</v>
      </c>
      <c r="C112" s="150" t="s">
        <v>514</v>
      </c>
      <c r="D112" s="148" t="s">
        <v>160</v>
      </c>
      <c r="E112" s="148" t="s">
        <v>217</v>
      </c>
      <c r="F112" s="151">
        <v>6.8</v>
      </c>
      <c r="G112" s="200"/>
      <c r="H112" s="201"/>
      <c r="I112" s="91">
        <v>200</v>
      </c>
      <c r="J112" s="202"/>
      <c r="K112" s="203"/>
      <c r="L112" s="203"/>
      <c r="M112" s="90">
        <f t="shared" si="22"/>
        <v>0</v>
      </c>
      <c r="N112" s="90">
        <f t="shared" si="23"/>
        <v>0</v>
      </c>
      <c r="O112" s="131">
        <f t="shared" si="24"/>
        <v>0</v>
      </c>
      <c r="P112" s="131">
        <f t="shared" si="25"/>
        <v>0</v>
      </c>
      <c r="Q112" s="95"/>
      <c r="R112" s="95"/>
      <c r="S112" s="95"/>
      <c r="T112" s="95"/>
      <c r="U112" s="95"/>
      <c r="V112" s="95"/>
    </row>
    <row r="113" spans="1:22" s="96" customFormat="1" ht="20.100000000000001" customHeight="1" x14ac:dyDescent="0.2">
      <c r="A113" s="148" t="s">
        <v>98</v>
      </c>
      <c r="B113" s="149" t="s">
        <v>515</v>
      </c>
      <c r="C113" s="150" t="s">
        <v>514</v>
      </c>
      <c r="D113" s="148" t="s">
        <v>208</v>
      </c>
      <c r="E113" s="148" t="s">
        <v>217</v>
      </c>
      <c r="F113" s="151">
        <v>80.17</v>
      </c>
      <c r="G113" s="200"/>
      <c r="H113" s="201"/>
      <c r="I113" s="91">
        <v>200</v>
      </c>
      <c r="J113" s="202"/>
      <c r="K113" s="203"/>
      <c r="L113" s="203"/>
      <c r="M113" s="90">
        <f t="shared" si="22"/>
        <v>0</v>
      </c>
      <c r="N113" s="90">
        <f t="shared" si="23"/>
        <v>0</v>
      </c>
      <c r="O113" s="131">
        <f t="shared" si="24"/>
        <v>0</v>
      </c>
      <c r="P113" s="131">
        <f t="shared" si="25"/>
        <v>0</v>
      </c>
      <c r="Q113" s="95"/>
      <c r="R113" s="95"/>
      <c r="S113" s="95"/>
      <c r="T113" s="95"/>
      <c r="U113" s="95"/>
      <c r="V113" s="95"/>
    </row>
    <row r="114" spans="1:22" s="96" customFormat="1" ht="20.100000000000001" customHeight="1" x14ac:dyDescent="0.2">
      <c r="A114" s="148" t="s">
        <v>99</v>
      </c>
      <c r="B114" s="149" t="s">
        <v>515</v>
      </c>
      <c r="C114" s="150" t="s">
        <v>514</v>
      </c>
      <c r="D114" s="148" t="s">
        <v>208</v>
      </c>
      <c r="E114" s="148" t="s">
        <v>217</v>
      </c>
      <c r="F114" s="151">
        <v>57.23</v>
      </c>
      <c r="G114" s="200"/>
      <c r="H114" s="201"/>
      <c r="I114" s="91">
        <v>200</v>
      </c>
      <c r="J114" s="202"/>
      <c r="K114" s="203"/>
      <c r="L114" s="203"/>
      <c r="M114" s="90">
        <f t="shared" si="22"/>
        <v>0</v>
      </c>
      <c r="N114" s="90">
        <f t="shared" si="23"/>
        <v>0</v>
      </c>
      <c r="O114" s="131">
        <f t="shared" si="24"/>
        <v>0</v>
      </c>
      <c r="P114" s="131">
        <f t="shared" si="25"/>
        <v>0</v>
      </c>
      <c r="Q114" s="95"/>
      <c r="R114" s="95"/>
      <c r="S114" s="95"/>
      <c r="T114" s="95"/>
      <c r="U114" s="95"/>
      <c r="V114" s="95"/>
    </row>
    <row r="115" spans="1:22" s="96" customFormat="1" ht="20.100000000000001" customHeight="1" x14ac:dyDescent="0.2">
      <c r="A115" s="148" t="s">
        <v>100</v>
      </c>
      <c r="B115" s="149" t="s">
        <v>515</v>
      </c>
      <c r="C115" s="150" t="s">
        <v>514</v>
      </c>
      <c r="D115" s="148" t="s">
        <v>208</v>
      </c>
      <c r="E115" s="148" t="s">
        <v>217</v>
      </c>
      <c r="F115" s="151">
        <v>57.23</v>
      </c>
      <c r="G115" s="200"/>
      <c r="H115" s="201"/>
      <c r="I115" s="91">
        <v>200</v>
      </c>
      <c r="J115" s="202"/>
      <c r="K115" s="203"/>
      <c r="L115" s="203"/>
      <c r="M115" s="90">
        <f t="shared" si="22"/>
        <v>0</v>
      </c>
      <c r="N115" s="90">
        <f t="shared" si="23"/>
        <v>0</v>
      </c>
      <c r="O115" s="131">
        <f t="shared" si="24"/>
        <v>0</v>
      </c>
      <c r="P115" s="131">
        <f t="shared" si="25"/>
        <v>0</v>
      </c>
      <c r="Q115" s="95"/>
      <c r="R115" s="95"/>
      <c r="S115" s="95"/>
      <c r="T115" s="95"/>
      <c r="U115" s="95"/>
      <c r="V115" s="95"/>
    </row>
    <row r="116" spans="1:22" s="96" customFormat="1" ht="20.100000000000001" customHeight="1" x14ac:dyDescent="0.2">
      <c r="A116" s="148" t="s">
        <v>101</v>
      </c>
      <c r="B116" s="149" t="s">
        <v>515</v>
      </c>
      <c r="C116" s="150" t="s">
        <v>514</v>
      </c>
      <c r="D116" s="148" t="s">
        <v>208</v>
      </c>
      <c r="E116" s="148" t="s">
        <v>217</v>
      </c>
      <c r="F116" s="151">
        <v>55.72</v>
      </c>
      <c r="G116" s="200"/>
      <c r="H116" s="201"/>
      <c r="I116" s="91">
        <v>200</v>
      </c>
      <c r="J116" s="202"/>
      <c r="K116" s="203"/>
      <c r="L116" s="203"/>
      <c r="M116" s="90">
        <f t="shared" si="22"/>
        <v>0</v>
      </c>
      <c r="N116" s="90">
        <f t="shared" si="23"/>
        <v>0</v>
      </c>
      <c r="O116" s="131">
        <f t="shared" si="24"/>
        <v>0</v>
      </c>
      <c r="P116" s="131">
        <f t="shared" si="25"/>
        <v>0</v>
      </c>
      <c r="Q116" s="95"/>
      <c r="R116" s="95"/>
      <c r="S116" s="95"/>
      <c r="T116" s="95"/>
      <c r="U116" s="95"/>
      <c r="V116" s="95"/>
    </row>
    <row r="117" spans="1:22" s="96" customFormat="1" ht="20.100000000000001" customHeight="1" x14ac:dyDescent="0.2">
      <c r="A117" s="148" t="s">
        <v>102</v>
      </c>
      <c r="B117" s="149" t="s">
        <v>515</v>
      </c>
      <c r="C117" s="150" t="s">
        <v>514</v>
      </c>
      <c r="D117" s="148" t="s">
        <v>208</v>
      </c>
      <c r="E117" s="148" t="s">
        <v>217</v>
      </c>
      <c r="F117" s="151">
        <v>54.18</v>
      </c>
      <c r="G117" s="200"/>
      <c r="H117" s="201"/>
      <c r="I117" s="91">
        <v>200</v>
      </c>
      <c r="J117" s="202"/>
      <c r="K117" s="203"/>
      <c r="L117" s="203"/>
      <c r="M117" s="90">
        <f t="shared" si="22"/>
        <v>0</v>
      </c>
      <c r="N117" s="90">
        <f t="shared" si="23"/>
        <v>0</v>
      </c>
      <c r="O117" s="131">
        <f t="shared" si="24"/>
        <v>0</v>
      </c>
      <c r="P117" s="131">
        <f t="shared" si="25"/>
        <v>0</v>
      </c>
      <c r="Q117" s="95"/>
      <c r="R117" s="95"/>
      <c r="S117" s="95"/>
      <c r="T117" s="95"/>
      <c r="U117" s="95"/>
      <c r="V117" s="95"/>
    </row>
    <row r="118" spans="1:22" s="96" customFormat="1" ht="20.100000000000001" customHeight="1" x14ac:dyDescent="0.2">
      <c r="A118" s="148" t="s">
        <v>103</v>
      </c>
      <c r="B118" s="149" t="s">
        <v>515</v>
      </c>
      <c r="C118" s="150" t="s">
        <v>514</v>
      </c>
      <c r="D118" s="148" t="s">
        <v>516</v>
      </c>
      <c r="E118" s="148" t="s">
        <v>217</v>
      </c>
      <c r="F118" s="151">
        <v>20.03</v>
      </c>
      <c r="G118" s="200"/>
      <c r="H118" s="201"/>
      <c r="I118" s="91">
        <v>200</v>
      </c>
      <c r="J118" s="202"/>
      <c r="K118" s="203"/>
      <c r="L118" s="203"/>
      <c r="M118" s="90">
        <f t="shared" si="22"/>
        <v>0</v>
      </c>
      <c r="N118" s="90">
        <f t="shared" si="23"/>
        <v>0</v>
      </c>
      <c r="O118" s="131">
        <f t="shared" si="24"/>
        <v>0</v>
      </c>
      <c r="P118" s="131">
        <f t="shared" si="25"/>
        <v>0</v>
      </c>
      <c r="Q118" s="95"/>
      <c r="R118" s="95"/>
      <c r="S118" s="95"/>
      <c r="T118" s="95"/>
      <c r="U118" s="95"/>
      <c r="V118" s="95"/>
    </row>
    <row r="119" spans="1:22" s="96" customFormat="1" ht="20.100000000000001" customHeight="1" x14ac:dyDescent="0.2">
      <c r="A119" s="148" t="s">
        <v>104</v>
      </c>
      <c r="B119" s="149" t="s">
        <v>515</v>
      </c>
      <c r="C119" s="150" t="s">
        <v>514</v>
      </c>
      <c r="D119" s="148" t="s">
        <v>482</v>
      </c>
      <c r="E119" s="148" t="s">
        <v>218</v>
      </c>
      <c r="F119" s="151">
        <v>13.23</v>
      </c>
      <c r="G119" s="200"/>
      <c r="H119" s="201"/>
      <c r="I119" s="91">
        <v>200</v>
      </c>
      <c r="J119" s="202"/>
      <c r="K119" s="203"/>
      <c r="L119" s="203"/>
      <c r="M119" s="90">
        <f t="shared" si="22"/>
        <v>0</v>
      </c>
      <c r="N119" s="90">
        <f t="shared" si="23"/>
        <v>0</v>
      </c>
      <c r="O119" s="131">
        <f t="shared" si="24"/>
        <v>0</v>
      </c>
      <c r="P119" s="131">
        <f t="shared" si="25"/>
        <v>0</v>
      </c>
      <c r="Q119" s="95"/>
      <c r="R119" s="95"/>
      <c r="S119" s="95"/>
      <c r="T119" s="95"/>
      <c r="U119" s="95"/>
      <c r="V119" s="95"/>
    </row>
    <row r="120" spans="1:22" s="96" customFormat="1" ht="20.100000000000001" customHeight="1" x14ac:dyDescent="0.2">
      <c r="A120" s="148" t="s">
        <v>105</v>
      </c>
      <c r="B120" s="149" t="s">
        <v>515</v>
      </c>
      <c r="C120" s="150" t="s">
        <v>514</v>
      </c>
      <c r="D120" s="148" t="s">
        <v>211</v>
      </c>
      <c r="E120" s="148" t="s">
        <v>217</v>
      </c>
      <c r="F120" s="151">
        <v>11.05</v>
      </c>
      <c r="G120" s="200"/>
      <c r="H120" s="201"/>
      <c r="I120" s="91">
        <v>0</v>
      </c>
      <c r="J120" s="202"/>
      <c r="K120" s="203"/>
      <c r="L120" s="203"/>
      <c r="M120" s="90">
        <f t="shared" si="22"/>
        <v>0</v>
      </c>
      <c r="N120" s="90">
        <f t="shared" si="23"/>
        <v>0</v>
      </c>
      <c r="O120" s="131">
        <f t="shared" si="24"/>
        <v>0</v>
      </c>
      <c r="P120" s="131">
        <f t="shared" si="25"/>
        <v>0</v>
      </c>
      <c r="Q120" s="95"/>
      <c r="R120" s="95"/>
      <c r="S120" s="95"/>
      <c r="T120" s="95"/>
      <c r="U120" s="95"/>
      <c r="V120" s="95"/>
    </row>
    <row r="121" spans="1:22" s="96" customFormat="1" ht="20.100000000000001" customHeight="1" x14ac:dyDescent="0.2">
      <c r="A121" s="148" t="s">
        <v>107</v>
      </c>
      <c r="B121" s="149" t="s">
        <v>515</v>
      </c>
      <c r="C121" s="150" t="s">
        <v>514</v>
      </c>
      <c r="D121" s="148" t="s">
        <v>211</v>
      </c>
      <c r="E121" s="148" t="s">
        <v>217</v>
      </c>
      <c r="F121" s="151">
        <v>4.71</v>
      </c>
      <c r="G121" s="200"/>
      <c r="H121" s="201"/>
      <c r="I121" s="91">
        <v>0</v>
      </c>
      <c r="J121" s="202"/>
      <c r="K121" s="203"/>
      <c r="L121" s="203"/>
      <c r="M121" s="90">
        <f t="shared" si="22"/>
        <v>0</v>
      </c>
      <c r="N121" s="90">
        <f t="shared" si="23"/>
        <v>0</v>
      </c>
      <c r="O121" s="131">
        <f t="shared" si="24"/>
        <v>0</v>
      </c>
      <c r="P121" s="131">
        <f t="shared" si="25"/>
        <v>0</v>
      </c>
      <c r="Q121" s="95"/>
      <c r="R121" s="95"/>
      <c r="S121" s="95"/>
      <c r="T121" s="95"/>
      <c r="U121" s="95"/>
      <c r="V121" s="95"/>
    </row>
    <row r="122" spans="1:22" s="96" customFormat="1" ht="20.100000000000001" customHeight="1" x14ac:dyDescent="0.2">
      <c r="A122" s="148" t="s">
        <v>109</v>
      </c>
      <c r="B122" s="149" t="s">
        <v>515</v>
      </c>
      <c r="C122" s="150" t="s">
        <v>514</v>
      </c>
      <c r="D122" s="148" t="s">
        <v>212</v>
      </c>
      <c r="E122" s="148" t="s">
        <v>245</v>
      </c>
      <c r="F122" s="151">
        <v>5.94</v>
      </c>
      <c r="G122" s="200"/>
      <c r="H122" s="201"/>
      <c r="I122" s="91">
        <v>200</v>
      </c>
      <c r="J122" s="202"/>
      <c r="K122" s="203"/>
      <c r="L122" s="203"/>
      <c r="M122" s="90">
        <f t="shared" ref="M122:M128" si="26">IF(J122&lt;&gt;0,(I122/J122)*F122,0)</f>
        <v>0</v>
      </c>
      <c r="N122" s="90">
        <f t="shared" ref="N122:N128" si="27">K122*M122</f>
        <v>0</v>
      </c>
      <c r="O122" s="131">
        <f t="shared" ref="O122:O128" si="28">(G122*M122)+(N122*H122)</f>
        <v>0</v>
      </c>
      <c r="P122" s="131">
        <f t="shared" ref="P122:P128" si="29">L122*O122</f>
        <v>0</v>
      </c>
      <c r="Q122" s="95"/>
      <c r="R122" s="95"/>
      <c r="S122" s="95"/>
      <c r="T122" s="95"/>
      <c r="U122" s="95"/>
      <c r="V122" s="95"/>
    </row>
    <row r="123" spans="1:22" s="96" customFormat="1" ht="20.100000000000001" customHeight="1" x14ac:dyDescent="0.2">
      <c r="A123" s="148" t="s">
        <v>110</v>
      </c>
      <c r="B123" s="149" t="s">
        <v>515</v>
      </c>
      <c r="C123" s="150" t="s">
        <v>514</v>
      </c>
      <c r="D123" s="148" t="s">
        <v>212</v>
      </c>
      <c r="E123" s="148" t="s">
        <v>245</v>
      </c>
      <c r="F123" s="151">
        <v>4.0999999999999996</v>
      </c>
      <c r="G123" s="200"/>
      <c r="H123" s="201"/>
      <c r="I123" s="91">
        <v>200</v>
      </c>
      <c r="J123" s="202"/>
      <c r="K123" s="203"/>
      <c r="L123" s="203"/>
      <c r="M123" s="90">
        <f t="shared" si="26"/>
        <v>0</v>
      </c>
      <c r="N123" s="90">
        <f t="shared" si="27"/>
        <v>0</v>
      </c>
      <c r="O123" s="131">
        <f t="shared" si="28"/>
        <v>0</v>
      </c>
      <c r="P123" s="131">
        <f t="shared" si="29"/>
        <v>0</v>
      </c>
      <c r="Q123" s="95"/>
      <c r="R123" s="95"/>
      <c r="S123" s="95"/>
      <c r="T123" s="95"/>
      <c r="U123" s="95"/>
      <c r="V123" s="95"/>
    </row>
    <row r="124" spans="1:22" s="96" customFormat="1" ht="20.100000000000001" customHeight="1" x14ac:dyDescent="0.2">
      <c r="A124" s="148" t="s">
        <v>111</v>
      </c>
      <c r="B124" s="149" t="s">
        <v>515</v>
      </c>
      <c r="C124" s="150" t="s">
        <v>514</v>
      </c>
      <c r="D124" s="148" t="s">
        <v>212</v>
      </c>
      <c r="E124" s="148" t="s">
        <v>245</v>
      </c>
      <c r="F124" s="151">
        <v>5.94</v>
      </c>
      <c r="G124" s="200"/>
      <c r="H124" s="201"/>
      <c r="I124" s="91">
        <v>200</v>
      </c>
      <c r="J124" s="202"/>
      <c r="K124" s="203"/>
      <c r="L124" s="203"/>
      <c r="M124" s="90">
        <f t="shared" si="26"/>
        <v>0</v>
      </c>
      <c r="N124" s="90">
        <f t="shared" si="27"/>
        <v>0</v>
      </c>
      <c r="O124" s="131">
        <f t="shared" si="28"/>
        <v>0</v>
      </c>
      <c r="P124" s="131">
        <f t="shared" si="29"/>
        <v>0</v>
      </c>
      <c r="Q124" s="95"/>
      <c r="R124" s="95"/>
      <c r="S124" s="95"/>
      <c r="T124" s="95"/>
      <c r="U124" s="95"/>
      <c r="V124" s="95"/>
    </row>
    <row r="125" spans="1:22" s="96" customFormat="1" ht="20.100000000000001" customHeight="1" x14ac:dyDescent="0.2">
      <c r="A125" s="148" t="s">
        <v>112</v>
      </c>
      <c r="B125" s="149" t="s">
        <v>515</v>
      </c>
      <c r="C125" s="150" t="s">
        <v>514</v>
      </c>
      <c r="D125" s="148" t="s">
        <v>212</v>
      </c>
      <c r="E125" s="148" t="s">
        <v>245</v>
      </c>
      <c r="F125" s="151">
        <v>5.94</v>
      </c>
      <c r="G125" s="200"/>
      <c r="H125" s="201"/>
      <c r="I125" s="91">
        <v>200</v>
      </c>
      <c r="J125" s="202"/>
      <c r="K125" s="203"/>
      <c r="L125" s="203"/>
      <c r="M125" s="90">
        <f t="shared" si="26"/>
        <v>0</v>
      </c>
      <c r="N125" s="90">
        <f t="shared" si="27"/>
        <v>0</v>
      </c>
      <c r="O125" s="131">
        <f t="shared" si="28"/>
        <v>0</v>
      </c>
      <c r="P125" s="131">
        <f t="shared" si="29"/>
        <v>0</v>
      </c>
      <c r="Q125" s="95"/>
      <c r="R125" s="95"/>
      <c r="S125" s="95"/>
      <c r="T125" s="95"/>
      <c r="U125" s="95"/>
      <c r="V125" s="95"/>
    </row>
    <row r="126" spans="1:22" s="96" customFormat="1" ht="20.100000000000001" customHeight="1" x14ac:dyDescent="0.2">
      <c r="A126" s="148" t="s">
        <v>113</v>
      </c>
      <c r="B126" s="149" t="s">
        <v>515</v>
      </c>
      <c r="C126" s="150" t="s">
        <v>514</v>
      </c>
      <c r="D126" s="148" t="s">
        <v>250</v>
      </c>
      <c r="E126" s="148" t="s">
        <v>245</v>
      </c>
      <c r="F126" s="151">
        <v>2</v>
      </c>
      <c r="G126" s="200"/>
      <c r="H126" s="201"/>
      <c r="I126" s="91">
        <v>200</v>
      </c>
      <c r="J126" s="202"/>
      <c r="K126" s="203"/>
      <c r="L126" s="203"/>
      <c r="M126" s="90">
        <f t="shared" si="26"/>
        <v>0</v>
      </c>
      <c r="N126" s="90">
        <f t="shared" si="27"/>
        <v>0</v>
      </c>
      <c r="O126" s="131">
        <f t="shared" si="28"/>
        <v>0</v>
      </c>
      <c r="P126" s="131">
        <f t="shared" si="29"/>
        <v>0</v>
      </c>
      <c r="Q126" s="95"/>
      <c r="R126" s="95"/>
      <c r="S126" s="95"/>
      <c r="T126" s="95"/>
      <c r="U126" s="95"/>
      <c r="V126" s="95"/>
    </row>
    <row r="127" spans="1:22" s="96" customFormat="1" ht="20.100000000000001" customHeight="1" x14ac:dyDescent="0.2">
      <c r="A127" s="148" t="s">
        <v>115</v>
      </c>
      <c r="B127" s="149" t="s">
        <v>515</v>
      </c>
      <c r="C127" s="150" t="s">
        <v>514</v>
      </c>
      <c r="D127" s="148" t="s">
        <v>244</v>
      </c>
      <c r="E127" s="148" t="s">
        <v>245</v>
      </c>
      <c r="F127" s="151">
        <v>1.1000000000000001</v>
      </c>
      <c r="G127" s="200"/>
      <c r="H127" s="201"/>
      <c r="I127" s="91">
        <v>0</v>
      </c>
      <c r="J127" s="202"/>
      <c r="K127" s="203"/>
      <c r="L127" s="203"/>
      <c r="M127" s="90">
        <f t="shared" si="26"/>
        <v>0</v>
      </c>
      <c r="N127" s="90">
        <f t="shared" si="27"/>
        <v>0</v>
      </c>
      <c r="O127" s="131">
        <f t="shared" si="28"/>
        <v>0</v>
      </c>
      <c r="P127" s="131">
        <f t="shared" si="29"/>
        <v>0</v>
      </c>
      <c r="Q127" s="95"/>
      <c r="R127" s="95"/>
      <c r="S127" s="95"/>
      <c r="T127" s="95"/>
      <c r="U127" s="95"/>
      <c r="V127" s="95"/>
    </row>
    <row r="128" spans="1:22" s="96" customFormat="1" ht="20.100000000000001" customHeight="1" x14ac:dyDescent="0.2">
      <c r="A128" s="148" t="s">
        <v>122</v>
      </c>
      <c r="B128" s="149" t="s">
        <v>515</v>
      </c>
      <c r="C128" s="150" t="s">
        <v>514</v>
      </c>
      <c r="D128" s="148" t="s">
        <v>209</v>
      </c>
      <c r="E128" s="148" t="s">
        <v>218</v>
      </c>
      <c r="F128" s="151">
        <v>19.39</v>
      </c>
      <c r="G128" s="200"/>
      <c r="H128" s="201"/>
      <c r="I128" s="91">
        <v>200</v>
      </c>
      <c r="J128" s="202"/>
      <c r="K128" s="203"/>
      <c r="L128" s="203"/>
      <c r="M128" s="90">
        <f t="shared" si="26"/>
        <v>0</v>
      </c>
      <c r="N128" s="90">
        <f t="shared" si="27"/>
        <v>0</v>
      </c>
      <c r="O128" s="131">
        <f t="shared" si="28"/>
        <v>0</v>
      </c>
      <c r="P128" s="131">
        <f t="shared" si="29"/>
        <v>0</v>
      </c>
      <c r="Q128" s="95"/>
      <c r="R128" s="95"/>
      <c r="S128" s="95"/>
      <c r="T128" s="95"/>
      <c r="U128" s="95"/>
      <c r="V128" s="95"/>
    </row>
    <row r="129" spans="1:22" s="96" customFormat="1" ht="20.100000000000001" customHeight="1" x14ac:dyDescent="0.2">
      <c r="A129" s="157"/>
      <c r="B129" s="158"/>
      <c r="C129" s="158"/>
      <c r="D129" s="158"/>
      <c r="E129" s="159"/>
      <c r="F129" s="160">
        <f>SUM(F109:F128)</f>
        <v>553.59000000000026</v>
      </c>
      <c r="G129" s="161"/>
      <c r="H129" s="161"/>
      <c r="I129" s="160"/>
      <c r="J129" s="160"/>
      <c r="K129" s="160"/>
      <c r="L129" s="162"/>
      <c r="M129" s="160">
        <f>SUM(M109:M128)</f>
        <v>0</v>
      </c>
      <c r="N129" s="160">
        <f t="shared" ref="N129:P129" si="30">SUM(N109:N128)</f>
        <v>0</v>
      </c>
      <c r="O129" s="161">
        <f t="shared" si="30"/>
        <v>0</v>
      </c>
      <c r="P129" s="161">
        <f t="shared" si="30"/>
        <v>0</v>
      </c>
      <c r="Q129" s="95"/>
      <c r="R129" s="95"/>
      <c r="S129" s="95"/>
      <c r="T129" s="95"/>
      <c r="U129" s="95"/>
      <c r="V129" s="95"/>
    </row>
    <row r="130" spans="1:22" s="96" customFormat="1" ht="20.100000000000001" customHeight="1" x14ac:dyDescent="0.2">
      <c r="A130" s="148" t="s">
        <v>94</v>
      </c>
      <c r="B130" s="149" t="s">
        <v>518</v>
      </c>
      <c r="C130" s="150" t="s">
        <v>519</v>
      </c>
      <c r="D130" s="148" t="s">
        <v>206</v>
      </c>
      <c r="E130" s="148" t="s">
        <v>517</v>
      </c>
      <c r="F130" s="151">
        <v>10.36</v>
      </c>
      <c r="G130" s="200"/>
      <c r="H130" s="201"/>
      <c r="I130" s="91">
        <v>200</v>
      </c>
      <c r="J130" s="202"/>
      <c r="K130" s="203"/>
      <c r="L130" s="203"/>
      <c r="M130" s="90">
        <f t="shared" ref="M130:M160" si="31">IF(J130&lt;&gt;0,(I130/J130)*F130,0)</f>
        <v>0</v>
      </c>
      <c r="N130" s="90">
        <f t="shared" ref="N130:N160" si="32">K130*M130</f>
        <v>0</v>
      </c>
      <c r="O130" s="131">
        <f t="shared" ref="O130:O160" si="33">(G130*M130)+(N130*H130)</f>
        <v>0</v>
      </c>
      <c r="P130" s="131">
        <f t="shared" ref="P130:P160" si="34">L130*O130</f>
        <v>0</v>
      </c>
      <c r="Q130" s="95"/>
      <c r="R130" s="95"/>
      <c r="S130" s="95"/>
      <c r="T130" s="95"/>
      <c r="U130" s="95"/>
      <c r="V130" s="95"/>
    </row>
    <row r="131" spans="1:22" s="96" customFormat="1" ht="20.100000000000001" customHeight="1" x14ac:dyDescent="0.2">
      <c r="A131" s="148" t="s">
        <v>95</v>
      </c>
      <c r="B131" s="149" t="s">
        <v>518</v>
      </c>
      <c r="C131" s="150" t="s">
        <v>519</v>
      </c>
      <c r="D131" s="148" t="s">
        <v>206</v>
      </c>
      <c r="E131" s="148" t="s">
        <v>290</v>
      </c>
      <c r="F131" s="151">
        <v>5.9</v>
      </c>
      <c r="G131" s="200"/>
      <c r="H131" s="201"/>
      <c r="I131" s="91">
        <v>200</v>
      </c>
      <c r="J131" s="202"/>
      <c r="K131" s="203"/>
      <c r="L131" s="203"/>
      <c r="M131" s="90">
        <f t="shared" si="31"/>
        <v>0</v>
      </c>
      <c r="N131" s="90">
        <f t="shared" si="32"/>
        <v>0</v>
      </c>
      <c r="O131" s="131">
        <f t="shared" si="33"/>
        <v>0</v>
      </c>
      <c r="P131" s="131">
        <f t="shared" si="34"/>
        <v>0</v>
      </c>
      <c r="Q131" s="95"/>
      <c r="R131" s="95"/>
      <c r="S131" s="95"/>
      <c r="T131" s="95"/>
      <c r="U131" s="95"/>
      <c r="V131" s="95"/>
    </row>
    <row r="132" spans="1:22" s="96" customFormat="1" ht="20.100000000000001" customHeight="1" x14ac:dyDescent="0.2">
      <c r="A132" s="148" t="s">
        <v>96</v>
      </c>
      <c r="B132" s="149" t="s">
        <v>518</v>
      </c>
      <c r="C132" s="150" t="s">
        <v>519</v>
      </c>
      <c r="D132" s="148" t="s">
        <v>160</v>
      </c>
      <c r="E132" s="148" t="s">
        <v>217</v>
      </c>
      <c r="F132" s="151">
        <v>95.16</v>
      </c>
      <c r="G132" s="200"/>
      <c r="H132" s="201"/>
      <c r="I132" s="91">
        <v>200</v>
      </c>
      <c r="J132" s="202"/>
      <c r="K132" s="203"/>
      <c r="L132" s="203"/>
      <c r="M132" s="90">
        <f t="shared" si="31"/>
        <v>0</v>
      </c>
      <c r="N132" s="90">
        <f t="shared" si="32"/>
        <v>0</v>
      </c>
      <c r="O132" s="131">
        <f t="shared" si="33"/>
        <v>0</v>
      </c>
      <c r="P132" s="131">
        <f t="shared" si="34"/>
        <v>0</v>
      </c>
      <c r="Q132" s="95"/>
      <c r="R132" s="95"/>
      <c r="S132" s="95"/>
      <c r="T132" s="95"/>
      <c r="U132" s="95"/>
      <c r="V132" s="95"/>
    </row>
    <row r="133" spans="1:22" s="96" customFormat="1" ht="20.100000000000001" customHeight="1" x14ac:dyDescent="0.2">
      <c r="A133" s="148" t="s">
        <v>97</v>
      </c>
      <c r="B133" s="149" t="s">
        <v>518</v>
      </c>
      <c r="C133" s="150" t="s">
        <v>519</v>
      </c>
      <c r="D133" s="148" t="s">
        <v>160</v>
      </c>
      <c r="E133" s="148" t="s">
        <v>245</v>
      </c>
      <c r="F133" s="151">
        <v>17.760000000000002</v>
      </c>
      <c r="G133" s="200"/>
      <c r="H133" s="201"/>
      <c r="I133" s="91">
        <v>200</v>
      </c>
      <c r="J133" s="202"/>
      <c r="K133" s="203"/>
      <c r="L133" s="203"/>
      <c r="M133" s="90">
        <f t="shared" si="31"/>
        <v>0</v>
      </c>
      <c r="N133" s="90">
        <f t="shared" si="32"/>
        <v>0</v>
      </c>
      <c r="O133" s="131">
        <f t="shared" si="33"/>
        <v>0</v>
      </c>
      <c r="P133" s="131">
        <f t="shared" si="34"/>
        <v>0</v>
      </c>
      <c r="Q133" s="95"/>
      <c r="R133" s="95"/>
      <c r="S133" s="95"/>
      <c r="T133" s="95"/>
      <c r="U133" s="95"/>
      <c r="V133" s="95"/>
    </row>
    <row r="134" spans="1:22" s="96" customFormat="1" ht="20.100000000000001" customHeight="1" x14ac:dyDescent="0.2">
      <c r="A134" s="148" t="s">
        <v>98</v>
      </c>
      <c r="B134" s="149" t="s">
        <v>518</v>
      </c>
      <c r="C134" s="150" t="s">
        <v>519</v>
      </c>
      <c r="D134" s="148" t="s">
        <v>160</v>
      </c>
      <c r="E134" s="148" t="s">
        <v>245</v>
      </c>
      <c r="F134" s="151">
        <v>66.599999999999994</v>
      </c>
      <c r="G134" s="200"/>
      <c r="H134" s="201"/>
      <c r="I134" s="91">
        <v>200</v>
      </c>
      <c r="J134" s="202"/>
      <c r="K134" s="203"/>
      <c r="L134" s="203"/>
      <c r="M134" s="90">
        <f t="shared" si="31"/>
        <v>0</v>
      </c>
      <c r="N134" s="90">
        <f t="shared" si="32"/>
        <v>0</v>
      </c>
      <c r="O134" s="131">
        <f t="shared" si="33"/>
        <v>0</v>
      </c>
      <c r="P134" s="131">
        <f t="shared" si="34"/>
        <v>0</v>
      </c>
      <c r="Q134" s="95"/>
      <c r="R134" s="95"/>
      <c r="S134" s="95"/>
      <c r="T134" s="95"/>
      <c r="U134" s="95"/>
      <c r="V134" s="95"/>
    </row>
    <row r="135" spans="1:22" s="96" customFormat="1" ht="20.100000000000001" customHeight="1" x14ac:dyDescent="0.2">
      <c r="A135" s="148" t="s">
        <v>99</v>
      </c>
      <c r="B135" s="149" t="s">
        <v>518</v>
      </c>
      <c r="C135" s="150" t="s">
        <v>519</v>
      </c>
      <c r="D135" s="148" t="s">
        <v>160</v>
      </c>
      <c r="E135" s="148" t="s">
        <v>245</v>
      </c>
      <c r="F135" s="151">
        <v>36.79</v>
      </c>
      <c r="G135" s="200"/>
      <c r="H135" s="201"/>
      <c r="I135" s="91">
        <v>200</v>
      </c>
      <c r="J135" s="202"/>
      <c r="K135" s="203"/>
      <c r="L135" s="203"/>
      <c r="M135" s="90">
        <f t="shared" si="31"/>
        <v>0</v>
      </c>
      <c r="N135" s="90">
        <f t="shared" si="32"/>
        <v>0</v>
      </c>
      <c r="O135" s="131">
        <f t="shared" si="33"/>
        <v>0</v>
      </c>
      <c r="P135" s="131">
        <f t="shared" si="34"/>
        <v>0</v>
      </c>
      <c r="Q135" s="95"/>
      <c r="R135" s="95"/>
      <c r="S135" s="95"/>
      <c r="T135" s="95"/>
      <c r="U135" s="95"/>
      <c r="V135" s="95"/>
    </row>
    <row r="136" spans="1:22" s="96" customFormat="1" ht="20.100000000000001" customHeight="1" x14ac:dyDescent="0.2">
      <c r="A136" s="148" t="s">
        <v>265</v>
      </c>
      <c r="B136" s="149" t="s">
        <v>518</v>
      </c>
      <c r="C136" s="150" t="s">
        <v>519</v>
      </c>
      <c r="D136" s="148" t="s">
        <v>160</v>
      </c>
      <c r="E136" s="148" t="s">
        <v>245</v>
      </c>
      <c r="F136" s="151">
        <v>3.9</v>
      </c>
      <c r="G136" s="200"/>
      <c r="H136" s="201"/>
      <c r="I136" s="91">
        <v>200</v>
      </c>
      <c r="J136" s="202"/>
      <c r="K136" s="203"/>
      <c r="L136" s="203"/>
      <c r="M136" s="90">
        <f t="shared" si="31"/>
        <v>0</v>
      </c>
      <c r="N136" s="90">
        <f t="shared" si="32"/>
        <v>0</v>
      </c>
      <c r="O136" s="131">
        <f t="shared" si="33"/>
        <v>0</v>
      </c>
      <c r="P136" s="131">
        <f t="shared" si="34"/>
        <v>0</v>
      </c>
      <c r="Q136" s="95"/>
      <c r="R136" s="95"/>
      <c r="S136" s="95"/>
      <c r="T136" s="95"/>
      <c r="U136" s="95"/>
      <c r="V136" s="95"/>
    </row>
    <row r="137" spans="1:22" s="96" customFormat="1" ht="20.100000000000001" customHeight="1" x14ac:dyDescent="0.2">
      <c r="A137" s="148" t="s">
        <v>100</v>
      </c>
      <c r="B137" s="149" t="s">
        <v>518</v>
      </c>
      <c r="C137" s="150" t="s">
        <v>519</v>
      </c>
      <c r="D137" s="148" t="s">
        <v>208</v>
      </c>
      <c r="E137" s="148" t="s">
        <v>217</v>
      </c>
      <c r="F137" s="151">
        <v>57</v>
      </c>
      <c r="G137" s="200"/>
      <c r="H137" s="201"/>
      <c r="I137" s="91">
        <v>200</v>
      </c>
      <c r="J137" s="202"/>
      <c r="K137" s="203"/>
      <c r="L137" s="203"/>
      <c r="M137" s="90">
        <f t="shared" si="31"/>
        <v>0</v>
      </c>
      <c r="N137" s="90">
        <f t="shared" si="32"/>
        <v>0</v>
      </c>
      <c r="O137" s="131">
        <f t="shared" si="33"/>
        <v>0</v>
      </c>
      <c r="P137" s="131">
        <f t="shared" si="34"/>
        <v>0</v>
      </c>
      <c r="Q137" s="95"/>
      <c r="R137" s="95"/>
      <c r="S137" s="95"/>
      <c r="T137" s="95"/>
      <c r="U137" s="95"/>
      <c r="V137" s="95"/>
    </row>
    <row r="138" spans="1:22" s="96" customFormat="1" ht="20.100000000000001" customHeight="1" x14ac:dyDescent="0.2">
      <c r="A138" s="148" t="s">
        <v>101</v>
      </c>
      <c r="B138" s="149" t="s">
        <v>518</v>
      </c>
      <c r="C138" s="150" t="s">
        <v>519</v>
      </c>
      <c r="D138" s="148" t="s">
        <v>208</v>
      </c>
      <c r="E138" s="148" t="s">
        <v>217</v>
      </c>
      <c r="F138" s="151">
        <v>57</v>
      </c>
      <c r="G138" s="200"/>
      <c r="H138" s="201"/>
      <c r="I138" s="91">
        <v>200</v>
      </c>
      <c r="J138" s="202"/>
      <c r="K138" s="203"/>
      <c r="L138" s="203"/>
      <c r="M138" s="90">
        <f t="shared" si="31"/>
        <v>0</v>
      </c>
      <c r="N138" s="90">
        <f t="shared" si="32"/>
        <v>0</v>
      </c>
      <c r="O138" s="131">
        <f t="shared" si="33"/>
        <v>0</v>
      </c>
      <c r="P138" s="131">
        <f t="shared" si="34"/>
        <v>0</v>
      </c>
      <c r="Q138" s="95"/>
      <c r="R138" s="95"/>
      <c r="S138" s="95"/>
      <c r="T138" s="95"/>
      <c r="U138" s="95"/>
      <c r="V138" s="95"/>
    </row>
    <row r="139" spans="1:22" s="96" customFormat="1" ht="20.100000000000001" customHeight="1" x14ac:dyDescent="0.2">
      <c r="A139" s="148" t="s">
        <v>102</v>
      </c>
      <c r="B139" s="149" t="s">
        <v>518</v>
      </c>
      <c r="C139" s="150" t="s">
        <v>519</v>
      </c>
      <c r="D139" s="148" t="s">
        <v>208</v>
      </c>
      <c r="E139" s="148" t="s">
        <v>217</v>
      </c>
      <c r="F139" s="151">
        <v>57</v>
      </c>
      <c r="G139" s="200"/>
      <c r="H139" s="201"/>
      <c r="I139" s="91">
        <v>200</v>
      </c>
      <c r="J139" s="202"/>
      <c r="K139" s="203"/>
      <c r="L139" s="203"/>
      <c r="M139" s="90">
        <f t="shared" si="31"/>
        <v>0</v>
      </c>
      <c r="N139" s="90">
        <f t="shared" si="32"/>
        <v>0</v>
      </c>
      <c r="O139" s="131">
        <f t="shared" si="33"/>
        <v>0</v>
      </c>
      <c r="P139" s="131">
        <f t="shared" si="34"/>
        <v>0</v>
      </c>
      <c r="Q139" s="95"/>
      <c r="R139" s="95"/>
      <c r="S139" s="95"/>
      <c r="T139" s="95"/>
      <c r="U139" s="95"/>
      <c r="V139" s="95"/>
    </row>
    <row r="140" spans="1:22" s="96" customFormat="1" ht="20.100000000000001" customHeight="1" x14ac:dyDescent="0.2">
      <c r="A140" s="148" t="s">
        <v>103</v>
      </c>
      <c r="B140" s="149" t="s">
        <v>518</v>
      </c>
      <c r="C140" s="150" t="s">
        <v>519</v>
      </c>
      <c r="D140" s="148" t="s">
        <v>208</v>
      </c>
      <c r="E140" s="148" t="s">
        <v>217</v>
      </c>
      <c r="F140" s="151">
        <v>56.92</v>
      </c>
      <c r="G140" s="200"/>
      <c r="H140" s="201"/>
      <c r="I140" s="91">
        <v>200</v>
      </c>
      <c r="J140" s="202"/>
      <c r="K140" s="203"/>
      <c r="L140" s="203"/>
      <c r="M140" s="90">
        <f t="shared" si="31"/>
        <v>0</v>
      </c>
      <c r="N140" s="90">
        <f t="shared" si="32"/>
        <v>0</v>
      </c>
      <c r="O140" s="131">
        <f t="shared" si="33"/>
        <v>0</v>
      </c>
      <c r="P140" s="131">
        <f t="shared" si="34"/>
        <v>0</v>
      </c>
      <c r="Q140" s="95"/>
      <c r="R140" s="95"/>
      <c r="S140" s="95"/>
      <c r="T140" s="95"/>
      <c r="U140" s="95"/>
      <c r="V140" s="95"/>
    </row>
    <row r="141" spans="1:22" s="96" customFormat="1" ht="20.100000000000001" customHeight="1" x14ac:dyDescent="0.2">
      <c r="A141" s="148" t="s">
        <v>104</v>
      </c>
      <c r="B141" s="149" t="s">
        <v>518</v>
      </c>
      <c r="C141" s="150" t="s">
        <v>519</v>
      </c>
      <c r="D141" s="148" t="s">
        <v>208</v>
      </c>
      <c r="E141" s="148" t="s">
        <v>217</v>
      </c>
      <c r="F141" s="151">
        <v>58.51</v>
      </c>
      <c r="G141" s="200"/>
      <c r="H141" s="201"/>
      <c r="I141" s="91">
        <v>200</v>
      </c>
      <c r="J141" s="202"/>
      <c r="K141" s="203"/>
      <c r="L141" s="203"/>
      <c r="M141" s="90">
        <f t="shared" si="31"/>
        <v>0</v>
      </c>
      <c r="N141" s="90">
        <f t="shared" si="32"/>
        <v>0</v>
      </c>
      <c r="O141" s="131">
        <f t="shared" si="33"/>
        <v>0</v>
      </c>
      <c r="P141" s="131">
        <f t="shared" si="34"/>
        <v>0</v>
      </c>
      <c r="Q141" s="95"/>
      <c r="R141" s="95"/>
      <c r="S141" s="95"/>
      <c r="T141" s="95"/>
      <c r="U141" s="95"/>
      <c r="V141" s="95"/>
    </row>
    <row r="142" spans="1:22" s="96" customFormat="1" ht="20.100000000000001" customHeight="1" x14ac:dyDescent="0.2">
      <c r="A142" s="148" t="s">
        <v>105</v>
      </c>
      <c r="B142" s="149" t="s">
        <v>518</v>
      </c>
      <c r="C142" s="150" t="s">
        <v>519</v>
      </c>
      <c r="D142" s="148" t="s">
        <v>208</v>
      </c>
      <c r="E142" s="148" t="s">
        <v>217</v>
      </c>
      <c r="F142" s="151">
        <v>83.25</v>
      </c>
      <c r="G142" s="200"/>
      <c r="H142" s="201"/>
      <c r="I142" s="91">
        <v>200</v>
      </c>
      <c r="J142" s="202"/>
      <c r="K142" s="203"/>
      <c r="L142" s="203"/>
      <c r="M142" s="90">
        <f t="shared" si="31"/>
        <v>0</v>
      </c>
      <c r="N142" s="90">
        <f t="shared" si="32"/>
        <v>0</v>
      </c>
      <c r="O142" s="131">
        <f t="shared" si="33"/>
        <v>0</v>
      </c>
      <c r="P142" s="131">
        <f t="shared" si="34"/>
        <v>0</v>
      </c>
      <c r="Q142" s="95"/>
      <c r="R142" s="95"/>
      <c r="S142" s="95"/>
      <c r="T142" s="95"/>
      <c r="U142" s="95"/>
      <c r="V142" s="95"/>
    </row>
    <row r="143" spans="1:22" s="96" customFormat="1" ht="20.100000000000001" customHeight="1" x14ac:dyDescent="0.2">
      <c r="A143" s="148" t="s">
        <v>106</v>
      </c>
      <c r="B143" s="149" t="s">
        <v>518</v>
      </c>
      <c r="C143" s="150" t="s">
        <v>519</v>
      </c>
      <c r="D143" s="148" t="s">
        <v>211</v>
      </c>
      <c r="E143" s="148" t="s">
        <v>217</v>
      </c>
      <c r="F143" s="151">
        <v>10.199999999999999</v>
      </c>
      <c r="G143" s="200"/>
      <c r="H143" s="201"/>
      <c r="I143" s="91">
        <v>0</v>
      </c>
      <c r="J143" s="202"/>
      <c r="K143" s="203"/>
      <c r="L143" s="203"/>
      <c r="M143" s="90">
        <f t="shared" si="31"/>
        <v>0</v>
      </c>
      <c r="N143" s="90">
        <f t="shared" si="32"/>
        <v>0</v>
      </c>
      <c r="O143" s="131">
        <f t="shared" si="33"/>
        <v>0</v>
      </c>
      <c r="P143" s="131">
        <f t="shared" si="34"/>
        <v>0</v>
      </c>
      <c r="Q143" s="95"/>
      <c r="R143" s="95"/>
      <c r="S143" s="95"/>
      <c r="T143" s="95"/>
      <c r="U143" s="95"/>
      <c r="V143" s="95"/>
    </row>
    <row r="144" spans="1:22" s="96" customFormat="1" ht="20.100000000000001" customHeight="1" x14ac:dyDescent="0.2">
      <c r="A144" s="148" t="s">
        <v>107</v>
      </c>
      <c r="B144" s="149" t="s">
        <v>518</v>
      </c>
      <c r="C144" s="150" t="s">
        <v>519</v>
      </c>
      <c r="D144" s="148" t="s">
        <v>521</v>
      </c>
      <c r="E144" s="148" t="s">
        <v>217</v>
      </c>
      <c r="F144" s="151">
        <v>114.6</v>
      </c>
      <c r="G144" s="200"/>
      <c r="H144" s="201"/>
      <c r="I144" s="91">
        <v>200</v>
      </c>
      <c r="J144" s="202"/>
      <c r="K144" s="203"/>
      <c r="L144" s="203"/>
      <c r="M144" s="90">
        <f t="shared" si="31"/>
        <v>0</v>
      </c>
      <c r="N144" s="90">
        <f t="shared" si="32"/>
        <v>0</v>
      </c>
      <c r="O144" s="131">
        <f t="shared" si="33"/>
        <v>0</v>
      </c>
      <c r="P144" s="131">
        <f t="shared" si="34"/>
        <v>0</v>
      </c>
      <c r="Q144" s="95"/>
      <c r="R144" s="95"/>
      <c r="S144" s="95"/>
      <c r="T144" s="95"/>
      <c r="U144" s="95"/>
      <c r="V144" s="95"/>
    </row>
    <row r="145" spans="1:22" s="96" customFormat="1" ht="20.100000000000001" customHeight="1" x14ac:dyDescent="0.2">
      <c r="A145" s="148" t="s">
        <v>520</v>
      </c>
      <c r="B145" s="149" t="s">
        <v>518</v>
      </c>
      <c r="C145" s="150" t="s">
        <v>519</v>
      </c>
      <c r="D145" s="148" t="s">
        <v>160</v>
      </c>
      <c r="E145" s="148" t="s">
        <v>245</v>
      </c>
      <c r="F145" s="151">
        <v>12</v>
      </c>
      <c r="G145" s="200"/>
      <c r="H145" s="201"/>
      <c r="I145" s="91">
        <v>200</v>
      </c>
      <c r="J145" s="202"/>
      <c r="K145" s="203"/>
      <c r="L145" s="203"/>
      <c r="M145" s="90">
        <f t="shared" si="31"/>
        <v>0</v>
      </c>
      <c r="N145" s="90">
        <f t="shared" si="32"/>
        <v>0</v>
      </c>
      <c r="O145" s="131">
        <f t="shared" si="33"/>
        <v>0</v>
      </c>
      <c r="P145" s="131">
        <f t="shared" si="34"/>
        <v>0</v>
      </c>
      <c r="Q145" s="95"/>
      <c r="R145" s="95"/>
      <c r="S145" s="95"/>
      <c r="T145" s="95"/>
      <c r="U145" s="95"/>
      <c r="V145" s="95"/>
    </row>
    <row r="146" spans="1:22" s="96" customFormat="1" ht="20.100000000000001" customHeight="1" x14ac:dyDescent="0.2">
      <c r="A146" s="148" t="s">
        <v>108</v>
      </c>
      <c r="B146" s="149" t="s">
        <v>518</v>
      </c>
      <c r="C146" s="150" t="s">
        <v>519</v>
      </c>
      <c r="D146" s="148" t="s">
        <v>522</v>
      </c>
      <c r="E146" s="148" t="s">
        <v>217</v>
      </c>
      <c r="F146" s="151">
        <v>10</v>
      </c>
      <c r="G146" s="200"/>
      <c r="H146" s="201"/>
      <c r="I146" s="91">
        <v>200</v>
      </c>
      <c r="J146" s="202"/>
      <c r="K146" s="203"/>
      <c r="L146" s="203"/>
      <c r="M146" s="90">
        <f t="shared" si="31"/>
        <v>0</v>
      </c>
      <c r="N146" s="90">
        <f t="shared" si="32"/>
        <v>0</v>
      </c>
      <c r="O146" s="131">
        <f t="shared" si="33"/>
        <v>0</v>
      </c>
      <c r="P146" s="131">
        <f t="shared" si="34"/>
        <v>0</v>
      </c>
      <c r="Q146" s="95"/>
      <c r="R146" s="95"/>
      <c r="S146" s="95"/>
      <c r="T146" s="95"/>
      <c r="U146" s="95"/>
      <c r="V146" s="95"/>
    </row>
    <row r="147" spans="1:22" s="96" customFormat="1" ht="20.100000000000001" customHeight="1" x14ac:dyDescent="0.2">
      <c r="A147" s="148" t="s">
        <v>109</v>
      </c>
      <c r="B147" s="149" t="s">
        <v>518</v>
      </c>
      <c r="C147" s="150" t="s">
        <v>519</v>
      </c>
      <c r="D147" s="148" t="s">
        <v>244</v>
      </c>
      <c r="E147" s="148" t="s">
        <v>245</v>
      </c>
      <c r="F147" s="151">
        <v>1.1499999999999999</v>
      </c>
      <c r="G147" s="200"/>
      <c r="H147" s="201"/>
      <c r="I147" s="91">
        <v>0</v>
      </c>
      <c r="J147" s="202"/>
      <c r="K147" s="203"/>
      <c r="L147" s="203"/>
      <c r="M147" s="90">
        <f t="shared" si="31"/>
        <v>0</v>
      </c>
      <c r="N147" s="90">
        <f t="shared" si="32"/>
        <v>0</v>
      </c>
      <c r="O147" s="131">
        <f t="shared" si="33"/>
        <v>0</v>
      </c>
      <c r="P147" s="131">
        <f t="shared" si="34"/>
        <v>0</v>
      </c>
      <c r="Q147" s="95"/>
      <c r="R147" s="95"/>
      <c r="S147" s="95"/>
      <c r="T147" s="95"/>
      <c r="U147" s="95"/>
      <c r="V147" s="95"/>
    </row>
    <row r="148" spans="1:22" s="96" customFormat="1" ht="20.100000000000001" customHeight="1" x14ac:dyDescent="0.2">
      <c r="A148" s="148" t="s">
        <v>110</v>
      </c>
      <c r="B148" s="149" t="s">
        <v>518</v>
      </c>
      <c r="C148" s="150" t="s">
        <v>519</v>
      </c>
      <c r="D148" s="148" t="s">
        <v>359</v>
      </c>
      <c r="E148" s="148" t="s">
        <v>217</v>
      </c>
      <c r="F148" s="151">
        <v>4.03</v>
      </c>
      <c r="G148" s="200"/>
      <c r="H148" s="201"/>
      <c r="I148" s="91">
        <v>200</v>
      </c>
      <c r="J148" s="202"/>
      <c r="K148" s="203"/>
      <c r="L148" s="203"/>
      <c r="M148" s="90">
        <f t="shared" si="31"/>
        <v>0</v>
      </c>
      <c r="N148" s="90">
        <f t="shared" si="32"/>
        <v>0</v>
      </c>
      <c r="O148" s="131">
        <f t="shared" si="33"/>
        <v>0</v>
      </c>
      <c r="P148" s="131">
        <f t="shared" si="34"/>
        <v>0</v>
      </c>
      <c r="Q148" s="95"/>
      <c r="R148" s="95"/>
      <c r="S148" s="95"/>
      <c r="T148" s="95"/>
      <c r="U148" s="95"/>
      <c r="V148" s="95"/>
    </row>
    <row r="149" spans="1:22" s="96" customFormat="1" ht="20.100000000000001" customHeight="1" x14ac:dyDescent="0.2">
      <c r="A149" s="148" t="s">
        <v>111</v>
      </c>
      <c r="B149" s="149" t="s">
        <v>518</v>
      </c>
      <c r="C149" s="150" t="s">
        <v>519</v>
      </c>
      <c r="D149" s="148" t="s">
        <v>243</v>
      </c>
      <c r="E149" s="148" t="s">
        <v>256</v>
      </c>
      <c r="F149" s="151">
        <v>3.08</v>
      </c>
      <c r="G149" s="200"/>
      <c r="H149" s="201"/>
      <c r="I149" s="91">
        <v>200</v>
      </c>
      <c r="J149" s="202"/>
      <c r="K149" s="203"/>
      <c r="L149" s="203"/>
      <c r="M149" s="90">
        <f t="shared" si="31"/>
        <v>0</v>
      </c>
      <c r="N149" s="90">
        <f t="shared" si="32"/>
        <v>0</v>
      </c>
      <c r="O149" s="131">
        <f t="shared" si="33"/>
        <v>0</v>
      </c>
      <c r="P149" s="131">
        <f t="shared" si="34"/>
        <v>0</v>
      </c>
      <c r="Q149" s="95"/>
      <c r="R149" s="95"/>
      <c r="S149" s="95"/>
      <c r="T149" s="95"/>
      <c r="U149" s="95"/>
      <c r="V149" s="95"/>
    </row>
    <row r="150" spans="1:22" s="96" customFormat="1" ht="20.100000000000001" customHeight="1" x14ac:dyDescent="0.2">
      <c r="A150" s="148" t="s">
        <v>112</v>
      </c>
      <c r="B150" s="149" t="s">
        <v>518</v>
      </c>
      <c r="C150" s="150" t="s">
        <v>519</v>
      </c>
      <c r="D150" s="148" t="s">
        <v>523</v>
      </c>
      <c r="E150" s="148" t="s">
        <v>217</v>
      </c>
      <c r="F150" s="151">
        <v>11.76</v>
      </c>
      <c r="G150" s="200"/>
      <c r="H150" s="201"/>
      <c r="I150" s="91">
        <v>0</v>
      </c>
      <c r="J150" s="202"/>
      <c r="K150" s="203"/>
      <c r="L150" s="203"/>
      <c r="M150" s="90">
        <f t="shared" si="31"/>
        <v>0</v>
      </c>
      <c r="N150" s="90">
        <f t="shared" si="32"/>
        <v>0</v>
      </c>
      <c r="O150" s="131">
        <f t="shared" si="33"/>
        <v>0</v>
      </c>
      <c r="P150" s="131">
        <f t="shared" si="34"/>
        <v>0</v>
      </c>
      <c r="Q150" s="95"/>
      <c r="R150" s="95"/>
      <c r="S150" s="95"/>
      <c r="T150" s="95"/>
      <c r="U150" s="95"/>
      <c r="V150" s="95"/>
    </row>
    <row r="151" spans="1:22" s="96" customFormat="1" ht="20.100000000000001" customHeight="1" x14ac:dyDescent="0.2">
      <c r="A151" s="148" t="s">
        <v>113</v>
      </c>
      <c r="B151" s="149" t="s">
        <v>518</v>
      </c>
      <c r="C151" s="150" t="s">
        <v>519</v>
      </c>
      <c r="D151" s="148" t="s">
        <v>222</v>
      </c>
      <c r="E151" s="148" t="s">
        <v>218</v>
      </c>
      <c r="F151" s="151">
        <v>18.13</v>
      </c>
      <c r="G151" s="200"/>
      <c r="H151" s="201"/>
      <c r="I151" s="91">
        <v>200</v>
      </c>
      <c r="J151" s="202"/>
      <c r="K151" s="203"/>
      <c r="L151" s="203"/>
      <c r="M151" s="90">
        <f t="shared" si="31"/>
        <v>0</v>
      </c>
      <c r="N151" s="90">
        <f t="shared" si="32"/>
        <v>0</v>
      </c>
      <c r="O151" s="131">
        <f t="shared" si="33"/>
        <v>0</v>
      </c>
      <c r="P151" s="131">
        <f t="shared" si="34"/>
        <v>0</v>
      </c>
      <c r="Q151" s="95"/>
      <c r="R151" s="95"/>
      <c r="S151" s="95"/>
      <c r="T151" s="95"/>
      <c r="U151" s="95"/>
      <c r="V151" s="95"/>
    </row>
    <row r="152" spans="1:22" s="96" customFormat="1" ht="20.100000000000001" customHeight="1" x14ac:dyDescent="0.2">
      <c r="A152" s="148" t="s">
        <v>114</v>
      </c>
      <c r="B152" s="149" t="s">
        <v>518</v>
      </c>
      <c r="C152" s="150" t="s">
        <v>519</v>
      </c>
      <c r="D152" s="148" t="s">
        <v>212</v>
      </c>
      <c r="E152" s="148" t="s">
        <v>256</v>
      </c>
      <c r="F152" s="151">
        <v>11.51</v>
      </c>
      <c r="G152" s="200"/>
      <c r="H152" s="201"/>
      <c r="I152" s="91">
        <v>200</v>
      </c>
      <c r="J152" s="202"/>
      <c r="K152" s="203"/>
      <c r="L152" s="203"/>
      <c r="M152" s="90">
        <f t="shared" si="31"/>
        <v>0</v>
      </c>
      <c r="N152" s="90">
        <f t="shared" si="32"/>
        <v>0</v>
      </c>
      <c r="O152" s="131">
        <f t="shared" si="33"/>
        <v>0</v>
      </c>
      <c r="P152" s="131">
        <f t="shared" si="34"/>
        <v>0</v>
      </c>
      <c r="Q152" s="95"/>
      <c r="R152" s="95"/>
      <c r="S152" s="95"/>
      <c r="T152" s="95"/>
      <c r="U152" s="95"/>
      <c r="V152" s="95"/>
    </row>
    <row r="153" spans="1:22" s="96" customFormat="1" ht="20.100000000000001" customHeight="1" x14ac:dyDescent="0.2">
      <c r="A153" s="148" t="s">
        <v>115</v>
      </c>
      <c r="B153" s="149" t="s">
        <v>518</v>
      </c>
      <c r="C153" s="150" t="s">
        <v>519</v>
      </c>
      <c r="D153" s="148" t="s">
        <v>212</v>
      </c>
      <c r="E153" s="148" t="s">
        <v>256</v>
      </c>
      <c r="F153" s="151">
        <v>12.07</v>
      </c>
      <c r="G153" s="200"/>
      <c r="H153" s="201"/>
      <c r="I153" s="91">
        <v>200</v>
      </c>
      <c r="J153" s="202"/>
      <c r="K153" s="203"/>
      <c r="L153" s="203"/>
      <c r="M153" s="90">
        <f t="shared" si="31"/>
        <v>0</v>
      </c>
      <c r="N153" s="90">
        <f t="shared" si="32"/>
        <v>0</v>
      </c>
      <c r="O153" s="131">
        <f t="shared" si="33"/>
        <v>0</v>
      </c>
      <c r="P153" s="131">
        <f t="shared" si="34"/>
        <v>0</v>
      </c>
      <c r="Q153" s="95"/>
      <c r="R153" s="95"/>
      <c r="S153" s="95"/>
      <c r="T153" s="95"/>
      <c r="U153" s="95"/>
      <c r="V153" s="95"/>
    </row>
    <row r="154" spans="1:22" s="96" customFormat="1" ht="20.100000000000001" customHeight="1" x14ac:dyDescent="0.2">
      <c r="A154" s="148" t="s">
        <v>116</v>
      </c>
      <c r="B154" s="149" t="s">
        <v>518</v>
      </c>
      <c r="C154" s="150" t="s">
        <v>519</v>
      </c>
      <c r="D154" s="148" t="s">
        <v>211</v>
      </c>
      <c r="E154" s="148" t="s">
        <v>217</v>
      </c>
      <c r="F154" s="151">
        <v>11.56</v>
      </c>
      <c r="G154" s="200"/>
      <c r="H154" s="201"/>
      <c r="I154" s="91">
        <v>0</v>
      </c>
      <c r="J154" s="202"/>
      <c r="K154" s="203"/>
      <c r="L154" s="203"/>
      <c r="M154" s="90">
        <f t="shared" si="31"/>
        <v>0</v>
      </c>
      <c r="N154" s="90">
        <f t="shared" si="32"/>
        <v>0</v>
      </c>
      <c r="O154" s="131">
        <f t="shared" si="33"/>
        <v>0</v>
      </c>
      <c r="P154" s="131">
        <f t="shared" si="34"/>
        <v>0</v>
      </c>
      <c r="Q154" s="95"/>
      <c r="R154" s="95"/>
      <c r="S154" s="95"/>
      <c r="T154" s="95"/>
      <c r="U154" s="95"/>
      <c r="V154" s="95"/>
    </row>
    <row r="155" spans="1:22" s="96" customFormat="1" ht="20.100000000000001" customHeight="1" x14ac:dyDescent="0.2">
      <c r="A155" s="148" t="s">
        <v>117</v>
      </c>
      <c r="B155" s="149" t="s">
        <v>518</v>
      </c>
      <c r="C155" s="150" t="s">
        <v>519</v>
      </c>
      <c r="D155" s="148" t="s">
        <v>211</v>
      </c>
      <c r="E155" s="148" t="s">
        <v>245</v>
      </c>
      <c r="F155" s="151">
        <v>8.5299999999999994</v>
      </c>
      <c r="G155" s="200"/>
      <c r="H155" s="201"/>
      <c r="I155" s="91">
        <v>0</v>
      </c>
      <c r="J155" s="202"/>
      <c r="K155" s="203"/>
      <c r="L155" s="203"/>
      <c r="M155" s="90">
        <f t="shared" si="31"/>
        <v>0</v>
      </c>
      <c r="N155" s="90">
        <f t="shared" si="32"/>
        <v>0</v>
      </c>
      <c r="O155" s="131">
        <f t="shared" si="33"/>
        <v>0</v>
      </c>
      <c r="P155" s="131">
        <f t="shared" si="34"/>
        <v>0</v>
      </c>
      <c r="Q155" s="95"/>
      <c r="R155" s="95"/>
      <c r="S155" s="95"/>
      <c r="T155" s="95"/>
      <c r="U155" s="95"/>
      <c r="V155" s="95"/>
    </row>
    <row r="156" spans="1:22" s="96" customFormat="1" ht="20.100000000000001" customHeight="1" x14ac:dyDescent="0.2">
      <c r="A156" s="148" t="s">
        <v>118</v>
      </c>
      <c r="B156" s="149" t="s">
        <v>518</v>
      </c>
      <c r="C156" s="150" t="s">
        <v>519</v>
      </c>
      <c r="D156" s="148" t="s">
        <v>287</v>
      </c>
      <c r="E156" s="148" t="s">
        <v>217</v>
      </c>
      <c r="F156" s="151">
        <v>8.94</v>
      </c>
      <c r="G156" s="200"/>
      <c r="H156" s="201"/>
      <c r="I156" s="91">
        <v>200</v>
      </c>
      <c r="J156" s="202"/>
      <c r="K156" s="203"/>
      <c r="L156" s="203"/>
      <c r="M156" s="90">
        <f t="shared" si="31"/>
        <v>0</v>
      </c>
      <c r="N156" s="90">
        <f t="shared" si="32"/>
        <v>0</v>
      </c>
      <c r="O156" s="131">
        <f t="shared" si="33"/>
        <v>0</v>
      </c>
      <c r="P156" s="131">
        <f t="shared" si="34"/>
        <v>0</v>
      </c>
      <c r="Q156" s="95"/>
      <c r="R156" s="95"/>
      <c r="S156" s="95"/>
      <c r="T156" s="95"/>
      <c r="U156" s="95"/>
      <c r="V156" s="95"/>
    </row>
    <row r="157" spans="1:22" s="96" customFormat="1" ht="20.100000000000001" customHeight="1" x14ac:dyDescent="0.2">
      <c r="A157" s="148" t="s">
        <v>119</v>
      </c>
      <c r="B157" s="149" t="s">
        <v>518</v>
      </c>
      <c r="C157" s="150" t="s">
        <v>519</v>
      </c>
      <c r="D157" s="148" t="s">
        <v>212</v>
      </c>
      <c r="E157" s="148" t="s">
        <v>256</v>
      </c>
      <c r="F157" s="151">
        <v>7.44</v>
      </c>
      <c r="G157" s="200"/>
      <c r="H157" s="201"/>
      <c r="I157" s="91">
        <v>200</v>
      </c>
      <c r="J157" s="202"/>
      <c r="K157" s="203"/>
      <c r="L157" s="203"/>
      <c r="M157" s="90">
        <f t="shared" si="31"/>
        <v>0</v>
      </c>
      <c r="N157" s="90">
        <f t="shared" si="32"/>
        <v>0</v>
      </c>
      <c r="O157" s="131">
        <f t="shared" si="33"/>
        <v>0</v>
      </c>
      <c r="P157" s="131">
        <f t="shared" si="34"/>
        <v>0</v>
      </c>
      <c r="Q157" s="95"/>
      <c r="R157" s="95"/>
      <c r="S157" s="95"/>
      <c r="T157" s="95"/>
      <c r="U157" s="95"/>
      <c r="V157" s="95"/>
    </row>
    <row r="158" spans="1:22" s="96" customFormat="1" ht="20.100000000000001" customHeight="1" x14ac:dyDescent="0.2">
      <c r="A158" s="148" t="s">
        <v>120</v>
      </c>
      <c r="B158" s="149" t="s">
        <v>518</v>
      </c>
      <c r="C158" s="150" t="s">
        <v>519</v>
      </c>
      <c r="D158" s="148" t="s">
        <v>284</v>
      </c>
      <c r="E158" s="148" t="s">
        <v>256</v>
      </c>
      <c r="F158" s="151">
        <v>1.56</v>
      </c>
      <c r="G158" s="200"/>
      <c r="H158" s="201"/>
      <c r="I158" s="91">
        <v>200</v>
      </c>
      <c r="J158" s="202"/>
      <c r="K158" s="203"/>
      <c r="L158" s="203"/>
      <c r="M158" s="90">
        <f t="shared" si="31"/>
        <v>0</v>
      </c>
      <c r="N158" s="90">
        <f t="shared" si="32"/>
        <v>0</v>
      </c>
      <c r="O158" s="131">
        <f t="shared" si="33"/>
        <v>0</v>
      </c>
      <c r="P158" s="131">
        <f t="shared" si="34"/>
        <v>0</v>
      </c>
      <c r="Q158" s="95"/>
      <c r="R158" s="95"/>
      <c r="S158" s="95"/>
      <c r="T158" s="95"/>
      <c r="U158" s="95"/>
      <c r="V158" s="95"/>
    </row>
    <row r="159" spans="1:22" s="96" customFormat="1" ht="20.100000000000001" customHeight="1" x14ac:dyDescent="0.2">
      <c r="A159" s="148" t="s">
        <v>121</v>
      </c>
      <c r="B159" s="149" t="s">
        <v>518</v>
      </c>
      <c r="C159" s="150" t="s">
        <v>519</v>
      </c>
      <c r="D159" s="148" t="s">
        <v>306</v>
      </c>
      <c r="E159" s="148" t="s">
        <v>220</v>
      </c>
      <c r="F159" s="151">
        <v>8</v>
      </c>
      <c r="G159" s="200"/>
      <c r="H159" s="201"/>
      <c r="I159" s="91">
        <v>0</v>
      </c>
      <c r="J159" s="202"/>
      <c r="K159" s="203"/>
      <c r="L159" s="203"/>
      <c r="M159" s="90">
        <f t="shared" si="31"/>
        <v>0</v>
      </c>
      <c r="N159" s="90">
        <f t="shared" si="32"/>
        <v>0</v>
      </c>
      <c r="O159" s="131">
        <f t="shared" si="33"/>
        <v>0</v>
      </c>
      <c r="P159" s="131">
        <f t="shared" si="34"/>
        <v>0</v>
      </c>
      <c r="Q159" s="95"/>
      <c r="R159" s="95"/>
      <c r="S159" s="95"/>
      <c r="T159" s="95"/>
      <c r="U159" s="95"/>
      <c r="V159" s="95"/>
    </row>
    <row r="160" spans="1:22" s="96" customFormat="1" ht="20.100000000000001" customHeight="1" x14ac:dyDescent="0.2">
      <c r="A160" s="148" t="s">
        <v>122</v>
      </c>
      <c r="B160" s="149" t="s">
        <v>518</v>
      </c>
      <c r="C160" s="150" t="s">
        <v>519</v>
      </c>
      <c r="D160" s="148" t="s">
        <v>209</v>
      </c>
      <c r="E160" s="148" t="s">
        <v>218</v>
      </c>
      <c r="F160" s="151">
        <v>25</v>
      </c>
      <c r="G160" s="200"/>
      <c r="H160" s="201"/>
      <c r="I160" s="91">
        <v>200</v>
      </c>
      <c r="J160" s="202"/>
      <c r="K160" s="203"/>
      <c r="L160" s="203"/>
      <c r="M160" s="90">
        <f t="shared" si="31"/>
        <v>0</v>
      </c>
      <c r="N160" s="90">
        <f t="shared" si="32"/>
        <v>0</v>
      </c>
      <c r="O160" s="131">
        <f t="shared" si="33"/>
        <v>0</v>
      </c>
      <c r="P160" s="131">
        <f t="shared" si="34"/>
        <v>0</v>
      </c>
      <c r="Q160" s="95"/>
      <c r="R160" s="95"/>
      <c r="S160" s="95"/>
      <c r="T160" s="95"/>
      <c r="U160" s="95"/>
      <c r="V160" s="95"/>
    </row>
    <row r="161" spans="1:22" s="96" customFormat="1" ht="20.100000000000001" customHeight="1" x14ac:dyDescent="0.2">
      <c r="A161" s="157"/>
      <c r="B161" s="158"/>
      <c r="C161" s="158"/>
      <c r="D161" s="158"/>
      <c r="E161" s="159"/>
      <c r="F161" s="160">
        <f>SUM(F130:F160)</f>
        <v>885.71</v>
      </c>
      <c r="G161" s="161"/>
      <c r="H161" s="161"/>
      <c r="I161" s="160"/>
      <c r="J161" s="160"/>
      <c r="K161" s="160"/>
      <c r="L161" s="162"/>
      <c r="M161" s="160">
        <f>SUM(M130:M160)</f>
        <v>0</v>
      </c>
      <c r="N161" s="160">
        <f t="shared" ref="N161:P161" si="35">SUM(N130:N160)</f>
        <v>0</v>
      </c>
      <c r="O161" s="161">
        <f t="shared" si="35"/>
        <v>0</v>
      </c>
      <c r="P161" s="161">
        <f t="shared" si="35"/>
        <v>0</v>
      </c>
      <c r="Q161" s="95"/>
      <c r="R161" s="95"/>
      <c r="S161" s="95"/>
      <c r="T161" s="95"/>
      <c r="U161" s="95"/>
      <c r="V161" s="95"/>
    </row>
    <row r="162" spans="1:22" s="96" customFormat="1" ht="20.100000000000001" customHeight="1" x14ac:dyDescent="0.2">
      <c r="A162" s="148" t="s">
        <v>94</v>
      </c>
      <c r="B162" s="149" t="s">
        <v>524</v>
      </c>
      <c r="C162" s="150" t="s">
        <v>525</v>
      </c>
      <c r="D162" s="148" t="s">
        <v>208</v>
      </c>
      <c r="E162" s="148" t="s">
        <v>217</v>
      </c>
      <c r="F162" s="151">
        <v>56.1</v>
      </c>
      <c r="G162" s="200"/>
      <c r="H162" s="201"/>
      <c r="I162" s="91">
        <v>200</v>
      </c>
      <c r="J162" s="202"/>
      <c r="K162" s="203"/>
      <c r="L162" s="203"/>
      <c r="M162" s="90">
        <f t="shared" ref="M162:M189" si="36">IF(J162&lt;&gt;0,(I162/J162)*F162,0)</f>
        <v>0</v>
      </c>
      <c r="N162" s="90">
        <f t="shared" ref="N162:N189" si="37">K162*M162</f>
        <v>0</v>
      </c>
      <c r="O162" s="131">
        <f t="shared" ref="O162:O189" si="38">(G162*M162)+(N162*H162)</f>
        <v>0</v>
      </c>
      <c r="P162" s="131">
        <f t="shared" ref="P162:P189" si="39">L162*O162</f>
        <v>0</v>
      </c>
      <c r="Q162" s="95"/>
      <c r="R162" s="95"/>
      <c r="S162" s="95"/>
      <c r="T162" s="95"/>
      <c r="U162" s="95"/>
      <c r="V162" s="95"/>
    </row>
    <row r="163" spans="1:22" s="96" customFormat="1" ht="20.100000000000001" customHeight="1" x14ac:dyDescent="0.2">
      <c r="A163" s="148" t="s">
        <v>95</v>
      </c>
      <c r="B163" s="149" t="s">
        <v>524</v>
      </c>
      <c r="C163" s="150" t="s">
        <v>525</v>
      </c>
      <c r="D163" s="148" t="s">
        <v>208</v>
      </c>
      <c r="E163" s="148" t="s">
        <v>217</v>
      </c>
      <c r="F163" s="151">
        <v>64</v>
      </c>
      <c r="G163" s="200"/>
      <c r="H163" s="201"/>
      <c r="I163" s="91">
        <v>200</v>
      </c>
      <c r="J163" s="202"/>
      <c r="K163" s="203"/>
      <c r="L163" s="203"/>
      <c r="M163" s="90">
        <f t="shared" si="36"/>
        <v>0</v>
      </c>
      <c r="N163" s="90">
        <f t="shared" si="37"/>
        <v>0</v>
      </c>
      <c r="O163" s="131">
        <f t="shared" si="38"/>
        <v>0</v>
      </c>
      <c r="P163" s="131">
        <f t="shared" si="39"/>
        <v>0</v>
      </c>
      <c r="Q163" s="95"/>
      <c r="R163" s="95"/>
      <c r="S163" s="95"/>
      <c r="T163" s="95"/>
      <c r="U163" s="95"/>
      <c r="V163" s="95"/>
    </row>
    <row r="164" spans="1:22" s="96" customFormat="1" ht="20.100000000000001" customHeight="1" x14ac:dyDescent="0.2">
      <c r="A164" s="148" t="s">
        <v>96</v>
      </c>
      <c r="B164" s="149" t="s">
        <v>524</v>
      </c>
      <c r="C164" s="150" t="s">
        <v>525</v>
      </c>
      <c r="D164" s="148" t="s">
        <v>211</v>
      </c>
      <c r="E164" s="148" t="s">
        <v>217</v>
      </c>
      <c r="F164" s="151">
        <v>5.6</v>
      </c>
      <c r="G164" s="200"/>
      <c r="H164" s="201"/>
      <c r="I164" s="91">
        <v>0</v>
      </c>
      <c r="J164" s="202"/>
      <c r="K164" s="203"/>
      <c r="L164" s="203"/>
      <c r="M164" s="90">
        <f t="shared" si="36"/>
        <v>0</v>
      </c>
      <c r="N164" s="90">
        <f t="shared" si="37"/>
        <v>0</v>
      </c>
      <c r="O164" s="131">
        <f t="shared" si="38"/>
        <v>0</v>
      </c>
      <c r="P164" s="131">
        <f t="shared" si="39"/>
        <v>0</v>
      </c>
      <c r="Q164" s="95"/>
      <c r="R164" s="95"/>
      <c r="S164" s="95"/>
      <c r="T164" s="95"/>
      <c r="U164" s="95"/>
      <c r="V164" s="95"/>
    </row>
    <row r="165" spans="1:22" s="96" customFormat="1" ht="20.100000000000001" customHeight="1" x14ac:dyDescent="0.2">
      <c r="A165" s="148" t="s">
        <v>97</v>
      </c>
      <c r="B165" s="149" t="s">
        <v>524</v>
      </c>
      <c r="C165" s="150" t="s">
        <v>525</v>
      </c>
      <c r="D165" s="148" t="s">
        <v>208</v>
      </c>
      <c r="E165" s="148" t="s">
        <v>217</v>
      </c>
      <c r="F165" s="151">
        <v>64</v>
      </c>
      <c r="G165" s="200"/>
      <c r="H165" s="201"/>
      <c r="I165" s="91">
        <v>200</v>
      </c>
      <c r="J165" s="202"/>
      <c r="K165" s="203"/>
      <c r="L165" s="203"/>
      <c r="M165" s="90">
        <f t="shared" si="36"/>
        <v>0</v>
      </c>
      <c r="N165" s="90">
        <f t="shared" si="37"/>
        <v>0</v>
      </c>
      <c r="O165" s="131">
        <f t="shared" si="38"/>
        <v>0</v>
      </c>
      <c r="P165" s="131">
        <f t="shared" si="39"/>
        <v>0</v>
      </c>
      <c r="Q165" s="95"/>
      <c r="R165" s="95"/>
      <c r="S165" s="95"/>
      <c r="T165" s="95"/>
      <c r="U165" s="95"/>
      <c r="V165" s="95"/>
    </row>
    <row r="166" spans="1:22" s="96" customFormat="1" ht="20.100000000000001" customHeight="1" x14ac:dyDescent="0.2">
      <c r="A166" s="148" t="s">
        <v>98</v>
      </c>
      <c r="B166" s="149" t="s">
        <v>524</v>
      </c>
      <c r="C166" s="150" t="s">
        <v>525</v>
      </c>
      <c r="D166" s="148" t="s">
        <v>287</v>
      </c>
      <c r="E166" s="148" t="s">
        <v>218</v>
      </c>
      <c r="F166" s="151">
        <v>11.2</v>
      </c>
      <c r="G166" s="200"/>
      <c r="H166" s="201"/>
      <c r="I166" s="91">
        <v>200</v>
      </c>
      <c r="J166" s="202"/>
      <c r="K166" s="203"/>
      <c r="L166" s="203"/>
      <c r="M166" s="90">
        <f t="shared" si="36"/>
        <v>0</v>
      </c>
      <c r="N166" s="90">
        <f t="shared" si="37"/>
        <v>0</v>
      </c>
      <c r="O166" s="131">
        <f t="shared" si="38"/>
        <v>0</v>
      </c>
      <c r="P166" s="131">
        <f t="shared" si="39"/>
        <v>0</v>
      </c>
      <c r="Q166" s="95"/>
      <c r="R166" s="95"/>
      <c r="S166" s="95"/>
      <c r="T166" s="95"/>
      <c r="U166" s="95"/>
      <c r="V166" s="95"/>
    </row>
    <row r="167" spans="1:22" s="96" customFormat="1" ht="20.100000000000001" customHeight="1" x14ac:dyDescent="0.2">
      <c r="A167" s="148" t="s">
        <v>99</v>
      </c>
      <c r="B167" s="149" t="s">
        <v>524</v>
      </c>
      <c r="C167" s="150" t="s">
        <v>525</v>
      </c>
      <c r="D167" s="148" t="s">
        <v>368</v>
      </c>
      <c r="E167" s="148" t="s">
        <v>86</v>
      </c>
      <c r="F167" s="151">
        <v>10.8</v>
      </c>
      <c r="G167" s="200"/>
      <c r="H167" s="201"/>
      <c r="I167" s="91">
        <v>200</v>
      </c>
      <c r="J167" s="202"/>
      <c r="K167" s="203"/>
      <c r="L167" s="203"/>
      <c r="M167" s="90">
        <f t="shared" si="36"/>
        <v>0</v>
      </c>
      <c r="N167" s="90">
        <f t="shared" si="37"/>
        <v>0</v>
      </c>
      <c r="O167" s="131">
        <f t="shared" si="38"/>
        <v>0</v>
      </c>
      <c r="P167" s="131">
        <f t="shared" si="39"/>
        <v>0</v>
      </c>
      <c r="Q167" s="95"/>
      <c r="R167" s="95"/>
      <c r="S167" s="95"/>
      <c r="T167" s="95"/>
      <c r="U167" s="95"/>
      <c r="V167" s="95"/>
    </row>
    <row r="168" spans="1:22" s="96" customFormat="1" ht="20.100000000000001" customHeight="1" x14ac:dyDescent="0.2">
      <c r="A168" s="148" t="s">
        <v>100</v>
      </c>
      <c r="B168" s="149" t="s">
        <v>524</v>
      </c>
      <c r="C168" s="150" t="s">
        <v>525</v>
      </c>
      <c r="D168" s="148" t="s">
        <v>253</v>
      </c>
      <c r="E168" s="148" t="s">
        <v>531</v>
      </c>
      <c r="F168" s="151">
        <v>85</v>
      </c>
      <c r="G168" s="200"/>
      <c r="H168" s="201"/>
      <c r="I168" s="91">
        <v>200</v>
      </c>
      <c r="J168" s="202"/>
      <c r="K168" s="203"/>
      <c r="L168" s="203"/>
      <c r="M168" s="90">
        <f t="shared" si="36"/>
        <v>0</v>
      </c>
      <c r="N168" s="90">
        <f t="shared" si="37"/>
        <v>0</v>
      </c>
      <c r="O168" s="131">
        <f t="shared" si="38"/>
        <v>0</v>
      </c>
      <c r="P168" s="131">
        <f t="shared" si="39"/>
        <v>0</v>
      </c>
      <c r="Q168" s="95"/>
      <c r="R168" s="95"/>
      <c r="S168" s="95"/>
      <c r="T168" s="95"/>
      <c r="U168" s="95"/>
      <c r="V168" s="95"/>
    </row>
    <row r="169" spans="1:22" s="96" customFormat="1" ht="20.100000000000001" customHeight="1" x14ac:dyDescent="0.2">
      <c r="A169" s="148" t="s">
        <v>101</v>
      </c>
      <c r="B169" s="149" t="s">
        <v>524</v>
      </c>
      <c r="C169" s="150" t="s">
        <v>525</v>
      </c>
      <c r="D169" s="148" t="s">
        <v>211</v>
      </c>
      <c r="E169" s="148" t="s">
        <v>531</v>
      </c>
      <c r="F169" s="151">
        <v>8</v>
      </c>
      <c r="G169" s="200"/>
      <c r="H169" s="201"/>
      <c r="I169" s="91">
        <v>0</v>
      </c>
      <c r="J169" s="202"/>
      <c r="K169" s="203"/>
      <c r="L169" s="203"/>
      <c r="M169" s="90">
        <f t="shared" si="36"/>
        <v>0</v>
      </c>
      <c r="N169" s="90">
        <f t="shared" si="37"/>
        <v>0</v>
      </c>
      <c r="O169" s="131">
        <f t="shared" si="38"/>
        <v>0</v>
      </c>
      <c r="P169" s="131">
        <f t="shared" si="39"/>
        <v>0</v>
      </c>
      <c r="Q169" s="95"/>
      <c r="R169" s="95"/>
      <c r="S169" s="95"/>
      <c r="T169" s="95"/>
      <c r="U169" s="95"/>
      <c r="V169" s="95"/>
    </row>
    <row r="170" spans="1:22" s="96" customFormat="1" ht="20.100000000000001" customHeight="1" x14ac:dyDescent="0.2">
      <c r="A170" s="148" t="s">
        <v>102</v>
      </c>
      <c r="B170" s="149" t="s">
        <v>524</v>
      </c>
      <c r="C170" s="150" t="s">
        <v>525</v>
      </c>
      <c r="D170" s="148" t="s">
        <v>221</v>
      </c>
      <c r="E170" s="148" t="s">
        <v>245</v>
      </c>
      <c r="F170" s="151">
        <v>1.1000000000000001</v>
      </c>
      <c r="G170" s="200"/>
      <c r="H170" s="201"/>
      <c r="I170" s="91">
        <v>200</v>
      </c>
      <c r="J170" s="202"/>
      <c r="K170" s="203"/>
      <c r="L170" s="203"/>
      <c r="M170" s="90">
        <f t="shared" si="36"/>
        <v>0</v>
      </c>
      <c r="N170" s="90">
        <f t="shared" si="37"/>
        <v>0</v>
      </c>
      <c r="O170" s="131">
        <f t="shared" si="38"/>
        <v>0</v>
      </c>
      <c r="P170" s="131">
        <f t="shared" si="39"/>
        <v>0</v>
      </c>
      <c r="Q170" s="95"/>
      <c r="R170" s="95"/>
      <c r="S170" s="95"/>
      <c r="T170" s="95"/>
      <c r="U170" s="95"/>
      <c r="V170" s="95"/>
    </row>
    <row r="171" spans="1:22" s="96" customFormat="1" ht="20.100000000000001" customHeight="1" x14ac:dyDescent="0.2">
      <c r="A171" s="148" t="s">
        <v>103</v>
      </c>
      <c r="B171" s="149" t="s">
        <v>524</v>
      </c>
      <c r="C171" s="150" t="s">
        <v>525</v>
      </c>
      <c r="D171" s="148" t="s">
        <v>526</v>
      </c>
      <c r="E171" s="148" t="s">
        <v>217</v>
      </c>
      <c r="F171" s="151">
        <v>12.2</v>
      </c>
      <c r="G171" s="200"/>
      <c r="H171" s="201"/>
      <c r="I171" s="91">
        <v>200</v>
      </c>
      <c r="J171" s="202"/>
      <c r="K171" s="203"/>
      <c r="L171" s="203"/>
      <c r="M171" s="90">
        <f t="shared" si="36"/>
        <v>0</v>
      </c>
      <c r="N171" s="90">
        <f t="shared" si="37"/>
        <v>0</v>
      </c>
      <c r="O171" s="131">
        <f t="shared" si="38"/>
        <v>0</v>
      </c>
      <c r="P171" s="131">
        <f t="shared" si="39"/>
        <v>0</v>
      </c>
      <c r="Q171" s="95"/>
      <c r="R171" s="95"/>
      <c r="S171" s="95"/>
      <c r="T171" s="95"/>
      <c r="U171" s="95"/>
      <c r="V171" s="95"/>
    </row>
    <row r="172" spans="1:22" s="96" customFormat="1" ht="20.100000000000001" customHeight="1" x14ac:dyDescent="0.2">
      <c r="A172" s="148" t="s">
        <v>104</v>
      </c>
      <c r="B172" s="149" t="s">
        <v>524</v>
      </c>
      <c r="C172" s="150" t="s">
        <v>525</v>
      </c>
      <c r="D172" s="148" t="s">
        <v>359</v>
      </c>
      <c r="E172" s="148" t="s">
        <v>217</v>
      </c>
      <c r="F172" s="151">
        <v>8.4</v>
      </c>
      <c r="G172" s="200"/>
      <c r="H172" s="201"/>
      <c r="I172" s="91">
        <v>200</v>
      </c>
      <c r="J172" s="202"/>
      <c r="K172" s="203"/>
      <c r="L172" s="203"/>
      <c r="M172" s="90">
        <f t="shared" si="36"/>
        <v>0</v>
      </c>
      <c r="N172" s="90">
        <f t="shared" si="37"/>
        <v>0</v>
      </c>
      <c r="O172" s="131">
        <f t="shared" si="38"/>
        <v>0</v>
      </c>
      <c r="P172" s="131">
        <f t="shared" si="39"/>
        <v>0</v>
      </c>
      <c r="Q172" s="95"/>
      <c r="R172" s="95"/>
      <c r="S172" s="95"/>
      <c r="T172" s="95"/>
      <c r="U172" s="95"/>
      <c r="V172" s="95"/>
    </row>
    <row r="173" spans="1:22" s="96" customFormat="1" ht="20.100000000000001" customHeight="1" x14ac:dyDescent="0.2">
      <c r="A173" s="148" t="s">
        <v>105</v>
      </c>
      <c r="B173" s="149" t="s">
        <v>524</v>
      </c>
      <c r="C173" s="150" t="s">
        <v>525</v>
      </c>
      <c r="D173" s="148" t="s">
        <v>287</v>
      </c>
      <c r="E173" s="148" t="s">
        <v>218</v>
      </c>
      <c r="F173" s="151">
        <v>24.3</v>
      </c>
      <c r="G173" s="200"/>
      <c r="H173" s="201"/>
      <c r="I173" s="91">
        <v>200</v>
      </c>
      <c r="J173" s="202"/>
      <c r="K173" s="203"/>
      <c r="L173" s="203"/>
      <c r="M173" s="90">
        <f t="shared" si="36"/>
        <v>0</v>
      </c>
      <c r="N173" s="90">
        <f t="shared" si="37"/>
        <v>0</v>
      </c>
      <c r="O173" s="131">
        <f t="shared" si="38"/>
        <v>0</v>
      </c>
      <c r="P173" s="131">
        <f t="shared" si="39"/>
        <v>0</v>
      </c>
      <c r="Q173" s="95"/>
      <c r="R173" s="95"/>
      <c r="S173" s="95"/>
      <c r="T173" s="95"/>
      <c r="U173" s="95"/>
      <c r="V173" s="95"/>
    </row>
    <row r="174" spans="1:22" s="96" customFormat="1" ht="20.100000000000001" customHeight="1" x14ac:dyDescent="0.2">
      <c r="A174" s="148" t="s">
        <v>106</v>
      </c>
      <c r="B174" s="149" t="s">
        <v>524</v>
      </c>
      <c r="C174" s="150" t="s">
        <v>525</v>
      </c>
      <c r="D174" s="148" t="s">
        <v>500</v>
      </c>
      <c r="E174" s="148" t="s">
        <v>86</v>
      </c>
      <c r="F174" s="151">
        <v>10.8</v>
      </c>
      <c r="G174" s="200"/>
      <c r="H174" s="201"/>
      <c r="I174" s="91">
        <v>200</v>
      </c>
      <c r="J174" s="202"/>
      <c r="K174" s="203"/>
      <c r="L174" s="203"/>
      <c r="M174" s="90">
        <f t="shared" si="36"/>
        <v>0</v>
      </c>
      <c r="N174" s="90">
        <f t="shared" si="37"/>
        <v>0</v>
      </c>
      <c r="O174" s="131">
        <f t="shared" si="38"/>
        <v>0</v>
      </c>
      <c r="P174" s="131">
        <f t="shared" si="39"/>
        <v>0</v>
      </c>
      <c r="Q174" s="95"/>
      <c r="R174" s="95"/>
      <c r="S174" s="95"/>
      <c r="T174" s="95"/>
      <c r="U174" s="95"/>
      <c r="V174" s="95"/>
    </row>
    <row r="175" spans="1:22" s="96" customFormat="1" ht="20.100000000000001" customHeight="1" x14ac:dyDescent="0.2">
      <c r="A175" s="148" t="s">
        <v>107</v>
      </c>
      <c r="B175" s="149" t="s">
        <v>524</v>
      </c>
      <c r="C175" s="150" t="s">
        <v>525</v>
      </c>
      <c r="D175" s="148" t="s">
        <v>208</v>
      </c>
      <c r="E175" s="148" t="s">
        <v>217</v>
      </c>
      <c r="F175" s="151">
        <v>56.1</v>
      </c>
      <c r="G175" s="200"/>
      <c r="H175" s="201"/>
      <c r="I175" s="91">
        <v>200</v>
      </c>
      <c r="J175" s="202"/>
      <c r="K175" s="203"/>
      <c r="L175" s="203"/>
      <c r="M175" s="90">
        <f t="shared" si="36"/>
        <v>0</v>
      </c>
      <c r="N175" s="90">
        <f t="shared" si="37"/>
        <v>0</v>
      </c>
      <c r="O175" s="131">
        <f t="shared" si="38"/>
        <v>0</v>
      </c>
      <c r="P175" s="131">
        <f t="shared" si="39"/>
        <v>0</v>
      </c>
      <c r="Q175" s="95"/>
      <c r="R175" s="95"/>
      <c r="S175" s="95"/>
      <c r="T175" s="95"/>
      <c r="U175" s="95"/>
      <c r="V175" s="95"/>
    </row>
    <row r="176" spans="1:22" s="96" customFormat="1" ht="20.100000000000001" customHeight="1" x14ac:dyDescent="0.2">
      <c r="A176" s="148" t="s">
        <v>108</v>
      </c>
      <c r="B176" s="149" t="s">
        <v>524</v>
      </c>
      <c r="C176" s="150" t="s">
        <v>525</v>
      </c>
      <c r="D176" s="148" t="s">
        <v>208</v>
      </c>
      <c r="E176" s="148" t="s">
        <v>217</v>
      </c>
      <c r="F176" s="151">
        <v>56.1</v>
      </c>
      <c r="G176" s="200"/>
      <c r="H176" s="201"/>
      <c r="I176" s="91">
        <v>200</v>
      </c>
      <c r="J176" s="202"/>
      <c r="K176" s="203"/>
      <c r="L176" s="203"/>
      <c r="M176" s="90">
        <f t="shared" si="36"/>
        <v>0</v>
      </c>
      <c r="N176" s="90">
        <f t="shared" si="37"/>
        <v>0</v>
      </c>
      <c r="O176" s="131">
        <f t="shared" si="38"/>
        <v>0</v>
      </c>
      <c r="P176" s="131">
        <f t="shared" si="39"/>
        <v>0</v>
      </c>
      <c r="Q176" s="95"/>
      <c r="R176" s="95"/>
      <c r="S176" s="95"/>
      <c r="T176" s="95"/>
      <c r="U176" s="95"/>
      <c r="V176" s="95"/>
    </row>
    <row r="177" spans="1:22" s="96" customFormat="1" ht="20.100000000000001" customHeight="1" x14ac:dyDescent="0.2">
      <c r="A177" s="148" t="s">
        <v>109</v>
      </c>
      <c r="B177" s="149" t="s">
        <v>524</v>
      </c>
      <c r="C177" s="150" t="s">
        <v>525</v>
      </c>
      <c r="D177" s="148" t="s">
        <v>527</v>
      </c>
      <c r="E177" s="148" t="s">
        <v>217</v>
      </c>
      <c r="F177" s="151">
        <v>19</v>
      </c>
      <c r="G177" s="200"/>
      <c r="H177" s="201"/>
      <c r="I177" s="91">
        <v>0</v>
      </c>
      <c r="J177" s="202"/>
      <c r="K177" s="203"/>
      <c r="L177" s="203"/>
      <c r="M177" s="90">
        <f t="shared" si="36"/>
        <v>0</v>
      </c>
      <c r="N177" s="90">
        <f t="shared" si="37"/>
        <v>0</v>
      </c>
      <c r="O177" s="131">
        <f t="shared" si="38"/>
        <v>0</v>
      </c>
      <c r="P177" s="131">
        <f t="shared" si="39"/>
        <v>0</v>
      </c>
      <c r="Q177" s="95"/>
      <c r="R177" s="95"/>
      <c r="S177" s="95"/>
      <c r="T177" s="95"/>
      <c r="U177" s="95"/>
      <c r="V177" s="95"/>
    </row>
    <row r="178" spans="1:22" s="96" customFormat="1" ht="20.100000000000001" customHeight="1" x14ac:dyDescent="0.2">
      <c r="A178" s="148" t="s">
        <v>110</v>
      </c>
      <c r="B178" s="149" t="s">
        <v>524</v>
      </c>
      <c r="C178" s="150" t="s">
        <v>525</v>
      </c>
      <c r="D178" s="148" t="s">
        <v>208</v>
      </c>
      <c r="E178" s="148" t="s">
        <v>217</v>
      </c>
      <c r="F178" s="151">
        <v>56.1</v>
      </c>
      <c r="G178" s="200"/>
      <c r="H178" s="201"/>
      <c r="I178" s="91">
        <v>200</v>
      </c>
      <c r="J178" s="202"/>
      <c r="K178" s="203"/>
      <c r="L178" s="203"/>
      <c r="M178" s="90">
        <f t="shared" si="36"/>
        <v>0</v>
      </c>
      <c r="N178" s="90">
        <f t="shared" si="37"/>
        <v>0</v>
      </c>
      <c r="O178" s="131">
        <f t="shared" si="38"/>
        <v>0</v>
      </c>
      <c r="P178" s="131">
        <f t="shared" si="39"/>
        <v>0</v>
      </c>
      <c r="Q178" s="95"/>
      <c r="R178" s="95"/>
      <c r="S178" s="95"/>
      <c r="T178" s="95"/>
      <c r="U178" s="95"/>
      <c r="V178" s="95"/>
    </row>
    <row r="179" spans="1:22" s="96" customFormat="1" ht="20.100000000000001" customHeight="1" x14ac:dyDescent="0.2">
      <c r="A179" s="148" t="s">
        <v>111</v>
      </c>
      <c r="B179" s="149" t="s">
        <v>524</v>
      </c>
      <c r="C179" s="150" t="s">
        <v>525</v>
      </c>
      <c r="D179" s="148" t="s">
        <v>208</v>
      </c>
      <c r="E179" s="148" t="s">
        <v>217</v>
      </c>
      <c r="F179" s="151">
        <v>56.1</v>
      </c>
      <c r="G179" s="200"/>
      <c r="H179" s="201"/>
      <c r="I179" s="91">
        <v>200</v>
      </c>
      <c r="J179" s="202"/>
      <c r="K179" s="203"/>
      <c r="L179" s="203"/>
      <c r="M179" s="90">
        <f t="shared" si="36"/>
        <v>0</v>
      </c>
      <c r="N179" s="90">
        <f t="shared" si="37"/>
        <v>0</v>
      </c>
      <c r="O179" s="131">
        <f t="shared" si="38"/>
        <v>0</v>
      </c>
      <c r="P179" s="131">
        <f t="shared" si="39"/>
        <v>0</v>
      </c>
      <c r="Q179" s="95"/>
      <c r="R179" s="95"/>
      <c r="S179" s="95"/>
      <c r="T179" s="95"/>
      <c r="U179" s="95"/>
      <c r="V179" s="95"/>
    </row>
    <row r="180" spans="1:22" s="96" customFormat="1" ht="20.100000000000001" customHeight="1" x14ac:dyDescent="0.2">
      <c r="A180" s="148" t="s">
        <v>112</v>
      </c>
      <c r="B180" s="149" t="s">
        <v>524</v>
      </c>
      <c r="C180" s="150" t="s">
        <v>525</v>
      </c>
      <c r="D180" s="148" t="s">
        <v>209</v>
      </c>
      <c r="E180" s="148" t="s">
        <v>218</v>
      </c>
      <c r="F180" s="151">
        <v>35</v>
      </c>
      <c r="G180" s="200"/>
      <c r="H180" s="201"/>
      <c r="I180" s="91">
        <v>200</v>
      </c>
      <c r="J180" s="202"/>
      <c r="K180" s="203"/>
      <c r="L180" s="203"/>
      <c r="M180" s="90">
        <f t="shared" si="36"/>
        <v>0</v>
      </c>
      <c r="N180" s="90">
        <f t="shared" si="37"/>
        <v>0</v>
      </c>
      <c r="O180" s="131">
        <f t="shared" si="38"/>
        <v>0</v>
      </c>
      <c r="P180" s="131">
        <f t="shared" si="39"/>
        <v>0</v>
      </c>
      <c r="Q180" s="95"/>
      <c r="R180" s="95"/>
      <c r="S180" s="95"/>
      <c r="T180" s="95"/>
      <c r="U180" s="95"/>
      <c r="V180" s="95"/>
    </row>
    <row r="181" spans="1:22" s="96" customFormat="1" ht="20.100000000000001" customHeight="1" x14ac:dyDescent="0.2">
      <c r="A181" s="148"/>
      <c r="B181" s="149" t="s">
        <v>524</v>
      </c>
      <c r="C181" s="150" t="s">
        <v>525</v>
      </c>
      <c r="D181" s="148" t="s">
        <v>211</v>
      </c>
      <c r="E181" s="148" t="s">
        <v>217</v>
      </c>
      <c r="F181" s="151">
        <v>11.7</v>
      </c>
      <c r="G181" s="200"/>
      <c r="H181" s="201"/>
      <c r="I181" s="91">
        <v>0</v>
      </c>
      <c r="J181" s="202"/>
      <c r="K181" s="203"/>
      <c r="L181" s="203"/>
      <c r="M181" s="90">
        <f t="shared" si="36"/>
        <v>0</v>
      </c>
      <c r="N181" s="90">
        <f t="shared" si="37"/>
        <v>0</v>
      </c>
      <c r="O181" s="131">
        <f t="shared" si="38"/>
        <v>0</v>
      </c>
      <c r="P181" s="131">
        <f t="shared" si="39"/>
        <v>0</v>
      </c>
      <c r="Q181" s="95"/>
      <c r="R181" s="95"/>
      <c r="S181" s="95"/>
      <c r="T181" s="95"/>
      <c r="U181" s="95"/>
      <c r="V181" s="95"/>
    </row>
    <row r="182" spans="1:22" s="96" customFormat="1" ht="20.100000000000001" customHeight="1" x14ac:dyDescent="0.2">
      <c r="A182" s="148" t="s">
        <v>113</v>
      </c>
      <c r="B182" s="149" t="s">
        <v>524</v>
      </c>
      <c r="C182" s="150" t="s">
        <v>525</v>
      </c>
      <c r="D182" s="148" t="s">
        <v>208</v>
      </c>
      <c r="E182" s="148" t="s">
        <v>217</v>
      </c>
      <c r="F182" s="151">
        <v>56.1</v>
      </c>
      <c r="G182" s="200"/>
      <c r="H182" s="201"/>
      <c r="I182" s="91">
        <v>200</v>
      </c>
      <c r="J182" s="202"/>
      <c r="K182" s="203"/>
      <c r="L182" s="203"/>
      <c r="M182" s="90">
        <f t="shared" si="36"/>
        <v>0</v>
      </c>
      <c r="N182" s="90">
        <f t="shared" si="37"/>
        <v>0</v>
      </c>
      <c r="O182" s="131">
        <f t="shared" si="38"/>
        <v>0</v>
      </c>
      <c r="P182" s="131">
        <f t="shared" si="39"/>
        <v>0</v>
      </c>
      <c r="Q182" s="95"/>
      <c r="R182" s="95"/>
      <c r="S182" s="95"/>
      <c r="T182" s="95"/>
      <c r="U182" s="95"/>
      <c r="V182" s="95"/>
    </row>
    <row r="183" spans="1:22" s="96" customFormat="1" ht="20.100000000000001" customHeight="1" x14ac:dyDescent="0.2">
      <c r="A183" s="148" t="s">
        <v>114</v>
      </c>
      <c r="B183" s="149" t="s">
        <v>524</v>
      </c>
      <c r="C183" s="150" t="s">
        <v>525</v>
      </c>
      <c r="D183" s="148" t="s">
        <v>208</v>
      </c>
      <c r="E183" s="148" t="s">
        <v>217</v>
      </c>
      <c r="F183" s="151">
        <v>56.1</v>
      </c>
      <c r="G183" s="200"/>
      <c r="H183" s="201"/>
      <c r="I183" s="91">
        <v>200</v>
      </c>
      <c r="J183" s="202"/>
      <c r="K183" s="203"/>
      <c r="L183" s="203"/>
      <c r="M183" s="90">
        <f t="shared" si="36"/>
        <v>0</v>
      </c>
      <c r="N183" s="90">
        <f t="shared" si="37"/>
        <v>0</v>
      </c>
      <c r="O183" s="131">
        <f t="shared" si="38"/>
        <v>0</v>
      </c>
      <c r="P183" s="131">
        <f t="shared" si="39"/>
        <v>0</v>
      </c>
      <c r="Q183" s="95"/>
      <c r="R183" s="95"/>
      <c r="S183" s="95"/>
      <c r="T183" s="95"/>
      <c r="U183" s="95"/>
      <c r="V183" s="95"/>
    </row>
    <row r="184" spans="1:22" s="96" customFormat="1" ht="20.100000000000001" customHeight="1" x14ac:dyDescent="0.2">
      <c r="A184" s="148" t="s">
        <v>115</v>
      </c>
      <c r="B184" s="149" t="s">
        <v>524</v>
      </c>
      <c r="C184" s="150" t="s">
        <v>525</v>
      </c>
      <c r="D184" s="148" t="s">
        <v>306</v>
      </c>
      <c r="E184" s="148" t="s">
        <v>454</v>
      </c>
      <c r="F184" s="151">
        <v>6.2</v>
      </c>
      <c r="G184" s="200"/>
      <c r="H184" s="201"/>
      <c r="I184" s="91">
        <v>0</v>
      </c>
      <c r="J184" s="202"/>
      <c r="K184" s="203"/>
      <c r="L184" s="203"/>
      <c r="M184" s="90">
        <f t="shared" si="36"/>
        <v>0</v>
      </c>
      <c r="N184" s="90">
        <f t="shared" si="37"/>
        <v>0</v>
      </c>
      <c r="O184" s="131">
        <f t="shared" si="38"/>
        <v>0</v>
      </c>
      <c r="P184" s="131">
        <f t="shared" si="39"/>
        <v>0</v>
      </c>
      <c r="Q184" s="95"/>
      <c r="R184" s="95"/>
      <c r="S184" s="95"/>
      <c r="T184" s="95"/>
      <c r="U184" s="95"/>
      <c r="V184" s="95"/>
    </row>
    <row r="185" spans="1:22" s="96" customFormat="1" ht="20.100000000000001" customHeight="1" x14ac:dyDescent="0.2">
      <c r="A185" s="148" t="s">
        <v>116</v>
      </c>
      <c r="B185" s="149" t="s">
        <v>524</v>
      </c>
      <c r="C185" s="150" t="s">
        <v>525</v>
      </c>
      <c r="D185" s="148" t="s">
        <v>528</v>
      </c>
      <c r="E185" s="148"/>
      <c r="F185" s="151"/>
      <c r="G185" s="200"/>
      <c r="H185" s="201"/>
      <c r="I185" s="91">
        <v>0</v>
      </c>
      <c r="J185" s="202"/>
      <c r="K185" s="203"/>
      <c r="L185" s="203"/>
      <c r="M185" s="90">
        <f t="shared" si="36"/>
        <v>0</v>
      </c>
      <c r="N185" s="90">
        <f t="shared" si="37"/>
        <v>0</v>
      </c>
      <c r="O185" s="131">
        <f t="shared" si="38"/>
        <v>0</v>
      </c>
      <c r="P185" s="131">
        <f t="shared" si="39"/>
        <v>0</v>
      </c>
      <c r="Q185" s="95"/>
      <c r="R185" s="95"/>
      <c r="S185" s="95"/>
      <c r="T185" s="95"/>
      <c r="U185" s="95"/>
      <c r="V185" s="95"/>
    </row>
    <row r="186" spans="1:22" s="96" customFormat="1" ht="20.100000000000001" customHeight="1" x14ac:dyDescent="0.2">
      <c r="A186" s="148" t="s">
        <v>117</v>
      </c>
      <c r="B186" s="149" t="s">
        <v>524</v>
      </c>
      <c r="C186" s="150" t="s">
        <v>525</v>
      </c>
      <c r="D186" s="148" t="s">
        <v>211</v>
      </c>
      <c r="E186" s="148" t="s">
        <v>217</v>
      </c>
      <c r="F186" s="151">
        <v>4.3</v>
      </c>
      <c r="G186" s="200"/>
      <c r="H186" s="201"/>
      <c r="I186" s="91">
        <v>0</v>
      </c>
      <c r="J186" s="202"/>
      <c r="K186" s="203"/>
      <c r="L186" s="203"/>
      <c r="M186" s="90">
        <f t="shared" si="36"/>
        <v>0</v>
      </c>
      <c r="N186" s="90">
        <f t="shared" si="37"/>
        <v>0</v>
      </c>
      <c r="O186" s="131">
        <f t="shared" si="38"/>
        <v>0</v>
      </c>
      <c r="P186" s="131">
        <f t="shared" si="39"/>
        <v>0</v>
      </c>
      <c r="Q186" s="95"/>
      <c r="R186" s="95"/>
      <c r="S186" s="95"/>
      <c r="T186" s="95"/>
      <c r="U186" s="95"/>
      <c r="V186" s="95"/>
    </row>
    <row r="187" spans="1:22" s="96" customFormat="1" ht="20.100000000000001" customHeight="1" x14ac:dyDescent="0.2">
      <c r="A187" s="148" t="s">
        <v>118</v>
      </c>
      <c r="B187" s="149" t="s">
        <v>524</v>
      </c>
      <c r="C187" s="150" t="s">
        <v>525</v>
      </c>
      <c r="D187" s="148" t="s">
        <v>160</v>
      </c>
      <c r="E187" s="148" t="s">
        <v>217</v>
      </c>
      <c r="F187" s="151">
        <v>42.8</v>
      </c>
      <c r="G187" s="200"/>
      <c r="H187" s="201"/>
      <c r="I187" s="91">
        <v>200</v>
      </c>
      <c r="J187" s="202"/>
      <c r="K187" s="203"/>
      <c r="L187" s="203"/>
      <c r="M187" s="90">
        <f t="shared" si="36"/>
        <v>0</v>
      </c>
      <c r="N187" s="90">
        <f t="shared" si="37"/>
        <v>0</v>
      </c>
      <c r="O187" s="131">
        <f t="shared" si="38"/>
        <v>0</v>
      </c>
      <c r="P187" s="131">
        <f t="shared" si="39"/>
        <v>0</v>
      </c>
      <c r="Q187" s="95"/>
      <c r="R187" s="95"/>
      <c r="S187" s="95"/>
      <c r="T187" s="95"/>
      <c r="U187" s="95"/>
      <c r="V187" s="95"/>
    </row>
    <row r="188" spans="1:22" s="96" customFormat="1" ht="20.100000000000001" customHeight="1" x14ac:dyDescent="0.2">
      <c r="A188" s="148" t="s">
        <v>119</v>
      </c>
      <c r="B188" s="149" t="s">
        <v>524</v>
      </c>
      <c r="C188" s="150" t="s">
        <v>525</v>
      </c>
      <c r="D188" s="148" t="s">
        <v>529</v>
      </c>
      <c r="E188" s="148" t="s">
        <v>217</v>
      </c>
      <c r="F188" s="151">
        <v>130</v>
      </c>
      <c r="G188" s="200"/>
      <c r="H188" s="201"/>
      <c r="I188" s="91">
        <v>200</v>
      </c>
      <c r="J188" s="202"/>
      <c r="K188" s="203"/>
      <c r="L188" s="203"/>
      <c r="M188" s="90">
        <f t="shared" si="36"/>
        <v>0</v>
      </c>
      <c r="N188" s="90">
        <f t="shared" si="37"/>
        <v>0</v>
      </c>
      <c r="O188" s="131">
        <f t="shared" si="38"/>
        <v>0</v>
      </c>
      <c r="P188" s="131">
        <f t="shared" si="39"/>
        <v>0</v>
      </c>
      <c r="Q188" s="95"/>
      <c r="R188" s="95"/>
      <c r="S188" s="95"/>
      <c r="T188" s="95"/>
      <c r="U188" s="95"/>
      <c r="V188" s="95"/>
    </row>
    <row r="189" spans="1:22" s="96" customFormat="1" ht="20.100000000000001" customHeight="1" x14ac:dyDescent="0.2">
      <c r="A189" s="148" t="s">
        <v>120</v>
      </c>
      <c r="B189" s="149" t="s">
        <v>524</v>
      </c>
      <c r="C189" s="150" t="s">
        <v>525</v>
      </c>
      <c r="D189" s="148" t="s">
        <v>530</v>
      </c>
      <c r="E189" s="148" t="s">
        <v>217</v>
      </c>
      <c r="F189" s="151">
        <v>142</v>
      </c>
      <c r="G189" s="200"/>
      <c r="H189" s="201"/>
      <c r="I189" s="91">
        <v>200</v>
      </c>
      <c r="J189" s="202"/>
      <c r="K189" s="203"/>
      <c r="L189" s="203"/>
      <c r="M189" s="90">
        <f t="shared" si="36"/>
        <v>0</v>
      </c>
      <c r="N189" s="90">
        <f t="shared" si="37"/>
        <v>0</v>
      </c>
      <c r="O189" s="131">
        <f t="shared" si="38"/>
        <v>0</v>
      </c>
      <c r="P189" s="131">
        <f t="shared" si="39"/>
        <v>0</v>
      </c>
      <c r="Q189" s="95"/>
      <c r="R189" s="95"/>
      <c r="S189" s="95"/>
      <c r="T189" s="95"/>
      <c r="U189" s="95"/>
      <c r="V189" s="95"/>
    </row>
    <row r="190" spans="1:22" s="96" customFormat="1" ht="20.100000000000001" customHeight="1" x14ac:dyDescent="0.2">
      <c r="A190" s="157"/>
      <c r="B190" s="158"/>
      <c r="C190" s="158"/>
      <c r="D190" s="158"/>
      <c r="E190" s="159"/>
      <c r="F190" s="160">
        <f>SUM(F162:F189)</f>
        <v>1089.1000000000001</v>
      </c>
      <c r="G190" s="161"/>
      <c r="H190" s="161"/>
      <c r="I190" s="160"/>
      <c r="J190" s="160"/>
      <c r="K190" s="160"/>
      <c r="L190" s="162"/>
      <c r="M190" s="160">
        <f>SUM(M162:M189)</f>
        <v>0</v>
      </c>
      <c r="N190" s="160">
        <f t="shared" ref="N190:P190" si="40">SUM(N162:N189)</f>
        <v>0</v>
      </c>
      <c r="O190" s="161">
        <f t="shared" si="40"/>
        <v>0</v>
      </c>
      <c r="P190" s="161">
        <f t="shared" si="40"/>
        <v>0</v>
      </c>
      <c r="Q190" s="95"/>
      <c r="R190" s="95"/>
      <c r="S190" s="95"/>
      <c r="T190" s="95"/>
      <c r="U190" s="95"/>
      <c r="V190" s="95"/>
    </row>
    <row r="191" spans="1:22" s="96" customFormat="1" ht="20.100000000000001" customHeight="1" x14ac:dyDescent="0.2">
      <c r="A191" s="148" t="s">
        <v>94</v>
      </c>
      <c r="B191" s="149" t="s">
        <v>533</v>
      </c>
      <c r="C191" s="150" t="s">
        <v>534</v>
      </c>
      <c r="D191" s="148" t="s">
        <v>206</v>
      </c>
      <c r="E191" s="148" t="s">
        <v>255</v>
      </c>
      <c r="F191" s="151">
        <v>3.45</v>
      </c>
      <c r="G191" s="200"/>
      <c r="H191" s="201"/>
      <c r="I191" s="91">
        <v>200</v>
      </c>
      <c r="J191" s="202"/>
      <c r="K191" s="203"/>
      <c r="L191" s="203"/>
      <c r="M191" s="90">
        <f t="shared" ref="M191:M219" si="41">IF(J191&lt;&gt;0,(I191/J191)*F191,0)</f>
        <v>0</v>
      </c>
      <c r="N191" s="90">
        <f t="shared" ref="N191:N219" si="42">K191*M191</f>
        <v>0</v>
      </c>
      <c r="O191" s="131">
        <f t="shared" ref="O191:O219" si="43">(G191*M191)+(N191*H191)</f>
        <v>0</v>
      </c>
      <c r="P191" s="131">
        <f t="shared" ref="P191:P219" si="44">L191*O191</f>
        <v>0</v>
      </c>
      <c r="Q191" s="95"/>
      <c r="R191" s="95"/>
      <c r="S191" s="95"/>
      <c r="T191" s="95"/>
      <c r="U191" s="95"/>
      <c r="V191" s="95"/>
    </row>
    <row r="192" spans="1:22" s="96" customFormat="1" ht="20.100000000000001" customHeight="1" x14ac:dyDescent="0.2">
      <c r="A192" s="148" t="s">
        <v>95</v>
      </c>
      <c r="B192" s="149" t="s">
        <v>533</v>
      </c>
      <c r="C192" s="150" t="s">
        <v>534</v>
      </c>
      <c r="D192" s="148" t="s">
        <v>160</v>
      </c>
      <c r="E192" s="148" t="s">
        <v>255</v>
      </c>
      <c r="F192" s="151">
        <v>3.8</v>
      </c>
      <c r="G192" s="200"/>
      <c r="H192" s="201"/>
      <c r="I192" s="91">
        <v>200</v>
      </c>
      <c r="J192" s="202"/>
      <c r="K192" s="203"/>
      <c r="L192" s="203"/>
      <c r="M192" s="90">
        <f t="shared" si="41"/>
        <v>0</v>
      </c>
      <c r="N192" s="90">
        <f t="shared" si="42"/>
        <v>0</v>
      </c>
      <c r="O192" s="131">
        <f t="shared" si="43"/>
        <v>0</v>
      </c>
      <c r="P192" s="131">
        <f t="shared" si="44"/>
        <v>0</v>
      </c>
      <c r="Q192" s="95"/>
      <c r="R192" s="95"/>
      <c r="S192" s="95"/>
      <c r="T192" s="95"/>
      <c r="U192" s="95"/>
      <c r="V192" s="95"/>
    </row>
    <row r="193" spans="1:22" s="96" customFormat="1" ht="20.100000000000001" customHeight="1" x14ac:dyDescent="0.2">
      <c r="A193" s="148" t="s">
        <v>96</v>
      </c>
      <c r="B193" s="149" t="s">
        <v>533</v>
      </c>
      <c r="C193" s="150" t="s">
        <v>534</v>
      </c>
      <c r="D193" s="148" t="s">
        <v>535</v>
      </c>
      <c r="E193" s="148" t="s">
        <v>217</v>
      </c>
      <c r="F193" s="151">
        <v>60.88</v>
      </c>
      <c r="G193" s="200"/>
      <c r="H193" s="201"/>
      <c r="I193" s="91">
        <v>200</v>
      </c>
      <c r="J193" s="202"/>
      <c r="K193" s="203"/>
      <c r="L193" s="203"/>
      <c r="M193" s="90">
        <f t="shared" si="41"/>
        <v>0</v>
      </c>
      <c r="N193" s="90">
        <f t="shared" si="42"/>
        <v>0</v>
      </c>
      <c r="O193" s="131">
        <f t="shared" si="43"/>
        <v>0</v>
      </c>
      <c r="P193" s="131">
        <f t="shared" si="44"/>
        <v>0</v>
      </c>
      <c r="Q193" s="95"/>
      <c r="R193" s="95"/>
      <c r="S193" s="95"/>
      <c r="T193" s="95"/>
      <c r="U193" s="95"/>
      <c r="V193" s="95"/>
    </row>
    <row r="194" spans="1:22" s="96" customFormat="1" ht="20.100000000000001" customHeight="1" x14ac:dyDescent="0.2">
      <c r="A194" s="148" t="s">
        <v>97</v>
      </c>
      <c r="B194" s="149" t="s">
        <v>533</v>
      </c>
      <c r="C194" s="150" t="s">
        <v>534</v>
      </c>
      <c r="D194" s="148" t="s">
        <v>160</v>
      </c>
      <c r="E194" s="148" t="s">
        <v>217</v>
      </c>
      <c r="F194" s="151">
        <v>15.12</v>
      </c>
      <c r="G194" s="200"/>
      <c r="H194" s="201"/>
      <c r="I194" s="91">
        <v>200</v>
      </c>
      <c r="J194" s="202"/>
      <c r="K194" s="203"/>
      <c r="L194" s="203"/>
      <c r="M194" s="90">
        <f t="shared" si="41"/>
        <v>0</v>
      </c>
      <c r="N194" s="90">
        <f t="shared" si="42"/>
        <v>0</v>
      </c>
      <c r="O194" s="131">
        <f t="shared" si="43"/>
        <v>0</v>
      </c>
      <c r="P194" s="131">
        <f t="shared" si="44"/>
        <v>0</v>
      </c>
      <c r="Q194" s="95"/>
      <c r="R194" s="95"/>
      <c r="S194" s="95"/>
      <c r="T194" s="95"/>
      <c r="U194" s="95"/>
      <c r="V194" s="95"/>
    </row>
    <row r="195" spans="1:22" s="96" customFormat="1" ht="20.100000000000001" customHeight="1" x14ac:dyDescent="0.2">
      <c r="A195" s="148" t="s">
        <v>98</v>
      </c>
      <c r="B195" s="149" t="s">
        <v>533</v>
      </c>
      <c r="C195" s="150" t="s">
        <v>534</v>
      </c>
      <c r="D195" s="148" t="s">
        <v>160</v>
      </c>
      <c r="E195" s="148" t="s">
        <v>217</v>
      </c>
      <c r="F195" s="151">
        <v>11.8</v>
      </c>
      <c r="G195" s="200"/>
      <c r="H195" s="201"/>
      <c r="I195" s="91">
        <v>200</v>
      </c>
      <c r="J195" s="202"/>
      <c r="K195" s="203"/>
      <c r="L195" s="203"/>
      <c r="M195" s="90">
        <f t="shared" si="41"/>
        <v>0</v>
      </c>
      <c r="N195" s="90">
        <f t="shared" si="42"/>
        <v>0</v>
      </c>
      <c r="O195" s="131">
        <f t="shared" si="43"/>
        <v>0</v>
      </c>
      <c r="P195" s="131">
        <f t="shared" si="44"/>
        <v>0</v>
      </c>
      <c r="Q195" s="95"/>
      <c r="R195" s="95"/>
      <c r="S195" s="95"/>
      <c r="T195" s="95"/>
      <c r="U195" s="95"/>
      <c r="V195" s="95"/>
    </row>
    <row r="196" spans="1:22" s="96" customFormat="1" ht="20.100000000000001" customHeight="1" x14ac:dyDescent="0.2">
      <c r="A196" s="148" t="s">
        <v>99</v>
      </c>
      <c r="B196" s="149" t="s">
        <v>533</v>
      </c>
      <c r="C196" s="150" t="s">
        <v>534</v>
      </c>
      <c r="D196" s="148" t="s">
        <v>160</v>
      </c>
      <c r="E196" s="148" t="s">
        <v>217</v>
      </c>
      <c r="F196" s="151">
        <v>30</v>
      </c>
      <c r="G196" s="200"/>
      <c r="H196" s="201"/>
      <c r="I196" s="91">
        <v>200</v>
      </c>
      <c r="J196" s="202"/>
      <c r="K196" s="203"/>
      <c r="L196" s="203"/>
      <c r="M196" s="90">
        <f t="shared" si="41"/>
        <v>0</v>
      </c>
      <c r="N196" s="90">
        <f t="shared" si="42"/>
        <v>0</v>
      </c>
      <c r="O196" s="131">
        <f t="shared" si="43"/>
        <v>0</v>
      </c>
      <c r="P196" s="131">
        <f t="shared" si="44"/>
        <v>0</v>
      </c>
      <c r="Q196" s="95"/>
      <c r="R196" s="95"/>
      <c r="S196" s="95"/>
      <c r="T196" s="95"/>
      <c r="U196" s="95"/>
      <c r="V196" s="95"/>
    </row>
    <row r="197" spans="1:22" s="96" customFormat="1" ht="20.100000000000001" customHeight="1" x14ac:dyDescent="0.2">
      <c r="A197" s="148" t="s">
        <v>265</v>
      </c>
      <c r="B197" s="149" t="s">
        <v>533</v>
      </c>
      <c r="C197" s="150" t="s">
        <v>534</v>
      </c>
      <c r="D197" s="148" t="s">
        <v>536</v>
      </c>
      <c r="E197" s="148" t="s">
        <v>217</v>
      </c>
      <c r="F197" s="151">
        <v>29.44</v>
      </c>
      <c r="G197" s="200"/>
      <c r="H197" s="201"/>
      <c r="I197" s="91">
        <v>200</v>
      </c>
      <c r="J197" s="202"/>
      <c r="K197" s="203"/>
      <c r="L197" s="203"/>
      <c r="M197" s="90">
        <f t="shared" si="41"/>
        <v>0</v>
      </c>
      <c r="N197" s="90">
        <f t="shared" si="42"/>
        <v>0</v>
      </c>
      <c r="O197" s="131">
        <f t="shared" si="43"/>
        <v>0</v>
      </c>
      <c r="P197" s="131">
        <f t="shared" si="44"/>
        <v>0</v>
      </c>
      <c r="Q197" s="95"/>
      <c r="R197" s="95"/>
      <c r="S197" s="95"/>
      <c r="T197" s="95"/>
      <c r="U197" s="95"/>
      <c r="V197" s="95"/>
    </row>
    <row r="198" spans="1:22" s="96" customFormat="1" ht="20.100000000000001" customHeight="1" x14ac:dyDescent="0.2">
      <c r="A198" s="148" t="s">
        <v>100</v>
      </c>
      <c r="B198" s="149" t="s">
        <v>533</v>
      </c>
      <c r="C198" s="150" t="s">
        <v>534</v>
      </c>
      <c r="D198" s="148" t="s">
        <v>210</v>
      </c>
      <c r="E198" s="148" t="s">
        <v>217</v>
      </c>
      <c r="F198" s="151">
        <v>8.8800000000000008</v>
      </c>
      <c r="G198" s="200"/>
      <c r="H198" s="201"/>
      <c r="I198" s="91">
        <v>200</v>
      </c>
      <c r="J198" s="202"/>
      <c r="K198" s="203"/>
      <c r="L198" s="203"/>
      <c r="M198" s="90">
        <f t="shared" si="41"/>
        <v>0</v>
      </c>
      <c r="N198" s="90">
        <f t="shared" si="42"/>
        <v>0</v>
      </c>
      <c r="O198" s="131">
        <f t="shared" si="43"/>
        <v>0</v>
      </c>
      <c r="P198" s="131">
        <f t="shared" si="44"/>
        <v>0</v>
      </c>
      <c r="Q198" s="95"/>
      <c r="R198" s="95"/>
      <c r="S198" s="95"/>
      <c r="T198" s="95"/>
      <c r="U198" s="95"/>
      <c r="V198" s="95"/>
    </row>
    <row r="199" spans="1:22" s="96" customFormat="1" ht="20.100000000000001" customHeight="1" x14ac:dyDescent="0.2">
      <c r="A199" s="148" t="s">
        <v>101</v>
      </c>
      <c r="B199" s="149" t="s">
        <v>533</v>
      </c>
      <c r="C199" s="150" t="s">
        <v>534</v>
      </c>
      <c r="D199" s="148" t="s">
        <v>253</v>
      </c>
      <c r="E199" s="148" t="s">
        <v>217</v>
      </c>
      <c r="F199" s="151">
        <v>87.95</v>
      </c>
      <c r="G199" s="200"/>
      <c r="H199" s="201"/>
      <c r="I199" s="91">
        <v>200</v>
      </c>
      <c r="J199" s="202"/>
      <c r="K199" s="203"/>
      <c r="L199" s="203"/>
      <c r="M199" s="90">
        <f t="shared" si="41"/>
        <v>0</v>
      </c>
      <c r="N199" s="90">
        <f t="shared" si="42"/>
        <v>0</v>
      </c>
      <c r="O199" s="131">
        <f t="shared" si="43"/>
        <v>0</v>
      </c>
      <c r="P199" s="131">
        <f t="shared" si="44"/>
        <v>0</v>
      </c>
      <c r="Q199" s="95"/>
      <c r="R199" s="95"/>
      <c r="S199" s="95"/>
      <c r="T199" s="95"/>
      <c r="U199" s="95"/>
      <c r="V199" s="95"/>
    </row>
    <row r="200" spans="1:22" s="96" customFormat="1" ht="20.100000000000001" customHeight="1" x14ac:dyDescent="0.2">
      <c r="A200" s="148" t="s">
        <v>102</v>
      </c>
      <c r="B200" s="149" t="s">
        <v>533</v>
      </c>
      <c r="C200" s="150" t="s">
        <v>534</v>
      </c>
      <c r="D200" s="148" t="s">
        <v>208</v>
      </c>
      <c r="E200" s="148" t="s">
        <v>217</v>
      </c>
      <c r="F200" s="151">
        <v>55.18</v>
      </c>
      <c r="G200" s="200"/>
      <c r="H200" s="201"/>
      <c r="I200" s="91">
        <v>200</v>
      </c>
      <c r="J200" s="202"/>
      <c r="K200" s="203"/>
      <c r="L200" s="203"/>
      <c r="M200" s="90">
        <f t="shared" si="41"/>
        <v>0</v>
      </c>
      <c r="N200" s="90">
        <f t="shared" si="42"/>
        <v>0</v>
      </c>
      <c r="O200" s="131">
        <f t="shared" si="43"/>
        <v>0</v>
      </c>
      <c r="P200" s="131">
        <f t="shared" si="44"/>
        <v>0</v>
      </c>
      <c r="Q200" s="95"/>
      <c r="R200" s="95"/>
      <c r="S200" s="95"/>
      <c r="T200" s="95"/>
      <c r="U200" s="95"/>
      <c r="V200" s="95"/>
    </row>
    <row r="201" spans="1:22" s="96" customFormat="1" ht="20.100000000000001" customHeight="1" x14ac:dyDescent="0.2">
      <c r="A201" s="148" t="s">
        <v>103</v>
      </c>
      <c r="B201" s="149" t="s">
        <v>533</v>
      </c>
      <c r="C201" s="150" t="s">
        <v>534</v>
      </c>
      <c r="D201" s="148" t="s">
        <v>208</v>
      </c>
      <c r="E201" s="148" t="s">
        <v>217</v>
      </c>
      <c r="F201" s="151">
        <v>55.18</v>
      </c>
      <c r="G201" s="200"/>
      <c r="H201" s="201"/>
      <c r="I201" s="91">
        <v>200</v>
      </c>
      <c r="J201" s="202"/>
      <c r="K201" s="203"/>
      <c r="L201" s="203"/>
      <c r="M201" s="90">
        <f t="shared" si="41"/>
        <v>0</v>
      </c>
      <c r="N201" s="90">
        <f t="shared" si="42"/>
        <v>0</v>
      </c>
      <c r="O201" s="131">
        <f t="shared" si="43"/>
        <v>0</v>
      </c>
      <c r="P201" s="131">
        <f t="shared" si="44"/>
        <v>0</v>
      </c>
      <c r="Q201" s="95"/>
      <c r="R201" s="95"/>
      <c r="S201" s="95"/>
      <c r="T201" s="95"/>
      <c r="U201" s="95"/>
      <c r="V201" s="95"/>
    </row>
    <row r="202" spans="1:22" s="96" customFormat="1" ht="20.100000000000001" customHeight="1" x14ac:dyDescent="0.2">
      <c r="A202" s="148" t="s">
        <v>104</v>
      </c>
      <c r="B202" s="149" t="s">
        <v>533</v>
      </c>
      <c r="C202" s="150" t="s">
        <v>534</v>
      </c>
      <c r="D202" s="148" t="s">
        <v>208</v>
      </c>
      <c r="E202" s="148" t="s">
        <v>217</v>
      </c>
      <c r="F202" s="151">
        <v>55.18</v>
      </c>
      <c r="G202" s="200"/>
      <c r="H202" s="201"/>
      <c r="I202" s="91">
        <v>200</v>
      </c>
      <c r="J202" s="202"/>
      <c r="K202" s="203"/>
      <c r="L202" s="203"/>
      <c r="M202" s="90">
        <f t="shared" si="41"/>
        <v>0</v>
      </c>
      <c r="N202" s="90">
        <f t="shared" si="42"/>
        <v>0</v>
      </c>
      <c r="O202" s="131">
        <f t="shared" si="43"/>
        <v>0</v>
      </c>
      <c r="P202" s="131">
        <f t="shared" si="44"/>
        <v>0</v>
      </c>
      <c r="Q202" s="95"/>
      <c r="R202" s="95"/>
      <c r="S202" s="95"/>
      <c r="T202" s="95"/>
      <c r="U202" s="95"/>
      <c r="V202" s="95"/>
    </row>
    <row r="203" spans="1:22" s="96" customFormat="1" ht="20.100000000000001" customHeight="1" x14ac:dyDescent="0.2">
      <c r="A203" s="148" t="s">
        <v>105</v>
      </c>
      <c r="B203" s="149" t="s">
        <v>533</v>
      </c>
      <c r="C203" s="150" t="s">
        <v>534</v>
      </c>
      <c r="D203" s="148" t="s">
        <v>208</v>
      </c>
      <c r="E203" s="148" t="s">
        <v>217</v>
      </c>
      <c r="F203" s="151">
        <v>55.18</v>
      </c>
      <c r="G203" s="200"/>
      <c r="H203" s="201"/>
      <c r="I203" s="91">
        <v>200</v>
      </c>
      <c r="J203" s="202"/>
      <c r="K203" s="203"/>
      <c r="L203" s="203"/>
      <c r="M203" s="90">
        <f t="shared" si="41"/>
        <v>0</v>
      </c>
      <c r="N203" s="90">
        <f t="shared" si="42"/>
        <v>0</v>
      </c>
      <c r="O203" s="131">
        <f t="shared" si="43"/>
        <v>0</v>
      </c>
      <c r="P203" s="131">
        <f t="shared" si="44"/>
        <v>0</v>
      </c>
      <c r="Q203" s="95"/>
      <c r="R203" s="95"/>
      <c r="S203" s="95"/>
      <c r="T203" s="95"/>
      <c r="U203" s="95"/>
      <c r="V203" s="95"/>
    </row>
    <row r="204" spans="1:22" s="96" customFormat="1" ht="20.100000000000001" customHeight="1" x14ac:dyDescent="0.2">
      <c r="A204" s="148" t="s">
        <v>106</v>
      </c>
      <c r="B204" s="149" t="s">
        <v>533</v>
      </c>
      <c r="C204" s="150" t="s">
        <v>534</v>
      </c>
      <c r="D204" s="148" t="s">
        <v>222</v>
      </c>
      <c r="E204" s="148" t="s">
        <v>217</v>
      </c>
      <c r="F204" s="151">
        <v>14.19</v>
      </c>
      <c r="G204" s="200"/>
      <c r="H204" s="201"/>
      <c r="I204" s="91">
        <v>200</v>
      </c>
      <c r="J204" s="202"/>
      <c r="K204" s="203"/>
      <c r="L204" s="203"/>
      <c r="M204" s="90">
        <f t="shared" si="41"/>
        <v>0</v>
      </c>
      <c r="N204" s="90">
        <f t="shared" si="42"/>
        <v>0</v>
      </c>
      <c r="O204" s="131">
        <f t="shared" si="43"/>
        <v>0</v>
      </c>
      <c r="P204" s="131">
        <f t="shared" si="44"/>
        <v>0</v>
      </c>
      <c r="Q204" s="95"/>
      <c r="R204" s="95"/>
      <c r="S204" s="95"/>
      <c r="T204" s="95"/>
      <c r="U204" s="95"/>
      <c r="V204" s="95"/>
    </row>
    <row r="205" spans="1:22" s="96" customFormat="1" ht="20.100000000000001" customHeight="1" x14ac:dyDescent="0.2">
      <c r="A205" s="148" t="s">
        <v>107</v>
      </c>
      <c r="B205" s="149" t="s">
        <v>533</v>
      </c>
      <c r="C205" s="150" t="s">
        <v>534</v>
      </c>
      <c r="D205" s="148" t="s">
        <v>209</v>
      </c>
      <c r="E205" s="148" t="s">
        <v>217</v>
      </c>
      <c r="F205" s="151">
        <v>19.18</v>
      </c>
      <c r="G205" s="200"/>
      <c r="H205" s="201"/>
      <c r="I205" s="91">
        <v>200</v>
      </c>
      <c r="J205" s="202"/>
      <c r="K205" s="203"/>
      <c r="L205" s="203"/>
      <c r="M205" s="90">
        <f t="shared" si="41"/>
        <v>0</v>
      </c>
      <c r="N205" s="90">
        <f t="shared" si="42"/>
        <v>0</v>
      </c>
      <c r="O205" s="131">
        <f t="shared" si="43"/>
        <v>0</v>
      </c>
      <c r="P205" s="131">
        <f t="shared" si="44"/>
        <v>0</v>
      </c>
      <c r="Q205" s="95"/>
      <c r="R205" s="95"/>
      <c r="S205" s="95"/>
      <c r="T205" s="95"/>
      <c r="U205" s="95"/>
      <c r="V205" s="95"/>
    </row>
    <row r="206" spans="1:22" s="96" customFormat="1" ht="20.100000000000001" customHeight="1" x14ac:dyDescent="0.2">
      <c r="A206" s="148" t="s">
        <v>108</v>
      </c>
      <c r="B206" s="149" t="s">
        <v>533</v>
      </c>
      <c r="C206" s="150" t="s">
        <v>534</v>
      </c>
      <c r="D206" s="148" t="s">
        <v>474</v>
      </c>
      <c r="E206" s="148" t="s">
        <v>245</v>
      </c>
      <c r="F206" s="151">
        <v>5.3</v>
      </c>
      <c r="G206" s="200"/>
      <c r="H206" s="201"/>
      <c r="I206" s="91">
        <v>200</v>
      </c>
      <c r="J206" s="202"/>
      <c r="K206" s="203"/>
      <c r="L206" s="203"/>
      <c r="M206" s="90">
        <f t="shared" si="41"/>
        <v>0</v>
      </c>
      <c r="N206" s="90">
        <f t="shared" si="42"/>
        <v>0</v>
      </c>
      <c r="O206" s="131">
        <f t="shared" si="43"/>
        <v>0</v>
      </c>
      <c r="P206" s="131">
        <f t="shared" si="44"/>
        <v>0</v>
      </c>
      <c r="Q206" s="95"/>
      <c r="R206" s="95"/>
      <c r="S206" s="95"/>
      <c r="T206" s="95"/>
      <c r="U206" s="95"/>
      <c r="V206" s="95"/>
    </row>
    <row r="207" spans="1:22" s="96" customFormat="1" ht="20.100000000000001" customHeight="1" x14ac:dyDescent="0.2">
      <c r="A207" s="148" t="s">
        <v>109</v>
      </c>
      <c r="B207" s="149" t="s">
        <v>533</v>
      </c>
      <c r="C207" s="150" t="s">
        <v>534</v>
      </c>
      <c r="D207" s="148" t="s">
        <v>212</v>
      </c>
      <c r="E207" s="148" t="s">
        <v>219</v>
      </c>
      <c r="F207" s="151">
        <v>8.6999999999999993</v>
      </c>
      <c r="G207" s="200"/>
      <c r="H207" s="201"/>
      <c r="I207" s="91">
        <v>200</v>
      </c>
      <c r="J207" s="202"/>
      <c r="K207" s="203"/>
      <c r="L207" s="203"/>
      <c r="M207" s="90">
        <f t="shared" si="41"/>
        <v>0</v>
      </c>
      <c r="N207" s="90">
        <f t="shared" si="42"/>
        <v>0</v>
      </c>
      <c r="O207" s="131">
        <f t="shared" si="43"/>
        <v>0</v>
      </c>
      <c r="P207" s="131">
        <f t="shared" si="44"/>
        <v>0</v>
      </c>
      <c r="Q207" s="95"/>
      <c r="R207" s="95"/>
      <c r="S207" s="95"/>
      <c r="T207" s="95"/>
      <c r="U207" s="95"/>
      <c r="V207" s="95"/>
    </row>
    <row r="208" spans="1:22" s="96" customFormat="1" ht="20.100000000000001" customHeight="1" x14ac:dyDescent="0.2">
      <c r="A208" s="148" t="s">
        <v>110</v>
      </c>
      <c r="B208" s="149" t="s">
        <v>533</v>
      </c>
      <c r="C208" s="150" t="s">
        <v>534</v>
      </c>
      <c r="D208" s="148" t="s">
        <v>212</v>
      </c>
      <c r="E208" s="148" t="s">
        <v>219</v>
      </c>
      <c r="F208" s="151">
        <v>8.6999999999999993</v>
      </c>
      <c r="G208" s="200"/>
      <c r="H208" s="201"/>
      <c r="I208" s="91">
        <v>200</v>
      </c>
      <c r="J208" s="202"/>
      <c r="K208" s="203"/>
      <c r="L208" s="203"/>
      <c r="M208" s="90">
        <f t="shared" si="41"/>
        <v>0</v>
      </c>
      <c r="N208" s="90">
        <f t="shared" si="42"/>
        <v>0</v>
      </c>
      <c r="O208" s="131">
        <f t="shared" si="43"/>
        <v>0</v>
      </c>
      <c r="P208" s="131">
        <f t="shared" si="44"/>
        <v>0</v>
      </c>
      <c r="Q208" s="95"/>
      <c r="R208" s="95"/>
      <c r="S208" s="95"/>
      <c r="T208" s="95"/>
      <c r="U208" s="95"/>
      <c r="V208" s="95"/>
    </row>
    <row r="209" spans="1:22" s="96" customFormat="1" ht="20.100000000000001" customHeight="1" x14ac:dyDescent="0.2">
      <c r="A209" s="148" t="s">
        <v>111</v>
      </c>
      <c r="B209" s="149" t="s">
        <v>533</v>
      </c>
      <c r="C209" s="150" t="s">
        <v>534</v>
      </c>
      <c r="D209" s="148" t="s">
        <v>250</v>
      </c>
      <c r="E209" s="148" t="s">
        <v>219</v>
      </c>
      <c r="F209" s="151">
        <v>2.78</v>
      </c>
      <c r="G209" s="200"/>
      <c r="H209" s="201"/>
      <c r="I209" s="91">
        <v>200</v>
      </c>
      <c r="J209" s="202"/>
      <c r="K209" s="203"/>
      <c r="L209" s="203"/>
      <c r="M209" s="90">
        <f t="shared" si="41"/>
        <v>0</v>
      </c>
      <c r="N209" s="90">
        <f t="shared" si="42"/>
        <v>0</v>
      </c>
      <c r="O209" s="131">
        <f t="shared" si="43"/>
        <v>0</v>
      </c>
      <c r="P209" s="131">
        <f t="shared" si="44"/>
        <v>0</v>
      </c>
      <c r="Q209" s="95"/>
      <c r="R209" s="95"/>
      <c r="S209" s="95"/>
      <c r="T209" s="95"/>
      <c r="U209" s="95"/>
      <c r="V209" s="95"/>
    </row>
    <row r="210" spans="1:22" s="96" customFormat="1" ht="20.100000000000001" customHeight="1" x14ac:dyDescent="0.2">
      <c r="A210" s="148" t="s">
        <v>112</v>
      </c>
      <c r="B210" s="149" t="s">
        <v>533</v>
      </c>
      <c r="C210" s="150" t="s">
        <v>534</v>
      </c>
      <c r="D210" s="148" t="s">
        <v>244</v>
      </c>
      <c r="E210" s="148" t="s">
        <v>245</v>
      </c>
      <c r="F210" s="151">
        <v>1.8</v>
      </c>
      <c r="G210" s="200"/>
      <c r="H210" s="201"/>
      <c r="I210" s="91">
        <v>0</v>
      </c>
      <c r="J210" s="202"/>
      <c r="K210" s="203"/>
      <c r="L210" s="203"/>
      <c r="M210" s="90">
        <f t="shared" si="41"/>
        <v>0</v>
      </c>
      <c r="N210" s="90">
        <f t="shared" si="42"/>
        <v>0</v>
      </c>
      <c r="O210" s="131">
        <f t="shared" si="43"/>
        <v>0</v>
      </c>
      <c r="P210" s="131">
        <f t="shared" si="44"/>
        <v>0</v>
      </c>
      <c r="Q210" s="95"/>
      <c r="R210" s="95"/>
      <c r="S210" s="95"/>
      <c r="T210" s="95"/>
      <c r="U210" s="95"/>
      <c r="V210" s="95"/>
    </row>
    <row r="211" spans="1:22" s="96" customFormat="1" ht="20.100000000000001" customHeight="1" x14ac:dyDescent="0.2">
      <c r="A211" s="148" t="s">
        <v>113</v>
      </c>
      <c r="B211" s="149" t="s">
        <v>533</v>
      </c>
      <c r="C211" s="150" t="s">
        <v>534</v>
      </c>
      <c r="D211" s="148" t="s">
        <v>306</v>
      </c>
      <c r="E211" s="148" t="s">
        <v>220</v>
      </c>
      <c r="F211" s="151">
        <v>3.45</v>
      </c>
      <c r="G211" s="200"/>
      <c r="H211" s="201"/>
      <c r="I211" s="91">
        <v>0</v>
      </c>
      <c r="J211" s="202"/>
      <c r="K211" s="203"/>
      <c r="L211" s="203"/>
      <c r="M211" s="90">
        <f t="shared" si="41"/>
        <v>0</v>
      </c>
      <c r="N211" s="90">
        <f t="shared" si="42"/>
        <v>0</v>
      </c>
      <c r="O211" s="131">
        <f t="shared" si="43"/>
        <v>0</v>
      </c>
      <c r="P211" s="131">
        <f t="shared" si="44"/>
        <v>0</v>
      </c>
      <c r="Q211" s="95"/>
      <c r="R211" s="95"/>
      <c r="S211" s="95"/>
      <c r="T211" s="95"/>
      <c r="U211" s="95"/>
      <c r="V211" s="95"/>
    </row>
    <row r="212" spans="1:22" s="96" customFormat="1" ht="20.100000000000001" customHeight="1" x14ac:dyDescent="0.2">
      <c r="A212" s="148" t="s">
        <v>532</v>
      </c>
      <c r="B212" s="149" t="s">
        <v>533</v>
      </c>
      <c r="C212" s="150" t="s">
        <v>534</v>
      </c>
      <c r="D212" s="148" t="s">
        <v>211</v>
      </c>
      <c r="E212" s="148" t="s">
        <v>217</v>
      </c>
      <c r="F212" s="151">
        <v>3.23</v>
      </c>
      <c r="G212" s="200"/>
      <c r="H212" s="201"/>
      <c r="I212" s="91">
        <v>0</v>
      </c>
      <c r="J212" s="202"/>
      <c r="K212" s="203"/>
      <c r="L212" s="203"/>
      <c r="M212" s="90">
        <f t="shared" si="41"/>
        <v>0</v>
      </c>
      <c r="N212" s="90">
        <f t="shared" si="42"/>
        <v>0</v>
      </c>
      <c r="O212" s="131">
        <f t="shared" si="43"/>
        <v>0</v>
      </c>
      <c r="P212" s="131">
        <f t="shared" si="44"/>
        <v>0</v>
      </c>
      <c r="Q212" s="95"/>
      <c r="R212" s="95"/>
      <c r="S212" s="95"/>
      <c r="T212" s="95"/>
      <c r="U212" s="95"/>
      <c r="V212" s="95"/>
    </row>
    <row r="213" spans="1:22" s="96" customFormat="1" ht="20.100000000000001" customHeight="1" x14ac:dyDescent="0.2">
      <c r="A213" s="148" t="s">
        <v>115</v>
      </c>
      <c r="B213" s="149" t="s">
        <v>533</v>
      </c>
      <c r="C213" s="150" t="s">
        <v>534</v>
      </c>
      <c r="D213" s="148" t="s">
        <v>249</v>
      </c>
      <c r="E213" s="148" t="s">
        <v>217</v>
      </c>
      <c r="F213" s="151">
        <v>11.6</v>
      </c>
      <c r="G213" s="200"/>
      <c r="H213" s="201"/>
      <c r="I213" s="91">
        <v>0</v>
      </c>
      <c r="J213" s="202"/>
      <c r="K213" s="203"/>
      <c r="L213" s="203"/>
      <c r="M213" s="90">
        <f t="shared" si="41"/>
        <v>0</v>
      </c>
      <c r="N213" s="90">
        <f t="shared" si="42"/>
        <v>0</v>
      </c>
      <c r="O213" s="131">
        <f t="shared" si="43"/>
        <v>0</v>
      </c>
      <c r="P213" s="131">
        <f t="shared" si="44"/>
        <v>0</v>
      </c>
      <c r="Q213" s="95"/>
      <c r="R213" s="95"/>
      <c r="S213" s="95"/>
      <c r="T213" s="95"/>
      <c r="U213" s="95"/>
      <c r="V213" s="95"/>
    </row>
    <row r="214" spans="1:22" s="96" customFormat="1" ht="20.100000000000001" customHeight="1" x14ac:dyDescent="0.2">
      <c r="A214" s="148" t="s">
        <v>116</v>
      </c>
      <c r="B214" s="149" t="s">
        <v>533</v>
      </c>
      <c r="C214" s="150" t="s">
        <v>534</v>
      </c>
      <c r="D214" s="148" t="s">
        <v>211</v>
      </c>
      <c r="E214" s="148" t="s">
        <v>217</v>
      </c>
      <c r="F214" s="151">
        <v>4.62</v>
      </c>
      <c r="G214" s="200"/>
      <c r="H214" s="201"/>
      <c r="I214" s="91">
        <v>0</v>
      </c>
      <c r="J214" s="202"/>
      <c r="K214" s="203"/>
      <c r="L214" s="203"/>
      <c r="M214" s="90">
        <f t="shared" si="41"/>
        <v>0</v>
      </c>
      <c r="N214" s="90">
        <f t="shared" si="42"/>
        <v>0</v>
      </c>
      <c r="O214" s="131">
        <f t="shared" si="43"/>
        <v>0</v>
      </c>
      <c r="P214" s="131">
        <f t="shared" si="44"/>
        <v>0</v>
      </c>
      <c r="Q214" s="95"/>
      <c r="R214" s="95"/>
      <c r="S214" s="95"/>
      <c r="T214" s="95"/>
      <c r="U214" s="95"/>
      <c r="V214" s="95"/>
    </row>
    <row r="215" spans="1:22" s="96" customFormat="1" ht="20.100000000000001" customHeight="1" x14ac:dyDescent="0.2">
      <c r="A215" s="148" t="s">
        <v>227</v>
      </c>
      <c r="B215" s="149" t="s">
        <v>533</v>
      </c>
      <c r="C215" s="150" t="s">
        <v>534</v>
      </c>
      <c r="D215" s="148" t="s">
        <v>240</v>
      </c>
      <c r="E215" s="152" t="s">
        <v>291</v>
      </c>
      <c r="F215" s="165">
        <v>168.35</v>
      </c>
      <c r="G215" s="200"/>
      <c r="H215" s="201"/>
      <c r="I215" s="91">
        <v>200</v>
      </c>
      <c r="J215" s="202"/>
      <c r="K215" s="203"/>
      <c r="L215" s="203"/>
      <c r="M215" s="90">
        <f t="shared" si="41"/>
        <v>0</v>
      </c>
      <c r="N215" s="90">
        <f t="shared" si="42"/>
        <v>0</v>
      </c>
      <c r="O215" s="131">
        <f t="shared" si="43"/>
        <v>0</v>
      </c>
      <c r="P215" s="131">
        <f t="shared" si="44"/>
        <v>0</v>
      </c>
      <c r="Q215" s="95"/>
      <c r="R215" s="95"/>
      <c r="S215" s="95"/>
      <c r="T215" s="95"/>
      <c r="U215" s="95"/>
      <c r="V215" s="95"/>
    </row>
    <row r="216" spans="1:22" s="96" customFormat="1" ht="20.100000000000001" customHeight="1" x14ac:dyDescent="0.2">
      <c r="A216" s="148" t="s">
        <v>228</v>
      </c>
      <c r="B216" s="149" t="s">
        <v>533</v>
      </c>
      <c r="C216" s="150" t="s">
        <v>534</v>
      </c>
      <c r="D216" s="152" t="s">
        <v>241</v>
      </c>
      <c r="E216" s="148" t="s">
        <v>217</v>
      </c>
      <c r="F216" s="165">
        <v>15.18</v>
      </c>
      <c r="G216" s="200"/>
      <c r="H216" s="201"/>
      <c r="I216" s="91">
        <v>10</v>
      </c>
      <c r="J216" s="202"/>
      <c r="K216" s="203"/>
      <c r="L216" s="203"/>
      <c r="M216" s="90">
        <f t="shared" si="41"/>
        <v>0</v>
      </c>
      <c r="N216" s="90">
        <f t="shared" si="42"/>
        <v>0</v>
      </c>
      <c r="O216" s="131">
        <f t="shared" si="43"/>
        <v>0</v>
      </c>
      <c r="P216" s="131">
        <f t="shared" si="44"/>
        <v>0</v>
      </c>
      <c r="Q216" s="95"/>
      <c r="R216" s="95"/>
      <c r="S216" s="95"/>
      <c r="T216" s="95"/>
      <c r="U216" s="95"/>
      <c r="V216" s="95"/>
    </row>
    <row r="217" spans="1:22" s="96" customFormat="1" ht="20.100000000000001" customHeight="1" x14ac:dyDescent="0.2">
      <c r="A217" s="148" t="s">
        <v>229</v>
      </c>
      <c r="B217" s="149" t="s">
        <v>533</v>
      </c>
      <c r="C217" s="150" t="s">
        <v>534</v>
      </c>
      <c r="D217" s="152" t="s">
        <v>16</v>
      </c>
      <c r="E217" s="148" t="s">
        <v>217</v>
      </c>
      <c r="F217" s="165">
        <v>16.8</v>
      </c>
      <c r="G217" s="200"/>
      <c r="H217" s="201"/>
      <c r="I217" s="91">
        <v>200</v>
      </c>
      <c r="J217" s="202"/>
      <c r="K217" s="203"/>
      <c r="L217" s="203"/>
      <c r="M217" s="90">
        <f t="shared" si="41"/>
        <v>0</v>
      </c>
      <c r="N217" s="90">
        <f t="shared" si="42"/>
        <v>0</v>
      </c>
      <c r="O217" s="131">
        <f t="shared" si="43"/>
        <v>0</v>
      </c>
      <c r="P217" s="131">
        <f t="shared" si="44"/>
        <v>0</v>
      </c>
      <c r="Q217" s="95"/>
      <c r="R217" s="95"/>
      <c r="S217" s="95"/>
      <c r="T217" s="95"/>
      <c r="U217" s="95"/>
      <c r="V217" s="95"/>
    </row>
    <row r="218" spans="1:22" s="96" customFormat="1" ht="20.100000000000001" customHeight="1" x14ac:dyDescent="0.2">
      <c r="A218" s="148" t="s">
        <v>230</v>
      </c>
      <c r="B218" s="149" t="s">
        <v>533</v>
      </c>
      <c r="C218" s="150" t="s">
        <v>534</v>
      </c>
      <c r="D218" s="152" t="s">
        <v>16</v>
      </c>
      <c r="E218" s="148" t="s">
        <v>217</v>
      </c>
      <c r="F218" s="165">
        <v>17.600000000000001</v>
      </c>
      <c r="G218" s="200"/>
      <c r="H218" s="201"/>
      <c r="I218" s="91">
        <v>200</v>
      </c>
      <c r="J218" s="202"/>
      <c r="K218" s="203"/>
      <c r="L218" s="203"/>
      <c r="M218" s="90">
        <f t="shared" si="41"/>
        <v>0</v>
      </c>
      <c r="N218" s="90">
        <f t="shared" si="42"/>
        <v>0</v>
      </c>
      <c r="O218" s="131">
        <f t="shared" si="43"/>
        <v>0</v>
      </c>
      <c r="P218" s="131">
        <f t="shared" si="44"/>
        <v>0</v>
      </c>
      <c r="Q218" s="95"/>
      <c r="R218" s="95"/>
      <c r="S218" s="95"/>
      <c r="T218" s="95"/>
      <c r="U218" s="95"/>
      <c r="V218" s="95"/>
    </row>
    <row r="219" spans="1:22" s="96" customFormat="1" ht="20.100000000000001" customHeight="1" x14ac:dyDescent="0.2">
      <c r="A219" s="148" t="s">
        <v>231</v>
      </c>
      <c r="B219" s="149" t="s">
        <v>533</v>
      </c>
      <c r="C219" s="150" t="s">
        <v>534</v>
      </c>
      <c r="D219" s="152" t="s">
        <v>260</v>
      </c>
      <c r="E219" s="152" t="s">
        <v>245</v>
      </c>
      <c r="F219" s="165">
        <v>12.8</v>
      </c>
      <c r="G219" s="200"/>
      <c r="H219" s="201"/>
      <c r="I219" s="91">
        <v>200</v>
      </c>
      <c r="J219" s="202"/>
      <c r="K219" s="203"/>
      <c r="L219" s="203"/>
      <c r="M219" s="90">
        <f t="shared" si="41"/>
        <v>0</v>
      </c>
      <c r="N219" s="90">
        <f t="shared" si="42"/>
        <v>0</v>
      </c>
      <c r="O219" s="131">
        <f t="shared" si="43"/>
        <v>0</v>
      </c>
      <c r="P219" s="131">
        <f t="shared" si="44"/>
        <v>0</v>
      </c>
      <c r="Q219" s="95"/>
      <c r="R219" s="95"/>
      <c r="S219" s="95"/>
      <c r="T219" s="95"/>
      <c r="U219" s="95"/>
      <c r="V219" s="95"/>
    </row>
    <row r="220" spans="1:22" s="96" customFormat="1" ht="20.100000000000001" customHeight="1" x14ac:dyDescent="0.2">
      <c r="A220" s="157"/>
      <c r="B220" s="158"/>
      <c r="C220" s="158"/>
      <c r="D220" s="158"/>
      <c r="E220" s="159"/>
      <c r="F220" s="160">
        <f>SUM(F191:F219)</f>
        <v>786.32</v>
      </c>
      <c r="G220" s="161"/>
      <c r="H220" s="161"/>
      <c r="I220" s="160"/>
      <c r="J220" s="160"/>
      <c r="K220" s="160"/>
      <c r="L220" s="162"/>
      <c r="M220" s="160">
        <f>SUM(M191:M219)</f>
        <v>0</v>
      </c>
      <c r="N220" s="160">
        <f t="shared" ref="N220:P220" si="45">SUM(N191:N219)</f>
        <v>0</v>
      </c>
      <c r="O220" s="161">
        <f t="shared" si="45"/>
        <v>0</v>
      </c>
      <c r="P220" s="161">
        <f t="shared" si="45"/>
        <v>0</v>
      </c>
      <c r="Q220" s="95"/>
      <c r="R220" s="95"/>
      <c r="S220" s="95"/>
      <c r="T220" s="95"/>
      <c r="U220" s="95"/>
      <c r="V220" s="95"/>
    </row>
    <row r="221" spans="1:22" s="96" customFormat="1" ht="20.100000000000001" customHeight="1" x14ac:dyDescent="0.2">
      <c r="A221" s="152" t="s">
        <v>538</v>
      </c>
      <c r="B221" s="149" t="s">
        <v>202</v>
      </c>
      <c r="C221" s="150" t="s">
        <v>537</v>
      </c>
      <c r="D221" s="152" t="s">
        <v>570</v>
      </c>
      <c r="E221" s="152" t="s">
        <v>86</v>
      </c>
      <c r="F221" s="163">
        <v>20.72</v>
      </c>
      <c r="G221" s="200"/>
      <c r="H221" s="201"/>
      <c r="I221" s="206">
        <v>200</v>
      </c>
      <c r="J221" s="202"/>
      <c r="K221" s="203"/>
      <c r="L221" s="203"/>
      <c r="M221" s="90">
        <f t="shared" ref="M221:M246" si="46">IF(J221&lt;&gt;0,(I221/J221)*F221,0)</f>
        <v>0</v>
      </c>
      <c r="N221" s="90">
        <f t="shared" ref="N221:N246" si="47">K221*M221</f>
        <v>0</v>
      </c>
      <c r="O221" s="131">
        <f t="shared" ref="O221:O246" si="48">(G221*M221)+(N221*H221)</f>
        <v>0</v>
      </c>
      <c r="P221" s="131">
        <f t="shared" ref="P221:P246" si="49">L221*O221</f>
        <v>0</v>
      </c>
      <c r="Q221" s="95"/>
      <c r="R221" s="95"/>
      <c r="S221" s="95"/>
      <c r="T221" s="95"/>
      <c r="U221" s="95"/>
      <c r="V221" s="95"/>
    </row>
    <row r="222" spans="1:22" s="96" customFormat="1" ht="20.100000000000001" customHeight="1" x14ac:dyDescent="0.2">
      <c r="A222" s="152" t="s">
        <v>539</v>
      </c>
      <c r="B222" s="149" t="s">
        <v>202</v>
      </c>
      <c r="C222" s="150" t="s">
        <v>537</v>
      </c>
      <c r="D222" s="152" t="s">
        <v>571</v>
      </c>
      <c r="E222" s="152" t="s">
        <v>217</v>
      </c>
      <c r="F222" s="163">
        <v>72.2</v>
      </c>
      <c r="G222" s="200"/>
      <c r="H222" s="201"/>
      <c r="I222" s="206">
        <v>200</v>
      </c>
      <c r="J222" s="202"/>
      <c r="K222" s="203"/>
      <c r="L222" s="203"/>
      <c r="M222" s="90">
        <f t="shared" si="46"/>
        <v>0</v>
      </c>
      <c r="N222" s="90">
        <f t="shared" si="47"/>
        <v>0</v>
      </c>
      <c r="O222" s="131">
        <f t="shared" si="48"/>
        <v>0</v>
      </c>
      <c r="P222" s="131">
        <f t="shared" si="49"/>
        <v>0</v>
      </c>
      <c r="Q222" s="95"/>
      <c r="R222" s="95"/>
      <c r="S222" s="95"/>
      <c r="T222" s="95"/>
      <c r="U222" s="95"/>
      <c r="V222" s="95"/>
    </row>
    <row r="223" spans="1:22" s="96" customFormat="1" ht="20.100000000000001" customHeight="1" x14ac:dyDescent="0.2">
      <c r="A223" s="152" t="s">
        <v>540</v>
      </c>
      <c r="B223" s="149" t="s">
        <v>202</v>
      </c>
      <c r="C223" s="150" t="s">
        <v>537</v>
      </c>
      <c r="D223" s="152" t="s">
        <v>572</v>
      </c>
      <c r="E223" s="152" t="s">
        <v>217</v>
      </c>
      <c r="F223" s="163">
        <v>6.48</v>
      </c>
      <c r="G223" s="200"/>
      <c r="H223" s="201"/>
      <c r="I223" s="206">
        <v>200</v>
      </c>
      <c r="J223" s="202"/>
      <c r="K223" s="203"/>
      <c r="L223" s="203"/>
      <c r="M223" s="90">
        <f t="shared" si="46"/>
        <v>0</v>
      </c>
      <c r="N223" s="90">
        <f t="shared" si="47"/>
        <v>0</v>
      </c>
      <c r="O223" s="131">
        <f t="shared" si="48"/>
        <v>0</v>
      </c>
      <c r="P223" s="131">
        <f t="shared" si="49"/>
        <v>0</v>
      </c>
      <c r="Q223" s="95"/>
      <c r="R223" s="95"/>
      <c r="S223" s="95"/>
      <c r="T223" s="95"/>
      <c r="U223" s="95"/>
      <c r="V223" s="95"/>
    </row>
    <row r="224" spans="1:22" s="96" customFormat="1" ht="20.100000000000001" customHeight="1" x14ac:dyDescent="0.2">
      <c r="A224" s="152" t="s">
        <v>541</v>
      </c>
      <c r="B224" s="149" t="s">
        <v>202</v>
      </c>
      <c r="C224" s="150" t="s">
        <v>537</v>
      </c>
      <c r="D224" s="152" t="s">
        <v>208</v>
      </c>
      <c r="E224" s="152" t="s">
        <v>217</v>
      </c>
      <c r="F224" s="163">
        <v>57.76</v>
      </c>
      <c r="G224" s="200"/>
      <c r="H224" s="201"/>
      <c r="I224" s="206">
        <v>200</v>
      </c>
      <c r="J224" s="202"/>
      <c r="K224" s="203"/>
      <c r="L224" s="203"/>
      <c r="M224" s="90">
        <f t="shared" si="46"/>
        <v>0</v>
      </c>
      <c r="N224" s="90">
        <f t="shared" si="47"/>
        <v>0</v>
      </c>
      <c r="O224" s="131">
        <f t="shared" si="48"/>
        <v>0</v>
      </c>
      <c r="P224" s="131">
        <f t="shared" si="49"/>
        <v>0</v>
      </c>
      <c r="Q224" s="95"/>
      <c r="R224" s="95"/>
      <c r="S224" s="95"/>
      <c r="T224" s="95"/>
      <c r="U224" s="95"/>
      <c r="V224" s="95"/>
    </row>
    <row r="225" spans="1:22" s="96" customFormat="1" ht="20.100000000000001" customHeight="1" x14ac:dyDescent="0.2">
      <c r="A225" s="152" t="s">
        <v>542</v>
      </c>
      <c r="B225" s="149" t="s">
        <v>202</v>
      </c>
      <c r="C225" s="150" t="s">
        <v>537</v>
      </c>
      <c r="D225" s="152" t="s">
        <v>160</v>
      </c>
      <c r="E225" s="152" t="s">
        <v>577</v>
      </c>
      <c r="F225" s="163">
        <v>30.4</v>
      </c>
      <c r="G225" s="200"/>
      <c r="H225" s="201"/>
      <c r="I225" s="206">
        <v>200</v>
      </c>
      <c r="J225" s="202"/>
      <c r="K225" s="203"/>
      <c r="L225" s="203"/>
      <c r="M225" s="90">
        <f t="shared" si="46"/>
        <v>0</v>
      </c>
      <c r="N225" s="90">
        <f t="shared" si="47"/>
        <v>0</v>
      </c>
      <c r="O225" s="131">
        <f t="shared" si="48"/>
        <v>0</v>
      </c>
      <c r="P225" s="131">
        <f t="shared" si="49"/>
        <v>0</v>
      </c>
      <c r="Q225" s="95"/>
      <c r="R225" s="95"/>
      <c r="S225" s="95"/>
      <c r="T225" s="95"/>
      <c r="U225" s="95"/>
      <c r="V225" s="95"/>
    </row>
    <row r="226" spans="1:22" s="96" customFormat="1" ht="20.100000000000001" customHeight="1" x14ac:dyDescent="0.2">
      <c r="A226" s="152" t="s">
        <v>543</v>
      </c>
      <c r="B226" s="149" t="s">
        <v>202</v>
      </c>
      <c r="C226" s="150" t="s">
        <v>537</v>
      </c>
      <c r="D226" s="152" t="s">
        <v>573</v>
      </c>
      <c r="E226" s="152" t="s">
        <v>217</v>
      </c>
      <c r="F226" s="163">
        <v>11</v>
      </c>
      <c r="G226" s="200"/>
      <c r="H226" s="201"/>
      <c r="I226" s="206">
        <v>200</v>
      </c>
      <c r="J226" s="202"/>
      <c r="K226" s="203"/>
      <c r="L226" s="203"/>
      <c r="M226" s="90">
        <f t="shared" si="46"/>
        <v>0</v>
      </c>
      <c r="N226" s="90">
        <f t="shared" si="47"/>
        <v>0</v>
      </c>
      <c r="O226" s="131">
        <f t="shared" si="48"/>
        <v>0</v>
      </c>
      <c r="P226" s="131">
        <f t="shared" si="49"/>
        <v>0</v>
      </c>
      <c r="Q226" s="95"/>
      <c r="R226" s="95"/>
      <c r="S226" s="95"/>
      <c r="T226" s="95"/>
      <c r="U226" s="95"/>
      <c r="V226" s="95"/>
    </row>
    <row r="227" spans="1:22" s="96" customFormat="1" ht="20.100000000000001" customHeight="1" x14ac:dyDescent="0.2">
      <c r="A227" s="152" t="s">
        <v>544</v>
      </c>
      <c r="B227" s="149" t="s">
        <v>202</v>
      </c>
      <c r="C227" s="150" t="s">
        <v>537</v>
      </c>
      <c r="D227" s="152" t="s">
        <v>319</v>
      </c>
      <c r="E227" s="152" t="s">
        <v>217</v>
      </c>
      <c r="F227" s="163">
        <v>22</v>
      </c>
      <c r="G227" s="200"/>
      <c r="H227" s="201"/>
      <c r="I227" s="206">
        <v>200</v>
      </c>
      <c r="J227" s="202"/>
      <c r="K227" s="203"/>
      <c r="L227" s="203"/>
      <c r="M227" s="90">
        <f t="shared" si="46"/>
        <v>0</v>
      </c>
      <c r="N227" s="90">
        <f t="shared" si="47"/>
        <v>0</v>
      </c>
      <c r="O227" s="131">
        <f t="shared" si="48"/>
        <v>0</v>
      </c>
      <c r="P227" s="131">
        <f t="shared" si="49"/>
        <v>0</v>
      </c>
      <c r="Q227" s="95"/>
      <c r="R227" s="95"/>
      <c r="S227" s="95"/>
      <c r="T227" s="95"/>
      <c r="U227" s="95"/>
      <c r="V227" s="95"/>
    </row>
    <row r="228" spans="1:22" s="96" customFormat="1" ht="20.100000000000001" customHeight="1" x14ac:dyDescent="0.2">
      <c r="A228" s="152" t="s">
        <v>545</v>
      </c>
      <c r="B228" s="149" t="s">
        <v>202</v>
      </c>
      <c r="C228" s="150" t="s">
        <v>537</v>
      </c>
      <c r="D228" s="152" t="s">
        <v>574</v>
      </c>
      <c r="E228" s="152" t="s">
        <v>217</v>
      </c>
      <c r="F228" s="163">
        <v>16.600000000000001</v>
      </c>
      <c r="G228" s="200"/>
      <c r="H228" s="201"/>
      <c r="I228" s="206">
        <v>200</v>
      </c>
      <c r="J228" s="202"/>
      <c r="K228" s="203"/>
      <c r="L228" s="203"/>
      <c r="M228" s="90">
        <f t="shared" si="46"/>
        <v>0</v>
      </c>
      <c r="N228" s="90">
        <f t="shared" si="47"/>
        <v>0</v>
      </c>
      <c r="O228" s="131">
        <f t="shared" si="48"/>
        <v>0</v>
      </c>
      <c r="P228" s="131">
        <f t="shared" si="49"/>
        <v>0</v>
      </c>
      <c r="Q228" s="95"/>
      <c r="R228" s="95"/>
      <c r="S228" s="95"/>
      <c r="T228" s="95"/>
      <c r="U228" s="95"/>
      <c r="V228" s="95"/>
    </row>
    <row r="229" spans="1:22" s="96" customFormat="1" ht="20.100000000000001" customHeight="1" x14ac:dyDescent="0.2">
      <c r="A229" s="152" t="s">
        <v>546</v>
      </c>
      <c r="B229" s="149" t="s">
        <v>202</v>
      </c>
      <c r="C229" s="150" t="s">
        <v>537</v>
      </c>
      <c r="D229" s="152" t="s">
        <v>575</v>
      </c>
      <c r="E229" s="152" t="s">
        <v>578</v>
      </c>
      <c r="F229" s="163">
        <v>71.44</v>
      </c>
      <c r="G229" s="200"/>
      <c r="H229" s="201"/>
      <c r="I229" s="206">
        <v>200</v>
      </c>
      <c r="J229" s="202"/>
      <c r="K229" s="203"/>
      <c r="L229" s="203"/>
      <c r="M229" s="90">
        <f t="shared" si="46"/>
        <v>0</v>
      </c>
      <c r="N229" s="90">
        <f t="shared" si="47"/>
        <v>0</v>
      </c>
      <c r="O229" s="131">
        <f t="shared" si="48"/>
        <v>0</v>
      </c>
      <c r="P229" s="131">
        <f t="shared" si="49"/>
        <v>0</v>
      </c>
      <c r="Q229" s="95"/>
      <c r="R229" s="95"/>
      <c r="S229" s="95"/>
      <c r="T229" s="95"/>
      <c r="U229" s="95"/>
      <c r="V229" s="95"/>
    </row>
    <row r="230" spans="1:22" s="96" customFormat="1" ht="20.100000000000001" customHeight="1" x14ac:dyDescent="0.2">
      <c r="A230" s="152" t="s">
        <v>547</v>
      </c>
      <c r="B230" s="149" t="s">
        <v>202</v>
      </c>
      <c r="C230" s="150" t="s">
        <v>537</v>
      </c>
      <c r="D230" s="152" t="s">
        <v>208</v>
      </c>
      <c r="E230" s="152" t="s">
        <v>217</v>
      </c>
      <c r="F230" s="163">
        <v>68.48</v>
      </c>
      <c r="G230" s="200"/>
      <c r="H230" s="201"/>
      <c r="I230" s="206">
        <v>200</v>
      </c>
      <c r="J230" s="202"/>
      <c r="K230" s="203"/>
      <c r="L230" s="203"/>
      <c r="M230" s="90">
        <f t="shared" si="46"/>
        <v>0</v>
      </c>
      <c r="N230" s="90">
        <f t="shared" si="47"/>
        <v>0</v>
      </c>
      <c r="O230" s="131">
        <f t="shared" si="48"/>
        <v>0</v>
      </c>
      <c r="P230" s="131">
        <f t="shared" si="49"/>
        <v>0</v>
      </c>
      <c r="Q230" s="95"/>
      <c r="R230" s="95"/>
      <c r="S230" s="95"/>
      <c r="T230" s="95"/>
      <c r="U230" s="95"/>
      <c r="V230" s="95"/>
    </row>
    <row r="231" spans="1:22" s="96" customFormat="1" ht="20.100000000000001" customHeight="1" x14ac:dyDescent="0.2">
      <c r="A231" s="152" t="s">
        <v>548</v>
      </c>
      <c r="B231" s="149" t="s">
        <v>202</v>
      </c>
      <c r="C231" s="150" t="s">
        <v>537</v>
      </c>
      <c r="D231" s="152" t="s">
        <v>208</v>
      </c>
      <c r="E231" s="152" t="s">
        <v>217</v>
      </c>
      <c r="F231" s="163">
        <v>58</v>
      </c>
      <c r="G231" s="200"/>
      <c r="H231" s="201"/>
      <c r="I231" s="206">
        <v>200</v>
      </c>
      <c r="J231" s="202"/>
      <c r="K231" s="203"/>
      <c r="L231" s="203"/>
      <c r="M231" s="90">
        <f t="shared" si="46"/>
        <v>0</v>
      </c>
      <c r="N231" s="90">
        <f t="shared" si="47"/>
        <v>0</v>
      </c>
      <c r="O231" s="131">
        <f t="shared" si="48"/>
        <v>0</v>
      </c>
      <c r="P231" s="131">
        <f t="shared" si="49"/>
        <v>0</v>
      </c>
      <c r="Q231" s="95"/>
      <c r="R231" s="95"/>
      <c r="S231" s="95"/>
      <c r="T231" s="95"/>
      <c r="U231" s="95"/>
      <c r="V231" s="95"/>
    </row>
    <row r="232" spans="1:22" s="96" customFormat="1" ht="20.100000000000001" customHeight="1" x14ac:dyDescent="0.2">
      <c r="A232" s="152" t="s">
        <v>549</v>
      </c>
      <c r="B232" s="149" t="s">
        <v>202</v>
      </c>
      <c r="C232" s="150" t="s">
        <v>537</v>
      </c>
      <c r="D232" s="152" t="s">
        <v>208</v>
      </c>
      <c r="E232" s="152" t="s">
        <v>217</v>
      </c>
      <c r="F232" s="163">
        <v>58</v>
      </c>
      <c r="G232" s="200"/>
      <c r="H232" s="201"/>
      <c r="I232" s="206">
        <v>200</v>
      </c>
      <c r="J232" s="202"/>
      <c r="K232" s="203"/>
      <c r="L232" s="203"/>
      <c r="M232" s="90">
        <f t="shared" si="46"/>
        <v>0</v>
      </c>
      <c r="N232" s="90">
        <f t="shared" si="47"/>
        <v>0</v>
      </c>
      <c r="O232" s="131">
        <f t="shared" si="48"/>
        <v>0</v>
      </c>
      <c r="P232" s="131">
        <f t="shared" si="49"/>
        <v>0</v>
      </c>
      <c r="Q232" s="95"/>
      <c r="R232" s="95"/>
      <c r="S232" s="95"/>
      <c r="T232" s="95"/>
      <c r="U232" s="95"/>
      <c r="V232" s="95"/>
    </row>
    <row r="233" spans="1:22" s="96" customFormat="1" ht="20.100000000000001" customHeight="1" x14ac:dyDescent="0.2">
      <c r="A233" s="152" t="s">
        <v>550</v>
      </c>
      <c r="B233" s="149" t="s">
        <v>202</v>
      </c>
      <c r="C233" s="150" t="s">
        <v>537</v>
      </c>
      <c r="D233" s="152" t="s">
        <v>208</v>
      </c>
      <c r="E233" s="152" t="s">
        <v>217</v>
      </c>
      <c r="F233" s="163">
        <v>58</v>
      </c>
      <c r="G233" s="200"/>
      <c r="H233" s="201"/>
      <c r="I233" s="206">
        <v>200</v>
      </c>
      <c r="J233" s="202"/>
      <c r="K233" s="203"/>
      <c r="L233" s="203"/>
      <c r="M233" s="90">
        <f t="shared" si="46"/>
        <v>0</v>
      </c>
      <c r="N233" s="90">
        <f t="shared" si="47"/>
        <v>0</v>
      </c>
      <c r="O233" s="131">
        <f t="shared" si="48"/>
        <v>0</v>
      </c>
      <c r="P233" s="131">
        <f t="shared" si="49"/>
        <v>0</v>
      </c>
      <c r="Q233" s="95"/>
      <c r="R233" s="95"/>
      <c r="S233" s="95"/>
      <c r="T233" s="95"/>
      <c r="U233" s="95"/>
      <c r="V233" s="95"/>
    </row>
    <row r="234" spans="1:22" s="96" customFormat="1" ht="20.100000000000001" customHeight="1" x14ac:dyDescent="0.2">
      <c r="A234" s="152" t="s">
        <v>551</v>
      </c>
      <c r="B234" s="149" t="s">
        <v>202</v>
      </c>
      <c r="C234" s="150" t="s">
        <v>537</v>
      </c>
      <c r="D234" s="152" t="s">
        <v>208</v>
      </c>
      <c r="E234" s="152" t="s">
        <v>217</v>
      </c>
      <c r="F234" s="163">
        <v>57.76</v>
      </c>
      <c r="G234" s="200"/>
      <c r="H234" s="201"/>
      <c r="I234" s="206">
        <v>200</v>
      </c>
      <c r="J234" s="202"/>
      <c r="K234" s="203"/>
      <c r="L234" s="203"/>
      <c r="M234" s="90">
        <f t="shared" si="46"/>
        <v>0</v>
      </c>
      <c r="N234" s="90">
        <f t="shared" si="47"/>
        <v>0</v>
      </c>
      <c r="O234" s="131">
        <f t="shared" si="48"/>
        <v>0</v>
      </c>
      <c r="P234" s="131">
        <f t="shared" si="49"/>
        <v>0</v>
      </c>
      <c r="Q234" s="95"/>
      <c r="R234" s="95"/>
      <c r="S234" s="95"/>
      <c r="T234" s="95"/>
      <c r="U234" s="95"/>
      <c r="V234" s="95"/>
    </row>
    <row r="235" spans="1:22" s="96" customFormat="1" ht="20.100000000000001" customHeight="1" x14ac:dyDescent="0.2">
      <c r="A235" s="152" t="s">
        <v>552</v>
      </c>
      <c r="B235" s="149" t="s">
        <v>202</v>
      </c>
      <c r="C235" s="150" t="s">
        <v>537</v>
      </c>
      <c r="D235" s="152" t="s">
        <v>208</v>
      </c>
      <c r="E235" s="152" t="s">
        <v>217</v>
      </c>
      <c r="F235" s="163">
        <v>51.5</v>
      </c>
      <c r="G235" s="200"/>
      <c r="H235" s="201"/>
      <c r="I235" s="206">
        <v>200</v>
      </c>
      <c r="J235" s="202"/>
      <c r="K235" s="203"/>
      <c r="L235" s="203"/>
      <c r="M235" s="90">
        <f t="shared" si="46"/>
        <v>0</v>
      </c>
      <c r="N235" s="90">
        <f t="shared" si="47"/>
        <v>0</v>
      </c>
      <c r="O235" s="131">
        <f t="shared" si="48"/>
        <v>0</v>
      </c>
      <c r="P235" s="131">
        <f t="shared" si="49"/>
        <v>0</v>
      </c>
      <c r="Q235" s="95"/>
      <c r="R235" s="95"/>
      <c r="S235" s="95"/>
      <c r="T235" s="95"/>
      <c r="U235" s="95"/>
      <c r="V235" s="95"/>
    </row>
    <row r="236" spans="1:22" s="96" customFormat="1" ht="20.100000000000001" customHeight="1" x14ac:dyDescent="0.2">
      <c r="A236" s="152" t="s">
        <v>553</v>
      </c>
      <c r="B236" s="149" t="s">
        <v>202</v>
      </c>
      <c r="C236" s="150" t="s">
        <v>537</v>
      </c>
      <c r="D236" s="152" t="s">
        <v>208</v>
      </c>
      <c r="E236" s="152" t="s">
        <v>350</v>
      </c>
      <c r="F236" s="163">
        <v>56</v>
      </c>
      <c r="G236" s="200"/>
      <c r="H236" s="201"/>
      <c r="I236" s="206">
        <v>200</v>
      </c>
      <c r="J236" s="202"/>
      <c r="K236" s="203"/>
      <c r="L236" s="203"/>
      <c r="M236" s="90">
        <f t="shared" si="46"/>
        <v>0</v>
      </c>
      <c r="N236" s="90">
        <f t="shared" si="47"/>
        <v>0</v>
      </c>
      <c r="O236" s="131">
        <f t="shared" si="48"/>
        <v>0</v>
      </c>
      <c r="P236" s="131">
        <f t="shared" si="49"/>
        <v>0</v>
      </c>
      <c r="Q236" s="95"/>
      <c r="R236" s="95"/>
      <c r="S236" s="95"/>
      <c r="T236" s="95"/>
      <c r="U236" s="95"/>
      <c r="V236" s="95"/>
    </row>
    <row r="237" spans="1:22" s="96" customFormat="1" ht="20.100000000000001" customHeight="1" x14ac:dyDescent="0.2">
      <c r="A237" s="152" t="s">
        <v>554</v>
      </c>
      <c r="B237" s="149" t="s">
        <v>202</v>
      </c>
      <c r="C237" s="150" t="s">
        <v>537</v>
      </c>
      <c r="D237" s="152" t="s">
        <v>252</v>
      </c>
      <c r="E237" s="152" t="s">
        <v>217</v>
      </c>
      <c r="F237" s="163">
        <v>1.7</v>
      </c>
      <c r="G237" s="200"/>
      <c r="H237" s="201"/>
      <c r="I237" s="206">
        <v>0</v>
      </c>
      <c r="J237" s="202"/>
      <c r="K237" s="203"/>
      <c r="L237" s="203"/>
      <c r="M237" s="90">
        <f t="shared" si="46"/>
        <v>0</v>
      </c>
      <c r="N237" s="90">
        <f t="shared" si="47"/>
        <v>0</v>
      </c>
      <c r="O237" s="131">
        <f t="shared" si="48"/>
        <v>0</v>
      </c>
      <c r="P237" s="131">
        <f t="shared" si="49"/>
        <v>0</v>
      </c>
      <c r="Q237" s="95"/>
      <c r="R237" s="95"/>
      <c r="S237" s="95"/>
      <c r="T237" s="95"/>
      <c r="U237" s="95"/>
      <c r="V237" s="95"/>
    </row>
    <row r="238" spans="1:22" s="96" customFormat="1" ht="20.100000000000001" customHeight="1" x14ac:dyDescent="0.2">
      <c r="A238" s="152" t="s">
        <v>555</v>
      </c>
      <c r="B238" s="149" t="s">
        <v>202</v>
      </c>
      <c r="C238" s="150" t="s">
        <v>537</v>
      </c>
      <c r="D238" s="152" t="s">
        <v>576</v>
      </c>
      <c r="E238" s="152" t="s">
        <v>579</v>
      </c>
      <c r="F238" s="163">
        <v>6.48</v>
      </c>
      <c r="G238" s="200"/>
      <c r="H238" s="201"/>
      <c r="I238" s="206">
        <v>0</v>
      </c>
      <c r="J238" s="202"/>
      <c r="K238" s="203"/>
      <c r="L238" s="203"/>
      <c r="M238" s="90">
        <f t="shared" si="46"/>
        <v>0</v>
      </c>
      <c r="N238" s="90">
        <f t="shared" si="47"/>
        <v>0</v>
      </c>
      <c r="O238" s="131">
        <f t="shared" si="48"/>
        <v>0</v>
      </c>
      <c r="P238" s="131">
        <f t="shared" si="49"/>
        <v>0</v>
      </c>
      <c r="Q238" s="95"/>
      <c r="R238" s="95"/>
      <c r="S238" s="95"/>
      <c r="T238" s="95"/>
      <c r="U238" s="95"/>
      <c r="V238" s="95"/>
    </row>
    <row r="239" spans="1:22" s="96" customFormat="1" ht="20.100000000000001" customHeight="1" x14ac:dyDescent="0.2">
      <c r="A239" s="152" t="s">
        <v>556</v>
      </c>
      <c r="B239" s="149" t="s">
        <v>202</v>
      </c>
      <c r="C239" s="150" t="s">
        <v>537</v>
      </c>
      <c r="D239" s="152" t="s">
        <v>211</v>
      </c>
      <c r="E239" s="152" t="s">
        <v>217</v>
      </c>
      <c r="F239" s="163">
        <v>6</v>
      </c>
      <c r="G239" s="200"/>
      <c r="H239" s="201"/>
      <c r="I239" s="206">
        <v>0</v>
      </c>
      <c r="J239" s="202"/>
      <c r="K239" s="203"/>
      <c r="L239" s="203"/>
      <c r="M239" s="90">
        <f t="shared" si="46"/>
        <v>0</v>
      </c>
      <c r="N239" s="90">
        <f t="shared" si="47"/>
        <v>0</v>
      </c>
      <c r="O239" s="131">
        <f t="shared" si="48"/>
        <v>0</v>
      </c>
      <c r="P239" s="131">
        <f t="shared" si="49"/>
        <v>0</v>
      </c>
      <c r="Q239" s="95"/>
      <c r="R239" s="95"/>
      <c r="S239" s="95"/>
      <c r="T239" s="95"/>
      <c r="U239" s="95"/>
      <c r="V239" s="95"/>
    </row>
    <row r="240" spans="1:22" s="96" customFormat="1" ht="20.100000000000001" customHeight="1" x14ac:dyDescent="0.2">
      <c r="A240" s="152" t="s">
        <v>557</v>
      </c>
      <c r="B240" s="149" t="s">
        <v>202</v>
      </c>
      <c r="C240" s="150" t="s">
        <v>537</v>
      </c>
      <c r="D240" s="152" t="s">
        <v>211</v>
      </c>
      <c r="E240" s="152" t="s">
        <v>217</v>
      </c>
      <c r="F240" s="163">
        <v>1.5</v>
      </c>
      <c r="G240" s="200"/>
      <c r="H240" s="201"/>
      <c r="I240" s="206">
        <v>0</v>
      </c>
      <c r="J240" s="202"/>
      <c r="K240" s="203"/>
      <c r="L240" s="203"/>
      <c r="M240" s="90">
        <f t="shared" si="46"/>
        <v>0</v>
      </c>
      <c r="N240" s="90">
        <f t="shared" si="47"/>
        <v>0</v>
      </c>
      <c r="O240" s="131">
        <f t="shared" si="48"/>
        <v>0</v>
      </c>
      <c r="P240" s="131">
        <f t="shared" si="49"/>
        <v>0</v>
      </c>
      <c r="Q240" s="95"/>
      <c r="R240" s="95"/>
      <c r="S240" s="95"/>
      <c r="T240" s="95"/>
      <c r="U240" s="95"/>
      <c r="V240" s="95"/>
    </row>
    <row r="241" spans="1:22" s="96" customFormat="1" ht="20.100000000000001" customHeight="1" x14ac:dyDescent="0.2">
      <c r="A241" s="152" t="s">
        <v>558</v>
      </c>
      <c r="B241" s="149" t="s">
        <v>202</v>
      </c>
      <c r="C241" s="150" t="s">
        <v>537</v>
      </c>
      <c r="D241" s="152" t="s">
        <v>211</v>
      </c>
      <c r="E241" s="152" t="s">
        <v>217</v>
      </c>
      <c r="F241" s="163">
        <v>2</v>
      </c>
      <c r="G241" s="200"/>
      <c r="H241" s="201"/>
      <c r="I241" s="206">
        <v>0</v>
      </c>
      <c r="J241" s="202"/>
      <c r="K241" s="203"/>
      <c r="L241" s="203"/>
      <c r="M241" s="90">
        <f t="shared" si="46"/>
        <v>0</v>
      </c>
      <c r="N241" s="90">
        <f t="shared" si="47"/>
        <v>0</v>
      </c>
      <c r="O241" s="131">
        <f t="shared" si="48"/>
        <v>0</v>
      </c>
      <c r="P241" s="131">
        <f t="shared" si="49"/>
        <v>0</v>
      </c>
      <c r="Q241" s="95"/>
      <c r="R241" s="95"/>
      <c r="S241" s="95"/>
      <c r="T241" s="95"/>
      <c r="U241" s="95"/>
      <c r="V241" s="95"/>
    </row>
    <row r="242" spans="1:22" s="96" customFormat="1" ht="20.100000000000001" customHeight="1" x14ac:dyDescent="0.2">
      <c r="A242" s="152" t="s">
        <v>559</v>
      </c>
      <c r="B242" s="149" t="s">
        <v>202</v>
      </c>
      <c r="C242" s="150" t="s">
        <v>537</v>
      </c>
      <c r="D242" s="152" t="s">
        <v>244</v>
      </c>
      <c r="E242" s="152" t="s">
        <v>486</v>
      </c>
      <c r="F242" s="163">
        <v>0.81</v>
      </c>
      <c r="G242" s="200"/>
      <c r="H242" s="201"/>
      <c r="I242" s="206">
        <v>0</v>
      </c>
      <c r="J242" s="202"/>
      <c r="K242" s="203"/>
      <c r="L242" s="203"/>
      <c r="M242" s="90">
        <f t="shared" si="46"/>
        <v>0</v>
      </c>
      <c r="N242" s="90">
        <f t="shared" si="47"/>
        <v>0</v>
      </c>
      <c r="O242" s="131">
        <f t="shared" si="48"/>
        <v>0</v>
      </c>
      <c r="P242" s="131">
        <f t="shared" si="49"/>
        <v>0</v>
      </c>
      <c r="Q242" s="95"/>
      <c r="R242" s="95"/>
      <c r="S242" s="95"/>
      <c r="T242" s="95"/>
      <c r="U242" s="95"/>
      <c r="V242" s="95"/>
    </row>
    <row r="243" spans="1:22" s="96" customFormat="1" ht="20.100000000000001" customHeight="1" x14ac:dyDescent="0.2">
      <c r="A243" s="152" t="s">
        <v>560</v>
      </c>
      <c r="B243" s="149" t="s">
        <v>202</v>
      </c>
      <c r="C243" s="150" t="s">
        <v>537</v>
      </c>
      <c r="D243" s="152" t="s">
        <v>212</v>
      </c>
      <c r="E243" s="152" t="s">
        <v>363</v>
      </c>
      <c r="F243" s="163">
        <v>6.66</v>
      </c>
      <c r="G243" s="200"/>
      <c r="H243" s="201"/>
      <c r="I243" s="206">
        <v>200</v>
      </c>
      <c r="J243" s="202"/>
      <c r="K243" s="203"/>
      <c r="L243" s="203"/>
      <c r="M243" s="90">
        <f t="shared" si="46"/>
        <v>0</v>
      </c>
      <c r="N243" s="90">
        <f t="shared" si="47"/>
        <v>0</v>
      </c>
      <c r="O243" s="131">
        <f t="shared" si="48"/>
        <v>0</v>
      </c>
      <c r="P243" s="131">
        <f t="shared" si="49"/>
        <v>0</v>
      </c>
      <c r="Q243" s="95"/>
      <c r="R243" s="95"/>
      <c r="S243" s="95"/>
      <c r="T243" s="95"/>
      <c r="U243" s="95"/>
      <c r="V243" s="95"/>
    </row>
    <row r="244" spans="1:22" s="96" customFormat="1" ht="20.100000000000001" customHeight="1" x14ac:dyDescent="0.2">
      <c r="A244" s="152" t="s">
        <v>561</v>
      </c>
      <c r="B244" s="149" t="s">
        <v>202</v>
      </c>
      <c r="C244" s="150" t="s">
        <v>537</v>
      </c>
      <c r="D244" s="152" t="s">
        <v>212</v>
      </c>
      <c r="E244" s="152" t="s">
        <v>363</v>
      </c>
      <c r="F244" s="163">
        <v>3.2</v>
      </c>
      <c r="G244" s="200"/>
      <c r="H244" s="201"/>
      <c r="I244" s="206">
        <v>200</v>
      </c>
      <c r="J244" s="202"/>
      <c r="K244" s="203"/>
      <c r="L244" s="203"/>
      <c r="M244" s="90">
        <f t="shared" si="46"/>
        <v>0</v>
      </c>
      <c r="N244" s="90">
        <f t="shared" si="47"/>
        <v>0</v>
      </c>
      <c r="O244" s="131">
        <f t="shared" si="48"/>
        <v>0</v>
      </c>
      <c r="P244" s="131">
        <f t="shared" si="49"/>
        <v>0</v>
      </c>
      <c r="Q244" s="95"/>
      <c r="R244" s="95"/>
      <c r="S244" s="95"/>
      <c r="T244" s="95"/>
      <c r="U244" s="95"/>
      <c r="V244" s="95"/>
    </row>
    <row r="245" spans="1:22" s="96" customFormat="1" ht="20.100000000000001" customHeight="1" x14ac:dyDescent="0.2">
      <c r="A245" s="152" t="s">
        <v>562</v>
      </c>
      <c r="B245" s="149" t="s">
        <v>202</v>
      </c>
      <c r="C245" s="150" t="s">
        <v>537</v>
      </c>
      <c r="D245" s="152" t="s">
        <v>212</v>
      </c>
      <c r="E245" s="152" t="s">
        <v>363</v>
      </c>
      <c r="F245" s="163">
        <v>3.2</v>
      </c>
      <c r="G245" s="200"/>
      <c r="H245" s="201"/>
      <c r="I245" s="206">
        <v>200</v>
      </c>
      <c r="J245" s="202"/>
      <c r="K245" s="203"/>
      <c r="L245" s="203"/>
      <c r="M245" s="90">
        <f t="shared" si="46"/>
        <v>0</v>
      </c>
      <c r="N245" s="90">
        <f t="shared" si="47"/>
        <v>0</v>
      </c>
      <c r="O245" s="131">
        <f t="shared" si="48"/>
        <v>0</v>
      </c>
      <c r="P245" s="131">
        <f t="shared" si="49"/>
        <v>0</v>
      </c>
      <c r="Q245" s="95"/>
      <c r="R245" s="95"/>
      <c r="S245" s="95"/>
      <c r="T245" s="95"/>
      <c r="U245" s="95"/>
      <c r="V245" s="95"/>
    </row>
    <row r="246" spans="1:22" s="96" customFormat="1" ht="20.100000000000001" customHeight="1" x14ac:dyDescent="0.2">
      <c r="A246" s="152" t="s">
        <v>563</v>
      </c>
      <c r="B246" s="149" t="s">
        <v>202</v>
      </c>
      <c r="C246" s="150" t="s">
        <v>537</v>
      </c>
      <c r="D246" s="152" t="s">
        <v>212</v>
      </c>
      <c r="E246" s="152" t="s">
        <v>363</v>
      </c>
      <c r="F246" s="163">
        <v>2.2000000000000002</v>
      </c>
      <c r="G246" s="200"/>
      <c r="H246" s="201"/>
      <c r="I246" s="206">
        <v>200</v>
      </c>
      <c r="J246" s="202"/>
      <c r="K246" s="203"/>
      <c r="L246" s="203"/>
      <c r="M246" s="90">
        <f t="shared" si="46"/>
        <v>0</v>
      </c>
      <c r="N246" s="90">
        <f t="shared" si="47"/>
        <v>0</v>
      </c>
      <c r="O246" s="131">
        <f t="shared" si="48"/>
        <v>0</v>
      </c>
      <c r="P246" s="131">
        <f t="shared" si="49"/>
        <v>0</v>
      </c>
      <c r="Q246" s="95"/>
      <c r="R246" s="95"/>
      <c r="S246" s="95"/>
      <c r="T246" s="95"/>
      <c r="U246" s="95"/>
      <c r="V246" s="95"/>
    </row>
    <row r="247" spans="1:22" s="96" customFormat="1" ht="20.100000000000001" customHeight="1" x14ac:dyDescent="0.2">
      <c r="A247" s="152" t="s">
        <v>564</v>
      </c>
      <c r="B247" s="149" t="s">
        <v>202</v>
      </c>
      <c r="C247" s="150" t="s">
        <v>537</v>
      </c>
      <c r="D247" s="152" t="s">
        <v>284</v>
      </c>
      <c r="E247" s="152" t="s">
        <v>486</v>
      </c>
      <c r="F247" s="163">
        <v>1.2</v>
      </c>
      <c r="G247" s="200"/>
      <c r="H247" s="201"/>
      <c r="I247" s="206">
        <v>200</v>
      </c>
      <c r="J247" s="202"/>
      <c r="K247" s="203"/>
      <c r="L247" s="203"/>
      <c r="M247" s="90">
        <f t="shared" ref="M247:M252" si="50">IF(J247&lt;&gt;0,(I247/J247)*F247,0)</f>
        <v>0</v>
      </c>
      <c r="N247" s="90">
        <f t="shared" ref="N247:N252" si="51">K247*M247</f>
        <v>0</v>
      </c>
      <c r="O247" s="131">
        <f t="shared" ref="O247:O252" si="52">(G247*M247)+(N247*H247)</f>
        <v>0</v>
      </c>
      <c r="P247" s="131">
        <f t="shared" ref="P247:P252" si="53">L247*O247</f>
        <v>0</v>
      </c>
      <c r="Q247" s="95"/>
      <c r="R247" s="95"/>
      <c r="S247" s="95"/>
      <c r="T247" s="95"/>
      <c r="U247" s="95"/>
      <c r="V247" s="95"/>
    </row>
    <row r="248" spans="1:22" s="96" customFormat="1" ht="20.100000000000001" customHeight="1" x14ac:dyDescent="0.2">
      <c r="A248" s="152" t="s">
        <v>565</v>
      </c>
      <c r="B248" s="149" t="s">
        <v>202</v>
      </c>
      <c r="C248" s="150" t="s">
        <v>537</v>
      </c>
      <c r="D248" s="152" t="s">
        <v>212</v>
      </c>
      <c r="E248" s="152" t="s">
        <v>363</v>
      </c>
      <c r="F248" s="163">
        <v>2.2000000000000002</v>
      </c>
      <c r="G248" s="200"/>
      <c r="H248" s="201"/>
      <c r="I248" s="206">
        <v>200</v>
      </c>
      <c r="J248" s="202"/>
      <c r="K248" s="203"/>
      <c r="L248" s="203"/>
      <c r="M248" s="90">
        <f t="shared" si="50"/>
        <v>0</v>
      </c>
      <c r="N248" s="90">
        <f t="shared" si="51"/>
        <v>0</v>
      </c>
      <c r="O248" s="131">
        <f t="shared" si="52"/>
        <v>0</v>
      </c>
      <c r="P248" s="131">
        <f t="shared" si="53"/>
        <v>0</v>
      </c>
      <c r="Q248" s="95"/>
      <c r="R248" s="95"/>
      <c r="S248" s="95"/>
      <c r="T248" s="95"/>
      <c r="U248" s="95"/>
      <c r="V248" s="95"/>
    </row>
    <row r="249" spans="1:22" s="96" customFormat="1" ht="20.100000000000001" customHeight="1" x14ac:dyDescent="0.2">
      <c r="A249" s="152" t="s">
        <v>566</v>
      </c>
      <c r="B249" s="149" t="s">
        <v>202</v>
      </c>
      <c r="C249" s="150" t="s">
        <v>537</v>
      </c>
      <c r="D249" s="152" t="s">
        <v>243</v>
      </c>
      <c r="E249" s="152" t="s">
        <v>486</v>
      </c>
      <c r="F249" s="163">
        <v>2</v>
      </c>
      <c r="G249" s="200"/>
      <c r="H249" s="201"/>
      <c r="I249" s="206">
        <v>200</v>
      </c>
      <c r="J249" s="202"/>
      <c r="K249" s="203"/>
      <c r="L249" s="203"/>
      <c r="M249" s="90">
        <f t="shared" si="50"/>
        <v>0</v>
      </c>
      <c r="N249" s="90">
        <f t="shared" si="51"/>
        <v>0</v>
      </c>
      <c r="O249" s="131">
        <f t="shared" si="52"/>
        <v>0</v>
      </c>
      <c r="P249" s="131">
        <f t="shared" si="53"/>
        <v>0</v>
      </c>
      <c r="Q249" s="95"/>
      <c r="R249" s="95"/>
      <c r="S249" s="95"/>
      <c r="T249" s="95"/>
      <c r="U249" s="95"/>
      <c r="V249" s="95"/>
    </row>
    <row r="250" spans="1:22" s="96" customFormat="1" ht="20.100000000000001" customHeight="1" x14ac:dyDescent="0.2">
      <c r="A250" s="152" t="s">
        <v>567</v>
      </c>
      <c r="B250" s="149" t="s">
        <v>202</v>
      </c>
      <c r="C250" s="150" t="s">
        <v>537</v>
      </c>
      <c r="D250" s="152" t="s">
        <v>243</v>
      </c>
      <c r="E250" s="152" t="s">
        <v>486</v>
      </c>
      <c r="F250" s="163">
        <v>2</v>
      </c>
      <c r="G250" s="200"/>
      <c r="H250" s="201"/>
      <c r="I250" s="206">
        <v>200</v>
      </c>
      <c r="J250" s="202"/>
      <c r="K250" s="203"/>
      <c r="L250" s="203"/>
      <c r="M250" s="90">
        <f t="shared" si="50"/>
        <v>0</v>
      </c>
      <c r="N250" s="90">
        <f t="shared" si="51"/>
        <v>0</v>
      </c>
      <c r="O250" s="131">
        <f t="shared" si="52"/>
        <v>0</v>
      </c>
      <c r="P250" s="131">
        <f t="shared" si="53"/>
        <v>0</v>
      </c>
      <c r="Q250" s="95"/>
      <c r="R250" s="95"/>
      <c r="S250" s="95"/>
      <c r="T250" s="95"/>
      <c r="U250" s="95"/>
      <c r="V250" s="95"/>
    </row>
    <row r="251" spans="1:22" s="96" customFormat="1" ht="20.100000000000001" customHeight="1" x14ac:dyDescent="0.2">
      <c r="A251" s="152" t="s">
        <v>568</v>
      </c>
      <c r="B251" s="149" t="s">
        <v>202</v>
      </c>
      <c r="C251" s="150" t="s">
        <v>537</v>
      </c>
      <c r="D251" s="152" t="s">
        <v>243</v>
      </c>
      <c r="E251" s="152" t="s">
        <v>486</v>
      </c>
      <c r="F251" s="163">
        <v>2</v>
      </c>
      <c r="G251" s="200"/>
      <c r="H251" s="201"/>
      <c r="I251" s="206">
        <v>200</v>
      </c>
      <c r="J251" s="202"/>
      <c r="K251" s="203"/>
      <c r="L251" s="203"/>
      <c r="M251" s="90">
        <f t="shared" si="50"/>
        <v>0</v>
      </c>
      <c r="N251" s="90">
        <f t="shared" si="51"/>
        <v>0</v>
      </c>
      <c r="O251" s="131">
        <f t="shared" si="52"/>
        <v>0</v>
      </c>
      <c r="P251" s="131">
        <f t="shared" si="53"/>
        <v>0</v>
      </c>
      <c r="Q251" s="95"/>
      <c r="R251" s="95"/>
      <c r="S251" s="95"/>
      <c r="T251" s="95"/>
      <c r="U251" s="95"/>
      <c r="V251" s="95"/>
    </row>
    <row r="252" spans="1:22" s="96" customFormat="1" ht="20.100000000000001" customHeight="1" x14ac:dyDescent="0.2">
      <c r="A252" s="152" t="s">
        <v>569</v>
      </c>
      <c r="B252" s="149" t="s">
        <v>202</v>
      </c>
      <c r="C252" s="150" t="s">
        <v>537</v>
      </c>
      <c r="D252" s="152" t="s">
        <v>243</v>
      </c>
      <c r="E252" s="152" t="s">
        <v>486</v>
      </c>
      <c r="F252" s="163">
        <v>2</v>
      </c>
      <c r="G252" s="200"/>
      <c r="H252" s="201"/>
      <c r="I252" s="206">
        <v>200</v>
      </c>
      <c r="J252" s="202"/>
      <c r="K252" s="203"/>
      <c r="L252" s="203"/>
      <c r="M252" s="93">
        <f t="shared" si="50"/>
        <v>0</v>
      </c>
      <c r="N252" s="93">
        <f t="shared" si="51"/>
        <v>0</v>
      </c>
      <c r="O252" s="132">
        <f t="shared" si="52"/>
        <v>0</v>
      </c>
      <c r="P252" s="132">
        <f t="shared" si="53"/>
        <v>0</v>
      </c>
      <c r="Q252" s="95"/>
      <c r="R252" s="95"/>
      <c r="S252" s="95"/>
      <c r="T252" s="95"/>
      <c r="U252" s="95"/>
      <c r="V252" s="95"/>
    </row>
    <row r="253" spans="1:22" s="96" customFormat="1" ht="20.100000000000001" customHeight="1" x14ac:dyDescent="0.2">
      <c r="A253" s="157"/>
      <c r="B253" s="158"/>
      <c r="C253" s="158"/>
      <c r="D253" s="158"/>
      <c r="E253" s="159"/>
      <c r="F253" s="160">
        <f>SUM(F221:F252)</f>
        <v>761.49000000000024</v>
      </c>
      <c r="G253" s="161"/>
      <c r="H253" s="161"/>
      <c r="I253" s="160"/>
      <c r="J253" s="160"/>
      <c r="K253" s="160"/>
      <c r="L253" s="162"/>
      <c r="M253" s="160">
        <f>SUM(M221:M252)</f>
        <v>0</v>
      </c>
      <c r="N253" s="160">
        <f t="shared" ref="N253:P253" si="54">SUM(N221:N252)</f>
        <v>0</v>
      </c>
      <c r="O253" s="161">
        <f t="shared" si="54"/>
        <v>0</v>
      </c>
      <c r="P253" s="161">
        <f t="shared" si="54"/>
        <v>0</v>
      </c>
      <c r="Q253" s="95"/>
      <c r="R253" s="95"/>
      <c r="S253" s="95"/>
      <c r="T253" s="95"/>
      <c r="U253" s="95"/>
      <c r="V253" s="95"/>
    </row>
    <row r="254" spans="1:22" s="96" customFormat="1" ht="20.100000000000001" customHeight="1" x14ac:dyDescent="0.2">
      <c r="A254" s="152"/>
      <c r="B254" s="149"/>
      <c r="C254" s="150"/>
      <c r="D254" s="152"/>
      <c r="E254" s="152"/>
      <c r="F254" s="165"/>
      <c r="G254" s="144"/>
      <c r="H254" s="144"/>
      <c r="I254" s="94"/>
      <c r="J254" s="92"/>
      <c r="K254" s="166"/>
      <c r="L254" s="166"/>
      <c r="M254" s="92"/>
      <c r="N254" s="92"/>
      <c r="O254" s="126"/>
      <c r="P254" s="126"/>
      <c r="Q254" s="95"/>
      <c r="R254" s="95"/>
      <c r="S254" s="95"/>
      <c r="T254" s="95"/>
      <c r="U254" s="95"/>
      <c r="V254" s="95"/>
    </row>
    <row r="255" spans="1:22" s="96" customFormat="1" ht="20.100000000000001" customHeight="1" x14ac:dyDescent="0.2">
      <c r="A255" s="152"/>
      <c r="B255" s="149"/>
      <c r="C255" s="150"/>
      <c r="D255" s="152"/>
      <c r="E255" s="152"/>
      <c r="F255" s="165"/>
      <c r="G255" s="144"/>
      <c r="H255" s="144"/>
      <c r="I255" s="94"/>
      <c r="J255" s="92"/>
      <c r="K255" s="166"/>
      <c r="L255" s="166"/>
      <c r="M255" s="92"/>
      <c r="N255" s="92"/>
      <c r="O255" s="126"/>
      <c r="P255" s="126"/>
      <c r="Q255" s="95"/>
      <c r="R255" s="95"/>
      <c r="S255" s="95"/>
      <c r="T255" s="95"/>
      <c r="U255" s="95"/>
      <c r="V255" s="95"/>
    </row>
    <row r="256" spans="1:22" s="96" customFormat="1" ht="20.100000000000001" customHeight="1" x14ac:dyDescent="0.2">
      <c r="A256" s="167"/>
      <c r="B256" s="168"/>
      <c r="C256" s="168"/>
      <c r="D256" s="168"/>
      <c r="E256" s="169"/>
      <c r="F256" s="170">
        <f>SUM(F253+F220+F190+F161+F129+F108+F86+F27)</f>
        <v>6839.3665950000004</v>
      </c>
      <c r="G256" s="171"/>
      <c r="H256" s="171"/>
      <c r="I256" s="170"/>
      <c r="J256" s="170"/>
      <c r="K256" s="170"/>
      <c r="L256" s="170"/>
      <c r="M256" s="170">
        <f t="shared" ref="M256:P256" si="55">SUM(M253+M220+M190+M161+M129+M108+M86+M27)</f>
        <v>0</v>
      </c>
      <c r="N256" s="170">
        <f t="shared" si="55"/>
        <v>0</v>
      </c>
      <c r="O256" s="170">
        <f t="shared" si="55"/>
        <v>0</v>
      </c>
      <c r="P256" s="170">
        <f t="shared" si="55"/>
        <v>0</v>
      </c>
      <c r="Q256" s="95"/>
      <c r="R256" s="95"/>
      <c r="S256" s="95"/>
      <c r="T256" s="95"/>
      <c r="U256" s="95"/>
      <c r="V256" s="95"/>
    </row>
  </sheetData>
  <sheetProtection sheet="1" objects="1" scenarios="1"/>
  <phoneticPr fontId="3" type="noConversion"/>
  <pageMargins left="0.75" right="0.75" top="1" bottom="1" header="0.5" footer="0.5"/>
  <pageSetup paperSize="9" scale="4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9E2FC12FCE94E8016D9F15143869F" ma:contentTypeVersion="6" ma:contentTypeDescription="Een nieuw document maken." ma:contentTypeScope="" ma:versionID="e6d4d4412e54fa529aba220e5995c158">
  <xsd:schema xmlns:xsd="http://www.w3.org/2001/XMLSchema" xmlns:xs="http://www.w3.org/2001/XMLSchema" xmlns:p="http://schemas.microsoft.com/office/2006/metadata/properties" xmlns:ns2="91ff7e1f-25c0-49b7-b5f8-223776c1b1e8" xmlns:ns3="4364a039-09f6-49fb-9a8b-f84d78f06f59" targetNamespace="http://schemas.microsoft.com/office/2006/metadata/properties" ma:root="true" ma:fieldsID="18f4f595137046df6022725e16c5363e" ns2:_="" ns3:_="">
    <xsd:import namespace="91ff7e1f-25c0-49b7-b5f8-223776c1b1e8"/>
    <xsd:import namespace="4364a039-09f6-49fb-9a8b-f84d78f06f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f7e1f-25c0-49b7-b5f8-223776c1b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4a039-09f6-49fb-9a8b-f84d78f06f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497720-10C8-4AAB-A8E1-776661C08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f7e1f-25c0-49b7-b5f8-223776c1b1e8"/>
    <ds:schemaRef ds:uri="4364a039-09f6-49fb-9a8b-f84d78f06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D8A7AA-5995-40D4-9127-CF97904D7C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732A22-C766-46A0-87A9-7E21A15D1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Inhoudsopgave</vt:lpstr>
      <vt:lpstr>Invulblad 1 Jaarkosten</vt:lpstr>
      <vt:lpstr>invulblad Uurtarieven Perceel 1</vt:lpstr>
      <vt:lpstr>invulblad Uurtarieven Perceel 2</vt:lpstr>
      <vt:lpstr>invulblad Uurtarieven Perceel 3</vt:lpstr>
      <vt:lpstr>invulblad 3 Afroepprijzen </vt:lpstr>
      <vt:lpstr>invulblad 4 Perceel 1</vt:lpstr>
      <vt:lpstr>Invulblad 5 Perceel 2</vt:lpstr>
      <vt:lpstr>Invulblad 6 Perceel 3</vt:lpstr>
      <vt:lpstr>Inhoudsopgave!Afdrukbereik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Leen</dc:creator>
  <cp:lastModifiedBy>Marcel van Leen</cp:lastModifiedBy>
  <cp:lastPrinted>2021-09-08T10:40:33Z</cp:lastPrinted>
  <dcterms:created xsi:type="dcterms:W3CDTF">2007-06-19T18:56:37Z</dcterms:created>
  <dcterms:modified xsi:type="dcterms:W3CDTF">2022-02-18T10:31:04Z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0x0101005699E2FC12FCE94E8016D9F15143869F</vt:lpwstr>
  </property>
</Properties>
</file>