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roelof/Downloads/"/>
    </mc:Choice>
  </mc:AlternateContent>
  <xr:revisionPtr revIDLastSave="0" documentId="13_ncr:1_{2FCF5DDD-5190-9A44-B45F-C8E54ECC089F}" xr6:coauthVersionLast="47" xr6:coauthVersionMax="47" xr10:uidLastSave="{00000000-0000-0000-0000-000000000000}"/>
  <bookViews>
    <workbookView xWindow="5520" yWindow="1940" windowWidth="38400" windowHeight="21600" tabRatio="443" xr2:uid="{00000000-000D-0000-FFFF-FFFF00000000}"/>
  </bookViews>
  <sheets>
    <sheet name="1. Voorblad" sheetId="9" r:id="rId1"/>
    <sheet name="2. Implementatie" sheetId="10" r:id="rId2"/>
    <sheet name="3. SaaS-oplossing" sheetId="14" r:id="rId3"/>
    <sheet name="4. Berekening" sheetId="1" r:id="rId4"/>
    <sheet name="Blad2" sheetId="8" state="hidden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4" l="1"/>
  <c r="E15" i="14"/>
  <c r="E14" i="14"/>
  <c r="E13" i="14"/>
  <c r="E12" i="14"/>
  <c r="E11" i="14"/>
  <c r="E10" i="14"/>
  <c r="E9" i="14"/>
  <c r="E8" i="14"/>
  <c r="F8" i="14" s="1"/>
  <c r="E21" i="14"/>
  <c r="E20" i="14"/>
  <c r="E22" i="14"/>
  <c r="D16" i="10"/>
  <c r="D23" i="10" s="1"/>
  <c r="E17" i="14" l="1"/>
  <c r="E23" i="14"/>
  <c r="D20" i="10"/>
  <c r="F16" i="14"/>
  <c r="F15" i="14"/>
  <c r="F13" i="14"/>
  <c r="F12" i="14"/>
  <c r="F11" i="14"/>
  <c r="F10" i="14"/>
  <c r="F14" i="14"/>
  <c r="F9" i="14" l="1"/>
  <c r="F17" i="14" s="1"/>
  <c r="F20" i="14"/>
  <c r="F21" i="14"/>
  <c r="F22" i="14"/>
  <c r="F23" i="14" l="1"/>
  <c r="F26" i="14" s="1"/>
  <c r="E17" i="9" s="1"/>
  <c r="C9" i="1" s="1"/>
  <c r="D9" i="1" s="1"/>
  <c r="E20" i="9" s="1"/>
</calcChain>
</file>

<file path=xl/sharedStrings.xml><?xml version="1.0" encoding="utf-8"?>
<sst xmlns="http://schemas.openxmlformats.org/spreadsheetml/2006/main" count="57" uniqueCount="50">
  <si>
    <t>Bijlage 07. Prijzenblad aanbesteding Verzuimmanagementsysteem, 21.520-BDV</t>
  </si>
  <si>
    <t>Alle witgekleurde velden op de tabbladen dienen door inschrijver te worden ingevuld.</t>
  </si>
  <si>
    <r>
      <rPr>
        <sz val="12"/>
        <color theme="1"/>
        <rFont val="Calibri"/>
        <family val="2"/>
        <scheme val="minor"/>
      </rPr>
      <t>Bedragen</t>
    </r>
    <r>
      <rPr>
        <sz val="11"/>
        <color theme="1"/>
        <rFont val="Calibri"/>
        <family val="2"/>
        <scheme val="minor"/>
      </rPr>
      <t xml:space="preserve"> dienen positief te zijn in Euro's, exclusief BTW, met een nauwkeurigheid van 2 decimalen.</t>
    </r>
  </si>
  <si>
    <t>Naam ondertekenaar</t>
  </si>
  <si>
    <t>Handtekening</t>
  </si>
  <si>
    <t>Uw gewogen* inschrijfprijs (som implementatie, SaaS-oplossing en koppeling)</t>
  </si>
  <si>
    <t>Uw gewogen inschrijfprijs dient tussen €200.000 en €900.000 te liggen. Zie voor details hfst 8.3 van de aanbestedingsleidraad.</t>
  </si>
  <si>
    <t>Uw aantal punten op gunningscriterium prijs</t>
  </si>
  <si>
    <t>* de implementatie wordt in de gewogen inschrijfprijs voor de helft meegenomen.</t>
  </si>
  <si>
    <t>Prijzenblad aanbesteding Verzuimmanagementsysteem, 21.520-BDV</t>
  </si>
  <si>
    <r>
      <t>Er worden n</t>
    </r>
    <r>
      <rPr>
        <sz val="11"/>
        <rFont val="Calibri"/>
        <family val="2"/>
      </rPr>
      <t>á</t>
    </r>
    <r>
      <rPr>
        <sz val="11"/>
        <rFont val="Calibri"/>
        <family val="2"/>
        <scheme val="minor"/>
      </rPr>
      <t xml:space="preserve"> aanvankelijke implementatie aanvullende nadere opdrachten op resultaatbasis voorzien om de oplossing te optimaliseren. </t>
    </r>
  </si>
  <si>
    <t>Bijv. het inrichten van een extra proces in het systeem, of het aanpassen van een koppeling.</t>
  </si>
  <si>
    <r>
      <t xml:space="preserve">Uw dagtarief voor deze consultancy neemt u op onder punt </t>
    </r>
    <r>
      <rPr>
        <i/>
        <sz val="11"/>
        <rFont val="Calibri"/>
        <family val="2"/>
        <scheme val="minor"/>
      </rPr>
      <t>2. Aanvullende dienstverlening</t>
    </r>
    <r>
      <rPr>
        <sz val="11"/>
        <rFont val="Calibri"/>
        <family val="2"/>
        <scheme val="minor"/>
      </rPr>
      <t>. De afname hiervan is optioneel.</t>
    </r>
  </si>
  <si>
    <t>1. Implementatie</t>
  </si>
  <si>
    <t>Eenmalig tarief</t>
  </si>
  <si>
    <t>Implementatie, conform uw plan in Subgunningscriterium 3</t>
  </si>
  <si>
    <t>Implementatie dient minimaal €40.000 te bedragen, een lager bedrag acht GDH niet realistisch.</t>
  </si>
  <si>
    <t>2. Aanvullende dienstverlening</t>
  </si>
  <si>
    <t>Dagtarief (werkdag van 8 uur)</t>
  </si>
  <si>
    <t>Tarief over 8 jaar</t>
  </si>
  <si>
    <t>Dagtarief aanvullende inhuur</t>
  </si>
  <si>
    <t>15 dagen aanvullend per jaar</t>
  </si>
  <si>
    <r>
      <t xml:space="preserve">Dagtarief mag tussen </t>
    </r>
    <r>
      <rPr>
        <sz val="11"/>
        <color rgb="FFFF0000"/>
        <rFont val="Calibri"/>
        <family val="2"/>
      </rPr>
      <t>€700 en €1100 liggen.</t>
    </r>
  </si>
  <si>
    <t>Totaal implementatie &amp; aanvullende dienstverlening</t>
  </si>
  <si>
    <t>Totaal gewogen* implementatie &amp; aanvullende dienstverlening</t>
  </si>
  <si>
    <t>Bij punt 1 hieronder (tarief SaaS-oplossing) gaat u uit van onze eisen en hetgeen u aanbiedt in de subgunningscriteria.</t>
  </si>
  <si>
    <t>Dit betreft een all-in tarief en omvat dus hosting, beheer, updates/upgrades, support, SLA etc. Dit omvat dus de volledige dienst.</t>
  </si>
  <si>
    <t>Bij punt 2 hieronder (optie medisch dossier) neemt u de modules/functionaliteit binnen uw oplossing op om het medisch dossier in uw systeem te kunnen opnemen.</t>
  </si>
  <si>
    <t>1. Onderdeel/module van uw oplossing (vul hieronder in)</t>
  </si>
  <si>
    <t>Tarief per medewerker per jaar</t>
  </si>
  <si>
    <t>Tarief per jaar (9300 gebruikers)</t>
  </si>
  <si>
    <t>totaal</t>
  </si>
  <si>
    <t>2. Optie medisch dossier (vul onderdeel/module hieronder in)</t>
  </si>
  <si>
    <t>Totaal SaaS-oplossing over 8 jaar</t>
  </si>
  <si>
    <t>Tabblad 4: berekening prijsscore</t>
  </si>
  <si>
    <t>Omschrijving</t>
  </si>
  <si>
    <t>Waarde</t>
  </si>
  <si>
    <t>Score</t>
  </si>
  <si>
    <t>Lijnfunctie</t>
  </si>
  <si>
    <t>Slechtste waarde / laagste score</t>
  </si>
  <si>
    <t>Omslagpunt</t>
  </si>
  <si>
    <t>Beste waarde / hoogste score</t>
  </si>
  <si>
    <t>Score voor waarde van inschrijver</t>
  </si>
  <si>
    <t>Tussen de punten geldt de volgende formule:</t>
  </si>
  <si>
    <t>max. te behalen punten - (inschrijfprijs - laagste prijs) / (hoogste prijs - laagste prijs) * (max. te behalen punten - min. te behalen punten)</t>
  </si>
  <si>
    <t>Rechts van het omslagpunt, voorbeeld inschrijfsom 800.000:</t>
  </si>
  <si>
    <t>Links van het omslagpunt, voorbeeld inschrijfsom 300.000:</t>
  </si>
  <si>
    <t>ja</t>
  </si>
  <si>
    <t>nee</t>
  </si>
  <si>
    <t>Bedrijfsnaam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</si>
</sst>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&quot;€&quot;\ #,##0.00"/>
    <numFmt numFmtId="172" formatCode="&quot;€&quot;\ #,##0.0000"/>
  </numFmts>
  <fonts count="3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i/>
      <u/>
      <sz val="11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1" applyNumberFormat="0" applyAlignment="0" applyProtection="0"/>
    <xf numFmtId="0" fontId="2" fillId="7" borderId="2" applyNumberFormat="0" applyFont="0" applyAlignment="0" applyProtection="0"/>
    <xf numFmtId="0" fontId="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7" borderId="2" applyNumberFormat="0" applyFont="0" applyAlignment="0" applyProtection="0"/>
    <xf numFmtId="0" fontId="3" fillId="0" borderId="0"/>
  </cellStyleXfs>
  <cellXfs count="160">
    <xf numFmtId="0" fontId="0" fillId="0" borderId="0" xfId="0"/>
    <xf numFmtId="0" fontId="0" fillId="0" borderId="0" xfId="0" applyProtection="1"/>
    <xf numFmtId="0" fontId="0" fillId="2" borderId="0" xfId="0" applyNumberFormat="1" applyFont="1" applyFill="1" applyBorder="1" applyAlignment="1" applyProtection="1"/>
    <xf numFmtId="0" fontId="11" fillId="2" borderId="0" xfId="0" applyFont="1" applyFill="1" applyBorder="1" applyProtection="1"/>
    <xf numFmtId="0" fontId="0" fillId="2" borderId="0" xfId="0" applyFont="1" applyFill="1" applyBorder="1" applyProtection="1"/>
    <xf numFmtId="0" fontId="0" fillId="3" borderId="0" xfId="0" applyFont="1" applyFill="1" applyProtection="1"/>
    <xf numFmtId="0" fontId="0" fillId="0" borderId="0" xfId="0" applyFont="1" applyProtection="1"/>
    <xf numFmtId="0" fontId="10" fillId="2" borderId="0" xfId="0" applyNumberFormat="1" applyFont="1" applyFill="1" applyBorder="1" applyAlignment="1" applyProtection="1"/>
    <xf numFmtId="0" fontId="0" fillId="2" borderId="0" xfId="0" applyFont="1" applyFill="1" applyProtection="1"/>
    <xf numFmtId="0" fontId="10" fillId="2" borderId="0" xfId="0" applyNumberFormat="1" applyFont="1" applyFill="1" applyBorder="1" applyAlignment="1" applyProtection="1">
      <alignment horizontal="center"/>
    </xf>
    <xf numFmtId="0" fontId="7" fillId="8" borderId="7" xfId="7" applyNumberFormat="1" applyFont="1" applyBorder="1" applyAlignment="1" applyProtection="1">
      <alignment horizontal="center" vertical="top"/>
    </xf>
    <xf numFmtId="0" fontId="7" fillId="8" borderId="11" xfId="7" applyNumberFormat="1" applyFont="1" applyBorder="1" applyAlignment="1" applyProtection="1">
      <alignment horizontal="center"/>
    </xf>
    <xf numFmtId="0" fontId="7" fillId="8" borderId="12" xfId="7" applyNumberFormat="1" applyFont="1" applyBorder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0" fontId="5" fillId="5" borderId="6" xfId="4" applyNumberFormat="1" applyFont="1" applyBorder="1" applyAlignment="1" applyProtection="1">
      <alignment horizontal="left"/>
    </xf>
    <xf numFmtId="167" fontId="14" fillId="10" borderId="13" xfId="5" applyNumberFormat="1" applyFont="1" applyFill="1" applyBorder="1" applyAlignment="1" applyProtection="1"/>
    <xf numFmtId="169" fontId="14" fillId="10" borderId="14" xfId="5" applyNumberFormat="1" applyFont="1" applyFill="1" applyBorder="1" applyProtection="1"/>
    <xf numFmtId="1" fontId="8" fillId="2" borderId="0" xfId="0" applyNumberFormat="1" applyFont="1" applyFill="1" applyBorder="1" applyProtection="1"/>
    <xf numFmtId="0" fontId="9" fillId="2" borderId="0" xfId="0" applyFont="1" applyFill="1" applyBorder="1" applyProtection="1"/>
    <xf numFmtId="165" fontId="11" fillId="2" borderId="0" xfId="0" applyNumberFormat="1" applyFont="1" applyFill="1" applyProtection="1"/>
    <xf numFmtId="166" fontId="11" fillId="2" borderId="0" xfId="0" applyNumberFormat="1" applyFont="1" applyFill="1" applyProtection="1"/>
    <xf numFmtId="0" fontId="9" fillId="2" borderId="0" xfId="0" applyFont="1" applyFill="1" applyProtection="1"/>
    <xf numFmtId="0" fontId="8" fillId="3" borderId="10" xfId="6" applyNumberFormat="1" applyFont="1" applyFill="1" applyBorder="1" applyAlignment="1" applyProtection="1">
      <alignment horizontal="left"/>
    </xf>
    <xf numFmtId="167" fontId="14" fillId="10" borderId="15" xfId="5" applyNumberFormat="1" applyFont="1" applyFill="1" applyBorder="1" applyAlignment="1" applyProtection="1"/>
    <xf numFmtId="169" fontId="14" fillId="10" borderId="16" xfId="5" applyNumberFormat="1" applyFont="1" applyFill="1" applyBorder="1" applyProtection="1"/>
    <xf numFmtId="170" fontId="4" fillId="4" borderId="5" xfId="3" applyNumberFormat="1" applyFont="1" applyBorder="1" applyAlignment="1" applyProtection="1">
      <alignment horizontal="left"/>
    </xf>
    <xf numFmtId="167" fontId="14" fillId="10" borderId="17" xfId="5" applyNumberFormat="1" applyFont="1" applyFill="1" applyBorder="1" applyAlignment="1" applyProtection="1"/>
    <xf numFmtId="169" fontId="14" fillId="10" borderId="18" xfId="5" applyNumberFormat="1" applyFont="1" applyFill="1" applyBorder="1" applyProtection="1"/>
    <xf numFmtId="0" fontId="0" fillId="2" borderId="3" xfId="0" applyFont="1" applyFill="1" applyBorder="1" applyProtection="1"/>
    <xf numFmtId="0" fontId="0" fillId="2" borderId="4" xfId="0" applyFont="1" applyFill="1" applyBorder="1" applyProtection="1"/>
    <xf numFmtId="169" fontId="0" fillId="9" borderId="7" xfId="8" applyNumberFormat="1" applyFont="1" applyBorder="1" applyProtection="1"/>
    <xf numFmtId="167" fontId="14" fillId="10" borderId="9" xfId="6" applyNumberFormat="1" applyFont="1" applyFill="1" applyBorder="1" applyAlignment="1" applyProtection="1"/>
    <xf numFmtId="0" fontId="0" fillId="2" borderId="0" xfId="0" applyNumberFormat="1" applyFont="1" applyFill="1" applyAlignment="1" applyProtection="1"/>
    <xf numFmtId="0" fontId="8" fillId="2" borderId="0" xfId="0" applyNumberFormat="1" applyFont="1" applyFill="1" applyBorder="1" applyAlignment="1" applyProtection="1">
      <alignment horizontal="left"/>
    </xf>
    <xf numFmtId="1" fontId="9" fillId="2" borderId="0" xfId="0" applyNumberFormat="1" applyFont="1" applyFill="1" applyBorder="1" applyProtection="1"/>
    <xf numFmtId="168" fontId="9" fillId="2" borderId="0" xfId="1" applyNumberFormat="1" applyFont="1" applyFill="1" applyProtection="1"/>
    <xf numFmtId="0" fontId="0" fillId="2" borderId="0" xfId="0" applyFill="1" applyProtection="1"/>
    <xf numFmtId="0" fontId="8" fillId="2" borderId="0" xfId="0" applyFont="1" applyFill="1" applyBorder="1" applyProtection="1"/>
    <xf numFmtId="0" fontId="8" fillId="2" borderId="0" xfId="0" applyFont="1" applyFill="1" applyAlignment="1" applyProtection="1">
      <alignment horizontal="left"/>
    </xf>
    <xf numFmtId="0" fontId="8" fillId="2" borderId="0" xfId="0" applyFont="1" applyFill="1" applyProtection="1"/>
    <xf numFmtId="169" fontId="8" fillId="2" borderId="0" xfId="0" applyNumberFormat="1" applyFont="1" applyFill="1" applyBorder="1" applyProtection="1"/>
    <xf numFmtId="164" fontId="13" fillId="2" borderId="0" xfId="0" quotePrefix="1" applyNumberFormat="1" applyFont="1" applyFill="1" applyBorder="1" applyAlignment="1" applyProtection="1">
      <alignment horizontal="left"/>
    </xf>
    <xf numFmtId="168" fontId="0" fillId="2" borderId="0" xfId="1" applyNumberFormat="1" applyFont="1" applyFill="1" applyBorder="1" applyProtection="1"/>
    <xf numFmtId="164" fontId="8" fillId="2" borderId="0" xfId="0" applyNumberFormat="1" applyFont="1" applyFill="1" applyBorder="1" applyAlignment="1" applyProtection="1">
      <alignment horizontal="left"/>
    </xf>
    <xf numFmtId="2" fontId="0" fillId="2" borderId="0" xfId="0" applyNumberFormat="1" applyFont="1" applyFill="1" applyBorder="1" applyProtection="1"/>
    <xf numFmtId="0" fontId="13" fillId="2" borderId="0" xfId="0" quotePrefix="1" applyNumberFormat="1" applyFont="1" applyFill="1" applyBorder="1" applyAlignment="1" applyProtection="1">
      <alignment horizontal="left"/>
    </xf>
    <xf numFmtId="0" fontId="12" fillId="2" borderId="0" xfId="0" applyFont="1" applyFill="1" applyBorder="1" applyProtection="1"/>
    <xf numFmtId="0" fontId="16" fillId="2" borderId="0" xfId="0" applyFont="1" applyFill="1" applyBorder="1" applyProtection="1"/>
    <xf numFmtId="0" fontId="17" fillId="2" borderId="0" xfId="0" applyFont="1" applyFill="1" applyBorder="1" applyProtection="1"/>
    <xf numFmtId="0" fontId="0" fillId="3" borderId="0" xfId="0" applyFont="1" applyFill="1" applyAlignment="1" applyProtection="1">
      <alignment horizontal="center"/>
    </xf>
    <xf numFmtId="1" fontId="9" fillId="2" borderId="0" xfId="0" applyNumberFormat="1" applyFont="1" applyFill="1" applyProtection="1"/>
    <xf numFmtId="1" fontId="8" fillId="2" borderId="0" xfId="0" applyNumberFormat="1" applyFont="1" applyFill="1" applyProtection="1"/>
    <xf numFmtId="0" fontId="11" fillId="3" borderId="0" xfId="0" applyFont="1" applyFill="1" applyBorder="1" applyProtection="1"/>
    <xf numFmtId="0" fontId="7" fillId="3" borderId="0" xfId="7" applyNumberFormat="1" applyFill="1" applyBorder="1" applyAlignment="1" applyProtection="1">
      <alignment vertical="center" textRotation="90"/>
    </xf>
    <xf numFmtId="0" fontId="8" fillId="2" borderId="0" xfId="0" applyNumberFormat="1" applyFont="1" applyFill="1" applyAlignment="1" applyProtection="1"/>
    <xf numFmtId="168" fontId="0" fillId="2" borderId="0" xfId="0" applyNumberFormat="1" applyFont="1" applyFill="1" applyBorder="1" applyProtection="1"/>
    <xf numFmtId="171" fontId="0" fillId="3" borderId="27" xfId="0" applyNumberFormat="1" applyFill="1" applyBorder="1" applyAlignment="1" applyProtection="1">
      <alignment horizontal="center"/>
      <protection locked="0"/>
    </xf>
    <xf numFmtId="2" fontId="0" fillId="9" borderId="8" xfId="8" applyNumberFormat="1" applyFont="1" applyBorder="1" applyProtection="1"/>
    <xf numFmtId="0" fontId="8" fillId="3" borderId="30" xfId="9" applyFont="1" applyFill="1" applyBorder="1" applyAlignment="1" applyProtection="1">
      <alignment horizontal="left"/>
      <protection locked="0"/>
    </xf>
    <xf numFmtId="0" fontId="8" fillId="3" borderId="34" xfId="9" applyFont="1" applyFill="1" applyBorder="1" applyAlignment="1" applyProtection="1">
      <alignment horizontal="left"/>
      <protection locked="0"/>
    </xf>
    <xf numFmtId="0" fontId="8" fillId="3" borderId="36" xfId="9" applyFont="1" applyFill="1" applyBorder="1" applyAlignment="1" applyProtection="1">
      <alignment horizontal="left"/>
      <protection locked="0"/>
    </xf>
    <xf numFmtId="0" fontId="8" fillId="3" borderId="38" xfId="9" applyFont="1" applyFill="1" applyBorder="1" applyAlignment="1" applyProtection="1">
      <alignment horizontal="left"/>
      <protection locked="0"/>
    </xf>
    <xf numFmtId="171" fontId="0" fillId="3" borderId="32" xfId="0" applyNumberFormat="1" applyFill="1" applyBorder="1" applyAlignment="1" applyProtection="1">
      <alignment horizontal="center"/>
      <protection locked="0"/>
    </xf>
    <xf numFmtId="0" fontId="19" fillId="0" borderId="0" xfId="0" applyFont="1" applyFill="1" applyProtection="1"/>
    <xf numFmtId="0" fontId="26" fillId="11" borderId="0" xfId="0" applyFont="1" applyFill="1" applyProtection="1"/>
    <xf numFmtId="0" fontId="18" fillId="11" borderId="0" xfId="0" applyFont="1" applyFill="1" applyProtection="1"/>
    <xf numFmtId="0" fontId="18" fillId="12" borderId="0" xfId="0" applyFont="1" applyFill="1" applyProtection="1"/>
    <xf numFmtId="0" fontId="0" fillId="12" borderId="0" xfId="0" applyFill="1" applyProtection="1"/>
    <xf numFmtId="0" fontId="0" fillId="11" borderId="0" xfId="0" applyFill="1" applyProtection="1"/>
    <xf numFmtId="0" fontId="8" fillId="11" borderId="0" xfId="9" applyFont="1" applyFill="1" applyProtection="1"/>
    <xf numFmtId="0" fontId="8" fillId="12" borderId="0" xfId="9" applyFont="1" applyFill="1" applyProtection="1"/>
    <xf numFmtId="0" fontId="22" fillId="11" borderId="0" xfId="9" applyFont="1" applyFill="1" applyProtection="1"/>
    <xf numFmtId="0" fontId="15" fillId="12" borderId="0" xfId="9" applyFont="1" applyFill="1" applyProtection="1"/>
    <xf numFmtId="0" fontId="20" fillId="12" borderId="0" xfId="9" applyFont="1" applyFill="1" applyProtection="1"/>
    <xf numFmtId="0" fontId="21" fillId="11" borderId="0" xfId="9" applyFont="1" applyFill="1" applyProtection="1"/>
    <xf numFmtId="0" fontId="9" fillId="11" borderId="0" xfId="9" applyFont="1" applyFill="1" applyProtection="1"/>
    <xf numFmtId="0" fontId="27" fillId="11" borderId="0" xfId="9" applyFont="1" applyFill="1" applyProtection="1"/>
    <xf numFmtId="171" fontId="9" fillId="12" borderId="0" xfId="9" applyNumberFormat="1" applyFont="1" applyFill="1" applyAlignment="1" applyProtection="1">
      <alignment horizontal="center"/>
    </xf>
    <xf numFmtId="171" fontId="0" fillId="12" borderId="0" xfId="0" applyNumberFormat="1" applyFill="1" applyProtection="1"/>
    <xf numFmtId="2" fontId="0" fillId="12" borderId="0" xfId="0" applyNumberFormat="1" applyFill="1" applyProtection="1"/>
    <xf numFmtId="0" fontId="24" fillId="12" borderId="26" xfId="0" applyFont="1" applyFill="1" applyBorder="1" applyAlignment="1" applyProtection="1">
      <alignment vertical="top"/>
    </xf>
    <xf numFmtId="0" fontId="25" fillId="12" borderId="0" xfId="0" applyFont="1" applyFill="1" applyProtection="1"/>
    <xf numFmtId="171" fontId="25" fillId="12" borderId="40" xfId="0" applyNumberFormat="1" applyFont="1" applyFill="1" applyBorder="1" applyAlignment="1" applyProtection="1">
      <alignment vertical="top"/>
    </xf>
    <xf numFmtId="171" fontId="25" fillId="12" borderId="27" xfId="0" applyNumberFormat="1" applyFont="1" applyFill="1" applyBorder="1" applyAlignment="1" applyProtection="1">
      <alignment vertical="top"/>
    </xf>
    <xf numFmtId="0" fontId="0" fillId="12" borderId="26" xfId="0" applyFill="1" applyBorder="1" applyProtection="1"/>
    <xf numFmtId="0" fontId="0" fillId="12" borderId="28" xfId="0" applyFill="1" applyBorder="1" applyProtection="1"/>
    <xf numFmtId="171" fontId="0" fillId="12" borderId="29" xfId="0" applyNumberFormat="1" applyFill="1" applyBorder="1" applyProtection="1"/>
    <xf numFmtId="0" fontId="15" fillId="12" borderId="0" xfId="0" applyFont="1" applyFill="1" applyProtection="1"/>
    <xf numFmtId="0" fontId="0" fillId="12" borderId="0" xfId="0" quotePrefix="1" applyFill="1" applyAlignment="1" applyProtection="1">
      <alignment horizontal="right"/>
    </xf>
    <xf numFmtId="171" fontId="25" fillId="12" borderId="41" xfId="0" applyNumberFormat="1" applyFont="1" applyFill="1" applyBorder="1" applyAlignment="1" applyProtection="1">
      <alignment vertical="top"/>
    </xf>
    <xf numFmtId="171" fontId="8" fillId="12" borderId="32" xfId="9" applyNumberFormat="1" applyFont="1" applyFill="1" applyBorder="1" applyAlignment="1" applyProtection="1">
      <alignment horizontal="center" vertical="center"/>
    </xf>
    <xf numFmtId="171" fontId="0" fillId="12" borderId="42" xfId="0" applyNumberFormat="1" applyFill="1" applyBorder="1" applyProtection="1"/>
    <xf numFmtId="0" fontId="15" fillId="11" borderId="0" xfId="9" applyFont="1" applyFill="1" applyProtection="1"/>
    <xf numFmtId="0" fontId="0" fillId="12" borderId="0" xfId="0" applyFont="1" applyFill="1" applyProtection="1"/>
    <xf numFmtId="0" fontId="0" fillId="11" borderId="0" xfId="0" applyFont="1" applyFill="1" applyProtection="1"/>
    <xf numFmtId="171" fontId="8" fillId="12" borderId="43" xfId="0" applyNumberFormat="1" applyFont="1" applyFill="1" applyBorder="1" applyAlignment="1" applyProtection="1">
      <alignment horizontal="center"/>
    </xf>
    <xf numFmtId="171" fontId="8" fillId="12" borderId="41" xfId="0" applyNumberFormat="1" applyFont="1" applyFill="1" applyBorder="1" applyAlignment="1" applyProtection="1">
      <alignment horizontal="center"/>
    </xf>
    <xf numFmtId="171" fontId="8" fillId="12" borderId="26" xfId="0" applyNumberFormat="1" applyFont="1" applyFill="1" applyBorder="1" applyAlignment="1" applyProtection="1">
      <alignment horizontal="center"/>
    </xf>
    <xf numFmtId="171" fontId="8" fillId="12" borderId="32" xfId="0" applyNumberFormat="1" applyFont="1" applyFill="1" applyBorder="1" applyAlignment="1" applyProtection="1">
      <alignment horizontal="center"/>
    </xf>
    <xf numFmtId="171" fontId="8" fillId="12" borderId="42" xfId="0" applyNumberFormat="1" applyFont="1" applyFill="1" applyBorder="1" applyAlignment="1" applyProtection="1">
      <alignment horizontal="center"/>
    </xf>
    <xf numFmtId="0" fontId="28" fillId="12" borderId="28" xfId="0" applyFont="1" applyFill="1" applyBorder="1" applyProtection="1"/>
    <xf numFmtId="0" fontId="0" fillId="12" borderId="28" xfId="0" applyFont="1" applyFill="1" applyBorder="1" applyProtection="1"/>
    <xf numFmtId="171" fontId="28" fillId="12" borderId="25" xfId="0" applyNumberFormat="1" applyFont="1" applyFill="1" applyBorder="1" applyProtection="1"/>
    <xf numFmtId="0" fontId="7" fillId="12" borderId="28" xfId="0" applyFont="1" applyFill="1" applyBorder="1" applyProtection="1"/>
    <xf numFmtId="171" fontId="7" fillId="12" borderId="28" xfId="0" applyNumberFormat="1" applyFont="1" applyFill="1" applyBorder="1" applyAlignment="1" applyProtection="1">
      <alignment horizontal="center" vertical="top"/>
    </xf>
    <xf numFmtId="171" fontId="0" fillId="12" borderId="32" xfId="0" applyNumberFormat="1" applyFont="1" applyFill="1" applyBorder="1" applyAlignment="1" applyProtection="1">
      <alignment horizontal="center"/>
    </xf>
    <xf numFmtId="0" fontId="32" fillId="11" borderId="0" xfId="0" applyFont="1" applyFill="1" applyProtection="1"/>
    <xf numFmtId="171" fontId="32" fillId="11" borderId="0" xfId="0" applyNumberFormat="1" applyFont="1" applyFill="1" applyProtection="1"/>
    <xf numFmtId="0" fontId="32" fillId="0" borderId="0" xfId="0" applyFont="1" applyProtection="1"/>
    <xf numFmtId="0" fontId="23" fillId="13" borderId="22" xfId="0" applyFont="1" applyFill="1" applyBorder="1" applyProtection="1"/>
    <xf numFmtId="0" fontId="24" fillId="13" borderId="23" xfId="0" applyFont="1" applyFill="1" applyBorder="1" applyProtection="1"/>
    <xf numFmtId="0" fontId="23" fillId="13" borderId="24" xfId="0" applyFont="1" applyFill="1" applyBorder="1" applyAlignment="1" applyProtection="1">
      <alignment horizontal="center"/>
    </xf>
    <xf numFmtId="0" fontId="23" fillId="13" borderId="25" xfId="0" applyFont="1" applyFill="1" applyBorder="1" applyAlignment="1" applyProtection="1">
      <alignment horizontal="center"/>
    </xf>
    <xf numFmtId="0" fontId="9" fillId="13" borderId="22" xfId="0" applyFont="1" applyFill="1" applyBorder="1" applyProtection="1"/>
    <xf numFmtId="0" fontId="31" fillId="13" borderId="23" xfId="0" applyFont="1" applyFill="1" applyBorder="1" applyProtection="1"/>
    <xf numFmtId="0" fontId="9" fillId="13" borderId="25" xfId="0" applyFont="1" applyFill="1" applyBorder="1" applyProtection="1"/>
    <xf numFmtId="0" fontId="9" fillId="13" borderId="25" xfId="0" applyFont="1" applyFill="1" applyBorder="1" applyAlignment="1" applyProtection="1">
      <alignment horizontal="center"/>
    </xf>
    <xf numFmtId="0" fontId="28" fillId="12" borderId="23" xfId="0" applyFont="1" applyFill="1" applyBorder="1" applyProtection="1"/>
    <xf numFmtId="0" fontId="0" fillId="12" borderId="23" xfId="0" applyFont="1" applyFill="1" applyBorder="1" applyProtection="1"/>
    <xf numFmtId="0" fontId="0" fillId="12" borderId="25" xfId="0" applyFont="1" applyFill="1" applyBorder="1" applyProtection="1"/>
    <xf numFmtId="0" fontId="9" fillId="11" borderId="0" xfId="9" applyFont="1" applyFill="1" applyBorder="1" applyProtection="1"/>
    <xf numFmtId="0" fontId="8" fillId="12" borderId="0" xfId="9" applyFont="1" applyFill="1" applyBorder="1" applyProtection="1"/>
    <xf numFmtId="171" fontId="8" fillId="12" borderId="0" xfId="9" applyNumberFormat="1" applyFont="1" applyFill="1" applyBorder="1" applyAlignment="1" applyProtection="1">
      <alignment horizontal="center"/>
    </xf>
    <xf numFmtId="0" fontId="33" fillId="11" borderId="0" xfId="9" applyFont="1" applyFill="1" applyBorder="1" applyProtection="1"/>
    <xf numFmtId="0" fontId="34" fillId="12" borderId="0" xfId="9" applyFont="1" applyFill="1" applyBorder="1" applyProtection="1"/>
    <xf numFmtId="171" fontId="33" fillId="12" borderId="0" xfId="9" applyNumberFormat="1" applyFont="1" applyFill="1" applyBorder="1" applyAlignment="1" applyProtection="1">
      <alignment horizontal="center" vertical="center"/>
    </xf>
    <xf numFmtId="0" fontId="25" fillId="12" borderId="27" xfId="0" applyFont="1" applyFill="1" applyBorder="1" applyProtection="1"/>
    <xf numFmtId="164" fontId="13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Border="1" applyProtection="1"/>
    <xf numFmtId="0" fontId="8" fillId="3" borderId="0" xfId="0" applyNumberFormat="1" applyFont="1" applyFill="1" applyBorder="1" applyAlignment="1" applyProtection="1">
      <alignment horizontal="left"/>
    </xf>
    <xf numFmtId="164" fontId="13" fillId="3" borderId="0" xfId="0" applyNumberFormat="1" applyFont="1" applyFill="1" applyBorder="1" applyAlignment="1" applyProtection="1">
      <alignment horizontal="left"/>
    </xf>
    <xf numFmtId="0" fontId="35" fillId="11" borderId="0" xfId="9" applyFont="1" applyFill="1" applyProtection="1"/>
    <xf numFmtId="0" fontId="8" fillId="3" borderId="39" xfId="9" applyFont="1" applyFill="1" applyBorder="1" applyAlignment="1" applyProtection="1">
      <alignment horizontal="left"/>
      <protection locked="0"/>
    </xf>
    <xf numFmtId="0" fontId="8" fillId="3" borderId="21" xfId="9" applyFont="1" applyFill="1" applyBorder="1" applyAlignment="1" applyProtection="1">
      <alignment horizontal="left"/>
      <protection locked="0"/>
    </xf>
    <xf numFmtId="0" fontId="8" fillId="3" borderId="33" xfId="9" applyFont="1" applyFill="1" applyBorder="1" applyAlignment="1" applyProtection="1">
      <alignment horizontal="left"/>
      <protection locked="0"/>
    </xf>
    <xf numFmtId="0" fontId="8" fillId="3" borderId="31" xfId="9" applyFont="1" applyFill="1" applyBorder="1" applyAlignment="1" applyProtection="1">
      <alignment horizontal="left"/>
      <protection locked="0"/>
    </xf>
    <xf numFmtId="0" fontId="8" fillId="3" borderId="35" xfId="9" applyFont="1" applyFill="1" applyBorder="1" applyAlignment="1" applyProtection="1">
      <alignment horizontal="left"/>
      <protection locked="0"/>
    </xf>
    <xf numFmtId="0" fontId="8" fillId="3" borderId="19" xfId="9" applyFont="1" applyFill="1" applyBorder="1" applyAlignment="1" applyProtection="1">
      <alignment horizontal="left"/>
      <protection locked="0"/>
    </xf>
    <xf numFmtId="0" fontId="8" fillId="3" borderId="37" xfId="9" applyFont="1" applyFill="1" applyBorder="1" applyAlignment="1" applyProtection="1">
      <alignment horizontal="left"/>
      <protection locked="0"/>
    </xf>
    <xf numFmtId="0" fontId="8" fillId="3" borderId="20" xfId="9" applyFont="1" applyFill="1" applyBorder="1" applyAlignment="1" applyProtection="1">
      <alignment horizontal="left"/>
      <protection locked="0"/>
    </xf>
    <xf numFmtId="171" fontId="28" fillId="3" borderId="43" xfId="0" applyNumberFormat="1" applyFont="1" applyFill="1" applyBorder="1" applyAlignment="1" applyProtection="1">
      <alignment horizontal="left"/>
      <protection locked="0"/>
    </xf>
    <xf numFmtId="171" fontId="28" fillId="3" borderId="44" xfId="0" applyNumberFormat="1" applyFont="1" applyFill="1" applyBorder="1" applyAlignment="1" applyProtection="1">
      <alignment horizontal="left"/>
      <protection locked="0"/>
    </xf>
    <xf numFmtId="171" fontId="28" fillId="3" borderId="40" xfId="0" applyNumberFormat="1" applyFont="1" applyFill="1" applyBorder="1" applyAlignment="1" applyProtection="1">
      <alignment horizontal="left"/>
      <protection locked="0"/>
    </xf>
    <xf numFmtId="171" fontId="0" fillId="3" borderId="26" xfId="0" applyNumberFormat="1" applyFont="1" applyFill="1" applyBorder="1" applyAlignment="1" applyProtection="1">
      <alignment horizontal="center"/>
      <protection locked="0"/>
    </xf>
    <xf numFmtId="171" fontId="0" fillId="3" borderId="0" xfId="0" applyNumberFormat="1" applyFont="1" applyFill="1" applyBorder="1" applyAlignment="1" applyProtection="1">
      <alignment horizontal="center"/>
      <protection locked="0"/>
    </xf>
    <xf numFmtId="171" fontId="0" fillId="3" borderId="27" xfId="0" applyNumberFormat="1" applyFont="1" applyFill="1" applyBorder="1" applyAlignment="1" applyProtection="1">
      <alignment horizontal="center"/>
      <protection locked="0"/>
    </xf>
    <xf numFmtId="171" fontId="0" fillId="3" borderId="43" xfId="0" applyNumberFormat="1" applyFont="1" applyFill="1" applyBorder="1" applyAlignment="1" applyProtection="1">
      <alignment horizontal="left"/>
      <protection locked="0"/>
    </xf>
    <xf numFmtId="171" fontId="0" fillId="3" borderId="44" xfId="0" applyNumberFormat="1" applyFont="1" applyFill="1" applyBorder="1" applyAlignment="1" applyProtection="1">
      <alignment horizontal="left"/>
      <protection locked="0"/>
    </xf>
    <xf numFmtId="171" fontId="0" fillId="3" borderId="40" xfId="0" applyNumberFormat="1" applyFont="1" applyFill="1" applyBorder="1" applyAlignment="1" applyProtection="1">
      <alignment horizontal="left"/>
      <protection locked="0"/>
    </xf>
    <xf numFmtId="171" fontId="0" fillId="3" borderId="26" xfId="0" applyNumberFormat="1" applyFont="1" applyFill="1" applyBorder="1" applyAlignment="1" applyProtection="1">
      <alignment horizontal="left"/>
      <protection locked="0"/>
    </xf>
    <xf numFmtId="171" fontId="0" fillId="3" borderId="0" xfId="0" applyNumberFormat="1" applyFont="1" applyFill="1" applyBorder="1" applyAlignment="1" applyProtection="1">
      <alignment horizontal="left"/>
      <protection locked="0"/>
    </xf>
    <xf numFmtId="171" fontId="0" fillId="3" borderId="27" xfId="0" applyNumberFormat="1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 applyProtection="1">
      <alignment horizontal="center"/>
    </xf>
    <xf numFmtId="0" fontId="7" fillId="8" borderId="6" xfId="7" applyNumberFormat="1" applyBorder="1" applyAlignment="1" applyProtection="1">
      <alignment horizontal="center" vertical="center" textRotation="90"/>
    </xf>
    <xf numFmtId="0" fontId="7" fillId="8" borderId="3" xfId="7" applyNumberFormat="1" applyBorder="1" applyAlignment="1" applyProtection="1">
      <alignment horizontal="center" vertical="center" textRotation="90"/>
    </xf>
    <xf numFmtId="0" fontId="7" fillId="8" borderId="5" xfId="7" applyNumberFormat="1" applyBorder="1" applyAlignment="1" applyProtection="1">
      <alignment horizontal="center" vertical="center" textRotation="90"/>
    </xf>
    <xf numFmtId="172" fontId="0" fillId="3" borderId="41" xfId="0" applyNumberFormat="1" applyFont="1" applyFill="1" applyBorder="1" applyAlignment="1" applyProtection="1">
      <alignment horizontal="center"/>
      <protection locked="0"/>
    </xf>
    <xf numFmtId="172" fontId="0" fillId="3" borderId="32" xfId="0" applyNumberFormat="1" applyFont="1" applyFill="1" applyBorder="1" applyAlignment="1" applyProtection="1">
      <alignment horizontal="center"/>
      <protection locked="0"/>
    </xf>
    <xf numFmtId="172" fontId="0" fillId="3" borderId="42" xfId="0" applyNumberFormat="1" applyFont="1" applyFill="1" applyBorder="1" applyAlignment="1" applyProtection="1">
      <alignment horizontal="center"/>
      <protection locked="0"/>
    </xf>
    <xf numFmtId="172" fontId="0" fillId="3" borderId="27" xfId="0" applyNumberFormat="1" applyFont="1" applyFill="1" applyBorder="1" applyAlignment="1" applyProtection="1">
      <alignment horizontal="center"/>
      <protection locked="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'4. Berekening'!$C$5:$C$7</c:f>
              <c:numCache>
                <c:formatCode>_-"€"\ * #,##0.00_-;_-"€"\ * #,##0.00\-;_-"€"\ * "-"??_-;_-@_-</c:formatCode>
                <c:ptCount val="3"/>
                <c:pt idx="0">
                  <c:v>900000</c:v>
                </c:pt>
                <c:pt idx="1">
                  <c:v>650000</c:v>
                </c:pt>
                <c:pt idx="2">
                  <c:v>200000</c:v>
                </c:pt>
              </c:numCache>
            </c:numRef>
          </c:xVal>
          <c:yVal>
            <c:numRef>
              <c:f>'4. Berekening'!$D$5:$D$7</c:f>
              <c:numCache>
                <c:formatCode>0.0</c:formatCode>
                <c:ptCount val="3"/>
                <c:pt idx="0">
                  <c:v>0</c:v>
                </c:pt>
                <c:pt idx="1">
                  <c:v>250</c:v>
                </c:pt>
                <c:pt idx="2">
                  <c:v>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5B-4E26-97CD-8CADC739452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'4. Berekening'!$C$9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'4. Berekening'!$D$9</c:f>
              <c:numCache>
                <c:formatCode>0.00</c:formatCode>
                <c:ptCount val="1"/>
                <c:pt idx="0">
                  <c:v>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35B-4E26-97CD-8CADC7394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384"/>
        <c:axId val="106442752"/>
      </c:scatterChart>
      <c:valAx>
        <c:axId val="106432384"/>
        <c:scaling>
          <c:orientation val="minMax"/>
          <c:max val="950000"/>
          <c:min val="2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42752"/>
        <c:crossesAt val="0"/>
        <c:crossBetween val="midCat"/>
      </c:valAx>
      <c:valAx>
        <c:axId val="106442752"/>
        <c:scaling>
          <c:orientation val="minMax"/>
          <c:max val="3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32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209550</xdr:rowOff>
    </xdr:from>
    <xdr:to>
      <xdr:col>4</xdr:col>
      <xdr:colOff>2077720</xdr:colOff>
      <xdr:row>4</xdr:row>
      <xdr:rowOff>39370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2B7902A7-211B-4610-A3EF-7F7A35FE00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209550"/>
          <a:ext cx="1677670" cy="706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215349</xdr:colOff>
      <xdr:row>0</xdr:row>
      <xdr:rowOff>148257</xdr:rowOff>
    </xdr:from>
    <xdr:to>
      <xdr:col>9</xdr:col>
      <xdr:colOff>969065</xdr:colOff>
      <xdr:row>15</xdr:row>
      <xdr:rowOff>16564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104774</xdr:colOff>
      <xdr:row>19</xdr:row>
      <xdr:rowOff>76200</xdr:rowOff>
    </xdr:from>
    <xdr:ext cx="3547856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95274" y="3728830"/>
              <a:ext cx="354785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2</m:t>
                  </m:r>
                  <m:r>
                    <a:rPr lang="en-US" sz="1000" b="0" i="1">
                      <a:latin typeface="Cambria Math" panose="02040503050406030204" pitchFamily="18" charset="0"/>
                      <a:cs typeface="+mn-cs"/>
                    </a:rPr>
                    <m:t>50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65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0.0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900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650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100</a:t>
              </a:r>
            </a:p>
          </xdr:txBody>
        </xdr:sp>
      </mc:Choice>
      <mc:Fallback xmlns="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95274" y="3728830"/>
              <a:ext cx="354785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2</a:t>
              </a:r>
              <a:r>
                <a:rPr lang="en-US" sz="1000" b="0" i="0">
                  <a:latin typeface="Cambria Math" panose="02040503050406030204" pitchFamily="18" charset="0"/>
                  <a:cs typeface="+mn-cs"/>
                </a:rPr>
                <a:t>50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65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0.0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900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650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100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24</xdr:row>
      <xdr:rowOff>104775</xdr:rowOff>
    </xdr:from>
    <xdr:ext cx="3538332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701623"/>
              <a:ext cx="3538332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000" b="0" i="0">
                      <a:latin typeface="Cambria Math" panose="02040503050406030204" pitchFamily="18" charset="0"/>
                      <a:cs typeface="+mn-cs"/>
                    </a:rPr>
                    <m:t>3</m:t>
                  </m:r>
                  <m:r>
                    <a:rPr lang="en-US" sz="1000" b="0" i="0">
                      <a:latin typeface="Cambria Math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0−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.000−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200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650.000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200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283,33</a:t>
              </a:r>
            </a:p>
          </xdr:txBody>
        </xdr:sp>
      </mc:Choice>
      <mc:Fallback xmlns="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701623"/>
              <a:ext cx="3538332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000" b="0" i="0">
                  <a:latin typeface="Cambria Math" panose="02040503050406030204" pitchFamily="18" charset="0"/>
                  <a:cs typeface="+mn-cs"/>
                </a:rPr>
                <a:t>3</a:t>
              </a:r>
              <a:r>
                <a:rPr lang="en-US" sz="1000" b="0" i="0">
                  <a:latin typeface="Cambria Math"/>
                </a:rPr>
                <a:t>0</a:t>
              </a:r>
              <a:r>
                <a:rPr lang="nl-NL" sz="1000" b="0" i="0">
                  <a:latin typeface="Cambria Math"/>
                </a:rPr>
                <a:t>0−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650.000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250))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283,33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6C48-2FD0-4ABD-A6E1-2EF7C17951BB}">
  <dimension ref="A1:P24"/>
  <sheetViews>
    <sheetView tabSelected="1" zoomScale="130" zoomScaleNormal="130" workbookViewId="0">
      <selection activeCell="A2" sqref="A2"/>
    </sheetView>
  </sheetViews>
  <sheetFormatPr baseColWidth="10" defaultColWidth="9.1640625" defaultRowHeight="15" x14ac:dyDescent="0.2"/>
  <cols>
    <col min="1" max="1" width="19.6640625" style="1" customWidth="1"/>
    <col min="2" max="2" width="29.6640625" style="1" customWidth="1"/>
    <col min="3" max="3" width="24.6640625" style="1" customWidth="1"/>
    <col min="4" max="4" width="37.33203125" style="1" customWidth="1"/>
    <col min="5" max="6" width="31.83203125" style="1" customWidth="1"/>
    <col min="7" max="7" width="22.33203125" style="1" customWidth="1"/>
    <col min="8" max="16384" width="9.1640625" style="1"/>
  </cols>
  <sheetData>
    <row r="1" spans="1:16" ht="24" x14ac:dyDescent="0.3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">
      <c r="A2" s="65"/>
      <c r="B2" s="66"/>
      <c r="C2" s="67"/>
      <c r="D2" s="67"/>
      <c r="E2" s="67"/>
      <c r="F2" s="67"/>
      <c r="G2" s="67"/>
      <c r="H2" s="68"/>
      <c r="I2" s="68"/>
      <c r="J2" s="68"/>
      <c r="K2" s="68"/>
      <c r="L2" s="68"/>
      <c r="M2" s="68"/>
      <c r="N2" s="68"/>
      <c r="O2" s="68"/>
      <c r="P2" s="68"/>
    </row>
    <row r="3" spans="1:16" x14ac:dyDescent="0.2">
      <c r="A3" s="69" t="s">
        <v>1</v>
      </c>
      <c r="B3" s="70"/>
      <c r="C3" s="70"/>
      <c r="D3" s="70"/>
      <c r="E3" s="70"/>
      <c r="F3" s="70"/>
      <c r="G3" s="67"/>
      <c r="H3" s="68"/>
      <c r="I3" s="68"/>
      <c r="J3" s="68"/>
      <c r="K3" s="68"/>
      <c r="L3" s="68"/>
      <c r="M3" s="68"/>
      <c r="N3" s="68"/>
      <c r="O3" s="68"/>
      <c r="P3" s="68"/>
    </row>
    <row r="4" spans="1:16" ht="16" x14ac:dyDescent="0.2">
      <c r="A4" s="69" t="s">
        <v>2</v>
      </c>
      <c r="B4" s="70"/>
      <c r="C4" s="70"/>
      <c r="D4" s="70"/>
      <c r="E4" s="70"/>
      <c r="F4" s="70"/>
      <c r="G4" s="67"/>
      <c r="H4" s="68"/>
      <c r="I4" s="68"/>
      <c r="J4" s="68"/>
      <c r="K4" s="68"/>
      <c r="L4" s="68"/>
      <c r="M4" s="68"/>
      <c r="N4" s="68"/>
      <c r="O4" s="68"/>
      <c r="P4" s="68"/>
    </row>
    <row r="5" spans="1:16" x14ac:dyDescent="0.2">
      <c r="A5" s="71"/>
      <c r="B5" s="72"/>
      <c r="C5" s="70"/>
      <c r="D5" s="70"/>
      <c r="E5" s="70"/>
      <c r="F5" s="70"/>
      <c r="G5" s="73"/>
      <c r="H5" s="69"/>
      <c r="I5" s="74"/>
      <c r="J5" s="74"/>
      <c r="K5" s="74"/>
      <c r="L5" s="74"/>
      <c r="M5" s="74"/>
      <c r="N5" s="74"/>
      <c r="O5" s="74"/>
      <c r="P5" s="74"/>
    </row>
    <row r="6" spans="1:16" x14ac:dyDescent="0.2">
      <c r="A6" s="67"/>
      <c r="B6" s="67"/>
      <c r="C6" s="70"/>
      <c r="D6" s="70"/>
      <c r="E6" s="70"/>
      <c r="F6" s="70"/>
      <c r="G6" s="70"/>
      <c r="H6" s="69"/>
      <c r="I6" s="74"/>
      <c r="J6" s="74"/>
      <c r="K6" s="74"/>
      <c r="L6" s="74"/>
      <c r="M6" s="74"/>
      <c r="N6" s="74"/>
      <c r="O6" s="74"/>
      <c r="P6" s="74"/>
    </row>
    <row r="7" spans="1:16" x14ac:dyDescent="0.2">
      <c r="A7" s="69" t="s">
        <v>49</v>
      </c>
      <c r="B7" s="70"/>
      <c r="C7" s="58"/>
      <c r="D7" s="134"/>
      <c r="E7" s="135"/>
      <c r="F7" s="70"/>
      <c r="G7" s="70"/>
      <c r="H7" s="70"/>
      <c r="I7" s="74"/>
      <c r="J7" s="74"/>
      <c r="K7" s="74"/>
      <c r="L7" s="74"/>
      <c r="M7" s="74"/>
      <c r="N7" s="74"/>
      <c r="O7" s="74"/>
      <c r="P7" s="74"/>
    </row>
    <row r="8" spans="1:16" x14ac:dyDescent="0.2">
      <c r="A8" s="69" t="s">
        <v>3</v>
      </c>
      <c r="B8" s="70"/>
      <c r="C8" s="58"/>
      <c r="D8" s="134"/>
      <c r="E8" s="135"/>
      <c r="F8" s="70"/>
      <c r="G8" s="70"/>
      <c r="H8" s="70"/>
      <c r="I8" s="74"/>
      <c r="J8" s="74"/>
      <c r="K8" s="74"/>
      <c r="L8" s="74"/>
      <c r="M8" s="74"/>
      <c r="N8" s="74"/>
      <c r="O8" s="74"/>
      <c r="P8" s="74"/>
    </row>
    <row r="9" spans="1:16" x14ac:dyDescent="0.2">
      <c r="A9" s="69" t="s">
        <v>4</v>
      </c>
      <c r="B9" s="70"/>
      <c r="C9" s="59"/>
      <c r="D9" s="136"/>
      <c r="E9" s="137"/>
      <c r="F9" s="70"/>
      <c r="G9" s="70"/>
      <c r="H9" s="70"/>
      <c r="I9" s="74"/>
      <c r="J9" s="74"/>
      <c r="K9" s="74"/>
      <c r="L9" s="74"/>
      <c r="M9" s="74"/>
      <c r="N9" s="74"/>
      <c r="O9" s="74"/>
      <c r="P9" s="74"/>
    </row>
    <row r="10" spans="1:16" x14ac:dyDescent="0.2">
      <c r="A10" s="69"/>
      <c r="B10" s="70"/>
      <c r="C10" s="60"/>
      <c r="D10" s="138"/>
      <c r="E10" s="139"/>
      <c r="F10" s="70"/>
      <c r="G10" s="70"/>
      <c r="H10" s="70"/>
      <c r="I10" s="74"/>
      <c r="J10" s="74"/>
      <c r="K10" s="74"/>
      <c r="L10" s="74"/>
      <c r="M10" s="74"/>
      <c r="N10" s="74"/>
      <c r="O10" s="74"/>
      <c r="P10" s="74"/>
    </row>
    <row r="11" spans="1:16" x14ac:dyDescent="0.2">
      <c r="A11" s="69"/>
      <c r="B11" s="70"/>
      <c r="C11" s="60"/>
      <c r="D11" s="138"/>
      <c r="E11" s="139"/>
      <c r="F11" s="70"/>
      <c r="G11" s="70"/>
      <c r="H11" s="69"/>
      <c r="I11" s="74"/>
      <c r="J11" s="74"/>
      <c r="K11" s="74"/>
      <c r="L11" s="74"/>
      <c r="M11" s="74"/>
      <c r="N11" s="74"/>
      <c r="O11" s="74"/>
      <c r="P11" s="74"/>
    </row>
    <row r="12" spans="1:16" x14ac:dyDescent="0.2">
      <c r="A12" s="69"/>
      <c r="B12" s="70"/>
      <c r="C12" s="60"/>
      <c r="D12" s="138"/>
      <c r="E12" s="139"/>
      <c r="F12" s="70"/>
      <c r="G12" s="70"/>
      <c r="H12" s="69"/>
      <c r="I12" s="74"/>
      <c r="J12" s="74"/>
      <c r="K12" s="74"/>
      <c r="L12" s="74"/>
      <c r="M12" s="74"/>
      <c r="N12" s="74"/>
      <c r="O12" s="74"/>
      <c r="P12" s="74"/>
    </row>
    <row r="13" spans="1:16" x14ac:dyDescent="0.2">
      <c r="A13" s="69"/>
      <c r="B13" s="70"/>
      <c r="C13" s="61"/>
      <c r="D13" s="132"/>
      <c r="E13" s="133"/>
      <c r="F13" s="70"/>
      <c r="G13" s="70"/>
      <c r="H13" s="69"/>
      <c r="I13" s="74"/>
      <c r="J13" s="74"/>
      <c r="K13" s="74"/>
      <c r="L13" s="74"/>
      <c r="M13" s="74"/>
      <c r="N13" s="74"/>
      <c r="O13" s="74"/>
      <c r="P13" s="74"/>
    </row>
    <row r="14" spans="1:16" x14ac:dyDescent="0.2">
      <c r="A14" s="75"/>
      <c r="B14" s="70"/>
      <c r="C14" s="70"/>
      <c r="D14" s="70"/>
      <c r="E14" s="70"/>
      <c r="F14" s="70"/>
      <c r="G14" s="67"/>
      <c r="H14" s="69"/>
      <c r="I14" s="74"/>
      <c r="J14" s="74"/>
      <c r="K14" s="74"/>
      <c r="L14" s="74"/>
      <c r="M14" s="74"/>
      <c r="N14" s="74"/>
      <c r="O14" s="74"/>
      <c r="P14" s="74"/>
    </row>
    <row r="15" spans="1:16" x14ac:dyDescent="0.2">
      <c r="A15" s="75"/>
      <c r="B15" s="70"/>
      <c r="C15" s="70"/>
      <c r="D15" s="70"/>
      <c r="E15" s="67"/>
      <c r="F15" s="67"/>
      <c r="G15" s="68"/>
      <c r="H15" s="69"/>
      <c r="I15" s="74"/>
      <c r="J15" s="74"/>
      <c r="K15" s="74"/>
      <c r="L15" s="74"/>
      <c r="M15" s="74"/>
      <c r="N15" s="74"/>
      <c r="O15" s="74"/>
      <c r="P15" s="74"/>
    </row>
    <row r="16" spans="1:16" x14ac:dyDescent="0.2">
      <c r="A16" s="75"/>
      <c r="B16" s="70"/>
      <c r="C16" s="70"/>
      <c r="D16" s="70"/>
      <c r="E16" s="67"/>
      <c r="F16" s="67"/>
      <c r="G16" s="68"/>
      <c r="H16" s="69"/>
      <c r="I16" s="74"/>
      <c r="J16" s="74"/>
      <c r="K16" s="74"/>
      <c r="L16" s="74"/>
      <c r="M16" s="74"/>
      <c r="N16" s="74"/>
      <c r="O16" s="74"/>
      <c r="P16" s="74"/>
    </row>
    <row r="17" spans="1:16" ht="24" x14ac:dyDescent="0.3">
      <c r="A17" s="76" t="s">
        <v>5</v>
      </c>
      <c r="B17" s="70"/>
      <c r="C17" s="70"/>
      <c r="D17" s="77"/>
      <c r="E17" s="78">
        <f>'2. Implementatie'!D23+'3. SaaS-oplossing'!F26</f>
        <v>0</v>
      </c>
      <c r="F17" s="67"/>
      <c r="G17" s="68"/>
      <c r="H17" s="69"/>
      <c r="I17" s="74"/>
      <c r="J17" s="74"/>
      <c r="K17" s="74"/>
      <c r="L17" s="74"/>
      <c r="M17" s="74"/>
      <c r="N17" s="74"/>
      <c r="O17" s="74"/>
      <c r="P17" s="74"/>
    </row>
    <row r="18" spans="1:16" x14ac:dyDescent="0.2">
      <c r="A18" s="131" t="s">
        <v>6</v>
      </c>
      <c r="B18" s="70"/>
      <c r="C18" s="70"/>
      <c r="D18" s="70"/>
      <c r="E18" s="67"/>
      <c r="F18" s="67"/>
      <c r="G18" s="68"/>
      <c r="H18" s="69"/>
      <c r="I18" s="74"/>
      <c r="J18" s="74"/>
      <c r="K18" s="74"/>
      <c r="L18" s="74"/>
      <c r="M18" s="74"/>
      <c r="N18" s="74"/>
      <c r="O18" s="74"/>
      <c r="P18" s="74"/>
    </row>
    <row r="19" spans="1:16" x14ac:dyDescent="0.2">
      <c r="A19" s="75"/>
      <c r="B19" s="70"/>
      <c r="C19" s="70"/>
      <c r="D19" s="70"/>
      <c r="E19" s="67"/>
      <c r="F19" s="67"/>
      <c r="G19" s="68"/>
      <c r="H19" s="69"/>
      <c r="I19" s="74"/>
      <c r="J19" s="74"/>
      <c r="K19" s="74"/>
      <c r="L19" s="74"/>
      <c r="M19" s="74"/>
      <c r="N19" s="74"/>
      <c r="O19" s="74"/>
      <c r="P19" s="74"/>
    </row>
    <row r="20" spans="1:16" ht="24" x14ac:dyDescent="0.3">
      <c r="A20" s="76" t="s">
        <v>7</v>
      </c>
      <c r="B20" s="70"/>
      <c r="C20" s="70"/>
      <c r="D20" s="70"/>
      <c r="E20" s="79">
        <f>'4. Berekening'!D9</f>
        <v>300</v>
      </c>
      <c r="F20" s="67"/>
      <c r="G20" s="68"/>
      <c r="H20" s="69"/>
      <c r="I20" s="74"/>
      <c r="J20" s="74"/>
      <c r="K20" s="74"/>
      <c r="L20" s="74"/>
      <c r="M20" s="74"/>
      <c r="N20" s="74"/>
      <c r="O20" s="74"/>
      <c r="P20" s="74"/>
    </row>
    <row r="21" spans="1:16" x14ac:dyDescent="0.2">
      <c r="A21" s="75"/>
      <c r="B21" s="70"/>
      <c r="C21" s="70"/>
      <c r="D21" s="70"/>
      <c r="E21" s="67"/>
      <c r="F21" s="67"/>
      <c r="G21" s="68"/>
      <c r="H21" s="69"/>
      <c r="I21" s="74"/>
      <c r="J21" s="74"/>
      <c r="K21" s="74"/>
      <c r="L21" s="74"/>
      <c r="M21" s="74"/>
      <c r="N21" s="74"/>
      <c r="O21" s="74"/>
      <c r="P21" s="74"/>
    </row>
    <row r="22" spans="1:16" x14ac:dyDescent="0.2">
      <c r="A22" s="75"/>
      <c r="B22" s="70"/>
      <c r="C22" s="70"/>
      <c r="D22" s="70"/>
      <c r="E22" s="67"/>
      <c r="F22" s="67"/>
      <c r="G22" s="68"/>
      <c r="H22" s="69"/>
      <c r="I22" s="74"/>
      <c r="J22" s="74"/>
      <c r="K22" s="74"/>
      <c r="L22" s="74"/>
      <c r="M22" s="74"/>
      <c r="N22" s="74"/>
      <c r="O22" s="74"/>
      <c r="P22" s="74"/>
    </row>
    <row r="23" spans="1:16" x14ac:dyDescent="0.2">
      <c r="A23" s="75"/>
      <c r="B23" s="70"/>
      <c r="C23" s="70"/>
      <c r="D23" s="70"/>
      <c r="E23" s="67"/>
      <c r="F23" s="67"/>
      <c r="G23" s="68"/>
      <c r="H23" s="69"/>
      <c r="I23" s="74"/>
      <c r="J23" s="74"/>
      <c r="K23" s="74"/>
      <c r="L23" s="74"/>
      <c r="M23" s="74"/>
      <c r="N23" s="74"/>
      <c r="O23" s="74"/>
      <c r="P23" s="74"/>
    </row>
    <row r="24" spans="1:16" x14ac:dyDescent="0.2">
      <c r="A24" s="75" t="s">
        <v>8</v>
      </c>
      <c r="B24" s="70"/>
      <c r="C24" s="70"/>
      <c r="D24" s="70"/>
      <c r="E24" s="67"/>
      <c r="F24" s="67"/>
      <c r="G24" s="68"/>
      <c r="H24" s="69"/>
      <c r="I24" s="74"/>
      <c r="J24" s="74"/>
      <c r="K24" s="74"/>
      <c r="L24" s="74"/>
      <c r="M24" s="74"/>
      <c r="N24" s="74"/>
      <c r="O24" s="74"/>
      <c r="P24" s="74"/>
    </row>
  </sheetData>
  <sheetProtection algorithmName="SHA-512" hashValue="Jm2Uobe41xjbjrbDfIXFpzkI1diphLbieyA26KYKpRrWNfsgxgEXGlz4C+R1QMC9WN3VzEN11r1SsDTg41xXKw==" saltValue="IppEVY+bALUOVOYqHjdZmA==" spinCount="100000" sheet="1" objects="1" scenarios="1"/>
  <mergeCells count="7">
    <mergeCell ref="D13:E13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86AA-7E99-4512-A251-B7F9BF00794B}">
  <dimension ref="A1:P26"/>
  <sheetViews>
    <sheetView zoomScale="150" zoomScaleNormal="150" workbookViewId="0">
      <selection activeCell="A6" sqref="A6"/>
    </sheetView>
  </sheetViews>
  <sheetFormatPr baseColWidth="10" defaultColWidth="9.1640625" defaultRowHeight="15" x14ac:dyDescent="0.2"/>
  <cols>
    <col min="1" max="1" width="19.6640625" style="1" customWidth="1"/>
    <col min="2" max="2" width="29.6640625" style="1" customWidth="1"/>
    <col min="3" max="3" width="33.1640625" style="1" customWidth="1"/>
    <col min="4" max="4" width="31.1640625" style="1" customWidth="1"/>
    <col min="5" max="6" width="31.83203125" style="1" customWidth="1"/>
    <col min="7" max="7" width="22.33203125" style="1" customWidth="1"/>
    <col min="8" max="16384" width="9.1640625" style="1"/>
  </cols>
  <sheetData>
    <row r="1" spans="1:16" ht="24" x14ac:dyDescent="0.3">
      <c r="A1" s="64" t="s">
        <v>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">
      <c r="A2" s="65"/>
      <c r="B2" s="66"/>
      <c r="C2" s="67"/>
      <c r="D2" s="67"/>
      <c r="E2" s="67"/>
      <c r="F2" s="67"/>
      <c r="G2" s="67"/>
      <c r="H2" s="68"/>
      <c r="I2" s="68"/>
      <c r="J2" s="68"/>
      <c r="K2" s="68"/>
      <c r="L2" s="68"/>
      <c r="M2" s="68"/>
      <c r="N2" s="68"/>
      <c r="O2" s="68"/>
      <c r="P2" s="68"/>
    </row>
    <row r="3" spans="1:16" x14ac:dyDescent="0.2">
      <c r="A3" s="69" t="s">
        <v>10</v>
      </c>
      <c r="B3" s="70"/>
      <c r="C3" s="70"/>
      <c r="D3" s="70"/>
      <c r="E3" s="70"/>
      <c r="F3" s="70"/>
      <c r="G3" s="67"/>
      <c r="H3" s="68"/>
      <c r="I3" s="68"/>
      <c r="J3" s="68"/>
      <c r="K3" s="68"/>
      <c r="L3" s="68"/>
      <c r="M3" s="68"/>
      <c r="N3" s="68"/>
      <c r="O3" s="68"/>
      <c r="P3" s="68"/>
    </row>
    <row r="4" spans="1:16" x14ac:dyDescent="0.2">
      <c r="A4" s="69" t="s">
        <v>11</v>
      </c>
      <c r="B4" s="70"/>
      <c r="C4" s="70"/>
      <c r="D4" s="70"/>
      <c r="E4" s="70"/>
      <c r="F4" s="70"/>
      <c r="G4" s="67"/>
      <c r="H4" s="68"/>
      <c r="I4" s="68"/>
      <c r="J4" s="68"/>
      <c r="K4" s="68"/>
      <c r="L4" s="68"/>
      <c r="M4" s="68"/>
      <c r="N4" s="68"/>
      <c r="O4" s="68"/>
      <c r="P4" s="68"/>
    </row>
    <row r="5" spans="1:16" x14ac:dyDescent="0.2">
      <c r="A5" s="69" t="s">
        <v>12</v>
      </c>
      <c r="B5" s="72"/>
      <c r="C5" s="70"/>
      <c r="D5" s="70"/>
      <c r="E5" s="70"/>
      <c r="F5" s="70"/>
      <c r="G5" s="73"/>
      <c r="H5" s="69"/>
      <c r="I5" s="74"/>
      <c r="J5" s="74"/>
      <c r="K5" s="74"/>
      <c r="L5" s="74"/>
      <c r="M5" s="74"/>
      <c r="N5" s="74"/>
      <c r="O5" s="74"/>
      <c r="P5" s="74"/>
    </row>
    <row r="6" spans="1:16" ht="16" thickBot="1" x14ac:dyDescent="0.25">
      <c r="A6" s="75"/>
      <c r="B6" s="70"/>
      <c r="C6" s="70"/>
      <c r="D6" s="70"/>
      <c r="E6" s="70"/>
      <c r="F6" s="70"/>
      <c r="G6" s="67"/>
      <c r="H6" s="69"/>
      <c r="I6" s="74"/>
      <c r="J6" s="74"/>
      <c r="K6" s="74"/>
      <c r="L6" s="74"/>
      <c r="M6" s="74"/>
      <c r="N6" s="74"/>
      <c r="O6" s="74"/>
      <c r="P6" s="74"/>
    </row>
    <row r="7" spans="1:16" ht="17" thickBot="1" x14ac:dyDescent="0.25">
      <c r="A7" s="109" t="s">
        <v>13</v>
      </c>
      <c r="B7" s="110"/>
      <c r="C7" s="111"/>
      <c r="D7" s="112" t="s">
        <v>14</v>
      </c>
      <c r="E7" s="65"/>
      <c r="F7" s="65"/>
      <c r="G7" s="65"/>
      <c r="H7" s="65"/>
      <c r="I7" s="68"/>
      <c r="J7" s="68"/>
      <c r="K7" s="68"/>
      <c r="L7" s="68"/>
      <c r="M7" s="68"/>
      <c r="N7" s="68"/>
      <c r="O7" s="68"/>
      <c r="P7" s="68"/>
    </row>
    <row r="8" spans="1:16" ht="16" x14ac:dyDescent="0.2">
      <c r="A8" s="80"/>
      <c r="B8" s="81"/>
      <c r="C8" s="82"/>
      <c r="D8" s="83"/>
      <c r="E8" s="67"/>
      <c r="F8" s="67"/>
      <c r="G8" s="68"/>
      <c r="H8" s="68"/>
      <c r="I8" s="68"/>
      <c r="J8" s="68"/>
      <c r="K8" s="68"/>
      <c r="L8" s="68"/>
      <c r="M8" s="68"/>
      <c r="N8" s="68"/>
      <c r="O8" s="68"/>
      <c r="P8" s="68"/>
    </row>
    <row r="9" spans="1:16" ht="16" x14ac:dyDescent="0.2">
      <c r="A9" s="84" t="s">
        <v>15</v>
      </c>
      <c r="B9" s="67"/>
      <c r="C9" s="126"/>
      <c r="D9" s="56"/>
      <c r="E9" s="67"/>
      <c r="F9" s="67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1:16" ht="15" customHeight="1" thickBot="1" x14ac:dyDescent="0.25">
      <c r="A10" s="85"/>
      <c r="B10" s="85"/>
      <c r="C10" s="86"/>
      <c r="D10" s="86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</row>
    <row r="11" spans="1:16" x14ac:dyDescent="0.2">
      <c r="A11" s="87" t="s">
        <v>16</v>
      </c>
      <c r="B11" s="67"/>
      <c r="C11" s="88"/>
      <c r="D11" s="67"/>
      <c r="E11" s="67"/>
      <c r="F11" s="67"/>
      <c r="G11" s="68"/>
      <c r="H11" s="68"/>
      <c r="I11" s="68"/>
      <c r="J11" s="68"/>
      <c r="K11" s="68"/>
      <c r="L11" s="68"/>
      <c r="M11" s="68"/>
      <c r="N11" s="68"/>
      <c r="O11" s="68"/>
      <c r="P11" s="68"/>
    </row>
    <row r="12" spans="1:16" x14ac:dyDescent="0.2">
      <c r="A12" s="67"/>
      <c r="B12" s="67"/>
      <c r="C12" s="88"/>
      <c r="D12" s="67"/>
      <c r="E12" s="67"/>
      <c r="F12" s="67"/>
      <c r="G12" s="68"/>
      <c r="H12" s="68"/>
      <c r="I12" s="68"/>
      <c r="J12" s="68"/>
      <c r="K12" s="68"/>
      <c r="L12" s="68"/>
      <c r="M12" s="68"/>
      <c r="N12" s="68"/>
      <c r="O12" s="68"/>
      <c r="P12" s="68"/>
    </row>
    <row r="13" spans="1:16" ht="16" thickBot="1" x14ac:dyDescent="0.25">
      <c r="A13" s="75"/>
      <c r="B13" s="70"/>
      <c r="C13" s="70"/>
      <c r="D13" s="70"/>
      <c r="E13" s="67"/>
      <c r="F13" s="67"/>
      <c r="G13" s="68"/>
      <c r="H13" s="69"/>
      <c r="I13" s="74"/>
      <c r="J13" s="74"/>
      <c r="K13" s="74"/>
      <c r="L13" s="74"/>
      <c r="M13" s="74"/>
      <c r="N13" s="74"/>
      <c r="O13" s="74"/>
      <c r="P13" s="74"/>
    </row>
    <row r="14" spans="1:16" ht="17" thickBot="1" x14ac:dyDescent="0.25">
      <c r="A14" s="109" t="s">
        <v>17</v>
      </c>
      <c r="B14" s="110"/>
      <c r="C14" s="112" t="s">
        <v>18</v>
      </c>
      <c r="D14" s="112" t="s">
        <v>19</v>
      </c>
      <c r="E14" s="67"/>
      <c r="F14" s="67"/>
      <c r="G14" s="68"/>
      <c r="H14" s="69"/>
      <c r="I14" s="74"/>
      <c r="J14" s="74"/>
      <c r="K14" s="74"/>
      <c r="L14" s="74"/>
      <c r="M14" s="74"/>
      <c r="N14" s="74"/>
      <c r="O14" s="74"/>
      <c r="P14" s="74"/>
    </row>
    <row r="15" spans="1:16" ht="16" x14ac:dyDescent="0.2">
      <c r="A15" s="80"/>
      <c r="B15" s="81"/>
      <c r="C15" s="89"/>
      <c r="D15" s="83"/>
      <c r="E15" s="70"/>
      <c r="F15" s="70"/>
      <c r="G15" s="67"/>
      <c r="H15" s="69"/>
      <c r="I15" s="74"/>
      <c r="J15" s="74"/>
      <c r="K15" s="74"/>
      <c r="L15" s="74"/>
      <c r="M15" s="74"/>
      <c r="N15" s="74"/>
      <c r="O15" s="74"/>
      <c r="P15" s="74"/>
    </row>
    <row r="16" spans="1:16" ht="16" x14ac:dyDescent="0.2">
      <c r="A16" s="84" t="s">
        <v>20</v>
      </c>
      <c r="B16" s="81"/>
      <c r="C16" s="62"/>
      <c r="D16" s="90">
        <f>C16*120</f>
        <v>0</v>
      </c>
      <c r="E16" s="70" t="s">
        <v>21</v>
      </c>
      <c r="F16" s="70"/>
      <c r="G16" s="67"/>
      <c r="H16" s="69"/>
      <c r="I16" s="74"/>
      <c r="J16" s="74"/>
      <c r="K16" s="74"/>
      <c r="L16" s="74"/>
      <c r="M16" s="74"/>
      <c r="N16" s="74"/>
      <c r="O16" s="74"/>
      <c r="P16" s="74"/>
    </row>
    <row r="17" spans="1:16" ht="16" thickBot="1" x14ac:dyDescent="0.25">
      <c r="A17" s="85"/>
      <c r="B17" s="85"/>
      <c r="C17" s="91"/>
      <c r="D17" s="86"/>
      <c r="E17" s="70"/>
      <c r="F17" s="70"/>
      <c r="G17" s="67"/>
      <c r="H17" s="69"/>
      <c r="I17" s="74"/>
      <c r="J17" s="74"/>
      <c r="K17" s="74"/>
      <c r="L17" s="74"/>
      <c r="M17" s="74"/>
      <c r="N17" s="74"/>
      <c r="O17" s="74"/>
      <c r="P17" s="74"/>
    </row>
    <row r="18" spans="1:16" x14ac:dyDescent="0.2">
      <c r="A18" s="92" t="s">
        <v>22</v>
      </c>
      <c r="B18" s="70"/>
      <c r="C18" s="70"/>
      <c r="D18" s="70"/>
      <c r="E18" s="67"/>
      <c r="F18" s="67"/>
      <c r="G18" s="68"/>
      <c r="H18" s="69"/>
      <c r="I18" s="74"/>
      <c r="J18" s="74"/>
      <c r="K18" s="74"/>
      <c r="L18" s="74"/>
      <c r="M18" s="74"/>
      <c r="N18" s="74"/>
      <c r="O18" s="74"/>
      <c r="P18" s="74"/>
    </row>
    <row r="19" spans="1:16" x14ac:dyDescent="0.2">
      <c r="A19" s="75"/>
      <c r="B19" s="70"/>
      <c r="C19" s="70"/>
      <c r="D19" s="70"/>
      <c r="E19" s="67"/>
      <c r="F19" s="67"/>
      <c r="G19" s="68"/>
      <c r="H19" s="69"/>
      <c r="I19" s="74"/>
      <c r="J19" s="74"/>
      <c r="K19" s="74"/>
      <c r="L19" s="74"/>
      <c r="M19" s="74"/>
      <c r="N19" s="74"/>
      <c r="O19" s="74"/>
      <c r="P19" s="74"/>
    </row>
    <row r="20" spans="1:16" x14ac:dyDescent="0.2">
      <c r="A20" s="120" t="s">
        <v>23</v>
      </c>
      <c r="B20" s="121"/>
      <c r="C20" s="121"/>
      <c r="D20" s="122">
        <f>D9+D16</f>
        <v>0</v>
      </c>
      <c r="E20" s="67"/>
      <c r="F20" s="67"/>
      <c r="G20" s="68"/>
      <c r="H20" s="69"/>
      <c r="I20" s="74"/>
      <c r="J20" s="74"/>
      <c r="K20" s="74"/>
      <c r="L20" s="74"/>
      <c r="M20" s="74"/>
      <c r="N20" s="74"/>
      <c r="O20" s="74"/>
      <c r="P20" s="74"/>
    </row>
    <row r="21" spans="1:16" x14ac:dyDescent="0.2">
      <c r="A21" s="75"/>
      <c r="B21" s="70"/>
      <c r="C21" s="70"/>
      <c r="D21" s="70"/>
      <c r="E21" s="67"/>
      <c r="F21" s="67"/>
      <c r="G21" s="68"/>
      <c r="H21" s="69"/>
      <c r="I21" s="74"/>
      <c r="J21" s="74"/>
      <c r="K21" s="74"/>
      <c r="L21" s="74"/>
      <c r="M21" s="74"/>
      <c r="N21" s="74"/>
      <c r="O21" s="74"/>
      <c r="P21" s="74"/>
    </row>
    <row r="22" spans="1:16" x14ac:dyDescent="0.2">
      <c r="A22" s="75"/>
      <c r="B22" s="70"/>
      <c r="C22" s="70"/>
      <c r="D22" s="70"/>
      <c r="E22" s="67"/>
      <c r="F22" s="67"/>
      <c r="G22" s="68"/>
      <c r="H22" s="69"/>
      <c r="I22" s="74"/>
      <c r="J22" s="74"/>
      <c r="K22" s="74"/>
      <c r="L22" s="74"/>
      <c r="M22" s="74"/>
      <c r="N22" s="74"/>
      <c r="O22" s="74"/>
      <c r="P22" s="74"/>
    </row>
    <row r="23" spans="1:16" ht="21" x14ac:dyDescent="0.25">
      <c r="A23" s="123" t="s">
        <v>24</v>
      </c>
      <c r="B23" s="124"/>
      <c r="C23" s="124"/>
      <c r="D23" s="125">
        <f>D9*0.5+D16</f>
        <v>0</v>
      </c>
      <c r="E23" s="67"/>
      <c r="F23" s="67"/>
      <c r="G23" s="68"/>
      <c r="H23" s="69"/>
      <c r="I23" s="74"/>
      <c r="J23" s="74"/>
      <c r="K23" s="74"/>
      <c r="L23" s="74"/>
      <c r="M23" s="74"/>
      <c r="N23" s="74"/>
      <c r="O23" s="74"/>
      <c r="P23" s="74"/>
    </row>
    <row r="24" spans="1:16" x14ac:dyDescent="0.2">
      <c r="A24" s="75"/>
      <c r="B24" s="70"/>
      <c r="C24" s="70"/>
      <c r="D24" s="70"/>
      <c r="E24" s="67"/>
      <c r="F24" s="67"/>
      <c r="G24" s="68"/>
      <c r="H24" s="69"/>
      <c r="I24" s="74"/>
      <c r="J24" s="74"/>
      <c r="K24" s="74"/>
      <c r="L24" s="74"/>
      <c r="M24" s="74"/>
      <c r="N24" s="74"/>
      <c r="O24" s="74"/>
      <c r="P24" s="74"/>
    </row>
    <row r="25" spans="1:16" x14ac:dyDescent="0.2">
      <c r="A25" s="75"/>
      <c r="B25" s="70"/>
      <c r="C25" s="70"/>
      <c r="D25" s="70"/>
      <c r="E25" s="67"/>
      <c r="F25" s="67"/>
      <c r="G25" s="68"/>
      <c r="H25" s="69"/>
      <c r="I25" s="74"/>
      <c r="J25" s="74"/>
      <c r="K25" s="74"/>
      <c r="L25" s="74"/>
      <c r="M25" s="74"/>
      <c r="N25" s="74"/>
      <c r="O25" s="74"/>
      <c r="P25" s="74"/>
    </row>
    <row r="26" spans="1:16" x14ac:dyDescent="0.2">
      <c r="A26" s="75" t="s">
        <v>8</v>
      </c>
      <c r="B26" s="70"/>
      <c r="C26" s="70"/>
      <c r="D26" s="70"/>
      <c r="E26" s="67"/>
      <c r="F26" s="67"/>
      <c r="G26" s="68"/>
      <c r="H26" s="69"/>
      <c r="I26" s="74"/>
      <c r="J26" s="74"/>
      <c r="K26" s="74"/>
      <c r="L26" s="74"/>
      <c r="M26" s="74"/>
      <c r="N26" s="74"/>
      <c r="O26" s="74"/>
      <c r="P26" s="74"/>
    </row>
  </sheetData>
  <sheetProtection algorithmName="SHA-512" hashValue="Cz+zmooHK472frrlBHHIw3w82j5squRAx90d9xPPyOul4zAWp7rAt17/nXDQ8VVp6PI3QYuVjWfW2PMf43i1bA==" saltValue="qvwAiDw2e89Zk0+usOIG9g==" spinCount="100000" sheet="1" objects="1" scenarios="1"/>
  <dataValidations count="2">
    <dataValidation type="whole" operator="greaterThan" allowBlank="1" showInputMessage="1" showErrorMessage="1" sqref="D9" xr:uid="{F95AC0D4-BE6F-4A6E-BE14-4FDCBCE0DA68}">
      <formula1>40000</formula1>
    </dataValidation>
    <dataValidation type="whole" allowBlank="1" showInputMessage="1" showErrorMessage="1" sqref="C16" xr:uid="{9039080F-6D80-4AF6-A85D-E1790E168C9A}">
      <formula1>700</formula1>
      <formula2>1100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3AD3-866E-4AF3-8D94-6CE17F571A04}">
  <dimension ref="A1:S28"/>
  <sheetViews>
    <sheetView zoomScale="120" zoomScaleNormal="120" workbookViewId="0">
      <selection activeCell="D9" sqref="D9"/>
    </sheetView>
  </sheetViews>
  <sheetFormatPr baseColWidth="10" defaultColWidth="9.1640625" defaultRowHeight="15" x14ac:dyDescent="0.2"/>
  <cols>
    <col min="1" max="1" width="19.6640625" style="6" customWidth="1"/>
    <col min="2" max="2" width="29.6640625" style="6" customWidth="1"/>
    <col min="3" max="3" width="31.83203125" style="6" customWidth="1"/>
    <col min="4" max="4" width="33.6640625" style="6" customWidth="1"/>
    <col min="5" max="5" width="31.1640625" style="6" customWidth="1"/>
    <col min="6" max="7" width="31.83203125" style="6" customWidth="1"/>
    <col min="8" max="8" width="22.33203125" style="6" customWidth="1"/>
    <col min="9" max="16384" width="9.1640625" style="6"/>
  </cols>
  <sheetData>
    <row r="1" spans="1:17" ht="24" x14ac:dyDescent="0.3">
      <c r="A1" s="64" t="s">
        <v>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x14ac:dyDescent="0.2">
      <c r="A2" s="65"/>
      <c r="B2" s="66"/>
      <c r="C2" s="66"/>
      <c r="D2" s="66"/>
      <c r="E2" s="93"/>
      <c r="F2" s="93"/>
      <c r="G2" s="93"/>
      <c r="H2" s="93"/>
      <c r="I2" s="94"/>
      <c r="J2" s="94"/>
      <c r="K2" s="94"/>
      <c r="L2" s="94"/>
      <c r="M2" s="94"/>
      <c r="N2" s="94"/>
      <c r="O2" s="94"/>
      <c r="P2" s="94"/>
      <c r="Q2" s="94"/>
    </row>
    <row r="3" spans="1:17" x14ac:dyDescent="0.2">
      <c r="A3" s="94" t="s">
        <v>25</v>
      </c>
      <c r="B3" s="66"/>
      <c r="C3" s="66"/>
      <c r="D3" s="66"/>
      <c r="E3" s="93"/>
      <c r="F3" s="93"/>
      <c r="G3" s="93"/>
      <c r="H3" s="93"/>
      <c r="I3" s="94"/>
      <c r="J3" s="94"/>
      <c r="K3" s="94"/>
      <c r="L3" s="94"/>
      <c r="M3" s="94"/>
      <c r="N3" s="94"/>
      <c r="O3" s="94"/>
      <c r="P3" s="94"/>
      <c r="Q3" s="94"/>
    </row>
    <row r="4" spans="1:17" x14ac:dyDescent="0.2">
      <c r="A4" s="94" t="s">
        <v>26</v>
      </c>
      <c r="B4" s="66"/>
      <c r="C4" s="66"/>
      <c r="D4" s="66"/>
      <c r="E4" s="93"/>
      <c r="F4" s="93"/>
      <c r="G4" s="93"/>
      <c r="H4" s="93"/>
      <c r="I4" s="94"/>
      <c r="J4" s="94"/>
      <c r="K4" s="94"/>
      <c r="L4" s="94"/>
      <c r="M4" s="94"/>
      <c r="N4" s="94"/>
      <c r="O4" s="94"/>
      <c r="P4" s="94"/>
      <c r="Q4" s="94"/>
    </row>
    <row r="5" spans="1:17" x14ac:dyDescent="0.2">
      <c r="A5" s="94" t="s">
        <v>27</v>
      </c>
      <c r="B5" s="66"/>
      <c r="C5" s="66"/>
      <c r="D5" s="66"/>
      <c r="E5" s="93"/>
      <c r="F5" s="93"/>
      <c r="G5" s="93"/>
      <c r="H5" s="93"/>
      <c r="I5" s="94"/>
      <c r="J5" s="94"/>
      <c r="K5" s="94"/>
      <c r="L5" s="94"/>
      <c r="M5" s="94"/>
      <c r="N5" s="94"/>
      <c r="O5" s="94"/>
      <c r="P5" s="94"/>
      <c r="Q5" s="94"/>
    </row>
    <row r="6" spans="1:17" ht="16" thickBot="1" x14ac:dyDescent="0.25">
      <c r="A6" s="69"/>
      <c r="B6" s="66"/>
      <c r="C6" s="66"/>
      <c r="D6" s="66"/>
      <c r="E6" s="93"/>
      <c r="F6" s="93"/>
      <c r="G6" s="93"/>
      <c r="H6" s="93"/>
      <c r="I6" s="94"/>
      <c r="J6" s="94"/>
      <c r="K6" s="94"/>
      <c r="L6" s="94"/>
      <c r="M6" s="94"/>
      <c r="N6" s="94"/>
      <c r="O6" s="94"/>
      <c r="P6" s="94"/>
      <c r="Q6" s="94"/>
    </row>
    <row r="7" spans="1:17" ht="16" thickBot="1" x14ac:dyDescent="0.25">
      <c r="A7" s="113" t="s">
        <v>28</v>
      </c>
      <c r="B7" s="114"/>
      <c r="C7" s="114"/>
      <c r="D7" s="115" t="s">
        <v>29</v>
      </c>
      <c r="E7" s="116" t="s">
        <v>30</v>
      </c>
      <c r="F7" s="116" t="s">
        <v>19</v>
      </c>
      <c r="G7" s="65"/>
      <c r="H7" s="65"/>
      <c r="I7" s="94"/>
      <c r="J7" s="94"/>
      <c r="K7" s="94"/>
      <c r="L7" s="94"/>
      <c r="M7" s="94"/>
      <c r="N7" s="94"/>
      <c r="O7" s="94"/>
      <c r="P7" s="94"/>
      <c r="Q7" s="94"/>
    </row>
    <row r="8" spans="1:17" x14ac:dyDescent="0.2">
      <c r="A8" s="140"/>
      <c r="B8" s="141"/>
      <c r="C8" s="142"/>
      <c r="D8" s="156"/>
      <c r="E8" s="95">
        <f>D8*9300</f>
        <v>0</v>
      </c>
      <c r="F8" s="96">
        <f>E8*8</f>
        <v>0</v>
      </c>
      <c r="G8" s="93"/>
      <c r="H8" s="94"/>
      <c r="I8" s="94"/>
      <c r="J8" s="94"/>
      <c r="K8" s="94"/>
      <c r="L8" s="94"/>
      <c r="M8" s="94"/>
      <c r="N8" s="94"/>
      <c r="O8" s="94"/>
      <c r="P8" s="94"/>
      <c r="Q8" s="94"/>
    </row>
    <row r="9" spans="1:17" x14ac:dyDescent="0.2">
      <c r="A9" s="143"/>
      <c r="B9" s="144"/>
      <c r="C9" s="145"/>
      <c r="D9" s="157"/>
      <c r="E9" s="98">
        <f>D9*9300</f>
        <v>0</v>
      </c>
      <c r="F9" s="98">
        <f t="shared" ref="F9:F16" si="0">E9*8</f>
        <v>0</v>
      </c>
      <c r="G9" s="93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spans="1:17" x14ac:dyDescent="0.2">
      <c r="A10" s="143"/>
      <c r="B10" s="144"/>
      <c r="C10" s="145"/>
      <c r="D10" s="157"/>
      <c r="E10" s="98">
        <f>D10*9300</f>
        <v>0</v>
      </c>
      <c r="F10" s="98">
        <f t="shared" si="0"/>
        <v>0</v>
      </c>
      <c r="G10" s="93"/>
      <c r="H10" s="94"/>
      <c r="I10" s="94"/>
      <c r="J10" s="94"/>
      <c r="K10" s="94"/>
      <c r="L10" s="94"/>
      <c r="M10" s="94"/>
      <c r="N10" s="94"/>
      <c r="O10" s="94"/>
      <c r="P10" s="94"/>
      <c r="Q10" s="94"/>
    </row>
    <row r="11" spans="1:17" x14ac:dyDescent="0.2">
      <c r="A11" s="143"/>
      <c r="B11" s="144"/>
      <c r="C11" s="145"/>
      <c r="D11" s="157"/>
      <c r="E11" s="98">
        <f>D11*9300</f>
        <v>0</v>
      </c>
      <c r="F11" s="98">
        <f t="shared" si="0"/>
        <v>0</v>
      </c>
      <c r="G11" s="93"/>
      <c r="H11" s="94"/>
      <c r="I11" s="94"/>
      <c r="J11" s="94"/>
      <c r="K11" s="94"/>
      <c r="L11" s="94"/>
      <c r="M11" s="94"/>
      <c r="N11" s="94"/>
      <c r="O11" s="94"/>
      <c r="P11" s="94"/>
      <c r="Q11" s="94"/>
    </row>
    <row r="12" spans="1:17" x14ac:dyDescent="0.2">
      <c r="A12" s="143"/>
      <c r="B12" s="144"/>
      <c r="C12" s="145"/>
      <c r="D12" s="157"/>
      <c r="E12" s="98">
        <f>D12*9300</f>
        <v>0</v>
      </c>
      <c r="F12" s="98">
        <f t="shared" si="0"/>
        <v>0</v>
      </c>
      <c r="G12" s="93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17" x14ac:dyDescent="0.2">
      <c r="A13" s="143"/>
      <c r="B13" s="144"/>
      <c r="C13" s="145"/>
      <c r="D13" s="157"/>
      <c r="E13" s="98">
        <f>D13*9300</f>
        <v>0</v>
      </c>
      <c r="F13" s="98">
        <f t="shared" si="0"/>
        <v>0</v>
      </c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</row>
    <row r="14" spans="1:17" x14ac:dyDescent="0.2">
      <c r="A14" s="143"/>
      <c r="B14" s="144"/>
      <c r="C14" s="145"/>
      <c r="D14" s="157"/>
      <c r="E14" s="98">
        <f>D14*9300</f>
        <v>0</v>
      </c>
      <c r="F14" s="98">
        <f t="shared" si="0"/>
        <v>0</v>
      </c>
      <c r="G14" s="93"/>
      <c r="H14" s="94"/>
      <c r="I14" s="94"/>
      <c r="J14" s="94"/>
      <c r="K14" s="94"/>
      <c r="L14" s="94"/>
      <c r="M14" s="94"/>
      <c r="N14" s="94"/>
      <c r="O14" s="94"/>
      <c r="P14" s="94"/>
      <c r="Q14" s="94"/>
    </row>
    <row r="15" spans="1:17" x14ac:dyDescent="0.2">
      <c r="A15" s="143"/>
      <c r="B15" s="144"/>
      <c r="C15" s="145"/>
      <c r="D15" s="157"/>
      <c r="E15" s="98">
        <f>D15*9300</f>
        <v>0</v>
      </c>
      <c r="F15" s="98">
        <f t="shared" si="0"/>
        <v>0</v>
      </c>
      <c r="G15" s="93"/>
      <c r="H15" s="94"/>
      <c r="I15" s="94"/>
      <c r="J15" s="94"/>
      <c r="K15" s="94"/>
      <c r="L15" s="94"/>
      <c r="M15" s="94"/>
      <c r="N15" s="94"/>
      <c r="O15" s="94"/>
      <c r="P15" s="94"/>
      <c r="Q15" s="94"/>
    </row>
    <row r="16" spans="1:17" ht="16" thickBot="1" x14ac:dyDescent="0.25">
      <c r="A16" s="143"/>
      <c r="B16" s="144"/>
      <c r="C16" s="145"/>
      <c r="D16" s="158"/>
      <c r="E16" s="97">
        <f>D16*9300</f>
        <v>0</v>
      </c>
      <c r="F16" s="99">
        <f t="shared" si="0"/>
        <v>0</v>
      </c>
      <c r="G16" s="93"/>
      <c r="H16" s="94"/>
      <c r="I16" s="94"/>
      <c r="J16" s="94"/>
      <c r="K16" s="94"/>
      <c r="L16" s="94"/>
      <c r="M16" s="94"/>
      <c r="N16" s="94"/>
      <c r="O16" s="94"/>
      <c r="P16" s="94"/>
      <c r="Q16" s="94"/>
    </row>
    <row r="17" spans="1:19" ht="16" thickBot="1" x14ac:dyDescent="0.25">
      <c r="A17" s="117" t="s">
        <v>31</v>
      </c>
      <c r="B17" s="118"/>
      <c r="C17" s="118"/>
      <c r="D17" s="119"/>
      <c r="E17" s="102">
        <f>SUM(E8:E16)</f>
        <v>0</v>
      </c>
      <c r="F17" s="102">
        <f>SUM(F8:F16)</f>
        <v>0</v>
      </c>
      <c r="G17" s="93"/>
      <c r="H17" s="94"/>
      <c r="I17" s="94"/>
      <c r="J17" s="94"/>
      <c r="K17" s="94"/>
      <c r="L17" s="94"/>
      <c r="M17" s="94"/>
      <c r="N17" s="94"/>
      <c r="O17" s="94"/>
      <c r="P17" s="94"/>
      <c r="Q17" s="94"/>
    </row>
    <row r="18" spans="1:19" ht="16" thickBot="1" x14ac:dyDescent="0.25">
      <c r="A18" s="103"/>
      <c r="B18" s="103"/>
      <c r="C18" s="103"/>
      <c r="D18" s="103"/>
      <c r="E18" s="104"/>
      <c r="F18" s="104"/>
      <c r="G18" s="93"/>
      <c r="H18" s="94"/>
      <c r="I18" s="94"/>
      <c r="J18" s="94"/>
      <c r="K18" s="94"/>
      <c r="L18" s="94"/>
      <c r="M18" s="94"/>
      <c r="N18" s="94"/>
      <c r="O18" s="94"/>
      <c r="P18" s="94"/>
      <c r="Q18" s="94"/>
    </row>
    <row r="19" spans="1:19" ht="16" thickBot="1" x14ac:dyDescent="0.25">
      <c r="A19" s="113" t="s">
        <v>32</v>
      </c>
      <c r="B19" s="114"/>
      <c r="C19" s="114"/>
      <c r="D19" s="115" t="s">
        <v>29</v>
      </c>
      <c r="E19" s="116" t="s">
        <v>30</v>
      </c>
      <c r="F19" s="116" t="s">
        <v>19</v>
      </c>
      <c r="G19" s="65"/>
      <c r="H19" s="65"/>
      <c r="I19" s="94"/>
      <c r="J19" s="94"/>
      <c r="K19" s="94"/>
      <c r="L19" s="94"/>
      <c r="M19" s="94"/>
      <c r="N19" s="94"/>
      <c r="O19" s="94"/>
      <c r="P19" s="94"/>
      <c r="Q19" s="94"/>
    </row>
    <row r="20" spans="1:19" x14ac:dyDescent="0.2">
      <c r="A20" s="146"/>
      <c r="B20" s="147"/>
      <c r="C20" s="148"/>
      <c r="D20" s="159"/>
      <c r="E20" s="95">
        <f>D20*9300</f>
        <v>0</v>
      </c>
      <c r="F20" s="105">
        <f>E20*8</f>
        <v>0</v>
      </c>
      <c r="G20" s="93"/>
      <c r="H20" s="94"/>
      <c r="I20" s="94"/>
      <c r="J20" s="94"/>
      <c r="K20" s="94"/>
      <c r="L20" s="94"/>
      <c r="M20" s="94"/>
      <c r="N20" s="94"/>
      <c r="O20" s="94"/>
      <c r="P20" s="94"/>
      <c r="Q20" s="94"/>
    </row>
    <row r="21" spans="1:19" x14ac:dyDescent="0.2">
      <c r="A21" s="149"/>
      <c r="B21" s="150"/>
      <c r="C21" s="151"/>
      <c r="D21" s="159"/>
      <c r="E21" s="98">
        <f>D21*9300</f>
        <v>0</v>
      </c>
      <c r="F21" s="105">
        <f t="shared" ref="F21:F22" si="1">E21*8</f>
        <v>0</v>
      </c>
      <c r="G21" s="93"/>
      <c r="H21" s="94"/>
      <c r="I21" s="94"/>
      <c r="J21" s="94"/>
      <c r="K21" s="94"/>
      <c r="L21" s="94"/>
      <c r="M21" s="94"/>
      <c r="N21" s="94"/>
      <c r="O21" s="94"/>
      <c r="P21" s="94"/>
      <c r="Q21" s="94"/>
    </row>
    <row r="22" spans="1:19" ht="16" thickBot="1" x14ac:dyDescent="0.25">
      <c r="A22" s="149"/>
      <c r="B22" s="150"/>
      <c r="C22" s="151"/>
      <c r="D22" s="159"/>
      <c r="E22" s="97">
        <f>D22*9300</f>
        <v>0</v>
      </c>
      <c r="F22" s="105">
        <f t="shared" si="1"/>
        <v>0</v>
      </c>
      <c r="G22" s="93"/>
      <c r="H22" s="94"/>
      <c r="I22" s="94"/>
      <c r="J22" s="94"/>
      <c r="K22" s="94"/>
      <c r="L22" s="94"/>
      <c r="M22" s="94"/>
      <c r="N22" s="94"/>
      <c r="O22" s="94"/>
      <c r="P22" s="94"/>
      <c r="Q22" s="94"/>
    </row>
    <row r="23" spans="1:19" ht="16" thickBot="1" x14ac:dyDescent="0.25">
      <c r="A23" s="100" t="s">
        <v>31</v>
      </c>
      <c r="B23" s="101"/>
      <c r="C23" s="101"/>
      <c r="D23" s="119"/>
      <c r="E23" s="102">
        <f>SUM(E20:E22)</f>
        <v>0</v>
      </c>
      <c r="F23" s="102">
        <f>SUM(F20:F22)</f>
        <v>0</v>
      </c>
      <c r="G23" s="93"/>
      <c r="H23" s="94"/>
      <c r="I23" s="94"/>
      <c r="J23" s="94"/>
      <c r="K23" s="94"/>
      <c r="L23" s="94"/>
      <c r="M23" s="94"/>
      <c r="N23" s="94"/>
      <c r="O23" s="94"/>
      <c r="P23" s="94"/>
      <c r="Q23" s="94"/>
    </row>
    <row r="24" spans="1:19" x14ac:dyDescent="0.2">
      <c r="A24" s="75"/>
      <c r="B24" s="70"/>
      <c r="C24" s="70"/>
      <c r="D24" s="70"/>
      <c r="E24" s="70"/>
      <c r="F24" s="93"/>
      <c r="G24" s="93"/>
      <c r="H24" s="94"/>
      <c r="I24" s="69"/>
      <c r="J24" s="69"/>
      <c r="K24" s="69"/>
      <c r="L24" s="69"/>
      <c r="M24" s="69"/>
      <c r="N24" s="69"/>
      <c r="O24" s="69"/>
      <c r="P24" s="69"/>
      <c r="Q24" s="69"/>
    </row>
    <row r="25" spans="1:19" x14ac:dyDescent="0.2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</row>
    <row r="26" spans="1:19" s="108" customFormat="1" ht="21" x14ac:dyDescent="0.25">
      <c r="A26" s="106" t="s">
        <v>33</v>
      </c>
      <c r="B26" s="106"/>
      <c r="C26" s="106"/>
      <c r="D26" s="106"/>
      <c r="E26" s="106"/>
      <c r="F26" s="107">
        <f>F17+F23</f>
        <v>0</v>
      </c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</row>
    <row r="27" spans="1:19" x14ac:dyDescent="0.2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</row>
    <row r="28" spans="1:19" x14ac:dyDescent="0.2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</row>
  </sheetData>
  <sheetProtection algorithmName="SHA-512" hashValue="7AU/9Bsw4z8qO9RDp0MBrola5J+yxIgIzdymImulRRaLBgXkooTuiJ3UxoYbnuTH0pTuWa0vzMebcoBtBx9R2w==" saltValue="skv274XwaJaw2NFDuV8NEw==" spinCount="100000" sheet="1" objects="1" scenarios="1"/>
  <mergeCells count="12">
    <mergeCell ref="A20:C20"/>
    <mergeCell ref="A21:C21"/>
    <mergeCell ref="A22:C22"/>
    <mergeCell ref="A13:C13"/>
    <mergeCell ref="A14:C14"/>
    <mergeCell ref="A15:C15"/>
    <mergeCell ref="A16:C16"/>
    <mergeCell ref="A8:C8"/>
    <mergeCell ref="A9:C9"/>
    <mergeCell ref="A10:C10"/>
    <mergeCell ref="A11:C11"/>
    <mergeCell ref="A12:C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theme="4" tint="0.79998168889431442"/>
  </sheetPr>
  <dimension ref="A1:Q30"/>
  <sheetViews>
    <sheetView zoomScale="130" zoomScaleNormal="130" workbookViewId="0">
      <selection activeCell="B2" sqref="B2"/>
    </sheetView>
  </sheetViews>
  <sheetFormatPr baseColWidth="10" defaultColWidth="0" defaultRowHeight="15" zeroHeight="1" x14ac:dyDescent="0.2"/>
  <cols>
    <col min="1" max="1" width="2.83203125" style="32" customWidth="1"/>
    <col min="2" max="2" width="29.83203125" style="33" customWidth="1"/>
    <col min="3" max="3" width="16" style="8" customWidth="1"/>
    <col min="4" max="4" width="12.83203125" style="8" customWidth="1"/>
    <col min="5" max="5" width="24.1640625" style="8" customWidth="1"/>
    <col min="6" max="7" width="14.33203125" style="8" customWidth="1"/>
    <col min="8" max="8" width="2.33203125" style="8" customWidth="1"/>
    <col min="9" max="9" width="14.33203125" style="8" customWidth="1"/>
    <col min="10" max="10" width="16.33203125" style="8" customWidth="1"/>
    <col min="11" max="11" width="2.33203125" style="8" customWidth="1"/>
    <col min="12" max="13" width="14.33203125" style="5" hidden="1" customWidth="1"/>
    <col min="14" max="17" width="9.1640625" style="5" hidden="1" customWidth="1"/>
    <col min="18" max="16384" width="9.1640625" style="6" hidden="1"/>
  </cols>
  <sheetData>
    <row r="1" spans="1:11" ht="15" customHeight="1" x14ac:dyDescent="0.25">
      <c r="A1" s="2"/>
      <c r="B1" s="63" t="s">
        <v>34</v>
      </c>
      <c r="C1" s="3"/>
      <c r="D1" s="3"/>
      <c r="E1" s="3"/>
      <c r="F1" s="4"/>
      <c r="G1" s="4"/>
      <c r="H1" s="4"/>
      <c r="I1" s="4"/>
      <c r="J1" s="4"/>
      <c r="K1" s="4"/>
    </row>
    <row r="2" spans="1:11" ht="15" customHeight="1" x14ac:dyDescent="0.2">
      <c r="A2" s="2"/>
      <c r="B2" s="7"/>
      <c r="C2" s="3"/>
      <c r="D2" s="3"/>
      <c r="E2" s="152"/>
      <c r="F2" s="152"/>
      <c r="G2" s="152"/>
      <c r="H2" s="152"/>
      <c r="I2" s="152"/>
      <c r="J2" s="152"/>
      <c r="K2" s="4"/>
    </row>
    <row r="3" spans="1:11" ht="15" customHeight="1" x14ac:dyDescent="0.2">
      <c r="A3" s="2"/>
      <c r="B3" s="7"/>
      <c r="C3" s="3"/>
      <c r="K3" s="4"/>
    </row>
    <row r="4" spans="1:11" ht="16" thickBot="1" x14ac:dyDescent="0.25">
      <c r="A4" s="9"/>
      <c r="B4" s="10" t="s">
        <v>35</v>
      </c>
      <c r="C4" s="11" t="s">
        <v>36</v>
      </c>
      <c r="D4" s="12" t="s">
        <v>37</v>
      </c>
      <c r="K4" s="13"/>
    </row>
    <row r="5" spans="1:11" ht="15" customHeight="1" x14ac:dyDescent="0.2">
      <c r="A5" s="153" t="s">
        <v>38</v>
      </c>
      <c r="B5" s="14" t="s">
        <v>39</v>
      </c>
      <c r="C5" s="15">
        <v>900000</v>
      </c>
      <c r="D5" s="16">
        <v>0</v>
      </c>
      <c r="E5" s="17"/>
      <c r="F5" s="18"/>
      <c r="G5" s="19"/>
      <c r="H5" s="20"/>
      <c r="I5" s="21"/>
      <c r="J5" s="21"/>
      <c r="K5" s="21"/>
    </row>
    <row r="6" spans="1:11" x14ac:dyDescent="0.2">
      <c r="A6" s="154"/>
      <c r="B6" s="22" t="s">
        <v>40</v>
      </c>
      <c r="C6" s="23">
        <v>650000</v>
      </c>
      <c r="D6" s="24">
        <v>250</v>
      </c>
      <c r="E6" s="17"/>
      <c r="F6" s="18"/>
      <c r="G6" s="19"/>
      <c r="H6" s="20"/>
      <c r="I6" s="21"/>
      <c r="J6" s="21"/>
      <c r="K6" s="21"/>
    </row>
    <row r="7" spans="1:11" ht="16" thickBot="1" x14ac:dyDescent="0.25">
      <c r="A7" s="154"/>
      <c r="B7" s="25" t="s">
        <v>41</v>
      </c>
      <c r="C7" s="26">
        <v>200000</v>
      </c>
      <c r="D7" s="27">
        <v>300</v>
      </c>
      <c r="E7" s="17"/>
      <c r="F7" s="18"/>
      <c r="G7" s="19"/>
      <c r="H7" s="20"/>
      <c r="I7" s="21"/>
      <c r="J7" s="21"/>
      <c r="K7" s="21"/>
    </row>
    <row r="8" spans="1:11" ht="16" thickBot="1" x14ac:dyDescent="0.25">
      <c r="A8" s="154"/>
      <c r="B8" s="28"/>
      <c r="C8" s="4"/>
      <c r="D8" s="29"/>
      <c r="E8" s="17"/>
      <c r="F8" s="18"/>
      <c r="G8" s="19"/>
      <c r="H8" s="20"/>
      <c r="I8" s="21"/>
      <c r="J8" s="21"/>
      <c r="K8" s="21"/>
    </row>
    <row r="9" spans="1:11" ht="16" thickBot="1" x14ac:dyDescent="0.25">
      <c r="A9" s="155"/>
      <c r="B9" s="30" t="s">
        <v>42</v>
      </c>
      <c r="C9" s="31">
        <f>'1. Voorblad'!E17</f>
        <v>0</v>
      </c>
      <c r="D9" s="57">
        <f>IF(C9&lt;&gt;"",IF(IF(C$7&gt;=C$5,C9&gt;=C$6,C9&lt;=C$6),MIN(D$7,MAX(D$6,D$7-(C9-C$7)/((C$6-C$7)/(D$7-D$6)))),MIN(D$6,MAX(D$5,D$6-(C9-C$6)/((C$5-C$6)/(D$6-D$5))))),"")</f>
        <v>300</v>
      </c>
      <c r="E9" s="17"/>
      <c r="F9" s="18"/>
      <c r="G9" s="21"/>
      <c r="H9" s="21"/>
      <c r="I9" s="21"/>
      <c r="J9" s="21"/>
      <c r="K9" s="21"/>
    </row>
    <row r="10" spans="1:11" x14ac:dyDescent="0.2">
      <c r="E10" s="34"/>
      <c r="F10" s="18"/>
      <c r="G10" s="21"/>
      <c r="H10" s="21"/>
      <c r="I10" s="21"/>
      <c r="J10" s="21"/>
      <c r="K10" s="21"/>
    </row>
    <row r="11" spans="1:11" x14ac:dyDescent="0.2">
      <c r="A11" s="33"/>
      <c r="E11" s="34"/>
      <c r="F11" s="18"/>
      <c r="G11" s="21"/>
      <c r="H11" s="21"/>
      <c r="I11" s="21"/>
      <c r="J11" s="21"/>
      <c r="K11" s="21"/>
    </row>
    <row r="12" spans="1:11" x14ac:dyDescent="0.2">
      <c r="E12" s="34"/>
      <c r="F12" s="18"/>
      <c r="G12" s="21"/>
      <c r="H12" s="21"/>
      <c r="I12" s="21"/>
      <c r="J12" s="35"/>
      <c r="K12" s="21"/>
    </row>
    <row r="13" spans="1:11" x14ac:dyDescent="0.2">
      <c r="E13" s="34"/>
      <c r="F13" s="18"/>
      <c r="G13" s="21"/>
      <c r="H13" s="21"/>
      <c r="I13" s="21"/>
      <c r="J13" s="6"/>
      <c r="K13" s="21"/>
    </row>
    <row r="14" spans="1:11" x14ac:dyDescent="0.2">
      <c r="A14" s="33"/>
      <c r="B14" s="36"/>
      <c r="C14" s="3"/>
      <c r="E14" s="17"/>
      <c r="F14" s="37"/>
      <c r="G14" s="38"/>
      <c r="H14" s="39"/>
      <c r="I14" s="39"/>
      <c r="J14" s="39"/>
      <c r="K14" s="39"/>
    </row>
    <row r="15" spans="1:11" ht="15" customHeight="1" x14ac:dyDescent="0.2">
      <c r="E15" s="40"/>
      <c r="F15" s="37"/>
      <c r="G15" s="39"/>
      <c r="H15" s="39"/>
      <c r="I15" s="39"/>
      <c r="J15" s="39"/>
      <c r="K15" s="39"/>
    </row>
    <row r="16" spans="1:11" x14ac:dyDescent="0.2">
      <c r="B16" s="33" t="s">
        <v>43</v>
      </c>
      <c r="E16" s="40"/>
      <c r="F16" s="37"/>
      <c r="G16" s="39"/>
      <c r="H16" s="39"/>
      <c r="I16" s="39"/>
      <c r="J16" s="39"/>
      <c r="K16" s="39"/>
    </row>
    <row r="17" spans="1:11" x14ac:dyDescent="0.2">
      <c r="A17" s="2"/>
      <c r="B17" s="41" t="s">
        <v>44</v>
      </c>
      <c r="C17" s="3"/>
      <c r="D17" s="3"/>
      <c r="E17" s="3"/>
      <c r="F17" s="4"/>
      <c r="G17" s="4"/>
      <c r="H17" s="4"/>
      <c r="I17" s="4"/>
      <c r="J17" s="42"/>
      <c r="K17" s="4"/>
    </row>
    <row r="18" spans="1:11" x14ac:dyDescent="0.2">
      <c r="A18" s="2"/>
      <c r="B18" s="43"/>
      <c r="C18" s="3"/>
      <c r="D18" s="3"/>
      <c r="E18" s="3"/>
      <c r="F18" s="4"/>
      <c r="G18" s="4"/>
      <c r="H18" s="4"/>
      <c r="I18" s="4"/>
      <c r="J18" s="42"/>
      <c r="K18" s="4"/>
    </row>
    <row r="19" spans="1:11" x14ac:dyDescent="0.2">
      <c r="A19" s="2"/>
      <c r="B19" s="127" t="s">
        <v>45</v>
      </c>
      <c r="C19" s="128"/>
      <c r="D19" s="52"/>
      <c r="E19" s="3"/>
      <c r="F19" s="44"/>
      <c r="G19" s="4"/>
      <c r="H19" s="4"/>
      <c r="I19" s="4"/>
      <c r="J19" s="42"/>
      <c r="K19" s="4"/>
    </row>
    <row r="20" spans="1:11" ht="14.5" customHeight="1" x14ac:dyDescent="0.2">
      <c r="A20" s="2"/>
      <c r="B20" s="45"/>
      <c r="C20" s="3"/>
      <c r="D20" s="6"/>
      <c r="E20" s="46"/>
      <c r="F20" s="1"/>
      <c r="G20" s="4"/>
      <c r="H20" s="4"/>
      <c r="I20" s="4"/>
      <c r="J20" s="42"/>
      <c r="K20" s="4"/>
    </row>
    <row r="21" spans="1:11" x14ac:dyDescent="0.2">
      <c r="A21" s="2"/>
      <c r="C21" s="3"/>
      <c r="D21" s="3"/>
      <c r="E21" s="47"/>
      <c r="F21" s="4"/>
      <c r="G21" s="4"/>
      <c r="H21" s="4"/>
      <c r="I21" s="4"/>
      <c r="J21" s="42"/>
      <c r="K21" s="4"/>
    </row>
    <row r="22" spans="1:11" x14ac:dyDescent="0.2">
      <c r="A22" s="2"/>
      <c r="C22" s="3"/>
      <c r="D22" s="6"/>
      <c r="E22" s="48"/>
      <c r="F22" s="4"/>
      <c r="G22" s="4"/>
      <c r="H22" s="4"/>
      <c r="I22" s="4"/>
      <c r="J22" s="42"/>
      <c r="K22" s="4"/>
    </row>
    <row r="23" spans="1:11" x14ac:dyDescent="0.2">
      <c r="A23" s="33"/>
      <c r="B23" s="129"/>
      <c r="C23" s="5"/>
      <c r="D23" s="5"/>
      <c r="E23" s="6"/>
      <c r="F23" s="5"/>
      <c r="G23" s="5"/>
      <c r="H23" s="5"/>
      <c r="I23" s="5"/>
      <c r="J23" s="5"/>
      <c r="K23" s="49"/>
    </row>
    <row r="24" spans="1:11" x14ac:dyDescent="0.2">
      <c r="B24" s="130" t="s">
        <v>46</v>
      </c>
      <c r="C24" s="52"/>
      <c r="D24" s="52"/>
      <c r="E24" s="17"/>
      <c r="F24" s="18"/>
      <c r="G24" s="19"/>
      <c r="H24" s="20"/>
      <c r="I24" s="21"/>
      <c r="J24" s="50"/>
      <c r="K24" s="50"/>
    </row>
    <row r="25" spans="1:11" x14ac:dyDescent="0.2">
      <c r="B25" s="45"/>
      <c r="C25" s="3"/>
      <c r="D25" s="3"/>
      <c r="E25" s="40"/>
      <c r="F25" s="37"/>
      <c r="G25" s="39"/>
      <c r="H25" s="39"/>
      <c r="I25" s="39"/>
      <c r="J25" s="51"/>
      <c r="K25" s="39"/>
    </row>
    <row r="26" spans="1:11" x14ac:dyDescent="0.2">
      <c r="B26" s="52"/>
      <c r="C26" s="3"/>
      <c r="D26" s="3"/>
      <c r="E26" s="47"/>
      <c r="F26" s="37"/>
      <c r="G26" s="39"/>
      <c r="H26" s="39"/>
      <c r="I26" s="39"/>
      <c r="J26" s="39"/>
      <c r="K26" s="39"/>
    </row>
    <row r="27" spans="1:11" x14ac:dyDescent="0.2">
      <c r="A27" s="53"/>
      <c r="B27" s="52"/>
      <c r="C27" s="3"/>
      <c r="D27" s="3"/>
      <c r="E27" s="48"/>
      <c r="F27" s="37"/>
      <c r="G27" s="39"/>
      <c r="H27" s="39"/>
      <c r="I27" s="39"/>
      <c r="J27" s="39"/>
      <c r="K27" s="39"/>
    </row>
    <row r="28" spans="1:11" x14ac:dyDescent="0.2">
      <c r="A28" s="54"/>
      <c r="B28" s="3"/>
      <c r="C28" s="3"/>
      <c r="D28" s="3"/>
      <c r="E28" s="4"/>
      <c r="F28" s="55"/>
    </row>
    <row r="29" spans="1:11" x14ac:dyDescent="0.2">
      <c r="B29" s="3"/>
      <c r="C29" s="3"/>
      <c r="D29" s="3"/>
    </row>
    <row r="30" spans="1:11" hidden="1" x14ac:dyDescent="0.2">
      <c r="B30" s="3"/>
      <c r="C30" s="3"/>
      <c r="D30" s="3"/>
    </row>
  </sheetData>
  <sheetProtection algorithmName="SHA-512" hashValue="5T5ufTRzArBDyT1wp3eXYhqOVgkUJMoJ1W/e5z5s2GcEAujOlJQ9ONb3PA6mw6WFtujJPtLLOmj48Fdz7BdP9g==" saltValue="8b+e43Fbbbfs4rARe3TWlA==" spinCount="100000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E1004C52FE448900A47FE053754DE" ma:contentTypeVersion="16" ma:contentTypeDescription="Een nieuw document maken." ma:contentTypeScope="" ma:versionID="7dc4b53304f6bd2c044304c6bc369ea9">
  <xsd:schema xmlns:xsd="http://www.w3.org/2001/XMLSchema" xmlns:xs="http://www.w3.org/2001/XMLSchema" xmlns:p="http://schemas.microsoft.com/office/2006/metadata/properties" xmlns:ns2="c891732c-2bd3-458f-a84e-32501954c962" xmlns:ns3="70048c58-f65b-4b11-aaed-76bf0938ae93" targetNamespace="http://schemas.microsoft.com/office/2006/metadata/properties" ma:root="true" ma:fieldsID="fc5b4e26b4e579ac869f35f6b0d2765a" ns2:_="" ns3:_="">
    <xsd:import namespace="c891732c-2bd3-458f-a84e-32501954c962"/>
    <xsd:import namespace="70048c58-f65b-4b11-aaed-76bf0938ae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1732c-2bd3-458f-a84e-32501954c9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7e40af5f-aed2-4a89-a682-9b95b1f663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a9d7a84e-594b-40d1-8857-d975f19fcff6}" ma:internalName="TaxCatchAll" ma:showField="CatchAllData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a9d7a84e-594b-40d1-8857-d975f19fcff6}" ma:internalName="TaxCatchAllLabel" ma:readOnly="true" ma:showField="CatchAllDataLabel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48c58-f65b-4b11-aaed-76bf0938ae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1732c-2bd3-458f-a84e-32501954c962">
      <Value>14</Value>
      <Value>15</Value>
    </TaxCatchAll>
    <TaxKeywordTaxHTField xmlns="c891732c-2bd3-458f-a84e-32501954c962">
      <Terms xmlns="http://schemas.microsoft.com/office/infopath/2007/PartnerControls"/>
    </TaxKeywordTaxHTField>
    <ofae577968ed4be8b7cfa6b3c1b2b2a3 xmlns="c891732c-2bd3-458f-a84e-32501954c9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Overzicht</TermName>
          <TermId xmlns="http://schemas.microsoft.com/office/infopath/2007/PartnerControls">c962c92b-6a87-487b-9c0a-ccacaebd6f0d</TermId>
        </TermInfo>
      </Terms>
    </ofae577968ed4be8b7cfa6b3c1b2b2a3>
    <ebb03eb60f1c456383d550cda2a2ac01 xmlns="c891732c-2bd3-458f-a84e-32501954c9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Publicatie TenderNed</TermName>
          <TermId xmlns="http://schemas.microsoft.com/office/infopath/2007/PartnerControls">0ae216b6-ee58-4a7e-941f-2a7a18cb672b</TermId>
        </TermInfo>
      </Terms>
    </ebb03eb60f1c456383d550cda2a2ac01>
    <_dlc_DocId xmlns="c891732c-2bd3-458f-a84e-32501954c962">6Y7CVKQCVM4C-948095370-11586</_dlc_DocId>
    <_dlc_DocIdUrl xmlns="c891732c-2bd3-458f-a84e-32501954c962">
      <Url>https://denhaag.sharepoint.com/sites/InkoopKernsysteemWerkEnParticipatie_BEC_Inkoop/_layouts/15/DocIdRedir.aspx?ID=6Y7CVKQCVM4C-948095370-11586</Url>
      <Description>6Y7CVKQCVM4C-948095370-11586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CE905C-B255-4D38-9336-EE61019DDA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91732c-2bd3-458f-a84e-32501954c962"/>
    <ds:schemaRef ds:uri="70048c58-f65b-4b11-aaed-76bf0938a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74CE39-C9ED-4339-ADAE-FEBED92EA66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57D0E90-B609-42B7-A10B-86D102303041}">
  <ds:schemaRefs>
    <ds:schemaRef ds:uri="http://schemas.microsoft.com/office/2006/metadata/properties"/>
    <ds:schemaRef ds:uri="http://purl.org/dc/elements/1.1/"/>
    <ds:schemaRef ds:uri="70048c58-f65b-4b11-aaed-76bf0938ae93"/>
    <ds:schemaRef ds:uri="http://purl.org/dc/dcmitype/"/>
    <ds:schemaRef ds:uri="http://www.w3.org/XML/1998/namespace"/>
    <ds:schemaRef ds:uri="c891732c-2bd3-458f-a84e-32501954c9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8E73D32-CAF8-45B3-9EEF-3585B33C93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Voorblad</vt:lpstr>
      <vt:lpstr>2. Implementatie</vt:lpstr>
      <vt:lpstr>3. SaaS-oplossing</vt:lpstr>
      <vt:lpstr>4. Berekening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/>
  <cp:keywords/>
  <dc:description/>
  <cp:lastModifiedBy>Microsoft Office User</cp:lastModifiedBy>
  <cp:revision/>
  <dcterms:created xsi:type="dcterms:W3CDTF">2010-06-17T06:50:37Z</dcterms:created>
  <dcterms:modified xsi:type="dcterms:W3CDTF">2021-10-19T12:52:36Z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0x010100C14E1004C52FE448900A47FE053754DE</vt:lpwstr>
  </property>
  <property fmtid="{D5CDD505-2E9C-101B-9397-08002B2CF9AE}" pid="3" name="Jaar">
    <vt:lpwstr>1;#2019|dc204854-91f3-4ee1-9948-fc66bf60ba48</vt:lpwstr>
  </property>
  <property fmtid="{D5CDD505-2E9C-101B-9397-08002B2CF9AE}" pid="4" name="TaxKeyword">
    <vt:lpwstr/>
  </property>
  <property fmtid="{D5CDD505-2E9C-101B-9397-08002B2CF9AE}" pid="5" name="Teamtrefwoorden">
    <vt:lpwstr>14;#3.1 Publicatie TenderNed|0ae216b6-ee58-4a7e-941f-2a7a18cb672b</vt:lpwstr>
  </property>
  <property fmtid="{D5CDD505-2E9C-101B-9397-08002B2CF9AE}" pid="6" name="Documentsoort">
    <vt:lpwstr>15;#Overzicht|c962c92b-6a87-487b-9c0a-ccacaebd6f0d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627ee050-e5d5-4172-9c43-9ef27a24d619</vt:lpwstr>
  </property>
  <property fmtid="{D5CDD505-2E9C-101B-9397-08002B2CF9AE}" pid="9" name="DocumentSetDescription">
    <vt:lpwstr/>
  </property>
  <property fmtid="{D5CDD505-2E9C-101B-9397-08002B2CF9AE}" pid="10" name="iadc89b14e6f46d3bf0676593dca1557">
    <vt:lpwstr/>
  </property>
  <property fmtid="{D5CDD505-2E9C-101B-9397-08002B2CF9AE}" pid="11" name="Dossiertype">
    <vt:lpwstr/>
  </property>
</Properties>
</file>