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2"/>
  <workbookPr codeName="ThisWorkbook" defaultThemeVersion="124226"/>
  <mc:AlternateContent xmlns:mc="http://schemas.openxmlformats.org/markup-compatibility/2006">
    <mc:Choice Requires="x15">
      <x15ac:absPath xmlns:x15ac="http://schemas.microsoft.com/office/spreadsheetml/2010/11/ac" url="https://aevesbv.sharepoint.com/teams/GFDNIC/Gedeelde documenten/General/03 Projecten/2021/P211017 - WS Noorderzijlvest - Flexibele arbeid/05 Nota van inlichtingen/nvi3/"/>
    </mc:Choice>
  </mc:AlternateContent>
  <xr:revisionPtr revIDLastSave="98" documentId="8_{5F0470E2-F596-AD4F-814B-E2BAABE5E5FE}" xr6:coauthVersionLast="47" xr6:coauthVersionMax="47" xr10:uidLastSave="{7189B458-24B8-524E-AF25-E1ECE1EAABD0}"/>
  <bookViews>
    <workbookView xWindow="0" yWindow="500" windowWidth="28800" windowHeight="16080" tabRatio="819" xr2:uid="{00000000-000D-0000-FFFF-FFFF00000000}"/>
  </bookViews>
  <sheets>
    <sheet name="Totaalblad - huidig" sheetId="5" r:id="rId1"/>
    <sheet name="Factor Fase A" sheetId="12" r:id="rId2"/>
    <sheet name="Factor Fase B-C" sheetId="9" r:id="rId3"/>
    <sheet name="Factor Payroll" sheetId="10" r:id="rId4"/>
    <sheet name="Nominale marge (uitzend)" sheetId="6" r:id="rId5"/>
    <sheet name="Nominale marge (payroll)" sheetId="14"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10" l="1"/>
  <c r="D29" i="5"/>
  <c r="C18" i="5"/>
  <c r="C24" i="5" s="1"/>
  <c r="C11" i="9"/>
  <c r="C12" i="9"/>
  <c r="D38" i="12"/>
  <c r="D19" i="12"/>
  <c r="E8" i="12"/>
  <c r="D39" i="10"/>
  <c r="D19" i="10"/>
  <c r="E7" i="10"/>
  <c r="D18" i="9"/>
  <c r="D38" i="9"/>
  <c r="E7" i="9"/>
  <c r="B18" i="5"/>
  <c r="A24" i="5" s="1"/>
  <c r="E19" i="12" l="1"/>
  <c r="E21" i="12"/>
  <c r="E23" i="12" s="1"/>
  <c r="E25" i="12" s="1"/>
  <c r="E40" i="12" s="1"/>
  <c r="E45" i="12" s="1"/>
  <c r="E47" i="12" s="1"/>
  <c r="C10" i="10"/>
  <c r="D24" i="5"/>
  <c r="B29" i="5" s="1"/>
  <c r="E29" i="5" s="1"/>
  <c r="E21" i="10"/>
  <c r="E23" i="10" s="1"/>
  <c r="E25" i="10" s="1"/>
  <c r="E41" i="10" s="1"/>
  <c r="E46" i="10" s="1"/>
  <c r="E48" i="10" s="1"/>
  <c r="D7" i="5" s="1"/>
  <c r="E19" i="10"/>
  <c r="E20" i="9"/>
  <c r="E22" i="9" s="1"/>
  <c r="E24" i="9" s="1"/>
  <c r="E40" i="9" s="1"/>
  <c r="E45" i="9" s="1"/>
  <c r="E47" i="9" s="1"/>
  <c r="C7" i="5" s="1"/>
  <c r="C13" i="5" s="1"/>
  <c r="E18" i="9"/>
  <c r="B7" i="5" l="1"/>
  <c r="B13" i="5" s="1"/>
  <c r="D13" i="5"/>
  <c r="E13" i="5" l="1"/>
  <c r="B28" i="5" s="1"/>
  <c r="E28" i="5" s="1"/>
  <c r="E31" i="5" s="1"/>
</calcChain>
</file>

<file path=xl/sharedStrings.xml><?xml version="1.0" encoding="utf-8"?>
<sst xmlns="http://schemas.openxmlformats.org/spreadsheetml/2006/main" count="181" uniqueCount="83">
  <si>
    <t>Feestdagen</t>
  </si>
  <si>
    <t>Kort verzuim</t>
  </si>
  <si>
    <t>Berekening</t>
  </si>
  <si>
    <t>Soort uren</t>
  </si>
  <si>
    <t>Bureaumarge in Euro's</t>
  </si>
  <si>
    <t>Gem. bruto uurloon</t>
  </si>
  <si>
    <t>*</t>
  </si>
  <si>
    <t>Pensioen</t>
  </si>
  <si>
    <t>Functie</t>
  </si>
  <si>
    <t>Kostprijsfactor</t>
  </si>
  <si>
    <t>Reserveringen</t>
  </si>
  <si>
    <t>Gewogen kostprijsfactor</t>
  </si>
  <si>
    <t xml:space="preserve">Alle door de aanbestedende dienst in dit prijzenblad genoemde bedragen en aantallen zijn slechts bedoeld als indicatie, inschrijver kan hier op geen enkele wijze rechten aan ontlenen. </t>
  </si>
  <si>
    <t>Aangeboden door inschrijver</t>
  </si>
  <si>
    <t>Berekening totaalprijs voor 1 jaar</t>
  </si>
  <si>
    <t xml:space="preserve"> </t>
  </si>
  <si>
    <t>Standaard</t>
  </si>
  <si>
    <t>Fase A</t>
  </si>
  <si>
    <t>Blok 1</t>
  </si>
  <si>
    <t>Basisuurloon:</t>
  </si>
  <si>
    <t>Wachtdagencompensatie</t>
  </si>
  <si>
    <t>(A)</t>
  </si>
  <si>
    <t>Blok 2</t>
  </si>
  <si>
    <t>Werkbare dagen</t>
  </si>
  <si>
    <t xml:space="preserve">Vakantiedagen </t>
  </si>
  <si>
    <t>Opleiding</t>
  </si>
  <si>
    <t>Langdurig ziek</t>
  </si>
  <si>
    <t>Leegloop</t>
  </si>
  <si>
    <t>Subtotaal in % (Over (A), Blok 1)</t>
  </si>
  <si>
    <t>Subtotaal inclusief reserveringen</t>
  </si>
  <si>
    <t>(B)</t>
  </si>
  <si>
    <t>Vakantiebijslag</t>
  </si>
  <si>
    <t>Totaal inclusief reserveringen</t>
  </si>
  <si>
    <t>(C)</t>
  </si>
  <si>
    <t>Blok 3</t>
  </si>
  <si>
    <t>Sociale Verzekeringen</t>
  </si>
  <si>
    <t>WW Premie Sectorfonds</t>
  </si>
  <si>
    <t>WW Algemeen Werkloosheidsfonds (AWF)</t>
  </si>
  <si>
    <t>Basispremie WAO/IVA/WGA</t>
  </si>
  <si>
    <t>Aanvullende ZW</t>
  </si>
  <si>
    <t>Arbeidsongeschiktheidsfonds (AOF)</t>
  </si>
  <si>
    <t>Transitievergoeding incl soc lasten</t>
  </si>
  <si>
    <t>ZVW</t>
  </si>
  <si>
    <t>Sociaal Fonds  &amp; Calamiteitenverlof</t>
  </si>
  <si>
    <t>Subtotaal in %</t>
  </si>
  <si>
    <t>Totaal inclusief sociale lasten</t>
  </si>
  <si>
    <t>Blok 4</t>
  </si>
  <si>
    <t>Kostprijsfactor (Tarief zonder Marge/ Vermenigvuldigingdfactor/Omrekenfactor</t>
  </si>
  <si>
    <t xml:space="preserve">Nominale marge per uur in euro's </t>
  </si>
  <si>
    <t xml:space="preserve">Inschrijver kan geen andere kosten in rekening brengen dan in dit prijzenblad opgenomen. </t>
  </si>
  <si>
    <t>Europese aanbesteding flexibele arbeidskrachten</t>
  </si>
  <si>
    <t>Inschrijver wordt gevraagd alle groen gekleurde velden in te vullen</t>
  </si>
  <si>
    <t>Nominale marge</t>
  </si>
  <si>
    <t>Werkhervattingskas (Whk) gedifferentieerd (WGA) of ERD-situatie</t>
  </si>
  <si>
    <t>Indiviueel keuzebudget</t>
  </si>
  <si>
    <t>Indicatief aantal uren per jaar</t>
  </si>
  <si>
    <t>Externe arbeidskrachten</t>
  </si>
  <si>
    <t>Payroll</t>
  </si>
  <si>
    <t xml:space="preserve">Europese aanbesteding Inhuur externe arbeidskrachten / capaciteit (Derden) - Perceel 1 	</t>
  </si>
  <si>
    <t>Fase B/C</t>
  </si>
  <si>
    <t>Perceel 1 betreft de inzet van Uitzendkrachten en Payrollmedewerkers. Hiertoe wordt beoogd een raamovereenkomst af te sluiten met één (1) Opdrachtnemer voor het leveren van Uitzendkrachten welke ondersteunende en administratieve werkzaamheden uitvoert tot en met schaal 9 (CAO werken voor waterschappen) zoals beschreven in Bijlagen 8. Daarnaast wordt de Opdrachtnemer gecontracteert voor het verzorgen van de payrollcontracten en administratie van payrollmedewerkers tot en met schaal 9. Per specifieke inzet zal een nadere overeenkomst worden afgesloten onder de raamovereenkomst.</t>
  </si>
  <si>
    <t xml:space="preserve">Nominale marge in euro's </t>
  </si>
  <si>
    <t xml:space="preserve">Fase A </t>
  </si>
  <si>
    <t xml:space="preserve">Fase A-B-C  </t>
  </si>
  <si>
    <t>Gewogen Nominale marge</t>
  </si>
  <si>
    <t xml:space="preserve">Overige directe lasten mogen enkel de uniek bij de functie behorende directe lasten te betreffen. En dienen expliciet geen lasten te zijn die behoren tot de nominale marge. De aanbestedende dienst is gerechtigd een nadere uitsplitsing van de directe lasten op te vragen. Mocht naar mening van de aanbestedende dienst een deel van de nominale marge zijn opgenomen in de overige directe lasten kan de Inschrijver een nadere toelichting geven. Wanneer deze toelichting niet voldoet komt de Inschrijver niet voor gunning in aanmerking. </t>
  </si>
  <si>
    <t xml:space="preserve">Overige directe lasten mogen enkel de uniek bij de functie behorende directe lasten te betreffen. En dienen expliciet geen lasten te zijn die behoren tot de nominale marge. De aanbestedende dienst is gerechtigd een nadere uitsplitsing van de directe lasten op te vragen. Mocht naar mening van de aanbestedende dienst een deel van de nominale marge zijn opgenomen in de overige directe lasten kan de Inschrijver een nadere toelichting geven. Wanneer deze toelichting niet voldoet komt de Inschrijver niet voor gunning in aanmerking.  
</t>
  </si>
  <si>
    <t>Overige directe lasten*</t>
  </si>
  <si>
    <t>Fase A-B-C</t>
  </si>
  <si>
    <t xml:space="preserve">Fase A-B-C </t>
  </si>
  <si>
    <t>(Totaalprijs perceel 1)</t>
  </si>
  <si>
    <t>Naam onderneming:</t>
  </si>
  <si>
    <t>Naam:</t>
  </si>
  <si>
    <t>Handtekening:</t>
  </si>
  <si>
    <t>Ondertekening</t>
  </si>
  <si>
    <t>Normale uren</t>
  </si>
  <si>
    <t xml:space="preserve">Europese aanbesteding flexibele arbeidskrachten </t>
  </si>
  <si>
    <r>
      <rPr>
        <b/>
        <sz val="10"/>
        <rFont val="Calibri"/>
        <family val="2"/>
      </rPr>
      <t xml:space="preserve">Beschrijving 1 </t>
    </r>
    <r>
      <rPr>
        <i/>
        <sz val="8"/>
        <rFont val="Calibri (Hoofdtekst)"/>
      </rPr>
      <t>(Bijv. Sociale aspecten)</t>
    </r>
  </si>
  <si>
    <r>
      <rPr>
        <b/>
        <sz val="10"/>
        <rFont val="Calibri"/>
        <family val="2"/>
      </rPr>
      <t>Beschrijving 1</t>
    </r>
    <r>
      <rPr>
        <sz val="12"/>
        <rFont val="Calibri"/>
        <family val="2"/>
      </rPr>
      <t xml:space="preserve"> </t>
    </r>
    <r>
      <rPr>
        <i/>
        <sz val="8"/>
        <rFont val="Calibri"/>
        <family val="2"/>
        <scheme val="minor"/>
      </rPr>
      <t>(Bijv. Sociale aspecten)</t>
    </r>
  </si>
  <si>
    <t>Kostprijsfactor (Tarief zonder Marge/ Vermenigvuldigingsfactor/Omrekenfactor)</t>
  </si>
  <si>
    <r>
      <rPr>
        <b/>
        <sz val="10"/>
        <rFont val="Calibri"/>
        <family val="2"/>
      </rPr>
      <t>Beschrijving 1</t>
    </r>
    <r>
      <rPr>
        <sz val="8"/>
        <rFont val="Calibri"/>
        <family val="2"/>
      </rPr>
      <t xml:space="preserve"> </t>
    </r>
    <r>
      <rPr>
        <i/>
        <sz val="8"/>
        <rFont val="Calibri (Hoofdtekst)"/>
      </rPr>
      <t>(Bijv. Sociale aspecten)</t>
    </r>
  </si>
  <si>
    <r>
      <rPr>
        <b/>
        <sz val="10"/>
        <rFont val="Calibri"/>
        <family val="2"/>
      </rPr>
      <t>Beschrijving 2</t>
    </r>
    <r>
      <rPr>
        <b/>
        <sz val="10"/>
        <rFont val="Calibri"/>
        <family val="2"/>
        <scheme val="minor"/>
      </rPr>
      <t xml:space="preserve"> </t>
    </r>
  </si>
  <si>
    <t>Beschrijving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</si>
</sst>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quot;\ * #,##0.00_ ;_ &quot;€&quot;\ * \-#,##0.00_ ;_ &quot;€&quot;\ * &quot;-&quot;??_ ;_ @_ "/>
    <numFmt numFmtId="165" formatCode="_ * #,##0.00_ ;_ * \-#,##0.00_ ;_ * &quot;-&quot;??_ ;_ @_ "/>
    <numFmt numFmtId="166" formatCode="0.0000"/>
    <numFmt numFmtId="167" formatCode="&quot;€&quot;\ #,##0.0000"/>
    <numFmt numFmtId="168" formatCode="_ * #,##0_ ;_ * \-#,##0_ ;_ * &quot;-&quot;??_ ;_ @_ "/>
    <numFmt numFmtId="169" formatCode="&quot;€&quot;\ #,##0.00"/>
  </numFmts>
  <fonts count="42"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Tahoma"/>
      <family val="2"/>
    </font>
    <font>
      <sz val="11"/>
      <color indexed="8"/>
      <name val="Calibri"/>
      <family val="2"/>
      <scheme val="minor"/>
    </font>
    <font>
      <b/>
      <sz val="11"/>
      <name val="Calibri"/>
      <family val="2"/>
      <scheme val="minor"/>
    </font>
    <font>
      <sz val="11"/>
      <name val="Calibri"/>
      <family val="2"/>
      <scheme val="minor"/>
    </font>
    <font>
      <sz val="10"/>
      <color theme="1"/>
      <name val="Calibri"/>
      <family val="2"/>
    </font>
    <font>
      <sz val="10"/>
      <name val="Arial"/>
      <family val="2"/>
    </font>
    <font>
      <sz val="11"/>
      <color indexed="8"/>
      <name val="Calibri"/>
      <family val="2"/>
    </font>
    <font>
      <sz val="11"/>
      <name val="Calibri"/>
      <family val="2"/>
    </font>
    <font>
      <b/>
      <sz val="14"/>
      <color theme="1"/>
      <name val="Calibri"/>
      <family val="2"/>
      <scheme val="minor"/>
    </font>
    <font>
      <sz val="11"/>
      <color indexed="55"/>
      <name val="Calibri"/>
      <family val="2"/>
      <scheme val="minor"/>
    </font>
    <font>
      <sz val="14"/>
      <color theme="1"/>
      <name val="Calibri"/>
      <family val="2"/>
      <scheme val="minor"/>
    </font>
    <font>
      <sz val="9"/>
      <color theme="1"/>
      <name val="Calibri"/>
      <family val="2"/>
      <scheme val="minor"/>
    </font>
    <font>
      <b/>
      <sz val="12"/>
      <color rgb="FFFF0000"/>
      <name val="Calibri"/>
      <family val="2"/>
      <scheme val="minor"/>
    </font>
    <font>
      <b/>
      <sz val="11"/>
      <color rgb="FFFF0000"/>
      <name val="Calibri"/>
      <family val="2"/>
      <scheme val="minor"/>
    </font>
    <font>
      <u/>
      <sz val="12"/>
      <color theme="10"/>
      <name val="Calibri"/>
      <family val="2"/>
      <scheme val="minor"/>
    </font>
    <font>
      <sz val="12"/>
      <color theme="1"/>
      <name val="Calibri"/>
      <family val="2"/>
    </font>
    <font>
      <b/>
      <sz val="12"/>
      <color rgb="FF000000"/>
      <name val="Calibri"/>
      <family val="2"/>
    </font>
    <font>
      <sz val="11"/>
      <color rgb="FF000000"/>
      <name val="Calibri"/>
      <family val="2"/>
    </font>
    <font>
      <b/>
      <sz val="11"/>
      <color rgb="FF000000"/>
      <name val="Calibri"/>
      <family val="2"/>
    </font>
    <font>
      <i/>
      <sz val="11"/>
      <color rgb="FF17375D"/>
      <name val="Calibri"/>
      <family val="2"/>
    </font>
    <font>
      <sz val="11"/>
      <color rgb="FF17375D"/>
      <name val="Calibri"/>
      <family val="2"/>
    </font>
    <font>
      <u/>
      <sz val="11"/>
      <color rgb="FF0000FF"/>
      <name val="Calibri"/>
      <family val="2"/>
    </font>
    <font>
      <b/>
      <sz val="14"/>
      <color rgb="FF000000"/>
      <name val="Calibri"/>
      <family val="2"/>
    </font>
    <font>
      <b/>
      <sz val="12"/>
      <color theme="1"/>
      <name val="Calibri"/>
      <family val="2"/>
    </font>
    <font>
      <sz val="10"/>
      <color rgb="FFFF0000"/>
      <name val="Tahoma"/>
      <family val="2"/>
    </font>
    <font>
      <i/>
      <sz val="10"/>
      <color theme="1"/>
      <name val="Calibri"/>
      <family val="2"/>
    </font>
    <font>
      <b/>
      <sz val="11"/>
      <color theme="1"/>
      <name val="Calibri"/>
      <family val="2"/>
      <scheme val="minor"/>
    </font>
    <font>
      <b/>
      <sz val="10"/>
      <color theme="1"/>
      <name val="Tahoma"/>
      <family val="2"/>
    </font>
    <font>
      <i/>
      <sz val="11"/>
      <color indexed="8"/>
      <name val="Calibri"/>
      <family val="2"/>
      <scheme val="minor"/>
    </font>
    <font>
      <i/>
      <sz val="10"/>
      <color theme="1"/>
      <name val="Tahoma"/>
      <family val="2"/>
    </font>
    <font>
      <b/>
      <sz val="14"/>
      <color theme="1"/>
      <name val="Calibri"/>
      <family val="2"/>
    </font>
    <font>
      <sz val="11"/>
      <color rgb="FFFF0000"/>
      <name val="Calibri"/>
      <family val="2"/>
      <scheme val="minor"/>
    </font>
    <font>
      <i/>
      <sz val="8"/>
      <name val="Calibri (Hoofdtekst)"/>
    </font>
    <font>
      <sz val="12"/>
      <name val="Calibri"/>
      <family val="2"/>
    </font>
    <font>
      <b/>
      <sz val="10"/>
      <name val="Calibri"/>
      <family val="2"/>
    </font>
    <font>
      <sz val="8"/>
      <name val="Calibri"/>
      <family val="2"/>
    </font>
    <font>
      <i/>
      <sz val="8"/>
      <name val="Calibri"/>
      <family val="2"/>
      <scheme val="minor"/>
    </font>
    <font>
      <b/>
      <sz val="1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6E6E6"/>
        <bgColor indexed="64"/>
      </patternFill>
    </fill>
    <fill>
      <patternFill patternType="gray0625">
        <bgColor theme="0"/>
      </patternFill>
    </fill>
    <fill>
      <patternFill patternType="solid">
        <fgColor rgb="FFFFFFFF"/>
        <bgColor rgb="FF000000"/>
      </patternFill>
    </fill>
    <fill>
      <patternFill patternType="solid">
        <fgColor rgb="FF167BC1"/>
        <bgColor rgb="FF000000"/>
      </patternFill>
    </fill>
    <fill>
      <patternFill patternType="solid">
        <fgColor rgb="FF92D050"/>
        <bgColor rgb="FF000000"/>
      </patternFill>
    </fill>
    <fill>
      <patternFill patternType="solid">
        <fgColor rgb="FF92D050"/>
        <bgColor indexed="64"/>
      </patternFill>
    </fill>
  </fills>
  <borders count="52">
    <border>
      <left/>
      <right/>
      <top/>
      <bottom/>
      <diagonal/>
    </border>
    <border>
      <left/>
      <right/>
      <top style="medium">
        <color indexed="64"/>
      </top>
      <bottom style="medium">
        <color indexed="64"/>
      </bottom>
      <diagonal/>
    </border>
    <border>
      <left style="thin">
        <color indexed="64"/>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auto="1"/>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165"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9" fillId="0" borderId="0"/>
    <xf numFmtId="0" fontId="18" fillId="0" borderId="0" applyNumberFormat="0" applyFill="0" applyBorder="0" applyAlignment="0" applyProtection="0"/>
  </cellStyleXfs>
  <cellXfs count="222">
    <xf numFmtId="0" fontId="0" fillId="0" borderId="0" xfId="0"/>
    <xf numFmtId="0" fontId="8" fillId="2" borderId="0" xfId="0" applyFont="1" applyFill="1" applyProtection="1"/>
    <xf numFmtId="0" fontId="12" fillId="2" borderId="0" xfId="0" applyFont="1" applyFill="1" applyAlignment="1" applyProtection="1"/>
    <xf numFmtId="0" fontId="3" fillId="2" borderId="0" xfId="0" applyFont="1" applyFill="1" applyAlignment="1" applyProtection="1"/>
    <xf numFmtId="0" fontId="3" fillId="2" borderId="0" xfId="0" applyFont="1" applyFill="1" applyProtection="1"/>
    <xf numFmtId="0" fontId="5" fillId="2" borderId="4" xfId="0" applyFont="1" applyFill="1" applyBorder="1" applyAlignment="1" applyProtection="1">
      <alignment horizontal="left" wrapText="1" readingOrder="1"/>
    </xf>
    <xf numFmtId="2" fontId="5" fillId="2" borderId="4" xfId="0" applyNumberFormat="1" applyFont="1" applyFill="1" applyBorder="1" applyAlignment="1" applyProtection="1">
      <alignment horizontal="right" wrapText="1" readingOrder="1"/>
    </xf>
    <xf numFmtId="166" fontId="5" fillId="2" borderId="0" xfId="0" applyNumberFormat="1" applyFont="1" applyFill="1" applyBorder="1" applyAlignment="1" applyProtection="1">
      <alignment horizontal="center" wrapText="1" readingOrder="1"/>
    </xf>
    <xf numFmtId="0" fontId="6" fillId="2" borderId="0" xfId="0" applyFont="1" applyFill="1" applyBorder="1" applyAlignment="1" applyProtection="1">
      <alignment horizontal="center" vertical="center" wrapText="1" readingOrder="1"/>
    </xf>
    <xf numFmtId="0" fontId="6" fillId="2" borderId="0" xfId="0" applyFont="1" applyFill="1" applyBorder="1" applyAlignment="1" applyProtection="1">
      <alignment vertical="center" wrapText="1" readingOrder="1"/>
    </xf>
    <xf numFmtId="9" fontId="5" fillId="2" borderId="0" xfId="2" applyFont="1" applyFill="1" applyBorder="1" applyAlignment="1" applyProtection="1">
      <alignment horizontal="center" vertical="center" wrapText="1"/>
    </xf>
    <xf numFmtId="169" fontId="7" fillId="2" borderId="4" xfId="0" applyNumberFormat="1" applyFont="1" applyFill="1" applyBorder="1" applyAlignment="1" applyProtection="1">
      <alignment horizontal="right" wrapText="1" readingOrder="1"/>
    </xf>
    <xf numFmtId="0" fontId="5" fillId="2" borderId="0" xfId="0" applyFont="1" applyFill="1" applyBorder="1" applyAlignment="1" applyProtection="1">
      <alignment horizontal="center" vertical="top" wrapText="1" readingOrder="1"/>
    </xf>
    <xf numFmtId="167" fontId="13" fillId="2" borderId="0" xfId="0" applyNumberFormat="1" applyFont="1" applyFill="1" applyBorder="1" applyAlignment="1" applyProtection="1">
      <alignment horizontal="right" wrapText="1" readingOrder="1"/>
    </xf>
    <xf numFmtId="0" fontId="5" fillId="2" borderId="0" xfId="0" applyFont="1" applyFill="1" applyBorder="1" applyAlignment="1" applyProtection="1">
      <alignment horizontal="center" vertical="center" wrapText="1" readingOrder="1"/>
    </xf>
    <xf numFmtId="0" fontId="3" fillId="2" borderId="0" xfId="0" applyFont="1" applyFill="1" applyBorder="1" applyProtection="1"/>
    <xf numFmtId="165" fontId="5" fillId="2" borderId="0" xfId="1" applyFont="1" applyFill="1" applyBorder="1" applyAlignment="1" applyProtection="1">
      <alignment horizontal="right" wrapText="1" readingOrder="1"/>
    </xf>
    <xf numFmtId="164" fontId="5" fillId="2" borderId="0" xfId="3" applyFont="1" applyFill="1" applyBorder="1" applyAlignment="1" applyProtection="1">
      <alignment horizontal="right" wrapText="1" readingOrder="1"/>
    </xf>
    <xf numFmtId="165" fontId="3" fillId="2" borderId="0" xfId="1" applyFont="1" applyFill="1" applyBorder="1" applyProtection="1"/>
    <xf numFmtId="0" fontId="14" fillId="2" borderId="0" xfId="0" applyFont="1" applyFill="1" applyProtection="1"/>
    <xf numFmtId="164" fontId="14" fillId="2" borderId="0" xfId="3" applyFont="1" applyFill="1" applyBorder="1" applyProtection="1"/>
    <xf numFmtId="0" fontId="14" fillId="2" borderId="0" xfId="0" applyFont="1" applyFill="1" applyBorder="1" applyProtection="1"/>
    <xf numFmtId="164" fontId="3" fillId="2" borderId="0" xfId="0" applyNumberFormat="1" applyFont="1" applyFill="1" applyProtection="1"/>
    <xf numFmtId="0" fontId="5" fillId="2" borderId="0" xfId="0" applyFont="1" applyFill="1" applyBorder="1" applyAlignment="1" applyProtection="1">
      <alignment horizontal="center" vertical="center" wrapText="1"/>
    </xf>
    <xf numFmtId="166" fontId="7" fillId="2" borderId="0" xfId="0" applyNumberFormat="1" applyFont="1" applyFill="1" applyBorder="1" applyAlignment="1" applyProtection="1">
      <alignment horizontal="right" wrapText="1" readingOrder="1"/>
    </xf>
    <xf numFmtId="0" fontId="5" fillId="3" borderId="15" xfId="0" applyFont="1" applyFill="1" applyBorder="1" applyAlignment="1" applyProtection="1">
      <alignment horizontal="center" vertical="center" wrapText="1"/>
    </xf>
    <xf numFmtId="9" fontId="7" fillId="3" borderId="4" xfId="2" applyFont="1" applyFill="1" applyBorder="1" applyAlignment="1" applyProtection="1">
      <alignment horizontal="center" vertical="center" wrapText="1"/>
    </xf>
    <xf numFmtId="164" fontId="7" fillId="3" borderId="4" xfId="3" applyFont="1" applyFill="1" applyBorder="1" applyAlignment="1" applyProtection="1">
      <alignment horizontal="right" wrapText="1" readingOrder="1"/>
    </xf>
    <xf numFmtId="168" fontId="7" fillId="3" borderId="4" xfId="1" applyNumberFormat="1" applyFont="1" applyFill="1" applyBorder="1" applyAlignment="1" applyProtection="1">
      <alignment horizontal="right" wrapText="1" readingOrder="1"/>
    </xf>
    <xf numFmtId="0" fontId="2" fillId="2" borderId="0" xfId="0" applyFont="1" applyFill="1" applyProtection="1"/>
    <xf numFmtId="10" fontId="21" fillId="6" borderId="4" xfId="0" applyNumberFormat="1" applyFont="1" applyFill="1" applyBorder="1" applyAlignment="1" applyProtection="1"/>
    <xf numFmtId="0" fontId="7" fillId="3" borderId="6" xfId="0" applyFont="1" applyFill="1" applyBorder="1" applyAlignment="1" applyProtection="1">
      <alignment horizontal="center" vertical="center" wrapText="1" readingOrder="1"/>
    </xf>
    <xf numFmtId="0" fontId="3" fillId="2" borderId="19" xfId="0" applyFont="1" applyFill="1" applyBorder="1" applyProtection="1"/>
    <xf numFmtId="9" fontId="5" fillId="3" borderId="10" xfId="2" applyFont="1" applyFill="1" applyBorder="1" applyAlignment="1" applyProtection="1">
      <alignment horizontal="center" vertical="center" wrapText="1"/>
    </xf>
    <xf numFmtId="9" fontId="5" fillId="3" borderId="6" xfId="2" applyFont="1" applyFill="1" applyBorder="1" applyAlignment="1" applyProtection="1">
      <alignment horizontal="center" vertical="center" wrapText="1"/>
    </xf>
    <xf numFmtId="9" fontId="5" fillId="3" borderId="18" xfId="2" applyFont="1" applyFill="1" applyBorder="1" applyAlignment="1" applyProtection="1">
      <alignment horizontal="center" vertical="center" wrapText="1"/>
    </xf>
    <xf numFmtId="0" fontId="5" fillId="2" borderId="0" xfId="0" applyFont="1" applyFill="1" applyBorder="1" applyAlignment="1" applyProtection="1">
      <alignment horizontal="left" wrapText="1" readingOrder="1"/>
    </xf>
    <xf numFmtId="169" fontId="7" fillId="2" borderId="0" xfId="0" applyNumberFormat="1" applyFont="1" applyFill="1" applyBorder="1" applyAlignment="1" applyProtection="1">
      <alignment horizontal="right" wrapText="1" readingOrder="1"/>
    </xf>
    <xf numFmtId="9" fontId="5" fillId="2" borderId="4" xfId="2" applyFont="1" applyFill="1" applyBorder="1" applyAlignment="1" applyProtection="1">
      <alignment horizontal="right" wrapText="1" readingOrder="1"/>
    </xf>
    <xf numFmtId="9" fontId="5" fillId="2" borderId="4" xfId="2" applyFont="1" applyFill="1" applyBorder="1" applyAlignment="1" applyProtection="1">
      <alignment horizontal="center" wrapText="1" readingOrder="1"/>
    </xf>
    <xf numFmtId="9" fontId="7" fillId="2" borderId="4" xfId="2" applyFont="1" applyFill="1" applyBorder="1" applyAlignment="1" applyProtection="1">
      <alignment horizontal="right" wrapText="1" readingOrder="1"/>
    </xf>
    <xf numFmtId="0" fontId="8" fillId="2" borderId="0" xfId="0" applyFont="1" applyFill="1" applyAlignment="1" applyProtection="1">
      <alignment wrapText="1"/>
    </xf>
    <xf numFmtId="0" fontId="8" fillId="2" borderId="0" xfId="0" applyFont="1" applyFill="1" applyAlignment="1" applyProtection="1">
      <alignment vertical="top"/>
    </xf>
    <xf numFmtId="0" fontId="19" fillId="0" borderId="0" xfId="0" applyFont="1" applyBorder="1" applyProtection="1"/>
    <xf numFmtId="0" fontId="0" fillId="0" borderId="0" xfId="0" applyProtection="1"/>
    <xf numFmtId="0" fontId="19" fillId="0" borderId="18" xfId="0" applyFont="1" applyBorder="1" applyProtection="1"/>
    <xf numFmtId="0" fontId="21" fillId="0" borderId="17" xfId="0" applyFont="1" applyBorder="1" applyProtection="1"/>
    <xf numFmtId="0" fontId="21" fillId="0" borderId="13" xfId="0" applyFont="1" applyBorder="1" applyProtection="1"/>
    <xf numFmtId="0" fontId="21" fillId="0" borderId="0" xfId="0" applyFont="1" applyBorder="1" applyProtection="1"/>
    <xf numFmtId="0" fontId="21" fillId="0" borderId="11" xfId="0" applyFont="1" applyBorder="1" applyProtection="1"/>
    <xf numFmtId="0" fontId="22" fillId="0" borderId="11" xfId="0" applyFont="1" applyBorder="1" applyProtection="1"/>
    <xf numFmtId="2" fontId="21" fillId="0" borderId="18" xfId="0" applyNumberFormat="1" applyFont="1" applyBorder="1" applyProtection="1"/>
    <xf numFmtId="0" fontId="21" fillId="0" borderId="18" xfId="0" applyFont="1" applyBorder="1" applyProtection="1"/>
    <xf numFmtId="0" fontId="21" fillId="0" borderId="11" xfId="0" applyFont="1" applyBorder="1" applyAlignment="1" applyProtection="1">
      <alignment horizontal="right"/>
    </xf>
    <xf numFmtId="0" fontId="23" fillId="0" borderId="11" xfId="0" applyFont="1" applyBorder="1" applyProtection="1"/>
    <xf numFmtId="0" fontId="24" fillId="0" borderId="0" xfId="0" applyFont="1" applyBorder="1" applyProtection="1"/>
    <xf numFmtId="0" fontId="24" fillId="0" borderId="11" xfId="0" applyFont="1" applyBorder="1" applyAlignment="1" applyProtection="1">
      <alignment horizontal="right"/>
    </xf>
    <xf numFmtId="2" fontId="23" fillId="0" borderId="18" xfId="0" applyNumberFormat="1" applyFont="1" applyBorder="1" applyProtection="1"/>
    <xf numFmtId="0" fontId="22" fillId="0" borderId="19" xfId="0" applyFont="1" applyBorder="1" applyProtection="1"/>
    <xf numFmtId="0" fontId="21" fillId="0" borderId="20" xfId="0" applyFont="1" applyBorder="1" applyProtection="1"/>
    <xf numFmtId="0" fontId="21" fillId="0" borderId="2" xfId="0" applyFont="1" applyBorder="1" applyProtection="1"/>
    <xf numFmtId="0" fontId="21" fillId="0" borderId="21" xfId="0" applyFont="1" applyBorder="1" applyProtection="1"/>
    <xf numFmtId="0" fontId="28" fillId="0" borderId="0" xfId="0" applyFont="1" applyProtection="1"/>
    <xf numFmtId="0" fontId="23" fillId="0" borderId="2" xfId="0" applyFont="1" applyBorder="1" applyProtection="1"/>
    <xf numFmtId="0" fontId="24" fillId="0" borderId="21" xfId="0" applyFont="1" applyBorder="1" applyProtection="1"/>
    <xf numFmtId="0" fontId="21" fillId="0" borderId="5" xfId="0" applyFont="1" applyBorder="1" applyProtection="1"/>
    <xf numFmtId="0" fontId="21" fillId="0" borderId="6" xfId="0" applyFont="1" applyBorder="1" applyProtection="1"/>
    <xf numFmtId="0" fontId="25" fillId="0" borderId="0" xfId="5" applyFont="1" applyBorder="1" applyProtection="1"/>
    <xf numFmtId="0" fontId="19" fillId="0" borderId="17" xfId="0" applyFont="1" applyBorder="1" applyProtection="1"/>
    <xf numFmtId="0" fontId="19" fillId="0" borderId="22" xfId="0" applyFont="1" applyBorder="1" applyProtection="1"/>
    <xf numFmtId="0" fontId="20" fillId="0" borderId="14" xfId="0" applyFont="1" applyBorder="1" applyProtection="1"/>
    <xf numFmtId="0" fontId="26" fillId="0" borderId="14" xfId="0" applyFont="1" applyBorder="1" applyProtection="1"/>
    <xf numFmtId="2" fontId="20" fillId="0" borderId="23" xfId="0" applyNumberFormat="1" applyFont="1" applyBorder="1" applyProtection="1"/>
    <xf numFmtId="0" fontId="15" fillId="0" borderId="0" xfId="0" applyFont="1" applyProtection="1"/>
    <xf numFmtId="10" fontId="21" fillId="0" borderId="11" xfId="0" applyNumberFormat="1" applyFont="1" applyBorder="1" applyProtection="1"/>
    <xf numFmtId="0" fontId="30" fillId="2" borderId="0" xfId="0" applyFont="1" applyFill="1" applyProtection="1"/>
    <xf numFmtId="9" fontId="7" fillId="3" borderId="10" xfId="2" applyFont="1" applyFill="1" applyBorder="1" applyAlignment="1" applyProtection="1">
      <alignment horizontal="center" vertical="center" wrapText="1"/>
    </xf>
    <xf numFmtId="0" fontId="35" fillId="2" borderId="0" xfId="0" applyFont="1" applyFill="1" applyProtection="1"/>
    <xf numFmtId="0" fontId="16" fillId="2" borderId="0" xfId="0" applyFont="1" applyFill="1" applyBorder="1" applyAlignment="1" applyProtection="1">
      <alignment horizontal="center" vertical="center" wrapText="1"/>
    </xf>
    <xf numFmtId="164" fontId="7" fillId="3" borderId="0" xfId="3" applyFont="1" applyFill="1" applyBorder="1" applyAlignment="1" applyProtection="1">
      <alignment horizontal="center" vertical="center" wrapText="1"/>
    </xf>
    <xf numFmtId="0" fontId="15" fillId="2" borderId="0" xfId="0" applyFont="1" applyFill="1" applyBorder="1" applyProtection="1"/>
    <xf numFmtId="10" fontId="27" fillId="7" borderId="29" xfId="0" applyNumberFormat="1" applyFont="1" applyFill="1" applyBorder="1" applyAlignment="1" applyProtection="1">
      <alignment horizontal="center"/>
    </xf>
    <xf numFmtId="169" fontId="3" fillId="0" borderId="4" xfId="0" applyNumberFormat="1" applyFont="1" applyFill="1" applyBorder="1" applyProtection="1"/>
    <xf numFmtId="169" fontId="5" fillId="0" borderId="4" xfId="3" applyNumberFormat="1" applyFont="1" applyFill="1" applyBorder="1" applyAlignment="1" applyProtection="1">
      <alignment horizontal="right" wrapText="1" readingOrder="1"/>
    </xf>
    <xf numFmtId="0" fontId="3" fillId="2" borderId="4" xfId="0" applyFont="1" applyFill="1" applyBorder="1" applyProtection="1"/>
    <xf numFmtId="164" fontId="5" fillId="2" borderId="4" xfId="3" applyFont="1" applyFill="1" applyBorder="1" applyAlignment="1" applyProtection="1">
      <alignment horizontal="right" wrapText="1" readingOrder="1"/>
    </xf>
    <xf numFmtId="0" fontId="3" fillId="5" borderId="4" xfId="0" applyFont="1" applyFill="1" applyBorder="1" applyProtection="1"/>
    <xf numFmtId="164" fontId="34" fillId="7" borderId="4" xfId="3" applyFont="1" applyFill="1" applyBorder="1" applyAlignment="1" applyProtection="1">
      <alignment horizontal="center"/>
    </xf>
    <xf numFmtId="10" fontId="19" fillId="7" borderId="4" xfId="0" applyNumberFormat="1" applyFont="1" applyFill="1" applyBorder="1" applyAlignment="1" applyProtection="1">
      <alignment horizontal="right"/>
    </xf>
    <xf numFmtId="0" fontId="1" fillId="4" borderId="15" xfId="0" applyFont="1" applyFill="1" applyBorder="1" applyAlignment="1" applyProtection="1">
      <alignment horizontal="justify" vertical="top" wrapText="1"/>
    </xf>
    <xf numFmtId="0" fontId="1" fillId="4" borderId="35" xfId="0" applyFont="1" applyFill="1" applyBorder="1" applyAlignment="1" applyProtection="1">
      <alignment horizontal="justify" vertical="top" wrapText="1"/>
    </xf>
    <xf numFmtId="10" fontId="19" fillId="8" borderId="8" xfId="0" applyNumberFormat="1" applyFont="1" applyFill="1" applyBorder="1" applyAlignment="1" applyProtection="1">
      <protection locked="0"/>
    </xf>
    <xf numFmtId="0" fontId="22" fillId="0" borderId="13" xfId="0" applyFont="1" applyBorder="1" applyProtection="1"/>
    <xf numFmtId="0" fontId="21" fillId="0" borderId="10" xfId="0" applyFont="1" applyBorder="1" applyProtection="1"/>
    <xf numFmtId="0" fontId="19" fillId="2" borderId="0" xfId="0" applyFont="1" applyFill="1" applyBorder="1" applyProtection="1"/>
    <xf numFmtId="0" fontId="19" fillId="2" borderId="3" xfId="0" applyFont="1" applyFill="1" applyBorder="1" applyProtection="1"/>
    <xf numFmtId="0" fontId="19" fillId="2" borderId="16" xfId="0" applyFont="1" applyFill="1" applyBorder="1" applyProtection="1"/>
    <xf numFmtId="0" fontId="0" fillId="2" borderId="0" xfId="0" applyFill="1" applyProtection="1"/>
    <xf numFmtId="0" fontId="19" fillId="2" borderId="18" xfId="0" applyFont="1" applyFill="1" applyBorder="1" applyProtection="1"/>
    <xf numFmtId="0" fontId="27" fillId="2" borderId="0" xfId="0" applyFont="1" applyFill="1" applyBorder="1" applyProtection="1"/>
    <xf numFmtId="0" fontId="20" fillId="0" borderId="4" xfId="0" applyFont="1" applyBorder="1" applyProtection="1"/>
    <xf numFmtId="0" fontId="19" fillId="2" borderId="24" xfId="0" applyFont="1" applyFill="1" applyBorder="1" applyProtection="1"/>
    <xf numFmtId="0" fontId="19" fillId="2" borderId="17" xfId="0" applyFont="1" applyFill="1" applyBorder="1" applyProtection="1"/>
    <xf numFmtId="0" fontId="0" fillId="2" borderId="0" xfId="0" applyFill="1" applyBorder="1" applyProtection="1"/>
    <xf numFmtId="0" fontId="27" fillId="2" borderId="17" xfId="0" applyFont="1" applyFill="1" applyBorder="1" applyProtection="1"/>
    <xf numFmtId="0" fontId="20" fillId="0" borderId="42" xfId="0" applyFont="1" applyBorder="1" applyProtection="1"/>
    <xf numFmtId="0" fontId="20" fillId="0" borderId="8" xfId="0" applyFont="1" applyBorder="1" applyAlignment="1" applyProtection="1">
      <alignment wrapText="1"/>
    </xf>
    <xf numFmtId="10" fontId="19" fillId="8" borderId="4" xfId="0" applyNumberFormat="1" applyFont="1" applyFill="1" applyBorder="1" applyAlignment="1" applyProtection="1">
      <protection locked="0"/>
    </xf>
    <xf numFmtId="10" fontId="21" fillId="0" borderId="11" xfId="0" applyNumberFormat="1" applyFont="1" applyFill="1" applyBorder="1" applyProtection="1"/>
    <xf numFmtId="0" fontId="19" fillId="0" borderId="11" xfId="0" applyFont="1" applyBorder="1" applyProtection="1"/>
    <xf numFmtId="0" fontId="21" fillId="0" borderId="19" xfId="0" applyFont="1" applyBorder="1" applyProtection="1"/>
    <xf numFmtId="0" fontId="22" fillId="0" borderId="4" xfId="0" applyFont="1" applyBorder="1" applyProtection="1"/>
    <xf numFmtId="0" fontId="21" fillId="0" borderId="4" xfId="0" applyFont="1" applyBorder="1" applyProtection="1"/>
    <xf numFmtId="10" fontId="19" fillId="8" borderId="36" xfId="0" applyNumberFormat="1" applyFont="1" applyFill="1" applyBorder="1" applyAlignment="1" applyProtection="1">
      <protection locked="0"/>
    </xf>
    <xf numFmtId="0" fontId="21" fillId="0" borderId="38" xfId="0" applyFont="1" applyBorder="1" applyProtection="1"/>
    <xf numFmtId="0" fontId="21" fillId="0" borderId="39" xfId="0" applyFont="1" applyBorder="1" applyProtection="1"/>
    <xf numFmtId="0" fontId="21" fillId="0" borderId="43" xfId="0" applyFont="1" applyBorder="1" applyProtection="1"/>
    <xf numFmtId="0" fontId="21" fillId="0" borderId="37" xfId="0" applyFont="1" applyBorder="1" applyProtection="1"/>
    <xf numFmtId="0" fontId="21" fillId="0" borderId="44" xfId="0" applyFont="1" applyBorder="1" applyProtection="1"/>
    <xf numFmtId="0" fontId="21" fillId="0" borderId="45" xfId="0" applyFont="1" applyBorder="1" applyProtection="1"/>
    <xf numFmtId="2" fontId="21" fillId="0" borderId="45" xfId="0" applyNumberFormat="1" applyFont="1" applyBorder="1" applyProtection="1"/>
    <xf numFmtId="2" fontId="23" fillId="0" borderId="45" xfId="0" applyNumberFormat="1" applyFont="1" applyBorder="1" applyProtection="1"/>
    <xf numFmtId="0" fontId="21" fillId="0" borderId="46" xfId="0" applyFont="1" applyBorder="1" applyProtection="1"/>
    <xf numFmtId="0" fontId="19" fillId="0" borderId="39" xfId="0" applyFont="1" applyBorder="1" applyProtection="1"/>
    <xf numFmtId="0" fontId="19" fillId="0" borderId="40" xfId="0" applyFont="1" applyBorder="1" applyProtection="1"/>
    <xf numFmtId="0" fontId="26" fillId="0" borderId="47" xfId="0" applyFont="1" applyBorder="1" applyProtection="1"/>
    <xf numFmtId="0" fontId="20" fillId="0" borderId="12" xfId="0" applyFont="1" applyBorder="1" applyProtection="1"/>
    <xf numFmtId="0" fontId="22" fillId="0" borderId="21" xfId="0" applyFont="1" applyBorder="1" applyProtection="1"/>
    <xf numFmtId="0" fontId="23" fillId="0" borderId="21" xfId="0" applyFont="1" applyBorder="1" applyProtection="1"/>
    <xf numFmtId="0" fontId="21" fillId="0" borderId="32" xfId="0" applyFont="1" applyBorder="1" applyProtection="1"/>
    <xf numFmtId="0" fontId="22" fillId="0" borderId="10" xfId="0" applyFont="1" applyBorder="1" applyProtection="1"/>
    <xf numFmtId="0" fontId="21" fillId="0" borderId="33" xfId="0" applyFont="1" applyBorder="1" applyProtection="1"/>
    <xf numFmtId="0" fontId="24" fillId="0" borderId="11" xfId="0" applyFont="1" applyBorder="1" applyProtection="1"/>
    <xf numFmtId="2" fontId="20" fillId="0" borderId="34" xfId="0" applyNumberFormat="1" applyFont="1" applyBorder="1" applyProtection="1"/>
    <xf numFmtId="2" fontId="21" fillId="0" borderId="37" xfId="0" applyNumberFormat="1" applyFont="1" applyBorder="1" applyProtection="1"/>
    <xf numFmtId="0" fontId="27" fillId="0" borderId="4" xfId="0" applyFont="1" applyBorder="1" applyProtection="1"/>
    <xf numFmtId="10" fontId="37" fillId="8" borderId="4" xfId="0" applyNumberFormat="1" applyFont="1" applyFill="1" applyBorder="1" applyAlignment="1" applyProtection="1">
      <protection locked="0"/>
    </xf>
    <xf numFmtId="10" fontId="19" fillId="8" borderId="9" xfId="0" applyNumberFormat="1" applyFont="1" applyFill="1" applyBorder="1" applyAlignment="1" applyProtection="1">
      <protection locked="0"/>
    </xf>
    <xf numFmtId="0" fontId="22" fillId="0" borderId="2" xfId="0" applyFont="1" applyBorder="1" applyProtection="1"/>
    <xf numFmtId="0" fontId="20" fillId="0" borderId="8" xfId="0" applyFont="1" applyBorder="1" applyAlignment="1" applyProtection="1"/>
    <xf numFmtId="2" fontId="20" fillId="0" borderId="44" xfId="0" applyNumberFormat="1" applyFont="1" applyBorder="1" applyProtection="1"/>
    <xf numFmtId="2" fontId="21" fillId="0" borderId="46" xfId="0" applyNumberFormat="1" applyFont="1" applyBorder="1" applyProtection="1"/>
    <xf numFmtId="10" fontId="37" fillId="8" borderId="9" xfId="0" applyNumberFormat="1" applyFont="1" applyFill="1" applyBorder="1" applyAlignment="1" applyProtection="1">
      <protection locked="0"/>
    </xf>
    <xf numFmtId="0" fontId="25" fillId="0" borderId="20" xfId="5" applyFont="1" applyBorder="1" applyProtection="1"/>
    <xf numFmtId="0" fontId="19" fillId="0" borderId="21" xfId="0" applyFont="1" applyBorder="1" applyProtection="1"/>
    <xf numFmtId="0" fontId="8" fillId="2" borderId="0" xfId="0" applyFont="1" applyFill="1" applyAlignment="1" applyProtection="1">
      <alignment vertical="top" wrapText="1"/>
    </xf>
    <xf numFmtId="0" fontId="21" fillId="0" borderId="41" xfId="0" applyFont="1" applyBorder="1" applyProtection="1"/>
    <xf numFmtId="0" fontId="21" fillId="0" borderId="15" xfId="0" applyFont="1" applyBorder="1" applyProtection="1"/>
    <xf numFmtId="0" fontId="20" fillId="0" borderId="48" xfId="0" applyFont="1" applyBorder="1" applyProtection="1"/>
    <xf numFmtId="0" fontId="22" fillId="0" borderId="5" xfId="0" applyFont="1" applyBorder="1" applyProtection="1"/>
    <xf numFmtId="0" fontId="22" fillId="0" borderId="9" xfId="0" applyFont="1" applyBorder="1" applyProtection="1"/>
    <xf numFmtId="0" fontId="21" fillId="0" borderId="31" xfId="0" applyFont="1" applyBorder="1" applyProtection="1"/>
    <xf numFmtId="10" fontId="19" fillId="8" borderId="5" xfId="0" applyNumberFormat="1" applyFont="1" applyFill="1" applyBorder="1" applyAlignment="1" applyProtection="1">
      <protection locked="0"/>
    </xf>
    <xf numFmtId="0" fontId="21" fillId="0" borderId="35" xfId="0" applyFont="1" applyBorder="1" applyProtection="1"/>
    <xf numFmtId="0" fontId="21" fillId="0" borderId="8" xfId="0" applyFont="1" applyBorder="1" applyProtection="1"/>
    <xf numFmtId="0" fontId="8" fillId="2" borderId="0" xfId="0" applyFont="1" applyFill="1" applyAlignment="1" applyProtection="1">
      <alignment horizontal="left" vertical="top"/>
    </xf>
    <xf numFmtId="0" fontId="10" fillId="3" borderId="42" xfId="0" applyFont="1" applyFill="1" applyBorder="1" applyAlignment="1" applyProtection="1">
      <alignment horizontal="center" vertical="center" wrapText="1" readingOrder="1"/>
    </xf>
    <xf numFmtId="0" fontId="11" fillId="3" borderId="45" xfId="0" applyFont="1" applyFill="1" applyBorder="1" applyAlignment="1" applyProtection="1">
      <alignment horizontal="center" vertical="center" wrapText="1" readingOrder="1"/>
    </xf>
    <xf numFmtId="0" fontId="8" fillId="0" borderId="22" xfId="0" applyFont="1" applyBorder="1" applyAlignment="1" applyProtection="1">
      <alignment wrapText="1" readingOrder="1"/>
    </xf>
    <xf numFmtId="164" fontId="19" fillId="8" borderId="51" xfId="3" applyFont="1" applyFill="1" applyBorder="1" applyAlignment="1" applyProtection="1">
      <protection locked="0"/>
    </xf>
    <xf numFmtId="10" fontId="19" fillId="0" borderId="4" xfId="0" applyNumberFormat="1" applyFont="1" applyFill="1" applyBorder="1" applyAlignment="1" applyProtection="1"/>
    <xf numFmtId="9" fontId="21" fillId="6" borderId="4" xfId="2" applyFont="1" applyFill="1" applyBorder="1" applyAlignment="1" applyProtection="1"/>
    <xf numFmtId="10" fontId="38" fillId="8" borderId="9" xfId="0" applyNumberFormat="1" applyFont="1" applyFill="1" applyBorder="1" applyAlignment="1" applyProtection="1">
      <protection locked="0"/>
    </xf>
    <xf numFmtId="0" fontId="3" fillId="2" borderId="0" xfId="0" applyFont="1" applyFill="1" applyAlignment="1" applyProtection="1">
      <alignment horizontal="left" vertical="top" wrapText="1"/>
    </xf>
    <xf numFmtId="0" fontId="7" fillId="2" borderId="0" xfId="0" applyFont="1" applyFill="1" applyBorder="1" applyAlignment="1" applyProtection="1">
      <alignment horizontal="center" vertical="center" wrapText="1"/>
    </xf>
    <xf numFmtId="0" fontId="5" fillId="3" borderId="10" xfId="0" applyFont="1" applyFill="1" applyBorder="1" applyAlignment="1" applyProtection="1">
      <alignment horizontal="center" vertical="center" wrapText="1" readingOrder="1"/>
    </xf>
    <xf numFmtId="0" fontId="7" fillId="3" borderId="10" xfId="0" applyFont="1" applyFill="1" applyBorder="1" applyAlignment="1" applyProtection="1">
      <alignment horizontal="center" vertical="center" wrapText="1" readingOrder="1"/>
    </xf>
    <xf numFmtId="10" fontId="27" fillId="7" borderId="7" xfId="0" applyNumberFormat="1" applyFont="1" applyFill="1" applyBorder="1" applyAlignment="1" applyProtection="1">
      <alignment horizontal="center"/>
    </xf>
    <xf numFmtId="10" fontId="19" fillId="9" borderId="4" xfId="0" applyNumberFormat="1" applyFont="1" applyFill="1" applyBorder="1" applyAlignment="1" applyProtection="1">
      <protection locked="0"/>
    </xf>
    <xf numFmtId="0" fontId="30" fillId="4" borderId="35" xfId="0" applyFont="1" applyFill="1" applyBorder="1" applyAlignment="1" applyProtection="1">
      <alignment horizontal="left" vertical="top" wrapText="1"/>
    </xf>
    <xf numFmtId="0" fontId="30" fillId="4" borderId="31" xfId="0" applyFont="1" applyFill="1" applyBorder="1" applyAlignment="1" applyProtection="1">
      <alignment horizontal="left" vertical="top" wrapText="1"/>
    </xf>
    <xf numFmtId="0" fontId="30" fillId="4" borderId="36" xfId="0" applyFont="1" applyFill="1" applyBorder="1" applyAlignment="1" applyProtection="1">
      <alignment horizontal="left" vertical="top" wrapText="1"/>
    </xf>
    <xf numFmtId="0" fontId="31" fillId="9" borderId="33" xfId="0" applyFont="1" applyFill="1" applyBorder="1" applyAlignment="1" applyProtection="1">
      <alignment horizontal="center"/>
      <protection locked="0"/>
    </xf>
    <xf numFmtId="0" fontId="31" fillId="9" borderId="34" xfId="0" applyFont="1" applyFill="1" applyBorder="1" applyAlignment="1" applyProtection="1">
      <alignment horizontal="center"/>
      <protection locked="0"/>
    </xf>
    <xf numFmtId="0" fontId="31" fillId="9" borderId="0" xfId="0" applyFont="1" applyFill="1" applyBorder="1" applyAlignment="1" applyProtection="1">
      <alignment horizontal="center"/>
      <protection locked="0"/>
    </xf>
    <xf numFmtId="0" fontId="31" fillId="9" borderId="18" xfId="0" applyFont="1" applyFill="1" applyBorder="1" applyAlignment="1" applyProtection="1">
      <alignment horizontal="center"/>
      <protection locked="0"/>
    </xf>
    <xf numFmtId="0" fontId="31" fillId="9" borderId="14" xfId="0" applyFont="1" applyFill="1" applyBorder="1" applyAlignment="1" applyProtection="1">
      <alignment horizontal="center"/>
      <protection locked="0"/>
    </xf>
    <xf numFmtId="0" fontId="31" fillId="9" borderId="23" xfId="0" applyFont="1" applyFill="1" applyBorder="1" applyAlignment="1" applyProtection="1">
      <alignment horizontal="center"/>
      <protection locked="0"/>
    </xf>
    <xf numFmtId="0" fontId="31" fillId="9" borderId="5" xfId="0" applyFont="1" applyFill="1" applyBorder="1" applyAlignment="1" applyProtection="1">
      <alignment horizontal="center"/>
      <protection locked="0"/>
    </xf>
    <xf numFmtId="0" fontId="31" fillId="9" borderId="32" xfId="0" applyFont="1" applyFill="1" applyBorder="1" applyAlignment="1" applyProtection="1">
      <alignment horizontal="center"/>
      <protection locked="0"/>
    </xf>
    <xf numFmtId="0" fontId="31" fillId="9" borderId="37" xfId="0" applyFont="1" applyFill="1" applyBorder="1" applyAlignment="1" applyProtection="1">
      <alignment horizontal="center"/>
      <protection locked="0"/>
    </xf>
    <xf numFmtId="0" fontId="31" fillId="9" borderId="9" xfId="0" applyFont="1" applyFill="1" applyBorder="1" applyAlignment="1" applyProtection="1">
      <alignment horizontal="center"/>
      <protection locked="0"/>
    </xf>
    <xf numFmtId="0" fontId="31" fillId="9" borderId="31" xfId="0" applyFont="1" applyFill="1" applyBorder="1" applyAlignment="1" applyProtection="1">
      <alignment horizontal="center"/>
      <protection locked="0"/>
    </xf>
    <xf numFmtId="0" fontId="31" fillId="9" borderId="36" xfId="0" applyFont="1" applyFill="1" applyBorder="1" applyAlignment="1" applyProtection="1">
      <alignment horizontal="center"/>
      <protection locked="0"/>
    </xf>
    <xf numFmtId="0" fontId="1" fillId="4" borderId="38" xfId="0" applyFont="1" applyFill="1" applyBorder="1" applyAlignment="1" applyProtection="1">
      <alignment horizontal="left" vertical="top" wrapText="1"/>
    </xf>
    <xf numFmtId="0" fontId="1" fillId="4" borderId="39" xfId="0" applyFont="1" applyFill="1" applyBorder="1" applyAlignment="1" applyProtection="1">
      <alignment horizontal="left" vertical="top" wrapText="1"/>
    </xf>
    <xf numFmtId="0" fontId="1" fillId="4" borderId="40" xfId="0" applyFont="1" applyFill="1" applyBorder="1" applyAlignment="1" applyProtection="1">
      <alignment horizontal="left" vertical="top" wrapText="1"/>
    </xf>
    <xf numFmtId="0" fontId="7" fillId="3" borderId="28" xfId="0" applyFont="1" applyFill="1" applyBorder="1" applyAlignment="1" applyProtection="1">
      <alignment horizontal="center" vertical="center" wrapText="1" readingOrder="1"/>
    </xf>
    <xf numFmtId="0" fontId="0" fillId="0" borderId="11" xfId="0" applyBorder="1" applyAlignment="1" applyProtection="1">
      <alignment horizontal="center" vertical="center" wrapText="1" readingOrder="1"/>
    </xf>
    <xf numFmtId="0" fontId="0" fillId="0" borderId="10" xfId="0" applyBorder="1" applyAlignment="1" applyProtection="1">
      <alignment horizontal="center" vertical="center" wrapText="1" readingOrder="1"/>
    </xf>
    <xf numFmtId="0" fontId="32" fillId="2" borderId="2" xfId="0" applyFont="1" applyFill="1" applyBorder="1" applyAlignment="1" applyProtection="1">
      <alignment horizontal="left" vertical="top" wrapText="1" readingOrder="1"/>
    </xf>
    <xf numFmtId="0" fontId="33" fillId="0" borderId="0" xfId="0" applyFont="1" applyAlignment="1" applyProtection="1">
      <alignment vertical="top" wrapText="1"/>
    </xf>
    <xf numFmtId="10" fontId="27" fillId="8" borderId="24" xfId="0" applyNumberFormat="1" applyFont="1" applyFill="1" applyBorder="1" applyAlignment="1" applyProtection="1">
      <alignment horizontal="center"/>
    </xf>
    <xf numFmtId="0" fontId="31" fillId="9" borderId="3" xfId="0" applyFont="1" applyFill="1" applyBorder="1" applyAlignment="1" applyProtection="1">
      <alignment horizontal="center"/>
    </xf>
    <xf numFmtId="0" fontId="31" fillId="9" borderId="16" xfId="0" applyFont="1" applyFill="1" applyBorder="1" applyAlignment="1" applyProtection="1">
      <alignment horizontal="center"/>
    </xf>
    <xf numFmtId="0" fontId="3" fillId="2" borderId="0" xfId="0" applyFont="1" applyFill="1" applyAlignment="1" applyProtection="1">
      <alignment horizontal="left" vertical="top" wrapText="1"/>
    </xf>
    <xf numFmtId="0" fontId="7" fillId="2" borderId="0" xfId="0" applyFont="1" applyFill="1" applyBorder="1" applyAlignment="1" applyProtection="1">
      <alignment horizontal="center" vertical="center" wrapText="1"/>
    </xf>
    <xf numFmtId="9" fontId="5" fillId="2" borderId="0" xfId="2" applyFont="1" applyFill="1" applyBorder="1" applyAlignment="1" applyProtection="1">
      <alignment horizontal="center" vertical="center" wrapText="1" readingOrder="1"/>
    </xf>
    <xf numFmtId="0" fontId="17" fillId="2" borderId="0" xfId="0" applyFont="1" applyFill="1" applyBorder="1" applyAlignment="1" applyProtection="1">
      <alignment horizontal="center" vertical="center" wrapText="1" readingOrder="1"/>
    </xf>
    <xf numFmtId="0" fontId="7" fillId="2" borderId="0" xfId="0" applyFont="1" applyFill="1" applyBorder="1" applyAlignment="1" applyProtection="1">
      <alignment horizontal="center" vertical="center" wrapText="1" readingOrder="1"/>
    </xf>
    <xf numFmtId="0" fontId="5" fillId="3" borderId="11" xfId="0" applyFont="1" applyFill="1" applyBorder="1" applyAlignment="1" applyProtection="1">
      <alignment horizontal="center" vertical="center" wrapText="1"/>
    </xf>
    <xf numFmtId="0" fontId="5" fillId="3" borderId="10"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10" xfId="0" applyFont="1" applyFill="1" applyBorder="1" applyAlignment="1" applyProtection="1">
      <alignment horizontal="center" vertical="center" wrapText="1" readingOrder="1"/>
    </xf>
    <xf numFmtId="0" fontId="5" fillId="3" borderId="4" xfId="0" applyFont="1" applyFill="1" applyBorder="1" applyAlignment="1" applyProtection="1">
      <alignment horizontal="center" vertical="center" wrapText="1" readingOrder="1"/>
    </xf>
    <xf numFmtId="0" fontId="7" fillId="3" borderId="10" xfId="0" applyFont="1" applyFill="1" applyBorder="1" applyAlignment="1" applyProtection="1">
      <alignment horizontal="center" vertical="center" wrapText="1" readingOrder="1"/>
    </xf>
    <xf numFmtId="0" fontId="7" fillId="3" borderId="4" xfId="0" applyFont="1" applyFill="1" applyBorder="1" applyAlignment="1" applyProtection="1">
      <alignment horizontal="center" vertical="center" wrapText="1" readingOrder="1"/>
    </xf>
    <xf numFmtId="9" fontId="7" fillId="3" borderId="5" xfId="2" applyFont="1" applyFill="1" applyBorder="1" applyAlignment="1" applyProtection="1">
      <alignment horizontal="center" vertical="center" wrapText="1"/>
    </xf>
    <xf numFmtId="0" fontId="0" fillId="0" borderId="32" xfId="0" applyBorder="1" applyAlignment="1" applyProtection="1">
      <alignment horizontal="center" vertical="center" wrapText="1"/>
    </xf>
    <xf numFmtId="0" fontId="0" fillId="0" borderId="6" xfId="0" applyBorder="1" applyAlignment="1" applyProtection="1">
      <alignment horizontal="center" vertical="center" wrapText="1"/>
    </xf>
    <xf numFmtId="9" fontId="7" fillId="3" borderId="25" xfId="2" applyFont="1" applyFill="1" applyBorder="1" applyAlignment="1" applyProtection="1">
      <alignment horizontal="center" vertical="center" wrapText="1"/>
    </xf>
    <xf numFmtId="0" fontId="0" fillId="0" borderId="26" xfId="0" applyBorder="1" applyAlignment="1" applyProtection="1">
      <alignment horizontal="center" vertical="center" wrapText="1"/>
    </xf>
    <xf numFmtId="0" fontId="0" fillId="0" borderId="27" xfId="0" applyBorder="1" applyAlignment="1" applyProtection="1">
      <alignment horizontal="center" vertical="center" wrapText="1"/>
    </xf>
    <xf numFmtId="10" fontId="27" fillId="7" borderId="7" xfId="0" applyNumberFormat="1" applyFont="1" applyFill="1" applyBorder="1" applyAlignment="1" applyProtection="1">
      <alignment horizontal="center"/>
    </xf>
    <xf numFmtId="10" fontId="27" fillId="7" borderId="1" xfId="0" applyNumberFormat="1" applyFont="1" applyFill="1" applyBorder="1" applyAlignment="1" applyProtection="1">
      <alignment horizontal="center"/>
    </xf>
    <xf numFmtId="10" fontId="27" fillId="7" borderId="30" xfId="0" applyNumberFormat="1" applyFont="1" applyFill="1" applyBorder="1" applyAlignment="1" applyProtection="1">
      <alignment horizontal="center"/>
    </xf>
    <xf numFmtId="10" fontId="29" fillId="8" borderId="41" xfId="0" applyNumberFormat="1" applyFont="1" applyFill="1" applyBorder="1" applyAlignment="1" applyProtection="1">
      <alignment horizontal="left"/>
    </xf>
    <xf numFmtId="10" fontId="29" fillId="8" borderId="34" xfId="0" applyNumberFormat="1" applyFont="1" applyFill="1" applyBorder="1" applyAlignment="1" applyProtection="1">
      <alignment horizontal="left"/>
    </xf>
    <xf numFmtId="10" fontId="27" fillId="7" borderId="7" xfId="0" applyNumberFormat="1" applyFont="1" applyFill="1" applyBorder="1" applyAlignment="1" applyProtection="1">
      <alignment horizontal="left"/>
    </xf>
    <xf numFmtId="10" fontId="27" fillId="7" borderId="30" xfId="0" applyNumberFormat="1" applyFont="1" applyFill="1" applyBorder="1" applyAlignment="1" applyProtection="1">
      <alignment horizontal="left"/>
    </xf>
    <xf numFmtId="10" fontId="29" fillId="8" borderId="50" xfId="0" applyNumberFormat="1" applyFont="1" applyFill="1" applyBorder="1" applyAlignment="1" applyProtection="1">
      <alignment horizontal="center"/>
    </xf>
    <xf numFmtId="10" fontId="29" fillId="8" borderId="49" xfId="0" applyNumberFormat="1" applyFont="1" applyFill="1" applyBorder="1" applyAlignment="1" applyProtection="1">
      <alignment horizontal="center"/>
    </xf>
  </cellXfs>
  <cellStyles count="6">
    <cellStyle name="Hyperlink" xfId="5" builtinId="8"/>
    <cellStyle name="Komma" xfId="1" builtinId="3"/>
    <cellStyle name="Procent" xfId="2" builtinId="5"/>
    <cellStyle name="Standaard" xfId="0" builtinId="0"/>
    <cellStyle name="Standaard 2" xfId="4" xr:uid="{00000000-0005-0000-0000-000004000000}"/>
    <cellStyle name="Valuta" xfId="3" builtinId="4"/>
  </cellStyles>
  <dxfs count="0"/>
  <tableStyles count="0" defaultTableStyle="TableStyleMedium9" defaultPivotStyle="PivotStyleLight16"/>
  <colors>
    <mruColors>
      <color rgb="FF167BC1"/>
      <color rgb="FF21A18B"/>
      <color rgb="FFE0E0E0"/>
      <color rgb="FF369E38"/>
      <color rgb="FFD0E9F0"/>
      <color rgb="FFBEE2EC"/>
      <color rgb="FFEB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1701800</xdr:colOff>
      <xdr:row>1</xdr:row>
      <xdr:rowOff>58420</xdr:rowOff>
    </xdr:to>
    <xdr:pic>
      <xdr:nvPicPr>
        <xdr:cNvPr id="5" name="Afbeelding 4" descr="Home | Waterschap Noorderzijlvest">
          <a:extLst>
            <a:ext uri="{FF2B5EF4-FFF2-40B4-BE49-F238E27FC236}">
              <a16:creationId xmlns:a16="http://schemas.microsoft.com/office/drawing/2014/main" id="{154B1D66-C36D-B240-90E5-DBC7CE8AE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01800" cy="680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342899</xdr:colOff>
      <xdr:row>0</xdr:row>
      <xdr:rowOff>144780</xdr:rowOff>
    </xdr:from>
    <xdr:to>
      <xdr:col>1</xdr:col>
      <xdr:colOff>1697454</xdr:colOff>
      <xdr:row>1</xdr:row>
      <xdr:rowOff>762000</xdr:rowOff>
    </xdr:to>
    <xdr:pic>
      <xdr:nvPicPr>
        <xdr:cNvPr id="5" name="Afbeelding 4" descr="Home | Waterschap Noorderzijlvest">
          <a:extLst>
            <a:ext uri="{FF2B5EF4-FFF2-40B4-BE49-F238E27FC236}">
              <a16:creationId xmlns:a16="http://schemas.microsoft.com/office/drawing/2014/main" id="{FBDB8B91-C2B6-944F-990B-D01ACCF2A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899" y="144780"/>
          <a:ext cx="2124175" cy="815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320040</xdr:colOff>
      <xdr:row>0</xdr:row>
      <xdr:rowOff>160020</xdr:rowOff>
    </xdr:from>
    <xdr:to>
      <xdr:col>1</xdr:col>
      <xdr:colOff>1447579</xdr:colOff>
      <xdr:row>0</xdr:row>
      <xdr:rowOff>840740</xdr:rowOff>
    </xdr:to>
    <xdr:pic>
      <xdr:nvPicPr>
        <xdr:cNvPr id="6" name="Afbeelding 5" descr="Home | Waterschap Noorderzijlvest">
          <a:extLst>
            <a:ext uri="{FF2B5EF4-FFF2-40B4-BE49-F238E27FC236}">
              <a16:creationId xmlns:a16="http://schemas.microsoft.com/office/drawing/2014/main" id="{174283B5-45EC-8946-99C7-41FA7F1F3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160020"/>
          <a:ext cx="1744759" cy="680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144780</xdr:colOff>
      <xdr:row>0</xdr:row>
      <xdr:rowOff>99060</xdr:rowOff>
    </xdr:from>
    <xdr:to>
      <xdr:col>1</xdr:col>
      <xdr:colOff>1270277</xdr:colOff>
      <xdr:row>0</xdr:row>
      <xdr:rowOff>779780</xdr:rowOff>
    </xdr:to>
    <xdr:pic>
      <xdr:nvPicPr>
        <xdr:cNvPr id="4" name="Afbeelding 3" descr="Home | Waterschap Noorderzijlvest">
          <a:extLst>
            <a:ext uri="{FF2B5EF4-FFF2-40B4-BE49-F238E27FC236}">
              <a16:creationId xmlns:a16="http://schemas.microsoft.com/office/drawing/2014/main" id="{C87D4955-6AB5-324E-8A12-65CDA86EC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 y="99060"/>
          <a:ext cx="1742717" cy="680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88900</xdr:colOff>
      <xdr:row>1</xdr:row>
      <xdr:rowOff>502920</xdr:rowOff>
    </xdr:to>
    <xdr:pic>
      <xdr:nvPicPr>
        <xdr:cNvPr id="6" name="Afbeelding 5" descr="Home | Waterschap Noorderzijlvest">
          <a:extLst>
            <a:ext uri="{FF2B5EF4-FFF2-40B4-BE49-F238E27FC236}">
              <a16:creationId xmlns:a16="http://schemas.microsoft.com/office/drawing/2014/main" id="{CFD0E232-86F2-7C4B-A3A2-5ABF59812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01800" cy="680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88900</xdr:colOff>
      <xdr:row>1</xdr:row>
      <xdr:rowOff>502920</xdr:rowOff>
    </xdr:to>
    <xdr:pic>
      <xdr:nvPicPr>
        <xdr:cNvPr id="4" name="Afbeelding 3" descr="Home | Waterschap Noorderzijlvest">
          <a:extLst>
            <a:ext uri="{FF2B5EF4-FFF2-40B4-BE49-F238E27FC236}">
              <a16:creationId xmlns:a16="http://schemas.microsoft.com/office/drawing/2014/main" id="{71F5CCDF-3079-3C43-87F6-6793EAF77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01800" cy="680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L42"/>
  <sheetViews>
    <sheetView tabSelected="1" topLeftCell="A23" zoomScaleNormal="100" workbookViewId="0">
      <selection activeCell="B40" sqref="B40:E42"/>
    </sheetView>
  </sheetViews>
  <sheetFormatPr baseColWidth="10" defaultColWidth="9.19921875" defaultRowHeight="15" x14ac:dyDescent="0.2"/>
  <cols>
    <col min="1" max="1" width="39.3984375" style="4" customWidth="1"/>
    <col min="2" max="2" width="22.3984375" style="4" customWidth="1"/>
    <col min="3" max="3" width="21.3984375" style="4" customWidth="1"/>
    <col min="4" max="4" width="17.59765625" style="4" customWidth="1"/>
    <col min="5" max="5" width="26" style="4" customWidth="1"/>
    <col min="6" max="6" width="26.19921875" style="4" customWidth="1"/>
    <col min="7" max="7" width="18.59765625" style="4" customWidth="1"/>
    <col min="8" max="8" width="20.59765625" style="4" customWidth="1"/>
    <col min="9" max="9" width="16" style="4" bestFit="1" customWidth="1"/>
    <col min="10" max="10" width="11.796875" style="4" bestFit="1" customWidth="1"/>
    <col min="11" max="16384" width="9.19921875" style="4"/>
  </cols>
  <sheetData>
    <row r="1" spans="1:12" ht="49.25" customHeight="1" x14ac:dyDescent="0.2">
      <c r="A1" s="44"/>
    </row>
    <row r="2" spans="1:12" ht="19" x14ac:dyDescent="0.25">
      <c r="A2" s="2" t="s">
        <v>58</v>
      </c>
      <c r="B2" s="3"/>
    </row>
    <row r="3" spans="1:12" ht="95" customHeight="1" x14ac:dyDescent="0.2">
      <c r="A3" s="190" t="s">
        <v>60</v>
      </c>
      <c r="B3" s="191"/>
      <c r="C3" s="191"/>
      <c r="D3" s="191"/>
      <c r="E3" s="77"/>
    </row>
    <row r="4" spans="1:12" ht="20" thickBot="1" x14ac:dyDescent="0.3">
      <c r="A4" s="2"/>
      <c r="B4" s="3"/>
    </row>
    <row r="5" spans="1:12" ht="17" thickBot="1" x14ac:dyDescent="0.25">
      <c r="A5" s="167" t="s">
        <v>9</v>
      </c>
      <c r="B5" s="167"/>
      <c r="C5" s="167"/>
      <c r="D5" s="81"/>
      <c r="E5" s="163"/>
      <c r="F5" s="163"/>
    </row>
    <row r="6" spans="1:12" ht="13.5" customHeight="1" x14ac:dyDescent="0.2">
      <c r="A6" s="165"/>
      <c r="B6" s="166" t="s">
        <v>62</v>
      </c>
      <c r="C6" s="31" t="s">
        <v>59</v>
      </c>
      <c r="D6" s="31" t="s">
        <v>57</v>
      </c>
      <c r="E6" s="163"/>
      <c r="F6" s="163"/>
      <c r="G6" s="163"/>
    </row>
    <row r="7" spans="1:12" ht="16" x14ac:dyDescent="0.2">
      <c r="A7" s="5" t="s">
        <v>56</v>
      </c>
      <c r="B7" s="40">
        <f>'Factor Fase A'!E47/100</f>
        <v>1.08</v>
      </c>
      <c r="C7" s="40">
        <f>'Factor Fase B-C'!E47/100</f>
        <v>1.08</v>
      </c>
      <c r="D7" s="40">
        <f>'Factor Payroll'!E48/100</f>
        <v>1.21</v>
      </c>
    </row>
    <row r="8" spans="1:12" ht="16" thickBot="1" x14ac:dyDescent="0.25">
      <c r="A8" s="32"/>
      <c r="B8" s="24"/>
      <c r="C8" s="24"/>
    </row>
    <row r="9" spans="1:12" ht="17" thickBot="1" x14ac:dyDescent="0.25">
      <c r="A9" s="167" t="s">
        <v>2</v>
      </c>
      <c r="B9" s="81"/>
      <c r="C9" s="81"/>
      <c r="D9" s="81"/>
      <c r="E9" s="81"/>
    </row>
    <row r="10" spans="1:12" ht="16" x14ac:dyDescent="0.2">
      <c r="A10" s="165"/>
      <c r="B10" s="166" t="s">
        <v>62</v>
      </c>
      <c r="C10" s="31" t="s">
        <v>59</v>
      </c>
      <c r="D10" s="31" t="s">
        <v>57</v>
      </c>
      <c r="E10" s="165"/>
    </row>
    <row r="11" spans="1:12" ht="12.75" customHeight="1" x14ac:dyDescent="0.2">
      <c r="A11" s="201" t="s">
        <v>3</v>
      </c>
      <c r="B11" s="207">
        <v>1</v>
      </c>
      <c r="C11" s="208"/>
      <c r="D11" s="209"/>
      <c r="E11" s="200" t="s">
        <v>11</v>
      </c>
    </row>
    <row r="12" spans="1:12" ht="15" customHeight="1" x14ac:dyDescent="0.2">
      <c r="A12" s="202"/>
      <c r="B12" s="26">
        <v>0.5</v>
      </c>
      <c r="C12" s="26">
        <v>0.3</v>
      </c>
      <c r="D12" s="76">
        <v>0.2</v>
      </c>
      <c r="E12" s="201"/>
    </row>
    <row r="13" spans="1:12" ht="16" x14ac:dyDescent="0.2">
      <c r="A13" s="5" t="s">
        <v>56</v>
      </c>
      <c r="B13" s="6">
        <f>B7*B$12</f>
        <v>0.54</v>
      </c>
      <c r="C13" s="6">
        <f>C7*C$12</f>
        <v>0.32400000000000001</v>
      </c>
      <c r="D13" s="6">
        <f>D7*D$12</f>
        <v>0.24199999999999999</v>
      </c>
      <c r="E13" s="39">
        <f>B13+C13+D13</f>
        <v>1.1060000000000001</v>
      </c>
    </row>
    <row r="14" spans="1:12" ht="16" thickBot="1" x14ac:dyDescent="0.25">
      <c r="D14" s="7"/>
    </row>
    <row r="15" spans="1:12" ht="13.5" customHeight="1" thickBot="1" x14ac:dyDescent="0.25">
      <c r="A15" s="167" t="s">
        <v>61</v>
      </c>
      <c r="B15" s="167"/>
      <c r="C15" s="81"/>
      <c r="D15" s="8"/>
      <c r="E15" s="8"/>
      <c r="F15" s="9"/>
      <c r="G15" s="9"/>
      <c r="H15" s="8"/>
      <c r="I15" s="8"/>
      <c r="J15" s="195"/>
      <c r="K15" s="195"/>
      <c r="L15" s="195"/>
    </row>
    <row r="16" spans="1:12" x14ac:dyDescent="0.2">
      <c r="A16" s="203"/>
      <c r="B16" s="205" t="s">
        <v>63</v>
      </c>
      <c r="C16" s="205" t="s">
        <v>57</v>
      </c>
      <c r="D16" s="164"/>
      <c r="E16" s="164"/>
      <c r="F16" s="198"/>
      <c r="G16" s="199"/>
      <c r="H16" s="197"/>
      <c r="I16" s="196"/>
      <c r="J16" s="195"/>
      <c r="K16" s="195"/>
      <c r="L16" s="195"/>
    </row>
    <row r="17" spans="1:12" ht="31.5" customHeight="1" x14ac:dyDescent="0.2">
      <c r="A17" s="204"/>
      <c r="B17" s="206"/>
      <c r="C17" s="206"/>
      <c r="D17" s="164"/>
      <c r="E17" s="78"/>
      <c r="F17" s="198"/>
      <c r="G17" s="199"/>
      <c r="H17" s="197"/>
      <c r="I17" s="196"/>
      <c r="J17" s="195"/>
      <c r="K17" s="195"/>
      <c r="L17" s="195"/>
    </row>
    <row r="18" spans="1:12" ht="17.25" customHeight="1" x14ac:dyDescent="0.2">
      <c r="A18" s="5" t="s">
        <v>56</v>
      </c>
      <c r="B18" s="11">
        <f>'Nominale marge (uitzend)'!B6</f>
        <v>0</v>
      </c>
      <c r="C18" s="11">
        <f>'Nominale marge (payroll)'!B6</f>
        <v>0</v>
      </c>
      <c r="D18" s="12"/>
      <c r="E18" s="78"/>
      <c r="F18" s="13"/>
      <c r="G18" s="13"/>
      <c r="H18" s="14"/>
      <c r="I18" s="12"/>
      <c r="J18" s="195"/>
      <c r="K18" s="195"/>
      <c r="L18" s="195"/>
    </row>
    <row r="19" spans="1:12" ht="17.25" customHeight="1" thickBot="1" x14ac:dyDescent="0.25">
      <c r="A19" s="36"/>
      <c r="B19" s="37"/>
      <c r="C19" s="37"/>
      <c r="D19" s="12"/>
      <c r="E19" s="78"/>
      <c r="F19" s="13"/>
      <c r="G19" s="13"/>
      <c r="H19" s="14"/>
      <c r="I19" s="12"/>
      <c r="J19" s="163"/>
      <c r="K19" s="163"/>
      <c r="L19" s="163"/>
    </row>
    <row r="20" spans="1:12" ht="17.25" customHeight="1" thickBot="1" x14ac:dyDescent="0.25">
      <c r="A20" s="167" t="s">
        <v>2</v>
      </c>
      <c r="B20" s="167"/>
      <c r="C20" s="167"/>
      <c r="D20" s="81"/>
      <c r="E20" s="78"/>
      <c r="F20" s="13"/>
      <c r="G20" s="13"/>
      <c r="H20" s="14"/>
      <c r="I20" s="12"/>
      <c r="J20" s="163"/>
      <c r="K20" s="163"/>
      <c r="L20" s="163"/>
    </row>
    <row r="21" spans="1:12" ht="17.25" customHeight="1" thickBot="1" x14ac:dyDescent="0.25">
      <c r="A21" s="166" t="s">
        <v>62</v>
      </c>
      <c r="B21" s="31" t="s">
        <v>59</v>
      </c>
      <c r="C21" s="31" t="s">
        <v>57</v>
      </c>
      <c r="D21" s="187" t="s">
        <v>64</v>
      </c>
      <c r="E21" s="13"/>
      <c r="F21" s="13"/>
      <c r="G21" s="14"/>
      <c r="H21" s="12"/>
      <c r="I21" s="163"/>
      <c r="J21" s="163"/>
      <c r="K21" s="163"/>
    </row>
    <row r="22" spans="1:12" ht="17.25" customHeight="1" x14ac:dyDescent="0.2">
      <c r="A22" s="210">
        <v>1</v>
      </c>
      <c r="B22" s="211"/>
      <c r="C22" s="212"/>
      <c r="D22" s="188"/>
      <c r="E22" s="13"/>
      <c r="F22" s="13"/>
      <c r="G22" s="14"/>
      <c r="H22" s="12"/>
      <c r="I22" s="163"/>
      <c r="J22" s="163"/>
      <c r="K22" s="163"/>
    </row>
    <row r="23" spans="1:12" ht="24" customHeight="1" x14ac:dyDescent="0.2">
      <c r="A23" s="26">
        <v>0.5</v>
      </c>
      <c r="B23" s="26">
        <v>0.3</v>
      </c>
      <c r="C23" s="76">
        <v>0.2</v>
      </c>
      <c r="D23" s="189"/>
      <c r="E23" s="13"/>
      <c r="F23" s="13"/>
      <c r="G23" s="14"/>
      <c r="H23" s="12"/>
      <c r="I23" s="163"/>
      <c r="J23" s="163"/>
      <c r="K23" s="163"/>
    </row>
    <row r="24" spans="1:12" ht="24" customHeight="1" x14ac:dyDescent="0.2">
      <c r="A24" s="11">
        <f>(A23+B23)*B18</f>
        <v>0</v>
      </c>
      <c r="B24" s="79"/>
      <c r="C24" s="11">
        <f>C23*C18</f>
        <v>0</v>
      </c>
      <c r="D24" s="11">
        <f>C24+A24</f>
        <v>0</v>
      </c>
      <c r="E24" s="13"/>
      <c r="F24" s="13"/>
      <c r="G24" s="14"/>
      <c r="H24" s="12"/>
      <c r="I24" s="163"/>
      <c r="J24" s="163"/>
      <c r="K24" s="163"/>
    </row>
    <row r="25" spans="1:12" ht="17" thickBot="1" x14ac:dyDescent="0.25">
      <c r="A25" s="75"/>
      <c r="B25" s="75"/>
      <c r="C25" s="75"/>
      <c r="D25" s="75"/>
      <c r="E25" s="78"/>
      <c r="F25" s="9"/>
      <c r="G25" s="9"/>
    </row>
    <row r="26" spans="1:12" ht="15.75" customHeight="1" thickBot="1" x14ac:dyDescent="0.25">
      <c r="A26" s="213" t="s">
        <v>14</v>
      </c>
      <c r="B26" s="214"/>
      <c r="C26" s="214"/>
      <c r="D26" s="214"/>
      <c r="E26" s="215"/>
      <c r="F26" s="9"/>
      <c r="G26" s="9"/>
      <c r="H26" s="8"/>
      <c r="I26" s="8"/>
      <c r="J26" s="15"/>
      <c r="K26" s="15"/>
      <c r="L26" s="15"/>
    </row>
    <row r="27" spans="1:12" ht="32.25" customHeight="1" x14ac:dyDescent="0.2">
      <c r="A27" s="25"/>
      <c r="B27" s="33" t="s">
        <v>13</v>
      </c>
      <c r="C27" s="33" t="s">
        <v>5</v>
      </c>
      <c r="D27" s="34" t="s">
        <v>55</v>
      </c>
      <c r="E27" s="35"/>
      <c r="F27" s="10"/>
      <c r="G27" s="23"/>
      <c r="H27" s="15"/>
      <c r="I27" s="15"/>
      <c r="J27" s="15"/>
    </row>
    <row r="28" spans="1:12" ht="16" x14ac:dyDescent="0.2">
      <c r="A28" s="5" t="s">
        <v>11</v>
      </c>
      <c r="B28" s="38">
        <f>E13</f>
        <v>1.1060000000000001</v>
      </c>
      <c r="C28" s="27">
        <v>21.44</v>
      </c>
      <c r="D28" s="28">
        <v>23500</v>
      </c>
      <c r="E28" s="83">
        <f>(B28*C28)*D28</f>
        <v>557247.04</v>
      </c>
      <c r="F28" s="16"/>
      <c r="G28" s="17"/>
      <c r="H28" s="15"/>
      <c r="I28" s="15"/>
      <c r="J28" s="15"/>
    </row>
    <row r="29" spans="1:12" x14ac:dyDescent="0.2">
      <c r="A29" s="84" t="s">
        <v>4</v>
      </c>
      <c r="B29" s="85">
        <f>D24</f>
        <v>0</v>
      </c>
      <c r="C29" s="86"/>
      <c r="D29" s="28">
        <f>D28</f>
        <v>23500</v>
      </c>
      <c r="E29" s="82">
        <f>B29*D29</f>
        <v>0</v>
      </c>
      <c r="F29" s="18"/>
      <c r="G29" s="15"/>
      <c r="H29" s="15"/>
    </row>
    <row r="30" spans="1:12" x14ac:dyDescent="0.2">
      <c r="A30" s="9"/>
      <c r="B30" s="9"/>
      <c r="C30" s="9"/>
      <c r="D30" s="9"/>
      <c r="E30" s="9"/>
      <c r="F30" s="18"/>
      <c r="G30" s="15"/>
      <c r="H30" s="15"/>
    </row>
    <row r="31" spans="1:12" s="19" customFormat="1" ht="19" x14ac:dyDescent="0.25">
      <c r="E31" s="87">
        <f>SUM(E28:E29)</f>
        <v>557247.04</v>
      </c>
      <c r="F31" s="88" t="s">
        <v>70</v>
      </c>
      <c r="G31" s="21"/>
      <c r="H31" s="21"/>
    </row>
    <row r="32" spans="1:12" s="19" customFormat="1" ht="19" x14ac:dyDescent="0.25">
      <c r="A32" s="80" t="s">
        <v>12</v>
      </c>
      <c r="E32" s="20"/>
      <c r="F32" s="20"/>
      <c r="G32" s="21"/>
      <c r="H32" s="21"/>
    </row>
    <row r="33" spans="1:12" x14ac:dyDescent="0.2">
      <c r="A33" s="80" t="s">
        <v>49</v>
      </c>
      <c r="H33" s="15"/>
      <c r="I33" s="15"/>
      <c r="J33" s="15"/>
      <c r="K33" s="15"/>
      <c r="L33" s="15"/>
    </row>
    <row r="34" spans="1:12" ht="16" thickBot="1" x14ac:dyDescent="0.25">
      <c r="A34" s="73"/>
      <c r="H34" s="15"/>
      <c r="I34" s="15"/>
      <c r="J34" s="15"/>
      <c r="K34" s="15"/>
      <c r="L34" s="15"/>
    </row>
    <row r="35" spans="1:12" ht="16" x14ac:dyDescent="0.2">
      <c r="A35" s="192" t="s">
        <v>51</v>
      </c>
      <c r="B35" s="193"/>
      <c r="C35" s="193"/>
      <c r="D35" s="193"/>
      <c r="E35" s="194"/>
    </row>
    <row r="36" spans="1:12" x14ac:dyDescent="0.2">
      <c r="A36" s="169" t="s">
        <v>74</v>
      </c>
      <c r="B36" s="170"/>
      <c r="C36" s="170"/>
      <c r="D36" s="170"/>
      <c r="E36" s="171"/>
    </row>
    <row r="37" spans="1:12" ht="16" x14ac:dyDescent="0.2">
      <c r="A37" s="89" t="s">
        <v>71</v>
      </c>
      <c r="B37" s="178"/>
      <c r="C37" s="179"/>
      <c r="D37" s="179"/>
      <c r="E37" s="180"/>
    </row>
    <row r="38" spans="1:12" ht="16" x14ac:dyDescent="0.2">
      <c r="A38" s="90" t="s">
        <v>72</v>
      </c>
      <c r="B38" s="181"/>
      <c r="C38" s="182"/>
      <c r="D38" s="182"/>
      <c r="E38" s="183"/>
    </row>
    <row r="39" spans="1:12" ht="16" x14ac:dyDescent="0.2">
      <c r="A39" s="90" t="s">
        <v>8</v>
      </c>
      <c r="B39" s="181"/>
      <c r="C39" s="182"/>
      <c r="D39" s="182"/>
      <c r="E39" s="183"/>
      <c r="H39" s="22"/>
      <c r="I39" s="22"/>
      <c r="J39" s="22"/>
    </row>
    <row r="40" spans="1:12" x14ac:dyDescent="0.2">
      <c r="A40" s="184" t="s">
        <v>73</v>
      </c>
      <c r="B40" s="172"/>
      <c r="C40" s="172"/>
      <c r="D40" s="172"/>
      <c r="E40" s="173"/>
    </row>
    <row r="41" spans="1:12" x14ac:dyDescent="0.2">
      <c r="A41" s="185"/>
      <c r="B41" s="174"/>
      <c r="C41" s="174"/>
      <c r="D41" s="174"/>
      <c r="E41" s="175"/>
    </row>
    <row r="42" spans="1:12" ht="16" thickBot="1" x14ac:dyDescent="0.25">
      <c r="A42" s="186"/>
      <c r="B42" s="176"/>
      <c r="C42" s="176"/>
      <c r="D42" s="176"/>
      <c r="E42" s="177"/>
    </row>
  </sheetData>
  <sheetProtection algorithmName="SHA-512" hashValue="Z+MIwVsvx0kLKr5wFQfWO5QLTXS3gaJ5V+DGBwZuRM2ijtjLkFJY6uFToLbwiivpb8F+OKHaj5ZMPwaiWbglgA==" saltValue="bVgTJKwybLuPhqdXqCnhnQ==" spinCount="100000" sheet="1" objects="1" scenarios="1" selectLockedCells="1"/>
  <mergeCells count="22">
    <mergeCell ref="D21:D23"/>
    <mergeCell ref="A3:D3"/>
    <mergeCell ref="A35:E35"/>
    <mergeCell ref="J15:L18"/>
    <mergeCell ref="I16:I17"/>
    <mergeCell ref="H16:H17"/>
    <mergeCell ref="F16:F17"/>
    <mergeCell ref="G16:G17"/>
    <mergeCell ref="E11:E12"/>
    <mergeCell ref="A11:A12"/>
    <mergeCell ref="A16:A17"/>
    <mergeCell ref="B16:B17"/>
    <mergeCell ref="C16:C17"/>
    <mergeCell ref="B11:D11"/>
    <mergeCell ref="A22:C22"/>
    <mergeCell ref="A26:E26"/>
    <mergeCell ref="A36:E36"/>
    <mergeCell ref="B40:E42"/>
    <mergeCell ref="B37:E37"/>
    <mergeCell ref="B38:E38"/>
    <mergeCell ref="B39:E39"/>
    <mergeCell ref="A40:A42"/>
  </mergeCells>
  <pageMargins left="0.7" right="0.7" top="0.75" bottom="0.75" header="0.3" footer="0.3"/>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99A60-9FDD-CA4F-9D40-A337428227A9}">
  <dimension ref="A1:G51"/>
  <sheetViews>
    <sheetView topLeftCell="A10" workbookViewId="0">
      <selection activeCell="D23" sqref="D23"/>
    </sheetView>
  </sheetViews>
  <sheetFormatPr baseColWidth="10" defaultColWidth="8.796875" defaultRowHeight="13" x14ac:dyDescent="0.15"/>
  <cols>
    <col min="1" max="1" width="11.19921875" style="44" bestFit="1" customWidth="1"/>
    <col min="2" max="2" width="76" style="44" bestFit="1" customWidth="1"/>
    <col min="3" max="4" width="8.796875" style="44"/>
    <col min="5" max="5" width="14.59765625" style="44" customWidth="1"/>
    <col min="6" max="16384" width="8.796875" style="44"/>
  </cols>
  <sheetData>
    <row r="1" spans="1:5" ht="16" x14ac:dyDescent="0.2">
      <c r="A1" s="101" t="s">
        <v>15</v>
      </c>
      <c r="B1" s="95"/>
      <c r="C1" s="95"/>
      <c r="D1" s="95"/>
      <c r="E1" s="96"/>
    </row>
    <row r="2" spans="1:5" ht="62" customHeight="1" x14ac:dyDescent="0.2">
      <c r="A2" s="102"/>
      <c r="B2" s="103"/>
      <c r="C2" s="94"/>
      <c r="D2" s="94"/>
      <c r="E2" s="98"/>
    </row>
    <row r="3" spans="1:5" ht="16" x14ac:dyDescent="0.2">
      <c r="A3" s="104" t="s">
        <v>76</v>
      </c>
      <c r="B3" s="99"/>
      <c r="C3" s="94"/>
      <c r="D3" s="94"/>
      <c r="E3" s="98"/>
    </row>
    <row r="4" spans="1:5" ht="16" x14ac:dyDescent="0.2">
      <c r="A4" s="216" t="s">
        <v>51</v>
      </c>
      <c r="B4" s="217"/>
      <c r="C4" s="94"/>
      <c r="D4" s="94"/>
      <c r="E4" s="98"/>
    </row>
    <row r="5" spans="1:5" ht="34" x14ac:dyDescent="0.2">
      <c r="A5" s="105"/>
      <c r="B5" s="100" t="s">
        <v>16</v>
      </c>
      <c r="C5" s="100" t="s">
        <v>17</v>
      </c>
      <c r="D5" s="100"/>
      <c r="E5" s="106" t="s">
        <v>75</v>
      </c>
    </row>
    <row r="6" spans="1:5" ht="16" x14ac:dyDescent="0.2">
      <c r="A6" s="114" t="s">
        <v>18</v>
      </c>
      <c r="B6" s="47" t="s">
        <v>19</v>
      </c>
      <c r="C6" s="47"/>
      <c r="D6" s="47"/>
      <c r="E6" s="133">
        <v>100</v>
      </c>
    </row>
    <row r="7" spans="1:5" ht="16" x14ac:dyDescent="0.2">
      <c r="A7" s="115"/>
      <c r="B7" s="49" t="s">
        <v>20</v>
      </c>
      <c r="C7" s="49"/>
      <c r="D7" s="49"/>
      <c r="E7" s="113">
        <v>0</v>
      </c>
    </row>
    <row r="8" spans="1:5" ht="15" x14ac:dyDescent="0.2">
      <c r="A8" s="115"/>
      <c r="B8" s="50"/>
      <c r="C8" s="50" t="s">
        <v>21</v>
      </c>
      <c r="D8" s="49"/>
      <c r="E8" s="51">
        <f>+(1+E7)*E6</f>
        <v>100</v>
      </c>
    </row>
    <row r="9" spans="1:5" ht="15" x14ac:dyDescent="0.2">
      <c r="A9" s="116"/>
      <c r="B9" s="130"/>
      <c r="C9" s="130"/>
      <c r="D9" s="93"/>
      <c r="E9" s="134"/>
    </row>
    <row r="10" spans="1:5" ht="15" x14ac:dyDescent="0.2">
      <c r="A10" s="115" t="s">
        <v>22</v>
      </c>
      <c r="B10" s="50" t="s">
        <v>10</v>
      </c>
      <c r="C10" s="50"/>
      <c r="D10" s="49"/>
      <c r="E10" s="52"/>
    </row>
    <row r="11" spans="1:5" ht="15" x14ac:dyDescent="0.2">
      <c r="A11" s="115"/>
      <c r="B11" s="49" t="s">
        <v>23</v>
      </c>
      <c r="C11" s="50">
        <v>261</v>
      </c>
      <c r="D11" s="49"/>
      <c r="E11" s="52"/>
    </row>
    <row r="12" spans="1:5" ht="16" x14ac:dyDescent="0.2">
      <c r="A12" s="115"/>
      <c r="B12" s="49" t="s">
        <v>24</v>
      </c>
      <c r="C12" s="50">
        <v>25</v>
      </c>
      <c r="D12" s="107">
        <v>0</v>
      </c>
      <c r="E12" s="52"/>
    </row>
    <row r="13" spans="1:5" ht="16" x14ac:dyDescent="0.2">
      <c r="A13" s="115"/>
      <c r="B13" s="49" t="s">
        <v>0</v>
      </c>
      <c r="C13" s="50">
        <v>5</v>
      </c>
      <c r="D13" s="107">
        <v>0</v>
      </c>
      <c r="E13" s="52"/>
    </row>
    <row r="14" spans="1:5" ht="16" x14ac:dyDescent="0.2">
      <c r="A14" s="115"/>
      <c r="B14" s="49" t="s">
        <v>1</v>
      </c>
      <c r="C14" s="50"/>
      <c r="D14" s="107">
        <v>0</v>
      </c>
      <c r="E14" s="52"/>
    </row>
    <row r="15" spans="1:5" ht="16" x14ac:dyDescent="0.2">
      <c r="A15" s="115"/>
      <c r="B15" s="49" t="s">
        <v>25</v>
      </c>
      <c r="C15" s="50">
        <v>0</v>
      </c>
      <c r="D15" s="107">
        <v>0</v>
      </c>
      <c r="E15" s="52"/>
    </row>
    <row r="16" spans="1:5" ht="16" x14ac:dyDescent="0.2">
      <c r="A16" s="115"/>
      <c r="B16" s="49" t="s">
        <v>26</v>
      </c>
      <c r="C16" s="50"/>
      <c r="D16" s="107">
        <v>0</v>
      </c>
      <c r="E16" s="52"/>
    </row>
    <row r="17" spans="1:5" ht="16" x14ac:dyDescent="0.2">
      <c r="A17" s="115"/>
      <c r="B17" s="49" t="s">
        <v>27</v>
      </c>
      <c r="C17" s="50"/>
      <c r="D17" s="107">
        <v>0</v>
      </c>
      <c r="E17" s="52"/>
    </row>
    <row r="18" spans="1:5" ht="15" x14ac:dyDescent="0.2">
      <c r="A18" s="115"/>
      <c r="B18" s="49"/>
      <c r="C18" s="50"/>
      <c r="D18" s="108"/>
      <c r="E18" s="52"/>
    </row>
    <row r="19" spans="1:5" ht="15" x14ac:dyDescent="0.2">
      <c r="A19" s="115"/>
      <c r="B19" s="49" t="s">
        <v>28</v>
      </c>
      <c r="C19" s="49"/>
      <c r="D19" s="74">
        <f>SUM(D12:D17)</f>
        <v>0</v>
      </c>
      <c r="E19" s="51">
        <f>SUM(D19)*($E$8)</f>
        <v>0</v>
      </c>
    </row>
    <row r="20" spans="1:5" ht="15" x14ac:dyDescent="0.2">
      <c r="A20" s="115"/>
      <c r="B20" s="49"/>
      <c r="C20" s="49"/>
      <c r="D20" s="74"/>
      <c r="E20" s="51"/>
    </row>
    <row r="21" spans="1:5" ht="15" x14ac:dyDescent="0.2">
      <c r="A21" s="115"/>
      <c r="B21" s="49" t="s">
        <v>29</v>
      </c>
      <c r="C21" s="48"/>
      <c r="D21" s="53" t="s">
        <v>30</v>
      </c>
      <c r="E21" s="51">
        <f>+(1+D19)*E8</f>
        <v>100</v>
      </c>
    </row>
    <row r="22" spans="1:5" ht="15" x14ac:dyDescent="0.2">
      <c r="A22" s="115"/>
      <c r="B22" s="49"/>
      <c r="C22" s="48"/>
      <c r="D22" s="49"/>
      <c r="E22" s="52"/>
    </row>
    <row r="23" spans="1:5" ht="15" x14ac:dyDescent="0.2">
      <c r="A23" s="115"/>
      <c r="B23" s="49" t="s">
        <v>31</v>
      </c>
      <c r="C23" s="48"/>
      <c r="D23" s="74">
        <v>0.08</v>
      </c>
      <c r="E23" s="51">
        <f>SUM(E21)*(D23)</f>
        <v>8</v>
      </c>
    </row>
    <row r="24" spans="1:5" ht="15" x14ac:dyDescent="0.2">
      <c r="A24" s="115"/>
      <c r="B24" s="49"/>
      <c r="C24" s="48"/>
      <c r="D24" s="49"/>
      <c r="E24" s="52"/>
    </row>
    <row r="25" spans="1:5" ht="15" x14ac:dyDescent="0.2">
      <c r="A25" s="115"/>
      <c r="B25" s="54" t="s">
        <v>32</v>
      </c>
      <c r="C25" s="55"/>
      <c r="D25" s="56" t="s">
        <v>33</v>
      </c>
      <c r="E25" s="57">
        <f>SUM(E21)+(E23)</f>
        <v>108</v>
      </c>
    </row>
    <row r="26" spans="1:5" ht="15" x14ac:dyDescent="0.2">
      <c r="A26" s="116"/>
      <c r="B26" s="49"/>
      <c r="C26" s="49"/>
      <c r="D26" s="93"/>
      <c r="E26" s="117"/>
    </row>
    <row r="27" spans="1:5" ht="15" x14ac:dyDescent="0.2">
      <c r="A27" s="114" t="s">
        <v>34</v>
      </c>
      <c r="B27" s="92" t="s">
        <v>35</v>
      </c>
      <c r="C27" s="59"/>
      <c r="D27" s="47"/>
      <c r="E27" s="118"/>
    </row>
    <row r="28" spans="1:5" ht="16" x14ac:dyDescent="0.2">
      <c r="A28" s="115"/>
      <c r="B28" s="49" t="s">
        <v>36</v>
      </c>
      <c r="C28" s="61"/>
      <c r="D28" s="107">
        <v>0</v>
      </c>
      <c r="E28" s="119"/>
    </row>
    <row r="29" spans="1:5" ht="16" x14ac:dyDescent="0.2">
      <c r="A29" s="115"/>
      <c r="B29" s="49" t="s">
        <v>37</v>
      </c>
      <c r="C29" s="61"/>
      <c r="D29" s="107">
        <v>0</v>
      </c>
      <c r="E29" s="119"/>
    </row>
    <row r="30" spans="1:5" ht="16" x14ac:dyDescent="0.2">
      <c r="A30" s="115"/>
      <c r="B30" s="49" t="s">
        <v>38</v>
      </c>
      <c r="C30" s="61"/>
      <c r="D30" s="107">
        <v>0</v>
      </c>
      <c r="E30" s="119"/>
    </row>
    <row r="31" spans="1:5" ht="16" x14ac:dyDescent="0.2">
      <c r="A31" s="115"/>
      <c r="B31" s="49" t="s">
        <v>39</v>
      </c>
      <c r="C31" s="61"/>
      <c r="D31" s="107">
        <v>0</v>
      </c>
      <c r="E31" s="119"/>
    </row>
    <row r="32" spans="1:5" ht="16" x14ac:dyDescent="0.2">
      <c r="A32" s="115"/>
      <c r="B32" s="49" t="s">
        <v>40</v>
      </c>
      <c r="C32" s="61"/>
      <c r="D32" s="107">
        <v>0</v>
      </c>
      <c r="E32" s="119"/>
    </row>
    <row r="33" spans="1:7" ht="16" x14ac:dyDescent="0.2">
      <c r="A33" s="115"/>
      <c r="B33" s="49" t="s">
        <v>53</v>
      </c>
      <c r="C33" s="61"/>
      <c r="D33" s="107">
        <v>0</v>
      </c>
      <c r="E33" s="119"/>
    </row>
    <row r="34" spans="1:7" ht="16" x14ac:dyDescent="0.2">
      <c r="A34" s="115"/>
      <c r="B34" s="49" t="s">
        <v>42</v>
      </c>
      <c r="C34" s="61"/>
      <c r="D34" s="107">
        <v>0</v>
      </c>
      <c r="E34" s="119"/>
    </row>
    <row r="35" spans="1:7" ht="16" x14ac:dyDescent="0.2">
      <c r="A35" s="115"/>
      <c r="B35" s="49" t="s">
        <v>7</v>
      </c>
      <c r="C35" s="61"/>
      <c r="D35" s="107">
        <v>0</v>
      </c>
      <c r="E35" s="119"/>
    </row>
    <row r="36" spans="1:7" ht="16" x14ac:dyDescent="0.2">
      <c r="A36" s="115"/>
      <c r="B36" s="49" t="s">
        <v>43</v>
      </c>
      <c r="C36" s="61"/>
      <c r="D36" s="107">
        <v>0</v>
      </c>
      <c r="E36" s="119"/>
    </row>
    <row r="37" spans="1:7" ht="15" x14ac:dyDescent="0.2">
      <c r="A37" s="115"/>
      <c r="B37" s="49"/>
      <c r="C37" s="61"/>
      <c r="D37" s="49"/>
      <c r="E37" s="119"/>
    </row>
    <row r="38" spans="1:7" ht="15" x14ac:dyDescent="0.2">
      <c r="A38" s="115"/>
      <c r="B38" s="49" t="s">
        <v>44</v>
      </c>
      <c r="C38" s="61"/>
      <c r="D38" s="74">
        <f>SUM(D28:D36)</f>
        <v>0</v>
      </c>
      <c r="E38" s="120"/>
    </row>
    <row r="39" spans="1:7" ht="15" x14ac:dyDescent="0.2">
      <c r="A39" s="115"/>
      <c r="B39" s="49"/>
      <c r="C39" s="61"/>
      <c r="D39" s="49"/>
      <c r="E39" s="119"/>
    </row>
    <row r="40" spans="1:7" ht="15" x14ac:dyDescent="0.2">
      <c r="A40" s="115"/>
      <c r="B40" s="54" t="s">
        <v>45</v>
      </c>
      <c r="C40" s="64"/>
      <c r="D40" s="49"/>
      <c r="E40" s="121">
        <f>(1+D38)*E25</f>
        <v>108</v>
      </c>
    </row>
    <row r="41" spans="1:7" ht="15" x14ac:dyDescent="0.2">
      <c r="A41" s="116"/>
      <c r="B41" s="93"/>
      <c r="C41" s="66"/>
      <c r="D41" s="93"/>
      <c r="E41" s="122"/>
    </row>
    <row r="42" spans="1:7" ht="15" x14ac:dyDescent="0.2">
      <c r="A42" s="114" t="s">
        <v>46</v>
      </c>
      <c r="B42" s="111" t="s">
        <v>67</v>
      </c>
      <c r="C42" s="47"/>
      <c r="D42" s="47"/>
      <c r="E42" s="52"/>
    </row>
    <row r="43" spans="1:7" ht="16" x14ac:dyDescent="0.2">
      <c r="A43" s="115"/>
      <c r="B43" s="136" t="s">
        <v>77</v>
      </c>
      <c r="C43" s="49"/>
      <c r="D43" s="107">
        <v>0</v>
      </c>
      <c r="E43" s="52"/>
      <c r="G43" s="62"/>
    </row>
    <row r="44" spans="1:7" ht="16" x14ac:dyDescent="0.2">
      <c r="A44" s="116"/>
      <c r="B44" s="162" t="s">
        <v>82</v>
      </c>
      <c r="C44" s="93"/>
      <c r="D44" s="107">
        <v>0</v>
      </c>
      <c r="E44" s="52"/>
    </row>
    <row r="45" spans="1:7" ht="15" x14ac:dyDescent="0.2">
      <c r="A45" s="115"/>
      <c r="B45" s="48"/>
      <c r="C45" s="49"/>
      <c r="D45" s="48"/>
      <c r="E45" s="51">
        <f>SUM((D43)+(D44))*(E40)</f>
        <v>0</v>
      </c>
    </row>
    <row r="46" spans="1:7" ht="16" x14ac:dyDescent="0.2">
      <c r="A46" s="123"/>
      <c r="B46" s="48"/>
      <c r="C46" s="109"/>
      <c r="D46" s="43"/>
      <c r="E46" s="45"/>
    </row>
    <row r="47" spans="1:7" ht="20" thickBot="1" x14ac:dyDescent="0.3">
      <c r="A47" s="124"/>
      <c r="B47" s="70" t="s">
        <v>79</v>
      </c>
      <c r="C47" s="125"/>
      <c r="D47" s="71"/>
      <c r="E47" s="72">
        <f>SUM(E40)+(E45)</f>
        <v>108</v>
      </c>
    </row>
    <row r="48" spans="1:7" x14ac:dyDescent="0.15">
      <c r="A48" s="97"/>
      <c r="B48" s="97"/>
      <c r="C48" s="97"/>
      <c r="D48" s="97"/>
      <c r="E48" s="97"/>
    </row>
    <row r="49" spans="1:5" ht="120" x14ac:dyDescent="0.2">
      <c r="A49" s="42" t="s">
        <v>6</v>
      </c>
      <c r="B49" s="41" t="s">
        <v>66</v>
      </c>
      <c r="C49" s="97"/>
      <c r="D49" s="97"/>
      <c r="E49" s="97"/>
    </row>
    <row r="50" spans="1:5" x14ac:dyDescent="0.15">
      <c r="A50" s="97"/>
      <c r="B50" s="97"/>
      <c r="C50" s="97"/>
      <c r="D50" s="97"/>
      <c r="E50" s="97"/>
    </row>
    <row r="51" spans="1:5" x14ac:dyDescent="0.15">
      <c r="A51" s="97"/>
      <c r="B51" s="97"/>
      <c r="C51" s="97"/>
      <c r="D51" s="97"/>
      <c r="E51" s="97"/>
    </row>
  </sheetData>
  <sheetProtection algorithmName="SHA-512" hashValue="8CuwxbPqDLPRR14vNt4i11iM7LdH1CzRJ9xgGe07alVtxAqlZ2lMFKPqtRWUHbKTyxFJ4zFJ2EnGndLS/zWvFQ==" saltValue="6zKbcJHjiYZ1vy7+pfd9Zw==" spinCount="100000" sheet="1" objects="1" scenarios="1"/>
  <mergeCells count="1">
    <mergeCell ref="A4:B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0"/>
  <sheetViews>
    <sheetView zoomScale="91" zoomScaleNormal="100" workbookViewId="0">
      <selection activeCell="D12" sqref="D12"/>
    </sheetView>
  </sheetViews>
  <sheetFormatPr baseColWidth="10" defaultColWidth="8.796875" defaultRowHeight="13" x14ac:dyDescent="0.15"/>
  <cols>
    <col min="1" max="1" width="9" style="44" customWidth="1"/>
    <col min="2" max="2" width="76" style="44" bestFit="1" customWidth="1"/>
    <col min="3" max="3" width="8.796875" style="44"/>
    <col min="4" max="4" width="10.19921875" style="44" bestFit="1" customWidth="1"/>
    <col min="5" max="5" width="15" style="44" customWidth="1"/>
    <col min="6" max="16384" width="8.796875" style="44"/>
  </cols>
  <sheetData>
    <row r="1" spans="1:5" ht="73.75" customHeight="1" x14ac:dyDescent="0.2">
      <c r="A1" s="101"/>
      <c r="B1" s="95"/>
      <c r="C1" s="95"/>
      <c r="D1" s="95"/>
      <c r="E1" s="96"/>
    </row>
    <row r="2" spans="1:5" ht="16" x14ac:dyDescent="0.2">
      <c r="A2" s="104" t="s">
        <v>50</v>
      </c>
      <c r="B2" s="99"/>
      <c r="C2" s="94"/>
      <c r="D2" s="94"/>
      <c r="E2" s="98"/>
    </row>
    <row r="3" spans="1:5" ht="16" x14ac:dyDescent="0.2">
      <c r="A3" s="216" t="s">
        <v>51</v>
      </c>
      <c r="B3" s="217"/>
      <c r="C3" s="94"/>
      <c r="D3" s="94"/>
      <c r="E3" s="98"/>
    </row>
    <row r="4" spans="1:5" ht="16.75" customHeight="1" x14ac:dyDescent="0.2">
      <c r="A4" s="105"/>
      <c r="B4" s="126" t="s">
        <v>16</v>
      </c>
      <c r="C4" s="135" t="s">
        <v>59</v>
      </c>
      <c r="D4" s="100"/>
      <c r="E4" s="139" t="s">
        <v>75</v>
      </c>
    </row>
    <row r="5" spans="1:5" ht="16" x14ac:dyDescent="0.2">
      <c r="A5" s="114" t="s">
        <v>18</v>
      </c>
      <c r="B5" s="47" t="s">
        <v>19</v>
      </c>
      <c r="C5" s="47"/>
      <c r="D5" s="131"/>
      <c r="E5" s="140">
        <v>100</v>
      </c>
    </row>
    <row r="6" spans="1:5" ht="16" x14ac:dyDescent="0.2">
      <c r="A6" s="115"/>
      <c r="B6" s="49" t="s">
        <v>20</v>
      </c>
      <c r="C6" s="49"/>
      <c r="D6" s="48"/>
      <c r="E6" s="91">
        <v>0</v>
      </c>
    </row>
    <row r="7" spans="1:5" ht="15" x14ac:dyDescent="0.2">
      <c r="A7" s="115"/>
      <c r="B7" s="50"/>
      <c r="C7" s="50" t="s">
        <v>21</v>
      </c>
      <c r="D7" s="48"/>
      <c r="E7" s="120">
        <f>+(1+E6)*E5</f>
        <v>100</v>
      </c>
    </row>
    <row r="8" spans="1:5" ht="15" x14ac:dyDescent="0.2">
      <c r="A8" s="116"/>
      <c r="B8" s="130"/>
      <c r="C8" s="130"/>
      <c r="D8" s="129"/>
      <c r="E8" s="141"/>
    </row>
    <row r="9" spans="1:5" ht="15" x14ac:dyDescent="0.2">
      <c r="A9" s="114" t="s">
        <v>22</v>
      </c>
      <c r="B9" s="127" t="s">
        <v>10</v>
      </c>
      <c r="C9" s="92"/>
      <c r="D9" s="47"/>
      <c r="E9" s="118"/>
    </row>
    <row r="10" spans="1:5" ht="15" x14ac:dyDescent="0.2">
      <c r="A10" s="115"/>
      <c r="B10" s="61" t="s">
        <v>23</v>
      </c>
      <c r="C10" s="50">
        <v>261</v>
      </c>
      <c r="D10" s="49"/>
      <c r="E10" s="119"/>
    </row>
    <row r="11" spans="1:5" ht="16" x14ac:dyDescent="0.2">
      <c r="A11" s="115"/>
      <c r="B11" s="61" t="s">
        <v>24</v>
      </c>
      <c r="C11" s="50">
        <f>'Factor Fase A'!C12</f>
        <v>25</v>
      </c>
      <c r="D11" s="107">
        <v>0</v>
      </c>
      <c r="E11" s="119"/>
    </row>
    <row r="12" spans="1:5" ht="16" x14ac:dyDescent="0.2">
      <c r="A12" s="115"/>
      <c r="B12" s="61" t="s">
        <v>0</v>
      </c>
      <c r="C12" s="50">
        <f>'Factor Fase A'!C13</f>
        <v>5</v>
      </c>
      <c r="D12" s="107">
        <v>0</v>
      </c>
      <c r="E12" s="119"/>
    </row>
    <row r="13" spans="1:5" ht="16" x14ac:dyDescent="0.2">
      <c r="A13" s="115"/>
      <c r="B13" s="61" t="s">
        <v>1</v>
      </c>
      <c r="C13" s="50"/>
      <c r="D13" s="107">
        <v>0</v>
      </c>
      <c r="E13" s="119"/>
    </row>
    <row r="14" spans="1:5" ht="16" x14ac:dyDescent="0.2">
      <c r="A14" s="115"/>
      <c r="B14" s="61" t="s">
        <v>25</v>
      </c>
      <c r="C14" s="50">
        <v>0</v>
      </c>
      <c r="D14" s="107">
        <v>0</v>
      </c>
      <c r="E14" s="119"/>
    </row>
    <row r="15" spans="1:5" ht="16" x14ac:dyDescent="0.2">
      <c r="A15" s="115"/>
      <c r="B15" s="61" t="s">
        <v>26</v>
      </c>
      <c r="C15" s="50"/>
      <c r="D15" s="107">
        <v>0</v>
      </c>
      <c r="E15" s="119"/>
    </row>
    <row r="16" spans="1:5" ht="16" x14ac:dyDescent="0.2">
      <c r="A16" s="115"/>
      <c r="B16" s="61" t="s">
        <v>27</v>
      </c>
      <c r="C16" s="49"/>
      <c r="D16" s="107">
        <v>0</v>
      </c>
      <c r="E16" s="119"/>
    </row>
    <row r="17" spans="1:5" ht="15" x14ac:dyDescent="0.2">
      <c r="A17" s="115"/>
      <c r="B17" s="61"/>
      <c r="C17" s="49"/>
      <c r="D17" s="108"/>
      <c r="E17" s="119"/>
    </row>
    <row r="18" spans="1:5" ht="15" x14ac:dyDescent="0.2">
      <c r="A18" s="115"/>
      <c r="B18" s="61" t="s">
        <v>28</v>
      </c>
      <c r="C18" s="49"/>
      <c r="D18" s="74">
        <f>SUM(D11:D16)</f>
        <v>0</v>
      </c>
      <c r="E18" s="120">
        <f>SUM(D18)*($E$7)</f>
        <v>0</v>
      </c>
    </row>
    <row r="19" spans="1:5" ht="15" x14ac:dyDescent="0.2">
      <c r="A19" s="115"/>
      <c r="B19" s="61"/>
      <c r="C19" s="49"/>
      <c r="D19" s="74"/>
      <c r="E19" s="120"/>
    </row>
    <row r="20" spans="1:5" ht="15" x14ac:dyDescent="0.2">
      <c r="A20" s="115"/>
      <c r="B20" s="61" t="s">
        <v>29</v>
      </c>
      <c r="C20" s="49"/>
      <c r="D20" s="53" t="s">
        <v>30</v>
      </c>
      <c r="E20" s="120">
        <f>+(1+D18)*E7</f>
        <v>100</v>
      </c>
    </row>
    <row r="21" spans="1:5" ht="15" x14ac:dyDescent="0.2">
      <c r="A21" s="115"/>
      <c r="B21" s="61"/>
      <c r="C21" s="49"/>
      <c r="D21" s="49"/>
      <c r="E21" s="119"/>
    </row>
    <row r="22" spans="1:5" ht="15" x14ac:dyDescent="0.2">
      <c r="A22" s="115"/>
      <c r="B22" s="61" t="s">
        <v>31</v>
      </c>
      <c r="C22" s="49"/>
      <c r="D22" s="74">
        <v>0.08</v>
      </c>
      <c r="E22" s="120">
        <f>SUM(E20)*(D22)</f>
        <v>8</v>
      </c>
    </row>
    <row r="23" spans="1:5" ht="15" x14ac:dyDescent="0.2">
      <c r="A23" s="115"/>
      <c r="B23" s="61"/>
      <c r="C23" s="49"/>
      <c r="D23" s="49"/>
      <c r="E23" s="119"/>
    </row>
    <row r="24" spans="1:5" ht="15" x14ac:dyDescent="0.2">
      <c r="A24" s="115"/>
      <c r="B24" s="128" t="s">
        <v>32</v>
      </c>
      <c r="C24" s="132"/>
      <c r="D24" s="56" t="s">
        <v>33</v>
      </c>
      <c r="E24" s="121">
        <f>SUM(E20)+(E22)</f>
        <v>108</v>
      </c>
    </row>
    <row r="25" spans="1:5" ht="15" x14ac:dyDescent="0.2">
      <c r="A25" s="116"/>
      <c r="B25" s="61"/>
      <c r="C25" s="93"/>
      <c r="D25" s="93"/>
      <c r="E25" s="122"/>
    </row>
    <row r="26" spans="1:5" ht="15" x14ac:dyDescent="0.2">
      <c r="A26" s="115" t="s">
        <v>34</v>
      </c>
      <c r="B26" s="92" t="s">
        <v>35</v>
      </c>
      <c r="C26" s="47"/>
      <c r="D26" s="47"/>
      <c r="E26" s="118"/>
    </row>
    <row r="27" spans="1:5" ht="16" x14ac:dyDescent="0.2">
      <c r="A27" s="115"/>
      <c r="B27" s="49" t="s">
        <v>36</v>
      </c>
      <c r="C27" s="49"/>
      <c r="D27" s="107">
        <v>0</v>
      </c>
      <c r="E27" s="119"/>
    </row>
    <row r="28" spans="1:5" ht="16" x14ac:dyDescent="0.2">
      <c r="A28" s="115"/>
      <c r="B28" s="49" t="s">
        <v>37</v>
      </c>
      <c r="C28" s="49"/>
      <c r="D28" s="107">
        <v>0</v>
      </c>
      <c r="E28" s="119"/>
    </row>
    <row r="29" spans="1:5" ht="16" x14ac:dyDescent="0.2">
      <c r="A29" s="115"/>
      <c r="B29" s="49" t="s">
        <v>38</v>
      </c>
      <c r="C29" s="49"/>
      <c r="D29" s="107">
        <v>0</v>
      </c>
      <c r="E29" s="119"/>
    </row>
    <row r="30" spans="1:5" ht="16" x14ac:dyDescent="0.2">
      <c r="A30" s="115"/>
      <c r="B30" s="49" t="s">
        <v>39</v>
      </c>
      <c r="C30" s="49"/>
      <c r="D30" s="107">
        <v>0</v>
      </c>
      <c r="E30" s="119"/>
    </row>
    <row r="31" spans="1:5" ht="16" x14ac:dyDescent="0.2">
      <c r="A31" s="115"/>
      <c r="B31" s="49" t="s">
        <v>40</v>
      </c>
      <c r="C31" s="49"/>
      <c r="D31" s="107">
        <v>0</v>
      </c>
      <c r="E31" s="119"/>
    </row>
    <row r="32" spans="1:5" ht="16" x14ac:dyDescent="0.2">
      <c r="A32" s="115"/>
      <c r="B32" s="49" t="s">
        <v>53</v>
      </c>
      <c r="C32" s="49"/>
      <c r="D32" s="107">
        <v>0</v>
      </c>
      <c r="E32" s="119"/>
    </row>
    <row r="33" spans="1:5" ht="16" x14ac:dyDescent="0.2">
      <c r="A33" s="115"/>
      <c r="B33" s="49" t="s">
        <v>41</v>
      </c>
      <c r="C33" s="49"/>
      <c r="D33" s="160">
        <v>0</v>
      </c>
      <c r="E33" s="119"/>
    </row>
    <row r="34" spans="1:5" ht="16" x14ac:dyDescent="0.2">
      <c r="A34" s="115"/>
      <c r="B34" s="49" t="s">
        <v>42</v>
      </c>
      <c r="C34" s="49"/>
      <c r="D34" s="107">
        <v>0</v>
      </c>
      <c r="E34" s="119"/>
    </row>
    <row r="35" spans="1:5" ht="16" x14ac:dyDescent="0.2">
      <c r="A35" s="115"/>
      <c r="B35" s="49" t="s">
        <v>7</v>
      </c>
      <c r="C35" s="49"/>
      <c r="D35" s="107">
        <v>0</v>
      </c>
      <c r="E35" s="119"/>
    </row>
    <row r="36" spans="1:5" ht="16" x14ac:dyDescent="0.2">
      <c r="A36" s="115"/>
      <c r="B36" s="49" t="s">
        <v>43</v>
      </c>
      <c r="C36" s="49"/>
      <c r="D36" s="107">
        <v>0</v>
      </c>
      <c r="E36" s="119"/>
    </row>
    <row r="37" spans="1:5" ht="15" x14ac:dyDescent="0.2">
      <c r="A37" s="115"/>
      <c r="B37" s="49"/>
      <c r="C37" s="49"/>
      <c r="D37" s="49"/>
      <c r="E37" s="119"/>
    </row>
    <row r="38" spans="1:5" ht="15" x14ac:dyDescent="0.2">
      <c r="A38" s="115"/>
      <c r="B38" s="49" t="s">
        <v>44</v>
      </c>
      <c r="C38" s="49"/>
      <c r="D38" s="74">
        <f>SUM(D27:D36)</f>
        <v>0</v>
      </c>
      <c r="E38" s="120"/>
    </row>
    <row r="39" spans="1:5" ht="15" x14ac:dyDescent="0.2">
      <c r="A39" s="115"/>
      <c r="B39" s="49"/>
      <c r="C39" s="49"/>
      <c r="D39" s="49"/>
      <c r="E39" s="119"/>
    </row>
    <row r="40" spans="1:5" ht="15" x14ac:dyDescent="0.2">
      <c r="A40" s="115"/>
      <c r="B40" s="54" t="s">
        <v>45</v>
      </c>
      <c r="C40" s="132"/>
      <c r="D40" s="49"/>
      <c r="E40" s="121">
        <f>(1+D38)*E24</f>
        <v>108</v>
      </c>
    </row>
    <row r="41" spans="1:5" ht="15" x14ac:dyDescent="0.2">
      <c r="A41" s="116"/>
      <c r="B41" s="93"/>
      <c r="C41" s="93"/>
      <c r="D41" s="93"/>
      <c r="E41" s="122"/>
    </row>
    <row r="42" spans="1:5" ht="15" x14ac:dyDescent="0.2">
      <c r="A42" s="146" t="s">
        <v>46</v>
      </c>
      <c r="B42" s="58" t="s">
        <v>67</v>
      </c>
      <c r="C42" s="47"/>
      <c r="D42" s="131"/>
      <c r="E42" s="118"/>
    </row>
    <row r="43" spans="1:5" ht="16" x14ac:dyDescent="0.2">
      <c r="A43" s="46"/>
      <c r="B43" s="142" t="s">
        <v>78</v>
      </c>
      <c r="C43" s="49"/>
      <c r="D43" s="137">
        <v>0</v>
      </c>
      <c r="E43" s="119"/>
    </row>
    <row r="44" spans="1:5" ht="16" x14ac:dyDescent="0.2">
      <c r="A44" s="147"/>
      <c r="B44" s="162" t="s">
        <v>81</v>
      </c>
      <c r="C44" s="93"/>
      <c r="D44" s="137">
        <v>0</v>
      </c>
      <c r="E44" s="122"/>
    </row>
    <row r="45" spans="1:5" ht="15" x14ac:dyDescent="0.2">
      <c r="A45" s="146"/>
      <c r="B45" s="143"/>
      <c r="C45" s="47"/>
      <c r="D45" s="47"/>
      <c r="E45" s="51">
        <f>SUM((D43)+(D44))*(E40)</f>
        <v>0</v>
      </c>
    </row>
    <row r="46" spans="1:5" ht="16" x14ac:dyDescent="0.2">
      <c r="A46" s="68"/>
      <c r="B46" s="144"/>
      <c r="C46" s="109"/>
      <c r="D46" s="109"/>
      <c r="E46" s="45"/>
    </row>
    <row r="47" spans="1:5" ht="20" thickBot="1" x14ac:dyDescent="0.3">
      <c r="A47" s="69"/>
      <c r="B47" s="148" t="s">
        <v>79</v>
      </c>
      <c r="C47" s="125"/>
      <c r="D47" s="125"/>
      <c r="E47" s="72">
        <f>SUM(E40)+(E45)</f>
        <v>108</v>
      </c>
    </row>
    <row r="48" spans="1:5" x14ac:dyDescent="0.15">
      <c r="A48" s="97"/>
      <c r="B48" s="97"/>
      <c r="C48" s="97"/>
      <c r="D48" s="97"/>
      <c r="E48" s="97"/>
    </row>
    <row r="49" spans="1:5" ht="112.25" customHeight="1" x14ac:dyDescent="0.15">
      <c r="A49" s="42" t="s">
        <v>6</v>
      </c>
      <c r="B49" s="145" t="s">
        <v>65</v>
      </c>
      <c r="C49" s="97"/>
      <c r="D49" s="97"/>
      <c r="E49" s="97"/>
    </row>
    <row r="50" spans="1:5" x14ac:dyDescent="0.15">
      <c r="A50" s="97"/>
      <c r="B50" s="97"/>
      <c r="C50" s="97"/>
      <c r="D50" s="97"/>
      <c r="E50" s="97"/>
    </row>
  </sheetData>
  <sheetProtection algorithmName="SHA-512" hashValue="WqXeKZL5NFni7a2pukRzFJrOwdQdrUhwXXDlpo6JaE80hOJMoYkzUT0jP8OTknX7sPndeN0iJjraeCztPBy/fQ==" saltValue="DMsxWtmPt5CWclYxnC1gPQ==" spinCount="100000" sheet="1" objects="1" scenarios="1"/>
  <mergeCells count="1">
    <mergeCell ref="A3:B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C2C69-068B-3A4B-A291-69EB7D09813C}">
  <dimension ref="A1:E50"/>
  <sheetViews>
    <sheetView zoomScaleNormal="100" workbookViewId="0">
      <selection activeCell="D44" activeCellId="5" sqref="E6 D17 D28:D33 D35:D37 B44:B45 D44:D45"/>
    </sheetView>
  </sheetViews>
  <sheetFormatPr baseColWidth="10" defaultColWidth="8.796875" defaultRowHeight="13" x14ac:dyDescent="0.15"/>
  <cols>
    <col min="1" max="1" width="9" style="44" customWidth="1"/>
    <col min="2" max="2" width="76" style="44" bestFit="1" customWidth="1"/>
    <col min="3" max="3" width="8.796875" style="44"/>
    <col min="4" max="4" width="10.796875" style="44" bestFit="1" customWidth="1"/>
    <col min="5" max="5" width="15.59765625" style="44" customWidth="1"/>
    <col min="6" max="16384" width="8.796875" style="44"/>
  </cols>
  <sheetData>
    <row r="1" spans="1:5" ht="65.5" customHeight="1" x14ac:dyDescent="0.2">
      <c r="A1" s="101"/>
      <c r="B1" s="95"/>
      <c r="C1" s="95"/>
      <c r="D1" s="95"/>
      <c r="E1" s="96"/>
    </row>
    <row r="2" spans="1:5" ht="16" x14ac:dyDescent="0.2">
      <c r="A2" s="104" t="s">
        <v>50</v>
      </c>
      <c r="B2" s="99"/>
      <c r="C2" s="94"/>
      <c r="D2" s="94"/>
      <c r="E2" s="98"/>
    </row>
    <row r="3" spans="1:5" ht="16" x14ac:dyDescent="0.2">
      <c r="A3" s="216" t="s">
        <v>51</v>
      </c>
      <c r="B3" s="217"/>
      <c r="C3" s="94"/>
      <c r="D3" s="94"/>
      <c r="E3" s="98"/>
    </row>
    <row r="4" spans="1:5" ht="17" x14ac:dyDescent="0.2">
      <c r="A4" s="105"/>
      <c r="B4" s="100" t="s">
        <v>16</v>
      </c>
      <c r="C4" s="100" t="s">
        <v>57</v>
      </c>
      <c r="D4" s="100"/>
      <c r="E4" s="106" t="s">
        <v>75</v>
      </c>
    </row>
    <row r="5" spans="1:5" ht="16" x14ac:dyDescent="0.2">
      <c r="A5" s="146" t="s">
        <v>18</v>
      </c>
      <c r="B5" s="47" t="s">
        <v>19</v>
      </c>
      <c r="C5" s="110"/>
      <c r="D5" s="47"/>
      <c r="E5" s="140">
        <v>100</v>
      </c>
    </row>
    <row r="6" spans="1:5" ht="16" x14ac:dyDescent="0.2">
      <c r="A6" s="46"/>
      <c r="B6" s="49" t="s">
        <v>20</v>
      </c>
      <c r="C6" s="60"/>
      <c r="D6" s="49"/>
      <c r="E6" s="91">
        <v>0</v>
      </c>
    </row>
    <row r="7" spans="1:5" ht="15" x14ac:dyDescent="0.2">
      <c r="A7" s="46"/>
      <c r="B7" s="50"/>
      <c r="C7" s="138" t="s">
        <v>21</v>
      </c>
      <c r="D7" s="49"/>
      <c r="E7" s="120">
        <f>+(1+E6)*E5</f>
        <v>100</v>
      </c>
    </row>
    <row r="8" spans="1:5" ht="15" x14ac:dyDescent="0.2">
      <c r="A8" s="147"/>
      <c r="B8" s="130"/>
      <c r="C8" s="149"/>
      <c r="D8" s="93"/>
      <c r="E8" s="141"/>
    </row>
    <row r="9" spans="1:5" ht="16" customHeight="1" x14ac:dyDescent="0.2">
      <c r="A9" s="114" t="s">
        <v>22</v>
      </c>
      <c r="B9" s="50" t="s">
        <v>10</v>
      </c>
      <c r="C9" s="138"/>
      <c r="D9" s="49"/>
      <c r="E9" s="119"/>
    </row>
    <row r="10" spans="1:5" ht="15" x14ac:dyDescent="0.2">
      <c r="A10" s="115"/>
      <c r="B10" s="49" t="s">
        <v>23</v>
      </c>
      <c r="C10" s="138">
        <f>'Factor Fase A'!C11</f>
        <v>261</v>
      </c>
      <c r="D10" s="49"/>
      <c r="E10" s="119"/>
    </row>
    <row r="11" spans="1:5" ht="16" x14ac:dyDescent="0.2">
      <c r="A11" s="115"/>
      <c r="B11" s="49" t="s">
        <v>24</v>
      </c>
      <c r="C11" s="138">
        <v>20</v>
      </c>
      <c r="D11" s="160">
        <v>0</v>
      </c>
      <c r="E11" s="119"/>
    </row>
    <row r="12" spans="1:5" ht="16" x14ac:dyDescent="0.2">
      <c r="A12" s="115"/>
      <c r="B12" s="49" t="s">
        <v>0</v>
      </c>
      <c r="C12" s="138">
        <f>'Factor Fase A'!C13</f>
        <v>5</v>
      </c>
      <c r="D12" s="160">
        <v>0</v>
      </c>
      <c r="E12" s="119"/>
    </row>
    <row r="13" spans="1:5" ht="16" x14ac:dyDescent="0.2">
      <c r="A13" s="115"/>
      <c r="B13" s="49" t="s">
        <v>1</v>
      </c>
      <c r="C13" s="138"/>
      <c r="D13" s="160">
        <v>0</v>
      </c>
      <c r="E13" s="119"/>
    </row>
    <row r="14" spans="1:5" ht="15" x14ac:dyDescent="0.2">
      <c r="A14" s="115"/>
      <c r="B14" s="49" t="s">
        <v>54</v>
      </c>
      <c r="C14" s="138"/>
      <c r="D14" s="161">
        <v>0.21</v>
      </c>
      <c r="E14" s="119"/>
    </row>
    <row r="15" spans="1:5" ht="15" x14ac:dyDescent="0.2">
      <c r="A15" s="115"/>
      <c r="B15" s="49" t="s">
        <v>25</v>
      </c>
      <c r="C15" s="138">
        <v>0</v>
      </c>
      <c r="D15" s="30">
        <v>0</v>
      </c>
      <c r="E15" s="119"/>
    </row>
    <row r="16" spans="1:5" ht="16" x14ac:dyDescent="0.2">
      <c r="A16" s="115"/>
      <c r="B16" s="49" t="s">
        <v>26</v>
      </c>
      <c r="C16" s="138"/>
      <c r="D16" s="160">
        <v>0</v>
      </c>
      <c r="E16" s="119"/>
    </row>
    <row r="17" spans="1:5" ht="16" x14ac:dyDescent="0.2">
      <c r="A17" s="115"/>
      <c r="B17" s="49" t="s">
        <v>27</v>
      </c>
      <c r="C17" s="60"/>
      <c r="D17" s="168">
        <v>0</v>
      </c>
      <c r="E17" s="119"/>
    </row>
    <row r="18" spans="1:5" ht="15" x14ac:dyDescent="0.2">
      <c r="A18" s="115"/>
      <c r="B18" s="49"/>
      <c r="C18" s="60"/>
      <c r="D18" s="108"/>
      <c r="E18" s="119"/>
    </row>
    <row r="19" spans="1:5" ht="15" x14ac:dyDescent="0.2">
      <c r="A19" s="115"/>
      <c r="B19" s="49" t="s">
        <v>28</v>
      </c>
      <c r="C19" s="60"/>
      <c r="D19" s="74">
        <f>SUM(D11:D17)</f>
        <v>0.21</v>
      </c>
      <c r="E19" s="120">
        <f>SUM(D19)*($E$7)</f>
        <v>21</v>
      </c>
    </row>
    <row r="20" spans="1:5" ht="15" x14ac:dyDescent="0.2">
      <c r="A20" s="115"/>
      <c r="B20" s="49"/>
      <c r="C20" s="60"/>
      <c r="D20" s="74"/>
      <c r="E20" s="120"/>
    </row>
    <row r="21" spans="1:5" ht="15" x14ac:dyDescent="0.2">
      <c r="A21" s="115"/>
      <c r="B21" s="49" t="s">
        <v>29</v>
      </c>
      <c r="C21" s="48"/>
      <c r="D21" s="53" t="s">
        <v>30</v>
      </c>
      <c r="E21" s="120">
        <f>+(1+D19)*E7</f>
        <v>121</v>
      </c>
    </row>
    <row r="22" spans="1:5" ht="15" x14ac:dyDescent="0.2">
      <c r="A22" s="115"/>
      <c r="B22" s="49"/>
      <c r="C22" s="48"/>
      <c r="D22" s="49"/>
      <c r="E22" s="119"/>
    </row>
    <row r="23" spans="1:5" ht="15" x14ac:dyDescent="0.2">
      <c r="A23" s="115"/>
      <c r="B23" s="49"/>
      <c r="C23" s="48"/>
      <c r="D23" s="74"/>
      <c r="E23" s="120">
        <f>SUM(E21)*(D23)</f>
        <v>0</v>
      </c>
    </row>
    <row r="24" spans="1:5" ht="15" x14ac:dyDescent="0.2">
      <c r="A24" s="115"/>
      <c r="B24" s="49"/>
      <c r="C24" s="48"/>
      <c r="D24" s="49"/>
      <c r="E24" s="119"/>
    </row>
    <row r="25" spans="1:5" ht="15" x14ac:dyDescent="0.2">
      <c r="A25" s="115"/>
      <c r="B25" s="54" t="s">
        <v>32</v>
      </c>
      <c r="C25" s="55"/>
      <c r="D25" s="56" t="s">
        <v>33</v>
      </c>
      <c r="E25" s="121">
        <f>SUM(E21)+(E23)</f>
        <v>121</v>
      </c>
    </row>
    <row r="26" spans="1:5" ht="15" x14ac:dyDescent="0.2">
      <c r="A26" s="116"/>
      <c r="B26" s="49"/>
      <c r="C26" s="60"/>
      <c r="D26" s="93"/>
      <c r="E26" s="122"/>
    </row>
    <row r="27" spans="1:5" ht="15" x14ac:dyDescent="0.2">
      <c r="A27" s="114" t="s">
        <v>34</v>
      </c>
      <c r="B27" s="58" t="s">
        <v>35</v>
      </c>
      <c r="C27" s="47"/>
      <c r="D27" s="47"/>
      <c r="E27" s="118"/>
    </row>
    <row r="28" spans="1:5" ht="16" x14ac:dyDescent="0.2">
      <c r="A28" s="115"/>
      <c r="B28" s="60" t="s">
        <v>36</v>
      </c>
      <c r="C28" s="49"/>
      <c r="D28" s="107">
        <v>0</v>
      </c>
      <c r="E28" s="119"/>
    </row>
    <row r="29" spans="1:5" ht="16" x14ac:dyDescent="0.2">
      <c r="A29" s="115"/>
      <c r="B29" s="60" t="s">
        <v>37</v>
      </c>
      <c r="C29" s="49"/>
      <c r="D29" s="107">
        <v>0</v>
      </c>
      <c r="E29" s="119"/>
    </row>
    <row r="30" spans="1:5" ht="16" x14ac:dyDescent="0.2">
      <c r="A30" s="115"/>
      <c r="B30" s="60" t="s">
        <v>38</v>
      </c>
      <c r="C30" s="49"/>
      <c r="D30" s="107">
        <v>0</v>
      </c>
      <c r="E30" s="119"/>
    </row>
    <row r="31" spans="1:5" ht="16" x14ac:dyDescent="0.2">
      <c r="A31" s="115"/>
      <c r="B31" s="60" t="s">
        <v>39</v>
      </c>
      <c r="C31" s="49"/>
      <c r="D31" s="107">
        <v>0</v>
      </c>
      <c r="E31" s="119"/>
    </row>
    <row r="32" spans="1:5" ht="16" x14ac:dyDescent="0.2">
      <c r="A32" s="115"/>
      <c r="B32" s="60" t="s">
        <v>40</v>
      </c>
      <c r="C32" s="49"/>
      <c r="D32" s="107">
        <v>0</v>
      </c>
      <c r="E32" s="119"/>
    </row>
    <row r="33" spans="1:5" ht="16" x14ac:dyDescent="0.2">
      <c r="A33" s="115"/>
      <c r="B33" s="60" t="s">
        <v>53</v>
      </c>
      <c r="C33" s="49"/>
      <c r="D33" s="107">
        <v>0</v>
      </c>
      <c r="E33" s="119"/>
    </row>
    <row r="34" spans="1:5" ht="16" x14ac:dyDescent="0.2">
      <c r="A34" s="115"/>
      <c r="B34" s="60" t="s">
        <v>41</v>
      </c>
      <c r="C34" s="49"/>
      <c r="D34" s="160">
        <v>0</v>
      </c>
      <c r="E34" s="119"/>
    </row>
    <row r="35" spans="1:5" ht="16" x14ac:dyDescent="0.2">
      <c r="A35" s="115"/>
      <c r="B35" s="60" t="s">
        <v>42</v>
      </c>
      <c r="C35" s="49"/>
      <c r="D35" s="107">
        <v>0</v>
      </c>
      <c r="E35" s="119"/>
    </row>
    <row r="36" spans="1:5" ht="16" x14ac:dyDescent="0.2">
      <c r="A36" s="115"/>
      <c r="B36" s="60" t="s">
        <v>7</v>
      </c>
      <c r="C36" s="49"/>
      <c r="D36" s="107">
        <v>0</v>
      </c>
      <c r="E36" s="119"/>
    </row>
    <row r="37" spans="1:5" ht="16" x14ac:dyDescent="0.2">
      <c r="A37" s="115"/>
      <c r="B37" s="60" t="s">
        <v>43</v>
      </c>
      <c r="C37" s="49"/>
      <c r="D37" s="107">
        <v>0</v>
      </c>
      <c r="E37" s="119"/>
    </row>
    <row r="38" spans="1:5" ht="15" x14ac:dyDescent="0.2">
      <c r="A38" s="115"/>
      <c r="B38" s="60"/>
      <c r="C38" s="49"/>
      <c r="D38" s="49"/>
      <c r="E38" s="119"/>
    </row>
    <row r="39" spans="1:5" ht="15" x14ac:dyDescent="0.2">
      <c r="A39" s="115"/>
      <c r="B39" s="60" t="s">
        <v>44</v>
      </c>
      <c r="C39" s="49"/>
      <c r="D39" s="74">
        <f>SUM(D28:D37)</f>
        <v>0</v>
      </c>
      <c r="E39" s="120"/>
    </row>
    <row r="40" spans="1:5" ht="15" x14ac:dyDescent="0.2">
      <c r="A40" s="115"/>
      <c r="B40" s="60"/>
      <c r="C40" s="49"/>
      <c r="D40" s="49"/>
      <c r="E40" s="119"/>
    </row>
    <row r="41" spans="1:5" ht="15" x14ac:dyDescent="0.2">
      <c r="A41" s="115"/>
      <c r="B41" s="63" t="s">
        <v>45</v>
      </c>
      <c r="C41" s="132"/>
      <c r="D41" s="49"/>
      <c r="E41" s="121">
        <f>(1+D39)*E25</f>
        <v>121</v>
      </c>
    </row>
    <row r="42" spans="1:5" ht="15" x14ac:dyDescent="0.2">
      <c r="A42" s="116"/>
      <c r="B42" s="65"/>
      <c r="C42" s="93"/>
      <c r="D42" s="93"/>
      <c r="E42" s="122"/>
    </row>
    <row r="43" spans="1:5" ht="15" x14ac:dyDescent="0.2">
      <c r="A43" s="153" t="s">
        <v>46</v>
      </c>
      <c r="B43" s="150" t="s">
        <v>67</v>
      </c>
      <c r="C43" s="112"/>
      <c r="D43" s="151"/>
      <c r="E43" s="154"/>
    </row>
    <row r="44" spans="1:5" ht="16" x14ac:dyDescent="0.2">
      <c r="A44" s="46"/>
      <c r="B44" s="142" t="s">
        <v>80</v>
      </c>
      <c r="C44" s="49"/>
      <c r="D44" s="152">
        <v>0</v>
      </c>
      <c r="E44" s="119"/>
    </row>
    <row r="45" spans="1:5" ht="16" x14ac:dyDescent="0.2">
      <c r="A45" s="46"/>
      <c r="B45" s="162" t="s">
        <v>82</v>
      </c>
      <c r="C45" s="93"/>
      <c r="D45" s="137">
        <v>0</v>
      </c>
      <c r="E45" s="122"/>
    </row>
    <row r="46" spans="1:5" ht="15" x14ac:dyDescent="0.2">
      <c r="A46" s="46"/>
      <c r="B46" s="67"/>
      <c r="C46" s="48"/>
      <c r="D46" s="48"/>
      <c r="E46" s="51">
        <f>SUM((D44)+(D45))*(E41)</f>
        <v>0</v>
      </c>
    </row>
    <row r="47" spans="1:5" ht="16" x14ac:dyDescent="0.2">
      <c r="A47" s="68"/>
      <c r="B47" s="43"/>
      <c r="C47" s="43"/>
      <c r="D47" s="43"/>
      <c r="E47" s="45"/>
    </row>
    <row r="48" spans="1:5" ht="20" thickBot="1" x14ac:dyDescent="0.3">
      <c r="A48" s="69"/>
      <c r="B48" s="70" t="s">
        <v>47</v>
      </c>
      <c r="C48" s="71"/>
      <c r="D48" s="71"/>
      <c r="E48" s="72">
        <f>SUM(E41)+(E46)</f>
        <v>121</v>
      </c>
    </row>
    <row r="50" spans="1:2" ht="114" customHeight="1" x14ac:dyDescent="0.2">
      <c r="A50" s="42" t="s">
        <v>6</v>
      </c>
      <c r="B50" s="41" t="s">
        <v>65</v>
      </c>
    </row>
  </sheetData>
  <sheetProtection algorithmName="SHA-512" hashValue="9jZR1f1FQuqKgQky38+2LZAFsvMHpO0BunEYDzj6PHgbfqFi9569fFsEKrXUJgZpT1udNDmjTH13NnAxne8dkg==" saltValue="UJwNi5ZNl7BWjuVrMLn8Sg==" spinCount="100000" sheet="1" objects="1" scenarios="1"/>
  <mergeCells count="1">
    <mergeCell ref="A3:B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2:E16"/>
  <sheetViews>
    <sheetView workbookViewId="0">
      <selection activeCell="I29" sqref="I29"/>
    </sheetView>
  </sheetViews>
  <sheetFormatPr baseColWidth="10" defaultColWidth="9.19921875" defaultRowHeight="14" x14ac:dyDescent="0.2"/>
  <cols>
    <col min="1" max="1" width="25.3984375" style="1" customWidth="1"/>
    <col min="2" max="2" width="33.59765625" style="1" bestFit="1" customWidth="1"/>
    <col min="3" max="16384" width="9.19921875" style="1"/>
  </cols>
  <sheetData>
    <row r="2" spans="1:5" ht="46" customHeight="1" thickBot="1" x14ac:dyDescent="0.25">
      <c r="A2" s="29"/>
    </row>
    <row r="3" spans="1:5" ht="13.75" customHeight="1" thickBot="1" x14ac:dyDescent="0.25">
      <c r="A3" s="218" t="s">
        <v>48</v>
      </c>
      <c r="B3" s="219"/>
    </row>
    <row r="4" spans="1:5" ht="15.5" customHeight="1" x14ac:dyDescent="0.2">
      <c r="A4" s="220" t="s">
        <v>51</v>
      </c>
      <c r="B4" s="221"/>
    </row>
    <row r="5" spans="1:5" ht="39.75" customHeight="1" x14ac:dyDescent="0.2">
      <c r="A5" s="156"/>
      <c r="B5" s="157" t="s">
        <v>68</v>
      </c>
    </row>
    <row r="6" spans="1:5" ht="17" thickBot="1" x14ac:dyDescent="0.25">
      <c r="A6" s="158" t="s">
        <v>52</v>
      </c>
      <c r="B6" s="159">
        <v>0</v>
      </c>
    </row>
    <row r="16" spans="1:5" x14ac:dyDescent="0.2">
      <c r="E16" s="155"/>
    </row>
  </sheetData>
  <sheetProtection formatCells="0"/>
  <protectedRanges>
    <protectedRange password="FB90" sqref="B6" name="Bereik1"/>
  </protectedRanges>
  <mergeCells count="2">
    <mergeCell ref="A3:B3"/>
    <mergeCell ref="A4:B4"/>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C9DCE-D814-2448-A7D4-E58C155EB8C6}">
  <dimension ref="A2:B6"/>
  <sheetViews>
    <sheetView workbookViewId="0">
      <selection activeCell="I21" sqref="I21"/>
    </sheetView>
  </sheetViews>
  <sheetFormatPr baseColWidth="10" defaultColWidth="9.19921875" defaultRowHeight="14" x14ac:dyDescent="0.2"/>
  <cols>
    <col min="1" max="1" width="25.3984375" style="1" customWidth="1"/>
    <col min="2" max="2" width="33.59765625" style="1" bestFit="1" customWidth="1"/>
    <col min="3" max="16384" width="9.19921875" style="1"/>
  </cols>
  <sheetData>
    <row r="2" spans="1:2" ht="46" customHeight="1" thickBot="1" x14ac:dyDescent="0.25">
      <c r="A2" s="29"/>
    </row>
    <row r="3" spans="1:2" ht="13.75" customHeight="1" thickBot="1" x14ac:dyDescent="0.25">
      <c r="A3" s="218" t="s">
        <v>48</v>
      </c>
      <c r="B3" s="219"/>
    </row>
    <row r="4" spans="1:2" ht="15.5" customHeight="1" x14ac:dyDescent="0.2">
      <c r="A4" s="220" t="s">
        <v>51</v>
      </c>
      <c r="B4" s="221"/>
    </row>
    <row r="5" spans="1:2" ht="39.75" customHeight="1" x14ac:dyDescent="0.2">
      <c r="A5" s="156"/>
      <c r="B5" s="157" t="s">
        <v>69</v>
      </c>
    </row>
    <row r="6" spans="1:2" ht="17" thickBot="1" x14ac:dyDescent="0.25">
      <c r="A6" s="158" t="s">
        <v>52</v>
      </c>
      <c r="B6" s="159">
        <v>0</v>
      </c>
    </row>
  </sheetData>
  <sheetProtection formatCells="0"/>
  <protectedRanges>
    <protectedRange password="FB90" sqref="B6" name="Bereik1"/>
  </protectedRanges>
  <mergeCells count="2">
    <mergeCell ref="A3:B3"/>
    <mergeCell ref="A4:B4"/>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371CD7-1774-4220-84C2-0E58D1051628}"/>
</file>

<file path=customXml/itemProps2.xml><?xml version="1.0" encoding="utf-8"?>
<ds:datastoreItem xmlns:ds="http://schemas.openxmlformats.org/officeDocument/2006/customXml" ds:itemID="{2AFEBEEE-7D1E-4E5C-A566-94012B7061C2}">
  <ds:schemaRefs>
    <ds:schemaRef ds:uri="http://schemas.microsoft.com/office/infopath/2007/PartnerControls"/>
    <ds:schemaRef ds:uri="http://schemas.microsoft.com/office/2006/metadata/properties"/>
    <ds:schemaRef ds:uri="http://purl.org/dc/terms/"/>
    <ds:schemaRef ds:uri="http://schemas.microsoft.com/office/2006/documentManagement/types"/>
    <ds:schemaRef ds:uri="http://purl.org/dc/dcmitype/"/>
    <ds:schemaRef ds:uri="df334da4-c630-45b1-95f0-858e998e8867"/>
    <ds:schemaRef ds:uri="http://purl.org/dc/elements/1.1/"/>
    <ds:schemaRef ds:uri="http://schemas.openxmlformats.org/package/2006/metadata/core-properties"/>
    <ds:schemaRef ds:uri="118699ed-b0bb-4314-a950-7636bf7a902d"/>
    <ds:schemaRef ds:uri="http://www.w3.org/XML/1998/namespace"/>
  </ds:schemaRefs>
</ds:datastoreItem>
</file>

<file path=customXml/itemProps3.xml><?xml version="1.0" encoding="utf-8"?>
<ds:datastoreItem xmlns:ds="http://schemas.openxmlformats.org/officeDocument/2006/customXml" ds:itemID="{1F338D68-E916-447B-8448-C9EB57B588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Totaalblad - huidig</vt:lpstr>
      <vt:lpstr>Factor Fase A</vt:lpstr>
      <vt:lpstr>Factor Fase B-C</vt:lpstr>
      <vt:lpstr>Factor Payroll</vt:lpstr>
      <vt:lpstr>Nominale marge (uitzend)</vt:lpstr>
      <vt:lpstr>Nominale marge (payroll)</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spanninga</dc:creator>
  <cp:lastModifiedBy>Ruben Kip</cp:lastModifiedBy>
  <cp:lastPrinted>2015-01-22T12:11:16Z</cp:lastPrinted>
  <dcterms:created xsi:type="dcterms:W3CDTF">2012-07-25T14:01:01Z</dcterms:created>
  <dcterms:modified xsi:type="dcterms:W3CDTF">2021-10-07T10:46:07Z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