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977779ac0e840d6/TPIC Backoffice/UHR groenbestekken/graven/2. aanbestedingsdocument/"/>
    </mc:Choice>
  </mc:AlternateContent>
  <xr:revisionPtr revIDLastSave="79" documentId="13_ncr:1_{AD5632CD-6CB1-498C-8966-5DD8CB255D43}" xr6:coauthVersionLast="47" xr6:coauthVersionMax="47" xr10:uidLastSave="{EC5DD272-46C1-48A2-B71E-FC9BE9E57EED}"/>
  <bookViews>
    <workbookView xWindow="-98" yWindow="-98" windowWidth="24196" windowHeight="13096" xr2:uid="{B5D1E395-45B4-4601-8C25-70F8927A1814}"/>
  </bookViews>
  <sheets>
    <sheet name="materieel" sheetId="2" r:id="rId1"/>
    <sheet name="K.4 (2)" sheetId="3" state="hidden" r:id="rId2"/>
  </sheets>
  <definedNames>
    <definedName name="_xlnm.Print_Area" localSheetId="0">materieel!$A$1:$O$43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3" i="2" l="1"/>
  <c r="P24" i="2"/>
  <c r="P25" i="2"/>
  <c r="M25" i="2"/>
  <c r="M24" i="2"/>
  <c r="M23" i="2"/>
  <c r="K25" i="2"/>
  <c r="K24" i="2"/>
  <c r="K23" i="2"/>
  <c r="I25" i="2"/>
  <c r="I24" i="2"/>
  <c r="I23" i="2"/>
  <c r="G25" i="2"/>
  <c r="G24" i="2"/>
  <c r="G23" i="2"/>
  <c r="E25" i="2"/>
  <c r="E24" i="2"/>
  <c r="E23" i="2"/>
  <c r="P26" i="2" l="1"/>
  <c r="B21" i="3"/>
  <c r="N20" i="3"/>
  <c r="L20" i="3"/>
  <c r="J20" i="3"/>
  <c r="H20" i="3"/>
  <c r="F20" i="3"/>
  <c r="D20" i="3"/>
  <c r="N19" i="3"/>
  <c r="L19" i="3"/>
  <c r="J19" i="3"/>
  <c r="H19" i="3"/>
  <c r="F19" i="3"/>
  <c r="D19" i="3"/>
  <c r="N18" i="3"/>
  <c r="L18" i="3"/>
  <c r="J18" i="3"/>
  <c r="H18" i="3"/>
  <c r="F18" i="3"/>
  <c r="D18" i="3"/>
  <c r="N17" i="3"/>
  <c r="L17" i="3"/>
  <c r="J17" i="3"/>
  <c r="H17" i="3"/>
  <c r="F17" i="3"/>
  <c r="D17" i="3"/>
  <c r="N16" i="3"/>
  <c r="L16" i="3"/>
  <c r="J16" i="3"/>
  <c r="H16" i="3"/>
  <c r="F16" i="3"/>
  <c r="D16" i="3"/>
  <c r="M18" i="3" l="1"/>
  <c r="M19" i="3"/>
  <c r="M20" i="3"/>
  <c r="N21" i="3"/>
  <c r="M17" i="3"/>
  <c r="M16" i="3"/>
  <c r="M21" i="3" l="1"/>
  <c r="B11" i="3" l="1"/>
  <c r="N10" i="3"/>
  <c r="L10" i="3"/>
  <c r="J10" i="3"/>
  <c r="H10" i="3"/>
  <c r="F10" i="3"/>
  <c r="D10" i="3"/>
  <c r="N9" i="3"/>
  <c r="L9" i="3"/>
  <c r="J9" i="3"/>
  <c r="H9" i="3"/>
  <c r="F9" i="3"/>
  <c r="D9" i="3"/>
  <c r="N8" i="3"/>
  <c r="L8" i="3"/>
  <c r="J8" i="3"/>
  <c r="H8" i="3"/>
  <c r="F8" i="3"/>
  <c r="D8" i="3"/>
  <c r="N7" i="3"/>
  <c r="L7" i="3"/>
  <c r="J7" i="3"/>
  <c r="H7" i="3"/>
  <c r="F7" i="3"/>
  <c r="D7" i="3"/>
  <c r="N6" i="3"/>
  <c r="N11" i="3" s="1"/>
  <c r="L6" i="3"/>
  <c r="J6" i="3"/>
  <c r="H6" i="3"/>
  <c r="F6" i="3"/>
  <c r="D6" i="3"/>
  <c r="M7" i="3" l="1"/>
  <c r="M10" i="3"/>
  <c r="M9" i="3"/>
  <c r="M8" i="3"/>
  <c r="M6" i="3"/>
  <c r="M11" i="3" s="1"/>
  <c r="M24" i="3" s="1"/>
  <c r="C26" i="2"/>
  <c r="N24" i="2" l="1"/>
  <c r="N25" i="2"/>
  <c r="N26" i="2" s="1"/>
  <c r="N23" i="2"/>
</calcChain>
</file>

<file path=xl/sharedStrings.xml><?xml version="1.0" encoding="utf-8"?>
<sst xmlns="http://schemas.openxmlformats.org/spreadsheetml/2006/main" count="96" uniqueCount="51">
  <si>
    <t>Weging in %</t>
  </si>
  <si>
    <t>Electrisch / H2</t>
  </si>
  <si>
    <t>BTL = Biomass To Liquid: basisgrondstof biomassa.</t>
  </si>
  <si>
    <t>HVO = Hydrotreated Vegetable Oil: basisgrondstof afgewerkte plantaardige oliën.</t>
  </si>
  <si>
    <t>HVO20 of hoger / CNG</t>
  </si>
  <si>
    <t>(Plug in) Hybride met benzine</t>
  </si>
  <si>
    <t>HVO&lt;20 / BTL</t>
  </si>
  <si>
    <t>Soorten brandstof/aandrijving + weging in %</t>
  </si>
  <si>
    <t>CNG = Compressed Natural Gas: samengeperst aardgas (methaan)</t>
  </si>
  <si>
    <t>H2 = Waterstof</t>
  </si>
  <si>
    <t>TOTAAL</t>
  </si>
  <si>
    <t>Machine 1</t>
  </si>
  <si>
    <t>Machine 2</t>
  </si>
  <si>
    <t>Machine 3</t>
  </si>
  <si>
    <t>Machine 4</t>
  </si>
  <si>
    <t>Machine 5</t>
  </si>
  <si>
    <t>Maximale fictieve korting:</t>
  </si>
  <si>
    <t>Fictieve korting</t>
  </si>
  <si>
    <t>Totaal fictieve korting</t>
  </si>
  <si>
    <t>Totaal fictieve korting Duurzaam materieel</t>
  </si>
  <si>
    <t>Soorten brandstof/aandrijving + weging in % (OPGAVE)</t>
  </si>
  <si>
    <t>Soorten brandstof/aandrijving + weging in % (WERKELIJKE INZET</t>
  </si>
  <si>
    <t>K.4a Duurzaam materieel</t>
  </si>
  <si>
    <t>Conventio-neel / overig</t>
  </si>
  <si>
    <t xml:space="preserve">Werkbus </t>
  </si>
  <si>
    <t>Totaal punten</t>
  </si>
  <si>
    <t>Handgereedschap</t>
  </si>
  <si>
    <t>Punten</t>
  </si>
  <si>
    <t>De hierna te noemen inschrijver(s):</t>
  </si>
  <si>
    <t>a.</t>
  </si>
  <si>
    <t xml:space="preserve">gevestigd te: </t>
  </si>
  <si>
    <t xml:space="preserve">nummer handelsregister </t>
  </si>
  <si>
    <t>b.</t>
  </si>
  <si>
    <t>c.</t>
  </si>
  <si>
    <t>(Bij een natuurlijk persoon naam en voornamen voluit, bij een rechtspersoon de statutaire naam; bij een natuurlijk persoon de woonplaats, bij een rechtspersoon de vestigingsplaats)</t>
  </si>
  <si>
    <t xml:space="preserve">verklaart (verklaren) zich door ondertekening dezes voor: </t>
  </si>
  <si>
    <t>VERKLARING DUURZAAM MATERIEEL</t>
  </si>
  <si>
    <t xml:space="preserve">In geval van een inschrijving door een samenwerkingsverband van ondernemers wijzen de inschrijvers de hierboven onder a. genoemde inschrijver aan als gemachtigde om </t>
  </si>
  <si>
    <t>hen in alle zaken in het kader van de aanbestedingsprocedure en de uitvoering van de opdracht te vertegenwoordigen.</t>
  </si>
  <si>
    <t xml:space="preserve">De inschrijver(s) verklaart (verklaren) deze verklaring te doen overeenkomstig de bepalingen van het Aanbestedingsreglement Werken 2016 en met inachtneming van de </t>
  </si>
  <si>
    <t>bepalingen en de gegevens zoals deze zijn omschreven in de aanbestedingsstukken.</t>
  </si>
  <si>
    <r>
      <rPr>
        <sz val="10"/>
        <color theme="1"/>
        <rFont val="Arial"/>
        <family val="2"/>
      </rPr>
      <t>Gedaan op ____________________________</t>
    </r>
    <r>
      <rPr>
        <sz val="9"/>
        <color theme="1"/>
        <rFont val="Arial"/>
        <family val="2"/>
      </rPr>
      <t xml:space="preserve"> </t>
    </r>
    <r>
      <rPr>
        <sz val="7"/>
        <color rgb="FF808080"/>
        <rFont val="Arial"/>
        <family val="2"/>
      </rPr>
      <t>(datum)</t>
    </r>
    <r>
      <rPr>
        <sz val="9"/>
        <color theme="1"/>
        <rFont val="Arial"/>
        <family val="2"/>
      </rPr>
      <t xml:space="preserve">, </t>
    </r>
    <r>
      <rPr>
        <sz val="10"/>
        <color theme="1"/>
        <rFont val="Arial"/>
        <family val="2"/>
      </rPr>
      <t>te ___________________________________</t>
    </r>
    <r>
      <rPr>
        <sz val="9"/>
        <color theme="1"/>
        <rFont val="Arial"/>
        <family val="2"/>
      </rPr>
      <t xml:space="preserve"> </t>
    </r>
    <r>
      <rPr>
        <sz val="7"/>
        <color rgb="FF808080"/>
        <rFont val="Arial"/>
        <family val="2"/>
      </rPr>
      <t>(plaats).</t>
    </r>
  </si>
  <si>
    <t>(handtekening en functie met blauwe pen binnen vak)</t>
  </si>
  <si>
    <t>Het onderstaande materieel  in de inschrijving te hebben verwerkt.</t>
  </si>
  <si>
    <t>Elektrisch = Elektrisch aangedreven, waarbij elektriciteit afkomstig is van lokale duurzame bronnen (wind/zon) of netspanning.</t>
  </si>
  <si>
    <t>Totaal DM-punten duurzaam materieel</t>
  </si>
  <si>
    <t>Maximaal aantal DM-punten</t>
  </si>
  <si>
    <r>
      <rPr>
        <sz val="10"/>
        <color theme="1"/>
        <rFont val="Arial"/>
        <family val="2"/>
      </rPr>
      <t>Kenmerk: 2021-019-BU</t>
    </r>
    <r>
      <rPr>
        <sz val="9"/>
        <color theme="1"/>
        <rFont val="Arial"/>
        <family val="2"/>
      </rPr>
      <t xml:space="preserve">  </t>
    </r>
    <r>
      <rPr>
        <sz val="7"/>
        <color rgb="FF808080"/>
        <rFont val="Arial"/>
        <family val="2"/>
      </rPr>
      <t>(aanduiding van de opdracht volgens de aanbestedingsstukken)</t>
    </r>
  </si>
  <si>
    <t>Inzake:  Ruimen, schudden en delven van graven 2022-2025</t>
  </si>
  <si>
    <t>2021-019-BU</t>
  </si>
  <si>
    <t>Geoffreerde graafmachine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</si>
</sst>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#,##0_ ;\-#,##0\ "/>
    <numFmt numFmtId="166" formatCode="&quot;€&quot;\ #,##0.00_-"/>
  </numFmts>
  <fonts count="1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sz val="9"/>
      <color theme="1"/>
      <name val="Arial"/>
      <family val="2"/>
    </font>
    <font>
      <sz val="7"/>
      <color rgb="FF808080"/>
      <name val="Arial"/>
      <family val="2"/>
    </font>
    <font>
      <sz val="26"/>
      <color theme="0" tint="-0.24994659260841701"/>
      <name val="Arial"/>
      <family val="2"/>
    </font>
    <font>
      <sz val="26"/>
      <color theme="0" tint="-0.249977111117893"/>
      <name val="Arial"/>
      <family val="2"/>
    </font>
    <font>
      <sz val="2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Protection="1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9" fontId="5" fillId="0" borderId="3" xfId="0" applyNumberFormat="1" applyFont="1" applyBorder="1" applyAlignment="1" applyProtection="1">
      <alignment horizontal="center"/>
    </xf>
    <xf numFmtId="9" fontId="0" fillId="3" borderId="3" xfId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/>
    <xf numFmtId="0" fontId="5" fillId="0" borderId="1" xfId="0" applyFont="1" applyBorder="1" applyAlignment="1" applyProtection="1">
      <alignment horizontal="center" vertical="center" wrapText="1"/>
    </xf>
    <xf numFmtId="0" fontId="2" fillId="0" borderId="5" xfId="0" applyNumberFormat="1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164" fontId="2" fillId="0" borderId="0" xfId="0" applyNumberFormat="1" applyFont="1" applyAlignment="1" applyProtection="1">
      <alignment horizontal="center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44" fontId="0" fillId="0" borderId="3" xfId="1" applyNumberFormat="1" applyFont="1" applyFill="1" applyBorder="1" applyAlignment="1" applyProtection="1">
      <alignment horizontal="center"/>
    </xf>
    <xf numFmtId="44" fontId="0" fillId="2" borderId="3" xfId="0" applyNumberFormat="1" applyFill="1" applyBorder="1" applyAlignment="1" applyProtection="1">
      <alignment horizontal="right"/>
    </xf>
    <xf numFmtId="44" fontId="7" fillId="2" borderId="3" xfId="0" applyNumberFormat="1" applyFont="1" applyFill="1" applyBorder="1" applyAlignment="1" applyProtection="1">
      <alignment horizontal="right"/>
    </xf>
    <xf numFmtId="44" fontId="2" fillId="0" borderId="3" xfId="0" applyNumberFormat="1" applyFont="1" applyFill="1" applyBorder="1" applyAlignment="1" applyProtection="1">
      <alignment horizontal="center"/>
    </xf>
    <xf numFmtId="0" fontId="2" fillId="0" borderId="3" xfId="0" applyFont="1" applyFill="1" applyBorder="1" applyProtection="1"/>
    <xf numFmtId="9" fontId="0" fillId="0" borderId="3" xfId="1" applyFont="1" applyFill="1" applyBorder="1" applyAlignment="1" applyProtection="1">
      <alignment horizontal="center"/>
    </xf>
    <xf numFmtId="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4" fontId="0" fillId="0" borderId="0" xfId="0" applyNumberFormat="1" applyProtection="1"/>
    <xf numFmtId="0" fontId="0" fillId="4" borderId="0" xfId="0" applyFill="1" applyProtection="1"/>
    <xf numFmtId="0" fontId="3" fillId="4" borderId="3" xfId="0" applyFont="1" applyFill="1" applyBorder="1" applyAlignment="1" applyProtection="1">
      <alignment vertical="center"/>
    </xf>
    <xf numFmtId="165" fontId="2" fillId="4" borderId="3" xfId="0" applyNumberFormat="1" applyFont="1" applyFill="1" applyBorder="1" applyAlignment="1" applyProtection="1">
      <alignment horizontal="center"/>
    </xf>
    <xf numFmtId="0" fontId="2" fillId="4" borderId="5" xfId="0" applyNumberFormat="1" applyFont="1" applyFill="1" applyBorder="1" applyAlignment="1" applyProtection="1"/>
    <xf numFmtId="164" fontId="2" fillId="4" borderId="0" xfId="0" applyNumberFormat="1" applyFont="1" applyFill="1" applyAlignment="1" applyProtection="1">
      <alignment horizontal="center"/>
    </xf>
    <xf numFmtId="0" fontId="3" fillId="4" borderId="0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horizontal="center"/>
    </xf>
    <xf numFmtId="0" fontId="0" fillId="4" borderId="0" xfId="0" applyFill="1" applyAlignment="1" applyProtection="1"/>
    <xf numFmtId="0" fontId="5" fillId="4" borderId="1" xfId="0" applyFont="1" applyFill="1" applyBorder="1" applyAlignment="1" applyProtection="1">
      <alignment horizontal="center" vertical="center" wrapText="1"/>
    </xf>
    <xf numFmtId="9" fontId="5" fillId="4" borderId="2" xfId="0" applyNumberFormat="1" applyFont="1" applyFill="1" applyBorder="1" applyAlignment="1" applyProtection="1">
      <alignment horizontal="center" vertical="center" wrapText="1"/>
    </xf>
    <xf numFmtId="165" fontId="0" fillId="4" borderId="3" xfId="1" applyNumberFormat="1" applyFont="1" applyFill="1" applyBorder="1" applyAlignment="1" applyProtection="1">
      <alignment horizontal="center"/>
    </xf>
    <xf numFmtId="44" fontId="0" fillId="4" borderId="3" xfId="0" applyNumberFormat="1" applyFill="1" applyBorder="1" applyAlignment="1" applyProtection="1">
      <alignment horizontal="center"/>
    </xf>
    <xf numFmtId="0" fontId="0" fillId="4" borderId="0" xfId="0" applyFill="1" applyAlignment="1" applyProtection="1">
      <alignment horizontal="center"/>
    </xf>
    <xf numFmtId="9" fontId="5" fillId="4" borderId="3" xfId="0" applyNumberFormat="1" applyFont="1" applyFill="1" applyBorder="1" applyAlignment="1" applyProtection="1">
      <alignment horizontal="center"/>
    </xf>
    <xf numFmtId="44" fontId="7" fillId="4" borderId="3" xfId="0" applyNumberFormat="1" applyFont="1" applyFill="1" applyBorder="1" applyAlignment="1" applyProtection="1">
      <alignment horizontal="center"/>
    </xf>
    <xf numFmtId="0" fontId="0" fillId="4" borderId="0" xfId="0" applyFill="1" applyBorder="1" applyAlignment="1" applyProtection="1">
      <alignment horizontal="left"/>
    </xf>
    <xf numFmtId="0" fontId="2" fillId="4" borderId="0" xfId="0" applyFont="1" applyFill="1" applyBorder="1" applyAlignment="1" applyProtection="1">
      <alignment horizontal="center" vertical="center" wrapText="1"/>
    </xf>
    <xf numFmtId="44" fontId="0" fillId="4" borderId="0" xfId="0" applyNumberFormat="1" applyFill="1" applyBorder="1" applyAlignment="1" applyProtection="1">
      <alignment horizontal="center"/>
    </xf>
    <xf numFmtId="44" fontId="7" fillId="4" borderId="0" xfId="0" applyNumberFormat="1" applyFont="1" applyFill="1" applyBorder="1" applyAlignment="1" applyProtection="1">
      <alignment horizontal="center"/>
    </xf>
    <xf numFmtId="0" fontId="2" fillId="4" borderId="0" xfId="0" applyFont="1" applyFill="1" applyBorder="1" applyProtection="1"/>
    <xf numFmtId="0" fontId="9" fillId="4" borderId="0" xfId="0" applyFont="1" applyFill="1" applyAlignment="1" applyProtection="1">
      <alignment vertical="top"/>
    </xf>
    <xf numFmtId="0" fontId="10" fillId="4" borderId="0" xfId="0" applyFont="1" applyFill="1" applyAlignment="1" applyProtection="1">
      <alignment vertical="top"/>
    </xf>
    <xf numFmtId="0" fontId="11" fillId="4" borderId="0" xfId="0" applyFont="1" applyFill="1" applyProtection="1"/>
    <xf numFmtId="0" fontId="12" fillId="4" borderId="0" xfId="0" applyFont="1" applyFill="1" applyAlignment="1" applyProtection="1">
      <alignment vertical="center"/>
    </xf>
    <xf numFmtId="0" fontId="1" fillId="4" borderId="0" xfId="0" applyFont="1" applyFill="1" applyAlignment="1" applyProtection="1">
      <alignment vertical="center"/>
    </xf>
    <xf numFmtId="0" fontId="1" fillId="4" borderId="0" xfId="0" applyFont="1" applyFill="1" applyProtection="1"/>
    <xf numFmtId="0" fontId="2" fillId="4" borderId="3" xfId="0" applyFont="1" applyFill="1" applyBorder="1" applyProtection="1"/>
    <xf numFmtId="9" fontId="0" fillId="4" borderId="3" xfId="1" applyFont="1" applyFill="1" applyBorder="1" applyAlignment="1" applyProtection="1">
      <alignment horizontal="center"/>
    </xf>
    <xf numFmtId="0" fontId="1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9" fillId="4" borderId="0" xfId="0" applyFont="1" applyFill="1" applyAlignment="1" applyProtection="1">
      <alignment horizontal="left" vertical="top" wrapText="1"/>
    </xf>
    <xf numFmtId="4" fontId="9" fillId="4" borderId="0" xfId="0" applyNumberFormat="1" applyFont="1" applyFill="1" applyAlignment="1" applyProtection="1">
      <alignment horizontal="right" vertical="top"/>
    </xf>
    <xf numFmtId="166" fontId="9" fillId="4" borderId="0" xfId="0" applyNumberFormat="1" applyFont="1" applyFill="1" applyAlignment="1" applyProtection="1">
      <alignment horizontal="right" vertical="top"/>
    </xf>
    <xf numFmtId="0" fontId="8" fillId="4" borderId="0" xfId="0" quotePrefix="1" applyFont="1" applyFill="1" applyAlignment="1" applyProtection="1">
      <alignment horizontal="left" vertical="top"/>
    </xf>
    <xf numFmtId="0" fontId="9" fillId="4" borderId="0" xfId="0" applyFont="1" applyFill="1" applyBorder="1" applyAlignment="1" applyProtection="1">
      <alignment horizontal="right"/>
    </xf>
    <xf numFmtId="0" fontId="1" fillId="4" borderId="0" xfId="0" applyFont="1" applyFill="1" applyBorder="1" applyAlignment="1" applyProtection="1">
      <alignment horizontal="right" wrapText="1"/>
    </xf>
    <xf numFmtId="0" fontId="14" fillId="4" borderId="0" xfId="0" quotePrefix="1" applyFont="1" applyFill="1" applyBorder="1" applyAlignment="1" applyProtection="1">
      <alignment horizontal="center" vertical="center" wrapText="1"/>
    </xf>
    <xf numFmtId="0" fontId="14" fillId="4" borderId="0" xfId="0" applyFont="1" applyFill="1" applyBorder="1" applyAlignment="1" applyProtection="1">
      <alignment vertical="center" wrapText="1"/>
    </xf>
    <xf numFmtId="0" fontId="15" fillId="4" borderId="0" xfId="0" applyFont="1" applyFill="1" applyBorder="1" applyAlignment="1" applyProtection="1">
      <alignment vertical="top"/>
    </xf>
    <xf numFmtId="9" fontId="0" fillId="2" borderId="3" xfId="1" applyFont="1" applyFill="1" applyBorder="1" applyAlignment="1" applyProtection="1">
      <alignment horizontal="center"/>
      <protection locked="0"/>
    </xf>
    <xf numFmtId="0" fontId="9" fillId="4" borderId="9" xfId="0" applyFont="1" applyFill="1" applyBorder="1" applyAlignment="1" applyProtection="1">
      <alignment vertical="top"/>
      <protection locked="0"/>
    </xf>
    <xf numFmtId="0" fontId="5" fillId="4" borderId="1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</xf>
    <xf numFmtId="0" fontId="0" fillId="4" borderId="3" xfId="0" applyFill="1" applyBorder="1" applyAlignment="1" applyProtection="1">
      <alignment horizontal="left"/>
    </xf>
    <xf numFmtId="0" fontId="9" fillId="4" borderId="9" xfId="0" applyFont="1" applyFill="1" applyBorder="1" applyAlignment="1" applyProtection="1">
      <alignment horizontal="center" vertical="top"/>
      <protection locked="0"/>
    </xf>
    <xf numFmtId="0" fontId="11" fillId="4" borderId="0" xfId="0" applyFont="1" applyFill="1" applyAlignment="1" applyProtection="1">
      <alignment horizontal="left"/>
    </xf>
    <xf numFmtId="0" fontId="9" fillId="4" borderId="9" xfId="0" applyFont="1" applyFill="1" applyBorder="1" applyAlignment="1" applyProtection="1">
      <alignment horizontal="left" vertical="top"/>
      <protection locked="0"/>
    </xf>
    <xf numFmtId="0" fontId="14" fillId="4" borderId="6" xfId="0" quotePrefix="1" applyFont="1" applyFill="1" applyBorder="1" applyAlignment="1" applyProtection="1">
      <alignment horizontal="center" vertical="center" wrapText="1"/>
    </xf>
    <xf numFmtId="0" fontId="14" fillId="4" borderId="8" xfId="0" quotePrefix="1" applyFont="1" applyFill="1" applyBorder="1" applyAlignment="1" applyProtection="1">
      <alignment horizontal="center" vertical="center" wrapText="1"/>
    </xf>
    <xf numFmtId="0" fontId="14" fillId="4" borderId="7" xfId="0" quotePrefix="1" applyFont="1" applyFill="1" applyBorder="1" applyAlignment="1" applyProtection="1">
      <alignment horizontal="center" vertical="center" wrapText="1"/>
    </xf>
    <xf numFmtId="0" fontId="13" fillId="4" borderId="6" xfId="0" quotePrefix="1" applyFont="1" applyFill="1" applyBorder="1" applyAlignment="1" applyProtection="1">
      <alignment horizontal="center" vertical="center"/>
    </xf>
    <xf numFmtId="0" fontId="13" fillId="4" borderId="7" xfId="0" quotePrefix="1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2" fillId="4" borderId="3" xfId="0" applyFont="1" applyFill="1" applyBorder="1" applyAlignment="1" applyProtection="1">
      <alignment horizontal="right"/>
    </xf>
    <xf numFmtId="0" fontId="2" fillId="4" borderId="2" xfId="0" applyFont="1" applyFill="1" applyBorder="1" applyAlignment="1" applyProtection="1">
      <alignment horizontal="center"/>
    </xf>
    <xf numFmtId="0" fontId="2" fillId="4" borderId="3" xfId="0" applyFont="1" applyFill="1" applyBorder="1" applyAlignment="1" applyProtection="1">
      <alignment horizontal="center"/>
    </xf>
    <xf numFmtId="0" fontId="6" fillId="0" borderId="6" xfId="0" applyFont="1" applyBorder="1" applyAlignment="1" applyProtection="1">
      <alignment horizontal="left" vertical="center"/>
    </xf>
    <xf numFmtId="0" fontId="6" fillId="0" borderId="7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right"/>
    </xf>
  </cellXfs>
  <cellStyles count="2">
    <cellStyle name="Procent" xfId="1" builtinId="5"/>
    <cellStyle name="Standaard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32A9-3BD7-4440-8910-C08CEE9A9D0A}">
  <sheetPr codeName="Blad1">
    <pageSetUpPr fitToPage="1"/>
  </sheetPr>
  <dimension ref="A1:R43"/>
  <sheetViews>
    <sheetView tabSelected="1" topLeftCell="B13" zoomScale="80" zoomScaleNormal="80" workbookViewId="0">
      <selection activeCell="G36" sqref="G36"/>
    </sheetView>
  </sheetViews>
  <sheetFormatPr defaultColWidth="9.1328125" defaultRowHeight="12.75" x14ac:dyDescent="0.35"/>
  <cols>
    <col min="1" max="1" width="2.265625" style="24" bestFit="1" customWidth="1"/>
    <col min="2" max="2" width="25.59765625" style="24" bestFit="1" customWidth="1"/>
    <col min="3" max="3" width="11.6640625" style="24" bestFit="1" customWidth="1"/>
    <col min="4" max="4" width="10.3984375" style="24" bestFit="1" customWidth="1"/>
    <col min="5" max="5" width="7.1328125" style="24" bestFit="1" customWidth="1"/>
    <col min="6" max="6" width="11.19921875" style="24" bestFit="1" customWidth="1"/>
    <col min="7" max="7" width="7.1328125" style="24" bestFit="1" customWidth="1"/>
    <col min="8" max="8" width="11.6640625" style="24" bestFit="1" customWidth="1"/>
    <col min="9" max="9" width="7.1328125" style="24" bestFit="1" customWidth="1"/>
    <col min="10" max="10" width="9.86328125" style="24" bestFit="1" customWidth="1"/>
    <col min="11" max="11" width="7.1328125" style="24" bestFit="1" customWidth="1"/>
    <col min="12" max="12" width="11.59765625" style="24" bestFit="1" customWidth="1"/>
    <col min="13" max="13" width="7.1328125" style="24" bestFit="1" customWidth="1"/>
    <col min="14" max="14" width="21.3984375" style="24" customWidth="1"/>
    <col min="15" max="15" width="2.59765625" style="24" customWidth="1"/>
    <col min="16" max="16" width="12.86328125" style="24" hidden="1" customWidth="1"/>
    <col min="17" max="16384" width="9.1328125" style="24"/>
  </cols>
  <sheetData>
    <row r="1" spans="1:10" s="44" customFormat="1" ht="17.649999999999999" x14ac:dyDescent="0.35">
      <c r="B1" s="45" t="s">
        <v>36</v>
      </c>
      <c r="C1" s="45"/>
      <c r="D1" s="45"/>
      <c r="E1" s="45"/>
      <c r="F1" s="45"/>
      <c r="G1" s="45"/>
      <c r="H1" s="45"/>
    </row>
    <row r="2" spans="1:10" s="44" customFormat="1" x14ac:dyDescent="0.35"/>
    <row r="3" spans="1:10" s="44" customFormat="1" x14ac:dyDescent="0.35">
      <c r="B3" s="44" t="s">
        <v>28</v>
      </c>
    </row>
    <row r="4" spans="1:10" s="44" customFormat="1" x14ac:dyDescent="0.35"/>
    <row r="5" spans="1:10" s="44" customFormat="1" x14ac:dyDescent="0.35">
      <c r="A5" s="44" t="s">
        <v>29</v>
      </c>
      <c r="B5" s="64"/>
      <c r="C5" s="46" t="s">
        <v>30</v>
      </c>
      <c r="D5" s="68"/>
      <c r="E5" s="68"/>
      <c r="G5" s="69" t="s">
        <v>31</v>
      </c>
      <c r="H5" s="69"/>
      <c r="I5" s="70"/>
      <c r="J5" s="70"/>
    </row>
    <row r="6" spans="1:10" s="44" customFormat="1" x14ac:dyDescent="0.35"/>
    <row r="7" spans="1:10" s="44" customFormat="1" x14ac:dyDescent="0.35">
      <c r="A7" s="44" t="s">
        <v>32</v>
      </c>
      <c r="B7" s="64"/>
      <c r="C7" s="46" t="s">
        <v>30</v>
      </c>
      <c r="D7" s="68"/>
      <c r="E7" s="68"/>
      <c r="G7" s="69" t="s">
        <v>31</v>
      </c>
      <c r="H7" s="69"/>
      <c r="I7" s="70"/>
      <c r="J7" s="70"/>
    </row>
    <row r="8" spans="1:10" s="44" customFormat="1" x14ac:dyDescent="0.35"/>
    <row r="9" spans="1:10" s="44" customFormat="1" x14ac:dyDescent="0.35">
      <c r="A9" s="44" t="s">
        <v>33</v>
      </c>
      <c r="B9" s="64"/>
      <c r="C9" s="46" t="s">
        <v>30</v>
      </c>
      <c r="D9" s="68"/>
      <c r="E9" s="68"/>
      <c r="G9" s="69" t="s">
        <v>31</v>
      </c>
      <c r="H9" s="69"/>
      <c r="I9" s="70"/>
      <c r="J9" s="70"/>
    </row>
    <row r="10" spans="1:10" s="44" customFormat="1" x14ac:dyDescent="0.35"/>
    <row r="11" spans="1:10" s="44" customFormat="1" x14ac:dyDescent="0.35">
      <c r="B11" s="47" t="s">
        <v>34</v>
      </c>
    </row>
    <row r="12" spans="1:10" s="44" customFormat="1" x14ac:dyDescent="0.35">
      <c r="B12" s="47"/>
    </row>
    <row r="13" spans="1:10" s="44" customFormat="1" x14ac:dyDescent="0.35">
      <c r="B13" s="48" t="s">
        <v>35</v>
      </c>
    </row>
    <row r="14" spans="1:10" s="44" customFormat="1" x14ac:dyDescent="0.35">
      <c r="B14" s="46" t="s">
        <v>47</v>
      </c>
    </row>
    <row r="15" spans="1:10" s="44" customFormat="1" x14ac:dyDescent="0.35">
      <c r="B15" s="49" t="s">
        <v>48</v>
      </c>
    </row>
    <row r="16" spans="1:10" s="44" customFormat="1" x14ac:dyDescent="0.35">
      <c r="B16" s="49"/>
    </row>
    <row r="17" spans="2:16" s="44" customFormat="1" x14ac:dyDescent="0.35">
      <c r="B17" s="49" t="s">
        <v>43</v>
      </c>
    </row>
    <row r="19" spans="2:16" ht="13.15" x14ac:dyDescent="0.4">
      <c r="B19" s="25" t="s">
        <v>46</v>
      </c>
      <c r="C19" s="26">
        <v>1000</v>
      </c>
      <c r="D19" s="27"/>
      <c r="E19" s="28"/>
    </row>
    <row r="20" spans="2:16" ht="13.15" x14ac:dyDescent="0.4">
      <c r="B20" s="29"/>
      <c r="D20" s="79" t="s">
        <v>7</v>
      </c>
      <c r="E20" s="80"/>
      <c r="F20" s="80"/>
      <c r="G20" s="80"/>
      <c r="H20" s="80"/>
      <c r="I20" s="80"/>
      <c r="J20" s="80"/>
      <c r="K20" s="80"/>
      <c r="L20" s="80"/>
      <c r="M20" s="30"/>
    </row>
    <row r="21" spans="2:16" ht="38.25" x14ac:dyDescent="0.35">
      <c r="B21" s="31"/>
      <c r="C21" s="76" t="s">
        <v>0</v>
      </c>
      <c r="D21" s="32" t="s">
        <v>1</v>
      </c>
      <c r="E21" s="65" t="s">
        <v>27</v>
      </c>
      <c r="F21" s="32" t="s">
        <v>5</v>
      </c>
      <c r="G21" s="65" t="s">
        <v>27</v>
      </c>
      <c r="H21" s="32" t="s">
        <v>4</v>
      </c>
      <c r="I21" s="65" t="s">
        <v>27</v>
      </c>
      <c r="J21" s="32" t="s">
        <v>6</v>
      </c>
      <c r="K21" s="65" t="s">
        <v>27</v>
      </c>
      <c r="L21" s="32" t="s">
        <v>23</v>
      </c>
      <c r="M21" s="65" t="s">
        <v>27</v>
      </c>
      <c r="N21" s="76" t="s">
        <v>25</v>
      </c>
      <c r="O21" s="40"/>
    </row>
    <row r="22" spans="2:16" ht="13.15" x14ac:dyDescent="0.35">
      <c r="B22" s="31"/>
      <c r="C22" s="77"/>
      <c r="D22" s="33">
        <v>1</v>
      </c>
      <c r="E22" s="66"/>
      <c r="F22" s="33">
        <v>0.75</v>
      </c>
      <c r="G22" s="66"/>
      <c r="H22" s="33">
        <v>0.5</v>
      </c>
      <c r="I22" s="66"/>
      <c r="J22" s="33">
        <v>0.25</v>
      </c>
      <c r="K22" s="66"/>
      <c r="L22" s="33">
        <v>0</v>
      </c>
      <c r="M22" s="66"/>
      <c r="N22" s="77"/>
      <c r="O22" s="40"/>
    </row>
    <row r="23" spans="2:16" ht="13.15" x14ac:dyDescent="0.4">
      <c r="B23" s="50" t="s">
        <v>50</v>
      </c>
      <c r="C23" s="51">
        <v>0.45</v>
      </c>
      <c r="D23" s="63"/>
      <c r="E23" s="34">
        <f t="shared" ref="E23:E25" si="0">ROUND(D23*D$22*$C$19*$C23,0)</f>
        <v>0</v>
      </c>
      <c r="F23" s="63">
        <v>0</v>
      </c>
      <c r="G23" s="34">
        <f t="shared" ref="G23:G25" si="1">ROUND(F23*F$22*$C$19*$C23,0)</f>
        <v>0</v>
      </c>
      <c r="H23" s="63">
        <v>0</v>
      </c>
      <c r="I23" s="34">
        <f t="shared" ref="I23:I25" si="2">ROUND(H23*H$22*$C$19*$C23,0)</f>
        <v>0</v>
      </c>
      <c r="J23" s="63">
        <v>0</v>
      </c>
      <c r="K23" s="34">
        <f t="shared" ref="K23:K25" si="3">ROUND(J23*J$22*$C$19*$C23,0)</f>
        <v>0</v>
      </c>
      <c r="L23" s="63">
        <v>0</v>
      </c>
      <c r="M23" s="34">
        <f t="shared" ref="M23:M25" si="4">ROUND(L23*L$22*$C$19*$C23,0)</f>
        <v>0</v>
      </c>
      <c r="N23" s="35" t="str">
        <f t="shared" ref="N23:N25" si="5">IF(P23="geen 100%","geen 100%",SUM(E23+G23+I23+K23+M23))</f>
        <v>geen 100%</v>
      </c>
      <c r="O23" s="41"/>
      <c r="P23" s="36" t="str">
        <f t="shared" ref="P23:P25" si="6">IF(SUM(D23+F23+H23+J23+L23)&lt;&gt;100%,"geen 100%","100% ingevuld")</f>
        <v>geen 100%</v>
      </c>
    </row>
    <row r="24" spans="2:16" ht="13.15" x14ac:dyDescent="0.4">
      <c r="B24" s="50" t="s">
        <v>26</v>
      </c>
      <c r="C24" s="51">
        <v>0.12</v>
      </c>
      <c r="D24" s="63"/>
      <c r="E24" s="34">
        <f t="shared" si="0"/>
        <v>0</v>
      </c>
      <c r="F24" s="63">
        <v>0</v>
      </c>
      <c r="G24" s="34">
        <f t="shared" si="1"/>
        <v>0</v>
      </c>
      <c r="H24" s="63">
        <v>0</v>
      </c>
      <c r="I24" s="34">
        <f t="shared" si="2"/>
        <v>0</v>
      </c>
      <c r="J24" s="63">
        <v>0</v>
      </c>
      <c r="K24" s="34">
        <f t="shared" si="3"/>
        <v>0</v>
      </c>
      <c r="L24" s="63">
        <v>0</v>
      </c>
      <c r="M24" s="34">
        <f t="shared" si="4"/>
        <v>0</v>
      </c>
      <c r="N24" s="35" t="str">
        <f t="shared" si="5"/>
        <v>geen 100%</v>
      </c>
      <c r="O24" s="41"/>
      <c r="P24" s="36" t="str">
        <f t="shared" si="6"/>
        <v>geen 100%</v>
      </c>
    </row>
    <row r="25" spans="2:16" ht="13.15" x14ac:dyDescent="0.4">
      <c r="B25" s="50" t="s">
        <v>24</v>
      </c>
      <c r="C25" s="51">
        <v>0.43</v>
      </c>
      <c r="D25" s="63"/>
      <c r="E25" s="34">
        <f t="shared" si="0"/>
        <v>0</v>
      </c>
      <c r="F25" s="63">
        <v>0</v>
      </c>
      <c r="G25" s="34">
        <f t="shared" si="1"/>
        <v>0</v>
      </c>
      <c r="H25" s="63">
        <v>0</v>
      </c>
      <c r="I25" s="34">
        <f t="shared" si="2"/>
        <v>0</v>
      </c>
      <c r="J25" s="63">
        <v>0</v>
      </c>
      <c r="K25" s="34">
        <f t="shared" si="3"/>
        <v>0</v>
      </c>
      <c r="L25" s="63">
        <v>0</v>
      </c>
      <c r="M25" s="34">
        <f t="shared" si="4"/>
        <v>0</v>
      </c>
      <c r="N25" s="35" t="str">
        <f t="shared" si="5"/>
        <v>geen 100%</v>
      </c>
      <c r="O25" s="41"/>
      <c r="P25" s="36" t="str">
        <f t="shared" si="6"/>
        <v>geen 100%</v>
      </c>
    </row>
    <row r="26" spans="2:16" ht="15" x14ac:dyDescent="0.4">
      <c r="B26" s="43" t="s">
        <v>10</v>
      </c>
      <c r="C26" s="37">
        <f>SUM(C23:C25)</f>
        <v>1</v>
      </c>
      <c r="I26" s="78" t="s">
        <v>45</v>
      </c>
      <c r="J26" s="78"/>
      <c r="K26" s="78"/>
      <c r="L26" s="78"/>
      <c r="M26" s="78"/>
      <c r="N26" s="38" t="str">
        <f>IF(P26="geen 100%","geen 100%",SUM(N23:N25))</f>
        <v>geen 100%</v>
      </c>
      <c r="O26" s="42"/>
      <c r="P26" s="36" t="str">
        <f>IF(OR(P23="geen 100%",P24="geen 100%",P25="geen 100%"),"geen 100%","100% ingevuld")</f>
        <v>geen 100%</v>
      </c>
    </row>
    <row r="27" spans="2:16" x14ac:dyDescent="0.35">
      <c r="B27" s="39"/>
      <c r="C27" s="39"/>
      <c r="D27" s="39"/>
      <c r="E27" s="39"/>
      <c r="F27" s="39"/>
      <c r="G27" s="39"/>
      <c r="H27" s="39"/>
      <c r="I27" s="39"/>
      <c r="J27" s="39"/>
      <c r="K27" s="39"/>
    </row>
    <row r="28" spans="2:16" x14ac:dyDescent="0.35">
      <c r="B28" s="67" t="s">
        <v>44</v>
      </c>
      <c r="C28" s="67"/>
      <c r="D28" s="67"/>
      <c r="E28" s="67"/>
      <c r="F28" s="67"/>
      <c r="G28" s="67"/>
      <c r="H28" s="67"/>
      <c r="I28" s="67"/>
      <c r="J28" s="67"/>
      <c r="K28" s="39"/>
    </row>
    <row r="29" spans="2:16" x14ac:dyDescent="0.35">
      <c r="B29" s="67" t="s">
        <v>9</v>
      </c>
      <c r="C29" s="67"/>
      <c r="D29" s="67"/>
      <c r="E29" s="67"/>
      <c r="F29" s="67"/>
      <c r="G29" s="67"/>
      <c r="H29" s="67"/>
      <c r="I29" s="67"/>
      <c r="J29" s="67"/>
      <c r="K29" s="39"/>
    </row>
    <row r="30" spans="2:16" x14ac:dyDescent="0.35">
      <c r="B30" s="67" t="s">
        <v>3</v>
      </c>
      <c r="C30" s="67"/>
      <c r="D30" s="67"/>
      <c r="E30" s="67"/>
      <c r="F30" s="67"/>
      <c r="G30" s="67"/>
      <c r="H30" s="67"/>
      <c r="I30" s="67"/>
      <c r="J30" s="67"/>
      <c r="K30" s="39"/>
    </row>
    <row r="31" spans="2:16" x14ac:dyDescent="0.35">
      <c r="B31" s="67" t="s">
        <v>2</v>
      </c>
      <c r="C31" s="67"/>
      <c r="D31" s="67"/>
      <c r="E31" s="67"/>
      <c r="F31" s="67"/>
      <c r="G31" s="67"/>
      <c r="H31" s="67"/>
      <c r="I31" s="67"/>
      <c r="J31" s="67"/>
      <c r="K31" s="39"/>
    </row>
    <row r="32" spans="2:16" x14ac:dyDescent="0.35">
      <c r="B32" s="67" t="s">
        <v>8</v>
      </c>
      <c r="C32" s="67"/>
      <c r="D32" s="67"/>
      <c r="E32" s="67"/>
      <c r="F32" s="67"/>
      <c r="G32" s="67"/>
      <c r="H32" s="67"/>
      <c r="I32" s="67"/>
      <c r="J32" s="67"/>
    </row>
    <row r="34" spans="1:18" s="44" customFormat="1" x14ac:dyDescent="0.35">
      <c r="B34" s="52" t="s">
        <v>37</v>
      </c>
    </row>
    <row r="35" spans="1:18" s="44" customFormat="1" x14ac:dyDescent="0.35">
      <c r="B35" s="44" t="s">
        <v>38</v>
      </c>
    </row>
    <row r="36" spans="1:18" s="44" customFormat="1" x14ac:dyDescent="0.35"/>
    <row r="37" spans="1:18" s="44" customFormat="1" x14ac:dyDescent="0.35">
      <c r="B37" s="52" t="s">
        <v>39</v>
      </c>
    </row>
    <row r="38" spans="1:18" s="44" customFormat="1" x14ac:dyDescent="0.35">
      <c r="B38" s="44" t="s">
        <v>40</v>
      </c>
    </row>
    <row r="39" spans="1:18" s="44" customFormat="1" x14ac:dyDescent="0.35"/>
    <row r="40" spans="1:18" s="44" customFormat="1" x14ac:dyDescent="0.35">
      <c r="B40" s="53" t="s">
        <v>41</v>
      </c>
      <c r="C40" s="54"/>
      <c r="D40" s="55"/>
      <c r="E40" s="55"/>
      <c r="F40" s="56"/>
    </row>
    <row r="41" spans="1:18" s="44" customFormat="1" x14ac:dyDescent="0.35">
      <c r="B41" s="57"/>
      <c r="C41" s="54"/>
      <c r="D41" s="55"/>
      <c r="E41" s="55"/>
      <c r="F41" s="56"/>
    </row>
    <row r="42" spans="1:18" s="62" customFormat="1" ht="75" customHeight="1" x14ac:dyDescent="0.35">
      <c r="A42" s="58" t="s">
        <v>29</v>
      </c>
      <c r="B42" s="74" t="s">
        <v>49</v>
      </c>
      <c r="C42" s="75"/>
      <c r="D42" s="59" t="s">
        <v>32</v>
      </c>
      <c r="E42" s="71" t="s">
        <v>49</v>
      </c>
      <c r="F42" s="72"/>
      <c r="G42" s="72"/>
      <c r="H42" s="72"/>
      <c r="I42" s="73"/>
      <c r="J42" s="58" t="s">
        <v>33</v>
      </c>
      <c r="K42" s="71" t="s">
        <v>49</v>
      </c>
      <c r="L42" s="72"/>
      <c r="M42" s="72"/>
      <c r="N42" s="73"/>
      <c r="O42" s="60"/>
      <c r="P42" s="61"/>
      <c r="Q42" s="61"/>
      <c r="R42" s="61"/>
    </row>
    <row r="43" spans="1:18" s="44" customFormat="1" x14ac:dyDescent="0.35">
      <c r="B43" s="44" t="s">
        <v>42</v>
      </c>
      <c r="E43" s="44" t="s">
        <v>42</v>
      </c>
      <c r="K43" s="44" t="s">
        <v>42</v>
      </c>
    </row>
  </sheetData>
  <sheetProtection algorithmName="SHA-512" hashValue="s3fc+gxxwWrIJE4gSl5zJX7e/+lK+fiB+BsaKuuMkQI/A1gVEPOMaEWVafa91LPE/AUF5uA100YCKWG4EFKmCQ==" saltValue="jtZH0PClgERUIFtaKL883Q==" spinCount="100000" sheet="1"/>
  <mergeCells count="26">
    <mergeCell ref="K42:N42"/>
    <mergeCell ref="D9:E9"/>
    <mergeCell ref="G9:H9"/>
    <mergeCell ref="I9:J9"/>
    <mergeCell ref="B42:C42"/>
    <mergeCell ref="E42:I42"/>
    <mergeCell ref="B32:J32"/>
    <mergeCell ref="M21:M22"/>
    <mergeCell ref="N21:N22"/>
    <mergeCell ref="I26:M26"/>
    <mergeCell ref="B29:J29"/>
    <mergeCell ref="B30:J30"/>
    <mergeCell ref="B31:J31"/>
    <mergeCell ref="D20:L20"/>
    <mergeCell ref="C21:C22"/>
    <mergeCell ref="E21:E22"/>
    <mergeCell ref="G21:G22"/>
    <mergeCell ref="I21:I22"/>
    <mergeCell ref="K21:K22"/>
    <mergeCell ref="B28:J28"/>
    <mergeCell ref="D5:E5"/>
    <mergeCell ref="G5:H5"/>
    <mergeCell ref="I5:J5"/>
    <mergeCell ref="D7:E7"/>
    <mergeCell ref="G7:H7"/>
    <mergeCell ref="I7:J7"/>
  </mergeCells>
  <phoneticPr fontId="4" type="noConversion"/>
  <conditionalFormatting sqref="N23:O26">
    <cfRule type="cellIs" dxfId="2" priority="5" operator="equal">
      <formula>"geen 100%"</formula>
    </cfRule>
  </conditionalFormatting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0228F-44C3-4FA5-B7CF-7F50FB553197}">
  <sheetPr codeName="Blad2">
    <pageSetUpPr fitToPage="1"/>
  </sheetPr>
  <dimension ref="A1:N24"/>
  <sheetViews>
    <sheetView workbookViewId="0">
      <selection activeCell="C6" sqref="C6"/>
    </sheetView>
  </sheetViews>
  <sheetFormatPr defaultColWidth="9.1328125" defaultRowHeight="12.75" x14ac:dyDescent="0.35"/>
  <cols>
    <col min="1" max="1" width="25" style="1" bestFit="1" customWidth="1"/>
    <col min="2" max="2" width="12.265625" style="1" bestFit="1" customWidth="1"/>
    <col min="3" max="3" width="11" style="1" bestFit="1" customWidth="1"/>
    <col min="4" max="4" width="10.86328125" style="1" bestFit="1" customWidth="1"/>
    <col min="5" max="5" width="11.59765625" style="1" bestFit="1" customWidth="1"/>
    <col min="6" max="6" width="10.86328125" style="1" bestFit="1" customWidth="1"/>
    <col min="7" max="7" width="11.86328125" style="1" customWidth="1"/>
    <col min="8" max="8" width="8" style="1" bestFit="1" customWidth="1"/>
    <col min="9" max="9" width="9.86328125" style="1" bestFit="1" customWidth="1"/>
    <col min="10" max="10" width="8" style="1" bestFit="1" customWidth="1"/>
    <col min="11" max="11" width="11.59765625" style="1" bestFit="1" customWidth="1"/>
    <col min="12" max="12" width="8" style="1" bestFit="1" customWidth="1"/>
    <col min="13" max="13" width="14" style="1" bestFit="1" customWidth="1"/>
    <col min="14" max="14" width="12.86328125" style="1" bestFit="1" customWidth="1"/>
    <col min="15" max="16384" width="9.1328125" style="1"/>
  </cols>
  <sheetData>
    <row r="1" spans="1:14" ht="15" x14ac:dyDescent="0.35">
      <c r="A1" s="81" t="s">
        <v>22</v>
      </c>
      <c r="B1" s="82"/>
      <c r="C1" s="9"/>
    </row>
    <row r="2" spans="1:14" ht="13.15" x14ac:dyDescent="0.4">
      <c r="A2" s="10" t="s">
        <v>16</v>
      </c>
      <c r="B2" s="18">
        <v>10000</v>
      </c>
      <c r="C2" s="8"/>
      <c r="D2" s="11"/>
    </row>
    <row r="3" spans="1:14" ht="13.15" x14ac:dyDescent="0.4">
      <c r="A3" s="12"/>
      <c r="C3" s="83" t="s">
        <v>20</v>
      </c>
      <c r="D3" s="84"/>
      <c r="E3" s="84"/>
      <c r="F3" s="84"/>
      <c r="G3" s="84"/>
      <c r="H3" s="84"/>
      <c r="I3" s="84"/>
      <c r="J3" s="84"/>
      <c r="K3" s="84"/>
      <c r="L3" s="13"/>
    </row>
    <row r="4" spans="1:14" ht="38.25" x14ac:dyDescent="0.35">
      <c r="A4" s="2"/>
      <c r="B4" s="85" t="s">
        <v>0</v>
      </c>
      <c r="C4" s="7" t="s">
        <v>1</v>
      </c>
      <c r="D4" s="87" t="s">
        <v>17</v>
      </c>
      <c r="E4" s="7" t="s">
        <v>5</v>
      </c>
      <c r="F4" s="87" t="s">
        <v>17</v>
      </c>
      <c r="G4" s="7" t="s">
        <v>4</v>
      </c>
      <c r="H4" s="87" t="s">
        <v>17</v>
      </c>
      <c r="I4" s="22" t="s">
        <v>6</v>
      </c>
      <c r="J4" s="87" t="s">
        <v>17</v>
      </c>
      <c r="K4" s="7" t="s">
        <v>23</v>
      </c>
      <c r="L4" s="87" t="s">
        <v>17</v>
      </c>
      <c r="M4" s="89" t="s">
        <v>18</v>
      </c>
    </row>
    <row r="5" spans="1:14" x14ac:dyDescent="0.35">
      <c r="A5" s="2"/>
      <c r="B5" s="86"/>
      <c r="C5" s="21">
        <v>1</v>
      </c>
      <c r="D5" s="88"/>
      <c r="E5" s="21">
        <v>0.75</v>
      </c>
      <c r="F5" s="88"/>
      <c r="G5" s="21">
        <v>0.5</v>
      </c>
      <c r="H5" s="88"/>
      <c r="I5" s="21">
        <v>0.25</v>
      </c>
      <c r="J5" s="88"/>
      <c r="K5" s="21">
        <v>0</v>
      </c>
      <c r="L5" s="88"/>
      <c r="M5" s="90"/>
    </row>
    <row r="6" spans="1:14" ht="13.15" x14ac:dyDescent="0.4">
      <c r="A6" s="19" t="s">
        <v>11</v>
      </c>
      <c r="B6" s="20">
        <v>0.25</v>
      </c>
      <c r="C6" s="5">
        <v>0.8</v>
      </c>
      <c r="D6" s="15">
        <f t="shared" ref="D6:F10" si="0">C6*C$5*$B$2*$B6</f>
        <v>2000</v>
      </c>
      <c r="E6" s="5">
        <v>0</v>
      </c>
      <c r="F6" s="15">
        <f t="shared" si="0"/>
        <v>0</v>
      </c>
      <c r="G6" s="5">
        <v>0</v>
      </c>
      <c r="H6" s="15">
        <f t="shared" ref="H6:H10" si="1">G6*G$5*$B$2*$B6</f>
        <v>0</v>
      </c>
      <c r="I6" s="5">
        <v>0</v>
      </c>
      <c r="J6" s="15">
        <f t="shared" ref="J6:J10" si="2">I6*I$5*$B$2*$B6</f>
        <v>0</v>
      </c>
      <c r="K6" s="5">
        <v>0.2</v>
      </c>
      <c r="L6" s="15">
        <f t="shared" ref="L6:L10" si="3">K6*K$5*$B$2*$B6</f>
        <v>0</v>
      </c>
      <c r="M6" s="16">
        <f>IF(N6="geen 100%","geen 100%",SUM(D6+F6+H6+J6+L6))</f>
        <v>2000</v>
      </c>
      <c r="N6" s="3" t="str">
        <f t="shared" ref="N6:N10" si="4">IF(SUM(C6+E6+G6+I6+K6)&lt;&gt;100%,"geen 100%","100% ingevuld")</f>
        <v>100% ingevuld</v>
      </c>
    </row>
    <row r="7" spans="1:14" ht="13.15" x14ac:dyDescent="0.4">
      <c r="A7" s="19" t="s">
        <v>12</v>
      </c>
      <c r="B7" s="20">
        <v>0.25</v>
      </c>
      <c r="C7" s="5">
        <v>0.7</v>
      </c>
      <c r="D7" s="15">
        <f t="shared" si="0"/>
        <v>1750</v>
      </c>
      <c r="E7" s="5">
        <v>0</v>
      </c>
      <c r="F7" s="15">
        <f t="shared" si="0"/>
        <v>0</v>
      </c>
      <c r="G7" s="5">
        <v>0</v>
      </c>
      <c r="H7" s="15">
        <f t="shared" si="1"/>
        <v>0</v>
      </c>
      <c r="I7" s="5">
        <v>0</v>
      </c>
      <c r="J7" s="15">
        <f t="shared" si="2"/>
        <v>0</v>
      </c>
      <c r="K7" s="5">
        <v>0.3</v>
      </c>
      <c r="L7" s="15">
        <f t="shared" si="3"/>
        <v>0</v>
      </c>
      <c r="M7" s="16">
        <f t="shared" ref="M7:M10" si="5">IF(N7="geen 100%","geen 100%",SUM(D7+F7+H7+J7+L7))</f>
        <v>1750</v>
      </c>
      <c r="N7" s="3" t="str">
        <f t="shared" si="4"/>
        <v>100% ingevuld</v>
      </c>
    </row>
    <row r="8" spans="1:14" ht="13.15" x14ac:dyDescent="0.4">
      <c r="A8" s="19" t="s">
        <v>13</v>
      </c>
      <c r="B8" s="20">
        <v>0.25</v>
      </c>
      <c r="C8" s="5">
        <v>0</v>
      </c>
      <c r="D8" s="15">
        <f t="shared" si="0"/>
        <v>0</v>
      </c>
      <c r="E8" s="5">
        <v>1</v>
      </c>
      <c r="F8" s="15">
        <f t="shared" si="0"/>
        <v>1875</v>
      </c>
      <c r="G8" s="5">
        <v>0</v>
      </c>
      <c r="H8" s="15">
        <f t="shared" si="1"/>
        <v>0</v>
      </c>
      <c r="I8" s="5">
        <v>0</v>
      </c>
      <c r="J8" s="15">
        <f t="shared" si="2"/>
        <v>0</v>
      </c>
      <c r="K8" s="5">
        <v>0</v>
      </c>
      <c r="L8" s="15">
        <f t="shared" si="3"/>
        <v>0</v>
      </c>
      <c r="M8" s="16">
        <f t="shared" si="5"/>
        <v>1875</v>
      </c>
      <c r="N8" s="3" t="str">
        <f t="shared" si="4"/>
        <v>100% ingevuld</v>
      </c>
    </row>
    <row r="9" spans="1:14" ht="13.15" x14ac:dyDescent="0.4">
      <c r="A9" s="19" t="s">
        <v>14</v>
      </c>
      <c r="B9" s="20">
        <v>0.15</v>
      </c>
      <c r="C9" s="5">
        <v>0</v>
      </c>
      <c r="D9" s="15">
        <f t="shared" si="0"/>
        <v>0</v>
      </c>
      <c r="E9" s="5">
        <v>0</v>
      </c>
      <c r="F9" s="15">
        <f t="shared" si="0"/>
        <v>0</v>
      </c>
      <c r="G9" s="5">
        <v>0</v>
      </c>
      <c r="H9" s="15">
        <f t="shared" si="1"/>
        <v>0</v>
      </c>
      <c r="I9" s="5">
        <v>0</v>
      </c>
      <c r="J9" s="15">
        <f t="shared" si="2"/>
        <v>0</v>
      </c>
      <c r="K9" s="5">
        <v>1</v>
      </c>
      <c r="L9" s="15">
        <f t="shared" si="3"/>
        <v>0</v>
      </c>
      <c r="M9" s="16">
        <f t="shared" si="5"/>
        <v>0</v>
      </c>
      <c r="N9" s="3" t="str">
        <f t="shared" si="4"/>
        <v>100% ingevuld</v>
      </c>
    </row>
    <row r="10" spans="1:14" ht="13.15" x14ac:dyDescent="0.4">
      <c r="A10" s="19" t="s">
        <v>15</v>
      </c>
      <c r="B10" s="20">
        <v>0.1</v>
      </c>
      <c r="C10" s="5">
        <v>0</v>
      </c>
      <c r="D10" s="15">
        <f t="shared" si="0"/>
        <v>0</v>
      </c>
      <c r="E10" s="5">
        <v>0</v>
      </c>
      <c r="F10" s="15">
        <f t="shared" si="0"/>
        <v>0</v>
      </c>
      <c r="G10" s="5">
        <v>0</v>
      </c>
      <c r="H10" s="15">
        <f t="shared" si="1"/>
        <v>0</v>
      </c>
      <c r="I10" s="5">
        <v>0</v>
      </c>
      <c r="J10" s="15">
        <f t="shared" si="2"/>
        <v>0</v>
      </c>
      <c r="K10" s="5">
        <v>1</v>
      </c>
      <c r="L10" s="15">
        <f t="shared" si="3"/>
        <v>0</v>
      </c>
      <c r="M10" s="16">
        <f t="shared" si="5"/>
        <v>0</v>
      </c>
      <c r="N10" s="3" t="str">
        <f t="shared" si="4"/>
        <v>100% ingevuld</v>
      </c>
    </row>
    <row r="11" spans="1:14" ht="15" x14ac:dyDescent="0.4">
      <c r="A11" s="6" t="s">
        <v>10</v>
      </c>
      <c r="B11" s="4">
        <f>SUM(B6:B10)</f>
        <v>1</v>
      </c>
      <c r="H11" s="91" t="s">
        <v>19</v>
      </c>
      <c r="I11" s="91"/>
      <c r="J11" s="91"/>
      <c r="K11" s="91"/>
      <c r="L11" s="91"/>
      <c r="M11" s="17">
        <f>IF(N11="geen 100%","geen 100%",SUM(M6:M10))</f>
        <v>5625</v>
      </c>
      <c r="N11" s="3" t="str">
        <f>IF(OR(N6="geen 100%",N7="geen 100%",N8="geen 100%",N9="geen 100%",N10="geen 100%"),"geen 100%","100% ingevuld")</f>
        <v>100% ingevuld</v>
      </c>
    </row>
    <row r="12" spans="1:14" x14ac:dyDescent="0.35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4" ht="13.15" x14ac:dyDescent="0.4">
      <c r="A13" s="12"/>
      <c r="C13" s="84" t="s">
        <v>21</v>
      </c>
      <c r="D13" s="84"/>
      <c r="E13" s="84"/>
      <c r="F13" s="84"/>
      <c r="G13" s="84"/>
      <c r="H13" s="84"/>
      <c r="I13" s="84"/>
      <c r="J13" s="84"/>
      <c r="K13" s="84"/>
      <c r="L13" s="13"/>
    </row>
    <row r="14" spans="1:14" ht="38.25" x14ac:dyDescent="0.35">
      <c r="A14" s="2"/>
      <c r="B14" s="85" t="s">
        <v>0</v>
      </c>
      <c r="C14" s="7" t="s">
        <v>1</v>
      </c>
      <c r="D14" s="87" t="s">
        <v>17</v>
      </c>
      <c r="E14" s="7" t="s">
        <v>5</v>
      </c>
      <c r="F14" s="87" t="s">
        <v>17</v>
      </c>
      <c r="G14" s="7" t="s">
        <v>4</v>
      </c>
      <c r="H14" s="87" t="s">
        <v>17</v>
      </c>
      <c r="I14" s="22" t="s">
        <v>6</v>
      </c>
      <c r="J14" s="87" t="s">
        <v>17</v>
      </c>
      <c r="K14" s="7" t="s">
        <v>23</v>
      </c>
      <c r="L14" s="87" t="s">
        <v>17</v>
      </c>
      <c r="M14" s="89" t="s">
        <v>18</v>
      </c>
    </row>
    <row r="15" spans="1:14" x14ac:dyDescent="0.35">
      <c r="A15" s="2"/>
      <c r="B15" s="86"/>
      <c r="C15" s="21">
        <v>1</v>
      </c>
      <c r="D15" s="88"/>
      <c r="E15" s="21">
        <v>0.75</v>
      </c>
      <c r="F15" s="88"/>
      <c r="G15" s="21">
        <v>0.5</v>
      </c>
      <c r="H15" s="88"/>
      <c r="I15" s="21">
        <v>0.25</v>
      </c>
      <c r="J15" s="88"/>
      <c r="K15" s="21">
        <v>0</v>
      </c>
      <c r="L15" s="88"/>
      <c r="M15" s="90"/>
    </row>
    <row r="16" spans="1:14" ht="13.15" x14ac:dyDescent="0.4">
      <c r="A16" s="19" t="s">
        <v>11</v>
      </c>
      <c r="B16" s="20">
        <v>0.25</v>
      </c>
      <c r="C16" s="5">
        <v>0.5</v>
      </c>
      <c r="D16" s="15">
        <f t="shared" ref="D16:D20" si="6">C16*C$5*$B$2*$B16</f>
        <v>1250</v>
      </c>
      <c r="E16" s="5">
        <v>0</v>
      </c>
      <c r="F16" s="15">
        <f t="shared" ref="F16:F20" si="7">E16*E$5*$B$2*$B16</f>
        <v>0</v>
      </c>
      <c r="G16" s="5">
        <v>0</v>
      </c>
      <c r="H16" s="15">
        <f t="shared" ref="H16:H20" si="8">G16*G$5*$B$2*$B16</f>
        <v>0</v>
      </c>
      <c r="I16" s="5">
        <v>0</v>
      </c>
      <c r="J16" s="15">
        <f t="shared" ref="J16:J20" si="9">I16*I$5*$B$2*$B16</f>
        <v>0</v>
      </c>
      <c r="K16" s="5">
        <v>0.5</v>
      </c>
      <c r="L16" s="15">
        <f t="shared" ref="L16:L20" si="10">K16*K$5*$B$2*$B16</f>
        <v>0</v>
      </c>
      <c r="M16" s="16">
        <f>IF(N16="geen 100%","geen 100%",SUM(D16+F16+H16+J16+L16))</f>
        <v>1250</v>
      </c>
      <c r="N16" s="3" t="str">
        <f t="shared" ref="N16:N20" si="11">IF(SUM(C16+E16+G16+I16+K16)&lt;&gt;100%,"geen 100%","100% ingevuld")</f>
        <v>100% ingevuld</v>
      </c>
    </row>
    <row r="17" spans="1:14" ht="13.15" x14ac:dyDescent="0.4">
      <c r="A17" s="19" t="s">
        <v>12</v>
      </c>
      <c r="B17" s="20">
        <v>0.25</v>
      </c>
      <c r="C17" s="5">
        <v>0.4</v>
      </c>
      <c r="D17" s="15">
        <f t="shared" si="6"/>
        <v>1000</v>
      </c>
      <c r="E17" s="5">
        <v>0</v>
      </c>
      <c r="F17" s="15">
        <f t="shared" si="7"/>
        <v>0</v>
      </c>
      <c r="G17" s="5">
        <v>0</v>
      </c>
      <c r="H17" s="15">
        <f t="shared" si="8"/>
        <v>0</v>
      </c>
      <c r="I17" s="5">
        <v>0</v>
      </c>
      <c r="J17" s="15">
        <f t="shared" si="9"/>
        <v>0</v>
      </c>
      <c r="K17" s="5">
        <v>0.6</v>
      </c>
      <c r="L17" s="15">
        <f t="shared" si="10"/>
        <v>0</v>
      </c>
      <c r="M17" s="16">
        <f t="shared" ref="M17:M20" si="12">IF(N17="geen 100%","geen 100%",SUM(D17+F17+H17+J17+L17))</f>
        <v>1000</v>
      </c>
      <c r="N17" s="3" t="str">
        <f t="shared" si="11"/>
        <v>100% ingevuld</v>
      </c>
    </row>
    <row r="18" spans="1:14" ht="13.15" x14ac:dyDescent="0.4">
      <c r="A18" s="19" t="s">
        <v>13</v>
      </c>
      <c r="B18" s="20">
        <v>0.25</v>
      </c>
      <c r="C18" s="5">
        <v>0</v>
      </c>
      <c r="D18" s="15">
        <f t="shared" si="6"/>
        <v>0</v>
      </c>
      <c r="E18" s="5">
        <v>1</v>
      </c>
      <c r="F18" s="15">
        <f t="shared" si="7"/>
        <v>1875</v>
      </c>
      <c r="G18" s="5">
        <v>0</v>
      </c>
      <c r="H18" s="15">
        <f t="shared" si="8"/>
        <v>0</v>
      </c>
      <c r="I18" s="5">
        <v>0</v>
      </c>
      <c r="J18" s="15">
        <f t="shared" si="9"/>
        <v>0</v>
      </c>
      <c r="K18" s="5">
        <v>0</v>
      </c>
      <c r="L18" s="15">
        <f t="shared" si="10"/>
        <v>0</v>
      </c>
      <c r="M18" s="16">
        <f t="shared" si="12"/>
        <v>1875</v>
      </c>
      <c r="N18" s="3" t="str">
        <f t="shared" si="11"/>
        <v>100% ingevuld</v>
      </c>
    </row>
    <row r="19" spans="1:14" ht="13.15" x14ac:dyDescent="0.4">
      <c r="A19" s="19" t="s">
        <v>14</v>
      </c>
      <c r="B19" s="20">
        <v>0.15</v>
      </c>
      <c r="C19" s="5">
        <v>0</v>
      </c>
      <c r="D19" s="15">
        <f t="shared" si="6"/>
        <v>0</v>
      </c>
      <c r="E19" s="5">
        <v>0</v>
      </c>
      <c r="F19" s="15">
        <f t="shared" si="7"/>
        <v>0</v>
      </c>
      <c r="G19" s="5">
        <v>0</v>
      </c>
      <c r="H19" s="15">
        <f t="shared" si="8"/>
        <v>0</v>
      </c>
      <c r="I19" s="5">
        <v>0</v>
      </c>
      <c r="J19" s="15">
        <f t="shared" si="9"/>
        <v>0</v>
      </c>
      <c r="K19" s="5">
        <v>1</v>
      </c>
      <c r="L19" s="15">
        <f t="shared" si="10"/>
        <v>0</v>
      </c>
      <c r="M19" s="16">
        <f t="shared" si="12"/>
        <v>0</v>
      </c>
      <c r="N19" s="3" t="str">
        <f t="shared" si="11"/>
        <v>100% ingevuld</v>
      </c>
    </row>
    <row r="20" spans="1:14" ht="13.15" x14ac:dyDescent="0.4">
      <c r="A20" s="19" t="s">
        <v>15</v>
      </c>
      <c r="B20" s="20">
        <v>0.1</v>
      </c>
      <c r="C20" s="5">
        <v>0</v>
      </c>
      <c r="D20" s="15">
        <f t="shared" si="6"/>
        <v>0</v>
      </c>
      <c r="E20" s="5">
        <v>0</v>
      </c>
      <c r="F20" s="15">
        <f t="shared" si="7"/>
        <v>0</v>
      </c>
      <c r="G20" s="5">
        <v>0</v>
      </c>
      <c r="H20" s="15">
        <f t="shared" si="8"/>
        <v>0</v>
      </c>
      <c r="I20" s="5">
        <v>0</v>
      </c>
      <c r="J20" s="15">
        <f t="shared" si="9"/>
        <v>0</v>
      </c>
      <c r="K20" s="5">
        <v>1</v>
      </c>
      <c r="L20" s="15">
        <f t="shared" si="10"/>
        <v>0</v>
      </c>
      <c r="M20" s="16">
        <f t="shared" si="12"/>
        <v>0</v>
      </c>
      <c r="N20" s="3" t="str">
        <f t="shared" si="11"/>
        <v>100% ingevuld</v>
      </c>
    </row>
    <row r="21" spans="1:14" ht="15" x14ac:dyDescent="0.4">
      <c r="A21" s="6" t="s">
        <v>10</v>
      </c>
      <c r="B21" s="4">
        <f>SUM(B16:B20)</f>
        <v>1</v>
      </c>
      <c r="H21" s="91" t="s">
        <v>19</v>
      </c>
      <c r="I21" s="91"/>
      <c r="J21" s="91"/>
      <c r="K21" s="91"/>
      <c r="L21" s="91"/>
      <c r="M21" s="17">
        <f>IF(N21="geen 100%","geen 100%",SUM(M16:M20))</f>
        <v>4125</v>
      </c>
      <c r="N21" s="3" t="str">
        <f>IF(OR(N16="geen 100%",N17="geen 100%",N18="geen 100%",N19="geen 100%",N20="geen 100%"),"geen 100%","100% ingevuld")</f>
        <v>100% ingevuld</v>
      </c>
    </row>
    <row r="24" spans="1:14" x14ac:dyDescent="0.35">
      <c r="M24" s="23">
        <f>M21-M11</f>
        <v>-1500</v>
      </c>
    </row>
  </sheetData>
  <sheetProtection sheet="1" selectLockedCells="1"/>
  <mergeCells count="19">
    <mergeCell ref="H21:L21"/>
    <mergeCell ref="C13:K13"/>
    <mergeCell ref="B14:B15"/>
    <mergeCell ref="D14:D15"/>
    <mergeCell ref="F14:F15"/>
    <mergeCell ref="H14:H15"/>
    <mergeCell ref="L4:L5"/>
    <mergeCell ref="J14:J15"/>
    <mergeCell ref="L14:L15"/>
    <mergeCell ref="M4:M5"/>
    <mergeCell ref="H11:L11"/>
    <mergeCell ref="M14:M15"/>
    <mergeCell ref="A1:B1"/>
    <mergeCell ref="C3:K3"/>
    <mergeCell ref="B4:B5"/>
    <mergeCell ref="D4:D5"/>
    <mergeCell ref="F4:F5"/>
    <mergeCell ref="H4:H5"/>
    <mergeCell ref="J4:J5"/>
  </mergeCells>
  <conditionalFormatting sqref="M6:M11">
    <cfRule type="cellIs" dxfId="1" priority="4" operator="equal">
      <formula>"geen 100%"</formula>
    </cfRule>
  </conditionalFormatting>
  <conditionalFormatting sqref="M16:M21">
    <cfRule type="cellIs" dxfId="0" priority="1" operator="equal">
      <formula>"geen 100%"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materieel</vt:lpstr>
      <vt:lpstr>K.4 (2)</vt:lpstr>
      <vt:lpstr>materieel!Afdrukbereik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Philippo, Thomas</dc:creator>
  <cp:lastModifiedBy>Thomas Philippo</cp:lastModifiedBy>
  <cp:lastPrinted>2021-03-24T11:42:19Z</cp:lastPrinted>
  <dcterms:created xsi:type="dcterms:W3CDTF">2020-03-03T07:56:04Z</dcterms:created>
  <dcterms:modified xsi:type="dcterms:W3CDTF">2021-10-18T08:46:50Z</dcterms:modified>
</cp:coreProperties>
</file>