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Vlaardingen-AanbestedingParkeerbeheerondersteuning/Gedeelde documenten/Aanbesteding parkeerbeheer 2020/NvI/"/>
    </mc:Choice>
  </mc:AlternateContent>
  <xr:revisionPtr revIDLastSave="31" documentId="8_{B30EF7EE-92B8-4586-929A-AF8FC3E04E52}" xr6:coauthVersionLast="46" xr6:coauthVersionMax="46" xr10:uidLastSave="{2E73AE25-44D4-4B2A-A644-1E1A3F803821}"/>
  <bookViews>
    <workbookView xWindow="22932" yWindow="-108" windowWidth="30936" windowHeight="16896" xr2:uid="{00000000-000D-0000-FFFF-FFFF00000000}"/>
  </bookViews>
  <sheets>
    <sheet name="Vlaardingen 2019 kwantiteiten" sheetId="1" r:id="rId1"/>
    <sheet name="Contant per P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C55" i="1" l="1"/>
  <c r="C39" i="1"/>
  <c r="C21" i="1"/>
  <c r="C26" i="1" s="1"/>
  <c r="C18" i="1" l="1"/>
</calcChain>
</file>

<file path=xl/sharedStrings.xml><?xml version="1.0" encoding="utf-8"?>
<sst xmlns="http://schemas.openxmlformats.org/spreadsheetml/2006/main" count="91" uniqueCount="78">
  <si>
    <t>Straatparkeren</t>
  </si>
  <si>
    <t>Aantal parkeerplaatsen per type</t>
  </si>
  <si>
    <t>Betaald parkeren</t>
  </si>
  <si>
    <t>Parkeerplaatsen enkel bedoeld voor vergunninghouders (gehandicapten)</t>
  </si>
  <si>
    <t>Blauwe zone</t>
  </si>
  <si>
    <t>Bezettingsgraad gereguleerd parkeren fiscaal (gemiddelde, kort parkeren en vergunningen)</t>
  </si>
  <si>
    <t>Overdag</t>
  </si>
  <si>
    <t>Avond</t>
  </si>
  <si>
    <t>Totaal</t>
  </si>
  <si>
    <t>Invordering naheffingen</t>
  </si>
  <si>
    <t>Aantal uitgeschreven naheffingen</t>
  </si>
  <si>
    <t>Aantal in te vorderen (-/- sepo &amp; -/- gegronde bezwaren) naheffingen Nederlandse</t>
  </si>
  <si>
    <t>Aantal in te vorderen naheffingen Belgie</t>
  </si>
  <si>
    <t>Aantal in te vorderen naheffingen Duitsland</t>
  </si>
  <si>
    <t>Aantal uitgeschreven naheffingen buitenlandse overig</t>
  </si>
  <si>
    <t>Aantal seponeringen</t>
  </si>
  <si>
    <t>Aantal uitgeschreven Mulderbonnen</t>
  </si>
  <si>
    <t>Afhandeling bezwaar en beroep</t>
  </si>
  <si>
    <t>Ingekomen bezwaren</t>
  </si>
  <si>
    <t>Afgehandelde bezwaren</t>
  </si>
  <si>
    <t>Gegronde bezwaren</t>
  </si>
  <si>
    <t>Ongegronde bezwaren</t>
  </si>
  <si>
    <t>Niet ontvankelijke bezwaren</t>
  </si>
  <si>
    <t>Percentage ontvangen bezwaarschriften</t>
  </si>
  <si>
    <t>Betalingsgraad</t>
  </si>
  <si>
    <t>Betaaldparkeren + vergunninghouders</t>
  </si>
  <si>
    <t>Aantal en type parkeerautomaten</t>
  </si>
  <si>
    <t>Eerste lijns beheer en onderhoud parkeerapparatuur</t>
  </si>
  <si>
    <t>Jaarverbruik parkeertickets (aantal)</t>
  </si>
  <si>
    <t>Geldgaring</t>
  </si>
  <si>
    <t>Inkomsten contant</t>
  </si>
  <si>
    <t>Tarieven betaald parkeren</t>
  </si>
  <si>
    <t>Eén parkeertarief voor hele gebied</t>
  </si>
  <si>
    <t>Starttarief</t>
  </si>
  <si>
    <t>Dagtarief</t>
  </si>
  <si>
    <t>Tijdstippen betaald parkeren</t>
  </si>
  <si>
    <t>Maandag</t>
  </si>
  <si>
    <t>Dinsdag</t>
  </si>
  <si>
    <t>Woensdag</t>
  </si>
  <si>
    <t>Donderdag</t>
  </si>
  <si>
    <t>Vrijdag</t>
  </si>
  <si>
    <t>Zaterdag</t>
  </si>
  <si>
    <t>Zondag</t>
  </si>
  <si>
    <t>geen betaald parkeren</t>
  </si>
  <si>
    <t>Totaal (uren per week)</t>
  </si>
  <si>
    <t>Extra koopavonden</t>
  </si>
  <si>
    <t xml:space="preserve">Koopzondagen </t>
  </si>
  <si>
    <t>geen</t>
  </si>
  <si>
    <t>Aantal schriftelijke beroepsprocedures</t>
  </si>
  <si>
    <t>Aantal mondelinge beroepsprocedures</t>
  </si>
  <si>
    <t>09:00 - 19:00</t>
  </si>
  <si>
    <t>Uitzonderingen, gratis parkeren: Nieuwjaarsdag, tweede Paas- en Pinksterdag, beide Kerstdagen, Hemelvaartsdag en Koningsdag</t>
  </si>
  <si>
    <t>Inkomsten mobiel parkeren (Parkline, Parkmobile, ANWB Yellowbrick, SMS parking)</t>
  </si>
  <si>
    <t>Kwantiteitenoverzicht parkeerbeheer Vlaardingen heel 2019</t>
  </si>
  <si>
    <t>Ingezette uren parkeercontrole</t>
  </si>
  <si>
    <t>Bijlage A. Kwantiteitenoverzicht 2019</t>
  </si>
  <si>
    <t>Weekend/feestdagen</t>
  </si>
  <si>
    <t>Ingezette uren bij afdeling Toezicht &amp; Handhaving</t>
  </si>
  <si>
    <t>Totaal uren inzet handhaving (parkeercontrole+T&amp;H)</t>
  </si>
  <si>
    <t>Aantal storingen eerste lijn</t>
  </si>
  <si>
    <t>Aantal storingen tweede lijn</t>
  </si>
  <si>
    <r>
      <t xml:space="preserve">(momenteel </t>
    </r>
    <r>
      <rPr>
        <sz val="11"/>
        <color theme="1"/>
        <rFont val="Calibri"/>
        <family val="2"/>
      </rPr>
      <t>€</t>
    </r>
    <r>
      <rPr>
        <sz val="11"/>
        <color theme="1"/>
        <rFont val="Arial"/>
        <family val="2"/>
      </rPr>
      <t>2,40)</t>
    </r>
  </si>
  <si>
    <t>Eindtotaal</t>
  </si>
  <si>
    <t>Inkomsten dip&amp;go</t>
  </si>
  <si>
    <t>Cijfer januari 2021: 4239</t>
  </si>
  <si>
    <r>
      <t xml:space="preserve">Ticketautomaat met betaalfuncties muntgeld en pinnen    </t>
    </r>
    <r>
      <rPr>
        <sz val="10"/>
        <rFont val="Arial"/>
        <family val="2"/>
      </rPr>
      <t xml:space="preserve">  Taxameter strada</t>
    </r>
    <r>
      <rPr>
        <sz val="10"/>
        <color theme="1"/>
        <rFont val="Arial"/>
        <family val="2"/>
      </rPr>
      <t>. Ombouw 2021</t>
    </r>
  </si>
  <si>
    <t>Locatienummer</t>
  </si>
  <si>
    <t>Wielklemmen (en wegslepen)</t>
  </si>
  <si>
    <t>Aantal aangebrachte en verwijderde wielklemmen</t>
  </si>
  <si>
    <t>aantal weggesleepte voertuigen</t>
  </si>
  <si>
    <t>Beschikbaarheidspercentage</t>
  </si>
  <si>
    <t>Betalingsgraad inclusief vergunninghouders</t>
  </si>
  <si>
    <t>Aantal uitgeschreven naheffingen Polen</t>
  </si>
  <si>
    <t>Aantal Invorderbare naheffingen per Mensuur parkeercontrole</t>
  </si>
  <si>
    <t>(Cijfer: 2020)</t>
  </si>
  <si>
    <t>Cijfer 2020</t>
  </si>
  <si>
    <t>Invorderingspercentage Nederlandse kentekens</t>
  </si>
  <si>
    <t>cijfer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</si>
</sst>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&quot;€&quot;\ * #,##0_ ;_ &quot;€&quot;\ * \-#,##0_ ;_ &quot;€&quot;\ * &quot;-&quot;??_ ;_ @_ "/>
    <numFmt numFmtId="166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5" fillId="3" borderId="7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65" fontId="4" fillId="0" borderId="4" xfId="2" applyNumberFormat="1" applyFont="1" applyBorder="1" applyAlignment="1">
      <alignment horizontal="center" vertical="center"/>
    </xf>
    <xf numFmtId="165" fontId="5" fillId="0" borderId="4" xfId="2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4" fontId="4" fillId="0" borderId="4" xfId="2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66" fontId="7" fillId="0" borderId="4" xfId="1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7" xfId="0" applyFont="1" applyFill="1" applyBorder="1" applyAlignment="1">
      <alignment vertical="center" wrapText="1"/>
    </xf>
    <xf numFmtId="166" fontId="6" fillId="0" borderId="5" xfId="1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6" fillId="0" borderId="9" xfId="0" applyFont="1" applyFill="1" applyBorder="1" applyAlignment="1">
      <alignment horizontal="left"/>
    </xf>
    <xf numFmtId="44" fontId="6" fillId="0" borderId="9" xfId="0" applyNumberFormat="1" applyFont="1" applyFill="1" applyBorder="1"/>
    <xf numFmtId="0" fontId="6" fillId="0" borderId="9" xfId="0" applyFont="1" applyBorder="1" applyAlignment="1">
      <alignment horizontal="left"/>
    </xf>
    <xf numFmtId="44" fontId="6" fillId="0" borderId="9" xfId="0" applyNumberFormat="1" applyFont="1" applyBorder="1"/>
    <xf numFmtId="0" fontId="4" fillId="0" borderId="9" xfId="0" applyFont="1" applyBorder="1"/>
    <xf numFmtId="44" fontId="7" fillId="0" borderId="9" xfId="0" applyNumberFormat="1" applyFont="1" applyFill="1" applyBorder="1"/>
    <xf numFmtId="0" fontId="7" fillId="3" borderId="9" xfId="0" applyFont="1" applyFill="1" applyBorder="1"/>
    <xf numFmtId="166" fontId="6" fillId="0" borderId="4" xfId="1" applyNumberFormat="1" applyFont="1" applyFill="1" applyBorder="1" applyAlignment="1">
      <alignment vertical="center"/>
    </xf>
    <xf numFmtId="0" fontId="4" fillId="0" borderId="0" xfId="0" applyFont="1"/>
    <xf numFmtId="164" fontId="4" fillId="0" borderId="4" xfId="3" applyNumberFormat="1" applyFont="1" applyBorder="1" applyAlignment="1">
      <alignment horizontal="right" vertical="center"/>
    </xf>
    <xf numFmtId="2" fontId="4" fillId="4" borderId="4" xfId="0" applyNumberFormat="1" applyFont="1" applyFill="1" applyBorder="1" applyAlignment="1">
      <alignment horizontal="right" vertical="center" indent="1"/>
    </xf>
    <xf numFmtId="0" fontId="4" fillId="4" borderId="4" xfId="0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10" fontId="4" fillId="0" borderId="4" xfId="0" applyNumberFormat="1" applyFont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Fill="1"/>
    <xf numFmtId="0" fontId="1" fillId="0" borderId="0" xfId="0" applyFont="1"/>
    <xf numFmtId="0" fontId="1" fillId="0" borderId="0" xfId="0" applyFont="1" applyFill="1"/>
    <xf numFmtId="0" fontId="12" fillId="0" borderId="0" xfId="0" applyFont="1" applyFill="1"/>
    <xf numFmtId="0" fontId="9" fillId="5" borderId="0" xfId="0" applyFont="1" applyFill="1"/>
    <xf numFmtId="0" fontId="1" fillId="5" borderId="0" xfId="0" applyFont="1" applyFill="1"/>
    <xf numFmtId="164" fontId="9" fillId="5" borderId="0" xfId="0" applyNumberFormat="1" applyFont="1" applyFill="1"/>
    <xf numFmtId="0" fontId="1" fillId="5" borderId="7" xfId="0" applyFont="1" applyFill="1" applyBorder="1" applyAlignment="1">
      <alignment vertical="center"/>
    </xf>
    <xf numFmtId="164" fontId="4" fillId="5" borderId="4" xfId="0" applyNumberFormat="1" applyFont="1" applyFill="1" applyBorder="1" applyAlignment="1">
      <alignment horizontal="right" vertical="center"/>
    </xf>
    <xf numFmtId="10" fontId="9" fillId="5" borderId="0" xfId="0" applyNumberFormat="1" applyFont="1" applyFill="1"/>
    <xf numFmtId="0" fontId="5" fillId="3" borderId="8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71"/>
  <sheetViews>
    <sheetView tabSelected="1" topLeftCell="B1" zoomScaleNormal="100" workbookViewId="0">
      <selection activeCell="G12" sqref="G12"/>
    </sheetView>
  </sheetViews>
  <sheetFormatPr defaultColWidth="8.7265625" defaultRowHeight="14" x14ac:dyDescent="0.3"/>
  <cols>
    <col min="1" max="1" width="3.54296875" style="25" customWidth="1"/>
    <col min="2" max="2" width="74.1796875" style="25" customWidth="1"/>
    <col min="3" max="3" width="20.1796875" style="25" customWidth="1"/>
    <col min="4" max="4" width="8.7265625" style="25"/>
    <col min="5" max="5" width="10.36328125" style="25" bestFit="1" customWidth="1"/>
    <col min="6" max="16384" width="8.7265625" style="25"/>
  </cols>
  <sheetData>
    <row r="1" spans="2:5" ht="14.5" thickBot="1" x14ac:dyDescent="0.35">
      <c r="B1" s="24" t="s">
        <v>55</v>
      </c>
    </row>
    <row r="2" spans="2:5" x14ac:dyDescent="0.3">
      <c r="B2" s="1" t="s">
        <v>53</v>
      </c>
      <c r="C2" s="2"/>
    </row>
    <row r="3" spans="2:5" ht="14.5" thickBot="1" x14ac:dyDescent="0.35">
      <c r="B3" s="3" t="s">
        <v>0</v>
      </c>
      <c r="C3" s="4"/>
    </row>
    <row r="4" spans="2:5" ht="14.5" thickBot="1" x14ac:dyDescent="0.35">
      <c r="B4" s="5" t="s">
        <v>1</v>
      </c>
      <c r="C4" s="6"/>
    </row>
    <row r="5" spans="2:5" ht="14.5" thickBot="1" x14ac:dyDescent="0.35">
      <c r="B5" s="7" t="s">
        <v>2</v>
      </c>
      <c r="C5" s="38">
        <v>4282</v>
      </c>
      <c r="D5" s="39" t="s">
        <v>64</v>
      </c>
    </row>
    <row r="6" spans="2:5" ht="14.5" thickBot="1" x14ac:dyDescent="0.35">
      <c r="B6" s="7" t="s">
        <v>3</v>
      </c>
      <c r="C6" s="38">
        <v>68</v>
      </c>
    </row>
    <row r="7" spans="2:5" ht="14.5" thickBot="1" x14ac:dyDescent="0.35">
      <c r="B7" s="7" t="s">
        <v>4</v>
      </c>
      <c r="C7" s="38">
        <v>20</v>
      </c>
    </row>
    <row r="8" spans="2:5" ht="14.5" thickBot="1" x14ac:dyDescent="0.35">
      <c r="B8" s="7" t="s">
        <v>5</v>
      </c>
      <c r="C8" s="40">
        <v>0.52339999999999998</v>
      </c>
    </row>
    <row r="9" spans="2:5" ht="14.5" thickBot="1" x14ac:dyDescent="0.35">
      <c r="B9" s="7" t="s">
        <v>71</v>
      </c>
      <c r="C9" s="40">
        <v>0.99199999999999999</v>
      </c>
      <c r="D9" s="60">
        <v>0.98970000000000002</v>
      </c>
      <c r="E9" s="56" t="s">
        <v>77</v>
      </c>
    </row>
    <row r="10" spans="2:5" ht="14.5" thickBot="1" x14ac:dyDescent="0.35">
      <c r="B10" s="8" t="s">
        <v>54</v>
      </c>
      <c r="C10" s="9"/>
      <c r="D10" s="55">
        <v>9576</v>
      </c>
      <c r="E10" s="56" t="s">
        <v>75</v>
      </c>
    </row>
    <row r="11" spans="2:5" ht="14.5" thickBot="1" x14ac:dyDescent="0.35">
      <c r="B11" s="26" t="s">
        <v>6</v>
      </c>
      <c r="C11" s="28">
        <v>8533</v>
      </c>
      <c r="E11" s="52"/>
    </row>
    <row r="12" spans="2:5" ht="14.5" thickBot="1" x14ac:dyDescent="0.35">
      <c r="B12" s="26" t="s">
        <v>7</v>
      </c>
      <c r="C12" s="28">
        <v>560</v>
      </c>
      <c r="E12" s="52"/>
    </row>
    <row r="13" spans="2:5" ht="14.5" thickBot="1" x14ac:dyDescent="0.35">
      <c r="B13" s="26" t="s">
        <v>56</v>
      </c>
      <c r="C13" s="28">
        <v>1322</v>
      </c>
      <c r="E13" s="52"/>
    </row>
    <row r="14" spans="2:5" ht="15" customHeight="1" thickBot="1" x14ac:dyDescent="0.35">
      <c r="B14" s="61" t="s">
        <v>57</v>
      </c>
      <c r="C14" s="62"/>
      <c r="D14" s="55">
        <v>5704</v>
      </c>
      <c r="E14" s="56" t="s">
        <v>75</v>
      </c>
    </row>
    <row r="15" spans="2:5" ht="14.5" thickBot="1" x14ac:dyDescent="0.35">
      <c r="B15" s="7" t="s">
        <v>6</v>
      </c>
      <c r="C15" s="27">
        <v>2480</v>
      </c>
      <c r="E15" s="52"/>
    </row>
    <row r="16" spans="2:5" ht="14.5" thickBot="1" x14ac:dyDescent="0.35">
      <c r="B16" s="7" t="s">
        <v>7</v>
      </c>
      <c r="C16" s="27">
        <v>1089</v>
      </c>
      <c r="E16" s="52"/>
    </row>
    <row r="17" spans="2:6" ht="12.65" customHeight="1" thickBot="1" x14ac:dyDescent="0.35">
      <c r="B17" s="7" t="s">
        <v>56</v>
      </c>
      <c r="C17" s="27">
        <v>696</v>
      </c>
      <c r="E17" s="52"/>
    </row>
    <row r="18" spans="2:6" ht="14.5" thickBot="1" x14ac:dyDescent="0.35">
      <c r="B18" s="10" t="s">
        <v>58</v>
      </c>
      <c r="C18" s="23">
        <f>SUM(C11:C17)</f>
        <v>14680</v>
      </c>
      <c r="D18" s="55">
        <f>D10+D14</f>
        <v>15280</v>
      </c>
      <c r="E18" s="56" t="s">
        <v>75</v>
      </c>
    </row>
    <row r="19" spans="2:6" ht="14.5" thickBot="1" x14ac:dyDescent="0.35">
      <c r="B19" s="11" t="s">
        <v>9</v>
      </c>
      <c r="C19" s="9"/>
      <c r="E19" s="52"/>
    </row>
    <row r="20" spans="2:6" ht="14.5" thickBot="1" x14ac:dyDescent="0.35">
      <c r="B20" s="12" t="s">
        <v>10</v>
      </c>
      <c r="C20" s="42">
        <v>9517</v>
      </c>
      <c r="E20" s="52"/>
    </row>
    <row r="21" spans="2:6" ht="14.5" thickBot="1" x14ac:dyDescent="0.35">
      <c r="B21" s="7" t="s">
        <v>11</v>
      </c>
      <c r="C21" s="42">
        <f>C20-C27-C36</f>
        <v>8840</v>
      </c>
      <c r="E21" s="52"/>
    </row>
    <row r="22" spans="2:6" ht="14.5" thickBot="1" x14ac:dyDescent="0.35">
      <c r="B22" s="14" t="s">
        <v>72</v>
      </c>
      <c r="C22" s="43">
        <v>289</v>
      </c>
      <c r="E22" s="52"/>
    </row>
    <row r="23" spans="2:6" ht="14.5" thickBot="1" x14ac:dyDescent="0.35">
      <c r="B23" s="7" t="s">
        <v>12</v>
      </c>
      <c r="C23" s="42">
        <v>71</v>
      </c>
      <c r="E23" s="52"/>
    </row>
    <row r="24" spans="2:6" ht="14.5" thickBot="1" x14ac:dyDescent="0.35">
      <c r="B24" s="7" t="s">
        <v>13</v>
      </c>
      <c r="C24" s="42">
        <v>67</v>
      </c>
      <c r="E24" s="52"/>
    </row>
    <row r="25" spans="2:6" ht="14.5" thickBot="1" x14ac:dyDescent="0.35">
      <c r="B25" s="7" t="s">
        <v>14</v>
      </c>
      <c r="C25" s="42">
        <v>271</v>
      </c>
      <c r="D25" s="29"/>
      <c r="E25" s="53"/>
      <c r="F25" s="29"/>
    </row>
    <row r="26" spans="2:6" ht="14.5" thickBot="1" x14ac:dyDescent="0.35">
      <c r="B26" s="7" t="s">
        <v>73</v>
      </c>
      <c r="C26" s="41">
        <f>C21/(C11+C12+C13)</f>
        <v>0.8487758041286606</v>
      </c>
      <c r="D26" s="55">
        <v>1.02</v>
      </c>
      <c r="E26" s="56" t="s">
        <v>75</v>
      </c>
      <c r="F26" s="29"/>
    </row>
    <row r="27" spans="2:6" ht="14.5" thickBot="1" x14ac:dyDescent="0.35">
      <c r="B27" s="7" t="s">
        <v>15</v>
      </c>
      <c r="C27" s="44">
        <v>353</v>
      </c>
      <c r="D27" s="29"/>
      <c r="E27" s="53"/>
      <c r="F27" s="29"/>
    </row>
    <row r="28" spans="2:6" ht="14.5" thickBot="1" x14ac:dyDescent="0.35">
      <c r="B28" s="58" t="s">
        <v>76</v>
      </c>
      <c r="C28" s="59">
        <v>0.88100000000000001</v>
      </c>
      <c r="D28" s="57">
        <v>0.88</v>
      </c>
      <c r="E28" s="56" t="s">
        <v>75</v>
      </c>
      <c r="F28" s="29"/>
    </row>
    <row r="29" spans="2:6" ht="14.5" thickBot="1" x14ac:dyDescent="0.35">
      <c r="B29" s="7" t="s">
        <v>16</v>
      </c>
      <c r="C29" s="42">
        <v>361</v>
      </c>
      <c r="D29" s="30"/>
      <c r="E29" s="54"/>
      <c r="F29" s="29"/>
    </row>
    <row r="30" spans="2:6" ht="15" customHeight="1" thickBot="1" x14ac:dyDescent="0.35">
      <c r="B30" s="63" t="s">
        <v>67</v>
      </c>
      <c r="C30" s="64"/>
      <c r="D30" s="30"/>
      <c r="E30" s="30"/>
      <c r="F30" s="29"/>
    </row>
    <row r="31" spans="2:6" ht="14.5" thickBot="1" x14ac:dyDescent="0.35">
      <c r="B31" s="7" t="s">
        <v>68</v>
      </c>
      <c r="C31" s="42">
        <v>3</v>
      </c>
      <c r="D31" s="51" t="s">
        <v>74</v>
      </c>
      <c r="E31" s="30"/>
      <c r="F31" s="29"/>
    </row>
    <row r="32" spans="2:6" ht="14.5" thickBot="1" x14ac:dyDescent="0.35">
      <c r="B32" s="7" t="s">
        <v>69</v>
      </c>
      <c r="C32" s="42">
        <v>0</v>
      </c>
      <c r="D32" s="30"/>
      <c r="E32" s="30"/>
      <c r="F32" s="29"/>
    </row>
    <row r="33" spans="2:6" ht="14.5" thickBot="1" x14ac:dyDescent="0.35">
      <c r="B33" s="11" t="s">
        <v>17</v>
      </c>
      <c r="C33" s="9"/>
      <c r="D33" s="29"/>
      <c r="E33" s="29"/>
      <c r="F33" s="29"/>
    </row>
    <row r="34" spans="2:6" ht="14.5" thickBot="1" x14ac:dyDescent="0.35">
      <c r="B34" s="7" t="s">
        <v>18</v>
      </c>
      <c r="C34" s="44">
        <v>677</v>
      </c>
    </row>
    <row r="35" spans="2:6" ht="14.5" thickBot="1" x14ac:dyDescent="0.35">
      <c r="B35" s="7" t="s">
        <v>19</v>
      </c>
      <c r="C35" s="44">
        <v>642</v>
      </c>
    </row>
    <row r="36" spans="2:6" ht="14.5" thickBot="1" x14ac:dyDescent="0.35">
      <c r="B36" s="7" t="s">
        <v>20</v>
      </c>
      <c r="C36" s="44">
        <v>324</v>
      </c>
    </row>
    <row r="37" spans="2:6" ht="14.5" thickBot="1" x14ac:dyDescent="0.35">
      <c r="B37" s="7" t="s">
        <v>21</v>
      </c>
      <c r="C37" s="44">
        <v>264</v>
      </c>
    </row>
    <row r="38" spans="2:6" ht="14.5" thickBot="1" x14ac:dyDescent="0.35">
      <c r="B38" s="7" t="s">
        <v>22</v>
      </c>
      <c r="C38" s="44">
        <v>37</v>
      </c>
    </row>
    <row r="39" spans="2:6" ht="14.5" thickBot="1" x14ac:dyDescent="0.35">
      <c r="B39" s="7" t="s">
        <v>23</v>
      </c>
      <c r="C39" s="45">
        <f>C34/(C20-C27)</f>
        <v>7.3876036665211697E-2</v>
      </c>
    </row>
    <row r="40" spans="2:6" ht="14.5" thickBot="1" x14ac:dyDescent="0.35">
      <c r="B40" s="7" t="s">
        <v>48</v>
      </c>
      <c r="C40" s="44">
        <v>6</v>
      </c>
    </row>
    <row r="41" spans="2:6" ht="14.5" thickBot="1" x14ac:dyDescent="0.35">
      <c r="B41" s="7" t="s">
        <v>49</v>
      </c>
      <c r="C41" s="46">
        <v>3</v>
      </c>
    </row>
    <row r="42" spans="2:6" ht="14.5" thickBot="1" x14ac:dyDescent="0.35">
      <c r="B42" s="11" t="s">
        <v>24</v>
      </c>
      <c r="C42" s="9"/>
    </row>
    <row r="43" spans="2:6" ht="14.5" thickBot="1" x14ac:dyDescent="0.35">
      <c r="B43" s="7" t="s">
        <v>25</v>
      </c>
      <c r="C43" s="40">
        <v>0.99160000000000004</v>
      </c>
    </row>
    <row r="44" spans="2:6" ht="14.5" thickBot="1" x14ac:dyDescent="0.35">
      <c r="B44" s="11" t="s">
        <v>26</v>
      </c>
      <c r="C44" s="9"/>
    </row>
    <row r="45" spans="2:6" ht="14.5" thickBot="1" x14ac:dyDescent="0.35">
      <c r="B45" s="7" t="s">
        <v>65</v>
      </c>
      <c r="C45" s="46">
        <v>81</v>
      </c>
    </row>
    <row r="46" spans="2:6" ht="14.5" thickBot="1" x14ac:dyDescent="0.35">
      <c r="B46" s="11" t="s">
        <v>27</v>
      </c>
      <c r="C46" s="9"/>
    </row>
    <row r="47" spans="2:6" ht="14.5" thickBot="1" x14ac:dyDescent="0.35">
      <c r="B47" s="7" t="s">
        <v>59</v>
      </c>
      <c r="C47" s="44">
        <v>34</v>
      </c>
    </row>
    <row r="48" spans="2:6" ht="14.5" thickBot="1" x14ac:dyDescent="0.35">
      <c r="B48" s="7" t="s">
        <v>60</v>
      </c>
      <c r="C48" s="44">
        <v>42</v>
      </c>
    </row>
    <row r="49" spans="2:4" ht="14.5" thickBot="1" x14ac:dyDescent="0.35">
      <c r="B49" s="7" t="s">
        <v>70</v>
      </c>
      <c r="C49" s="47">
        <v>0.99970000000000003</v>
      </c>
    </row>
    <row r="50" spans="2:4" ht="14.5" thickBot="1" x14ac:dyDescent="0.35">
      <c r="B50" s="7" t="s">
        <v>28</v>
      </c>
      <c r="C50" s="48">
        <v>400000</v>
      </c>
    </row>
    <row r="51" spans="2:4" ht="14.5" thickBot="1" x14ac:dyDescent="0.35">
      <c r="B51" s="11" t="s">
        <v>29</v>
      </c>
      <c r="C51" s="9"/>
    </row>
    <row r="52" spans="2:4" ht="14.5" thickBot="1" x14ac:dyDescent="0.35">
      <c r="B52" s="7" t="s">
        <v>30</v>
      </c>
      <c r="C52" s="15">
        <v>217945.35</v>
      </c>
    </row>
    <row r="53" spans="2:4" ht="14.5" thickBot="1" x14ac:dyDescent="0.35">
      <c r="B53" s="7" t="s">
        <v>63</v>
      </c>
      <c r="C53" s="15">
        <v>269761.78999999998</v>
      </c>
    </row>
    <row r="54" spans="2:4" ht="14.5" thickBot="1" x14ac:dyDescent="0.35">
      <c r="B54" s="7" t="s">
        <v>52</v>
      </c>
      <c r="C54" s="15">
        <v>264825</v>
      </c>
    </row>
    <row r="55" spans="2:4" ht="14.5" thickBot="1" x14ac:dyDescent="0.35">
      <c r="B55" s="10" t="s">
        <v>8</v>
      </c>
      <c r="C55" s="16">
        <f>C52+C53+C54</f>
        <v>752532.14</v>
      </c>
    </row>
    <row r="56" spans="2:4" ht="14.5" thickBot="1" x14ac:dyDescent="0.35">
      <c r="B56" s="11" t="s">
        <v>31</v>
      </c>
      <c r="C56" s="17"/>
    </row>
    <row r="57" spans="2:4" ht="15" thickBot="1" x14ac:dyDescent="0.4">
      <c r="B57" s="7" t="s">
        <v>32</v>
      </c>
      <c r="C57" s="18">
        <v>2.2000000000000002</v>
      </c>
      <c r="D57" s="25" t="s">
        <v>61</v>
      </c>
    </row>
    <row r="58" spans="2:4" ht="14.5" thickBot="1" x14ac:dyDescent="0.35">
      <c r="B58" s="7" t="s">
        <v>33</v>
      </c>
      <c r="C58" s="18">
        <v>0.1</v>
      </c>
    </row>
    <row r="59" spans="2:4" ht="14.5" thickBot="1" x14ac:dyDescent="0.35">
      <c r="B59" s="19" t="s">
        <v>34</v>
      </c>
      <c r="C59" s="18">
        <v>12.5</v>
      </c>
    </row>
    <row r="60" spans="2:4" ht="14.5" thickBot="1" x14ac:dyDescent="0.35">
      <c r="B60" s="20" t="s">
        <v>35</v>
      </c>
      <c r="C60" s="9"/>
    </row>
    <row r="61" spans="2:4" ht="14.5" thickBot="1" x14ac:dyDescent="0.35">
      <c r="B61" s="7" t="s">
        <v>36</v>
      </c>
      <c r="C61" s="13" t="s">
        <v>50</v>
      </c>
    </row>
    <row r="62" spans="2:4" ht="14.5" thickBot="1" x14ac:dyDescent="0.35">
      <c r="B62" s="7" t="s">
        <v>37</v>
      </c>
      <c r="C62" s="13" t="s">
        <v>50</v>
      </c>
    </row>
    <row r="63" spans="2:4" ht="14.5" thickBot="1" x14ac:dyDescent="0.35">
      <c r="B63" s="7" t="s">
        <v>38</v>
      </c>
      <c r="C63" s="13" t="s">
        <v>50</v>
      </c>
    </row>
    <row r="64" spans="2:4" ht="14.5" thickBot="1" x14ac:dyDescent="0.35">
      <c r="B64" s="7" t="s">
        <v>39</v>
      </c>
      <c r="C64" s="13" t="s">
        <v>50</v>
      </c>
    </row>
    <row r="65" spans="2:3" ht="14.5" thickBot="1" x14ac:dyDescent="0.35">
      <c r="B65" s="7" t="s">
        <v>40</v>
      </c>
      <c r="C65" s="13" t="s">
        <v>50</v>
      </c>
    </row>
    <row r="66" spans="2:3" ht="14.5" thickBot="1" x14ac:dyDescent="0.35">
      <c r="B66" s="7" t="s">
        <v>41</v>
      </c>
      <c r="C66" s="13" t="s">
        <v>50</v>
      </c>
    </row>
    <row r="67" spans="2:3" ht="19.399999999999999" customHeight="1" thickBot="1" x14ac:dyDescent="0.35">
      <c r="B67" s="7" t="s">
        <v>42</v>
      </c>
      <c r="C67" s="21" t="s">
        <v>43</v>
      </c>
    </row>
    <row r="68" spans="2:3" ht="14.5" thickBot="1" x14ac:dyDescent="0.35">
      <c r="B68" s="10" t="s">
        <v>44</v>
      </c>
      <c r="C68" s="49">
        <v>60</v>
      </c>
    </row>
    <row r="69" spans="2:3" ht="14.5" thickBot="1" x14ac:dyDescent="0.35">
      <c r="B69" s="7" t="s">
        <v>45</v>
      </c>
      <c r="C69" s="50">
        <v>6</v>
      </c>
    </row>
    <row r="70" spans="2:3" ht="14.5" thickBot="1" x14ac:dyDescent="0.35">
      <c r="B70" s="7" t="s">
        <v>46</v>
      </c>
      <c r="C70" s="50" t="s">
        <v>47</v>
      </c>
    </row>
    <row r="71" spans="2:3" ht="25.5" thickBot="1" x14ac:dyDescent="0.35">
      <c r="B71" s="22" t="s">
        <v>51</v>
      </c>
      <c r="C71" s="13"/>
    </row>
  </sheetData>
  <sheetProtection algorithmName="SHA-512" hashValue="so2NdJwDQ9am+jmdQNmPmjRXWZ/ad8l5goHYAuoiywgtokpgD2NW3j4Q8Nxk6XalhO1vAX1PWcXngQwlQAl25g==" saltValue="3f8BHi1+IZJLm7N9RUP9wQ==" spinCount="100000" sheet="1" objects="1" scenarios="1"/>
  <mergeCells count="2">
    <mergeCell ref="B14:C14"/>
    <mergeCell ref="B30:C30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7"/>
  <sheetViews>
    <sheetView zoomScaleNormal="100" workbookViewId="0">
      <selection activeCell="F10" sqref="F10"/>
    </sheetView>
  </sheetViews>
  <sheetFormatPr defaultRowHeight="14.5" x14ac:dyDescent="0.35"/>
  <cols>
    <col min="1" max="1" width="18.81640625" customWidth="1"/>
    <col min="2" max="2" width="12.54296875" bestFit="1" customWidth="1"/>
  </cols>
  <sheetData>
    <row r="1" spans="1:3" x14ac:dyDescent="0.35">
      <c r="A1" s="37" t="s">
        <v>66</v>
      </c>
      <c r="B1" s="37" t="s">
        <v>62</v>
      </c>
      <c r="C1" s="35"/>
    </row>
    <row r="2" spans="1:3" x14ac:dyDescent="0.35">
      <c r="A2" s="31">
        <v>30297</v>
      </c>
      <c r="B2" s="32">
        <v>711.6</v>
      </c>
      <c r="C2" s="35"/>
    </row>
    <row r="3" spans="1:3" x14ac:dyDescent="0.35">
      <c r="A3" s="31">
        <v>30298</v>
      </c>
      <c r="B3" s="32">
        <v>635.79999999999995</v>
      </c>
      <c r="C3" s="35"/>
    </row>
    <row r="4" spans="1:3" x14ac:dyDescent="0.35">
      <c r="A4" s="31">
        <v>30299</v>
      </c>
      <c r="B4" s="32">
        <v>1777.1</v>
      </c>
      <c r="C4" s="35"/>
    </row>
    <row r="5" spans="1:3" x14ac:dyDescent="0.35">
      <c r="A5" s="31">
        <v>30932</v>
      </c>
      <c r="B5" s="32">
        <v>2687.3</v>
      </c>
      <c r="C5" s="35"/>
    </row>
    <row r="6" spans="1:3" x14ac:dyDescent="0.35">
      <c r="A6" s="31">
        <v>30933</v>
      </c>
      <c r="B6" s="32">
        <v>815.5</v>
      </c>
      <c r="C6" s="35"/>
    </row>
    <row r="7" spans="1:3" x14ac:dyDescent="0.35">
      <c r="A7" s="31">
        <v>30934</v>
      </c>
      <c r="B7" s="32">
        <v>837.8</v>
      </c>
      <c r="C7" s="35"/>
    </row>
    <row r="8" spans="1:3" x14ac:dyDescent="0.35">
      <c r="A8" s="31">
        <v>31057</v>
      </c>
      <c r="B8" s="32">
        <v>1307.3</v>
      </c>
      <c r="C8" s="35"/>
    </row>
    <row r="9" spans="1:3" x14ac:dyDescent="0.35">
      <c r="A9" s="31">
        <v>31058</v>
      </c>
      <c r="B9" s="32">
        <v>645.6</v>
      </c>
      <c r="C9" s="35"/>
    </row>
    <row r="10" spans="1:3" x14ac:dyDescent="0.35">
      <c r="A10" s="31">
        <v>31059</v>
      </c>
      <c r="B10" s="32">
        <v>647.5</v>
      </c>
      <c r="C10" s="35"/>
    </row>
    <row r="11" spans="1:3" x14ac:dyDescent="0.35">
      <c r="A11" s="31">
        <v>31060</v>
      </c>
      <c r="B11" s="32">
        <v>824.00000000000011</v>
      </c>
      <c r="C11" s="35"/>
    </row>
    <row r="12" spans="1:3" x14ac:dyDescent="0.35">
      <c r="A12" s="31">
        <v>31061</v>
      </c>
      <c r="B12" s="32">
        <v>707.49999999999989</v>
      </c>
      <c r="C12" s="35"/>
    </row>
    <row r="13" spans="1:3" x14ac:dyDescent="0.35">
      <c r="A13" s="31">
        <v>31062</v>
      </c>
      <c r="B13" s="32">
        <v>302.7</v>
      </c>
      <c r="C13" s="35"/>
    </row>
    <row r="14" spans="1:3" x14ac:dyDescent="0.35">
      <c r="A14" s="31">
        <v>31064</v>
      </c>
      <c r="B14" s="32">
        <v>1841.45</v>
      </c>
      <c r="C14" s="35"/>
    </row>
    <row r="15" spans="1:3" x14ac:dyDescent="0.35">
      <c r="A15" s="31">
        <v>31065</v>
      </c>
      <c r="B15" s="32">
        <v>908</v>
      </c>
      <c r="C15" s="35"/>
    </row>
    <row r="16" spans="1:3" x14ac:dyDescent="0.35">
      <c r="A16" s="31">
        <v>31066</v>
      </c>
      <c r="B16" s="32">
        <v>1770.8000000000002</v>
      </c>
      <c r="C16" s="35"/>
    </row>
    <row r="17" spans="1:3" x14ac:dyDescent="0.35">
      <c r="A17" s="31">
        <v>31067</v>
      </c>
      <c r="B17" s="32">
        <v>1845.6</v>
      </c>
      <c r="C17" s="35"/>
    </row>
    <row r="18" spans="1:3" x14ac:dyDescent="0.35">
      <c r="A18" s="31">
        <v>31069</v>
      </c>
      <c r="B18" s="32">
        <v>1360.9</v>
      </c>
      <c r="C18" s="35"/>
    </row>
    <row r="19" spans="1:3" x14ac:dyDescent="0.35">
      <c r="A19" s="31">
        <v>31070</v>
      </c>
      <c r="B19" s="32">
        <v>4124.3999999999996</v>
      </c>
      <c r="C19" s="35"/>
    </row>
    <row r="20" spans="1:3" x14ac:dyDescent="0.35">
      <c r="A20" s="31">
        <v>31071</v>
      </c>
      <c r="B20" s="32">
        <v>3252.5</v>
      </c>
      <c r="C20" s="35"/>
    </row>
    <row r="21" spans="1:3" x14ac:dyDescent="0.35">
      <c r="A21" s="31">
        <v>31072</v>
      </c>
      <c r="B21" s="32">
        <v>992.20000000000016</v>
      </c>
      <c r="C21" s="35"/>
    </row>
    <row r="22" spans="1:3" x14ac:dyDescent="0.35">
      <c r="A22" s="31">
        <v>31073</v>
      </c>
      <c r="B22" s="32">
        <v>378</v>
      </c>
      <c r="C22" s="35"/>
    </row>
    <row r="23" spans="1:3" x14ac:dyDescent="0.35">
      <c r="A23" s="31">
        <v>31074</v>
      </c>
      <c r="B23" s="32">
        <v>415.1</v>
      </c>
      <c r="C23" s="35"/>
    </row>
    <row r="24" spans="1:3" x14ac:dyDescent="0.35">
      <c r="A24" s="31">
        <v>31076</v>
      </c>
      <c r="B24" s="32">
        <v>864.39999999999986</v>
      </c>
      <c r="C24" s="35"/>
    </row>
    <row r="25" spans="1:3" x14ac:dyDescent="0.35">
      <c r="A25" s="31">
        <v>31077</v>
      </c>
      <c r="B25" s="32">
        <v>1325.8</v>
      </c>
      <c r="C25" s="35"/>
    </row>
    <row r="26" spans="1:3" x14ac:dyDescent="0.35">
      <c r="A26" s="31">
        <v>31078</v>
      </c>
      <c r="B26" s="32">
        <v>5999.0999999999995</v>
      </c>
      <c r="C26" s="35"/>
    </row>
    <row r="27" spans="1:3" x14ac:dyDescent="0.35">
      <c r="A27" s="31">
        <v>31151</v>
      </c>
      <c r="B27" s="32">
        <v>1937.8999999999999</v>
      </c>
      <c r="C27" s="35"/>
    </row>
    <row r="28" spans="1:3" x14ac:dyDescent="0.35">
      <c r="A28" s="31">
        <v>31152</v>
      </c>
      <c r="B28" s="32">
        <v>334.50000000000006</v>
      </c>
      <c r="C28" s="35"/>
    </row>
    <row r="29" spans="1:3" x14ac:dyDescent="0.35">
      <c r="A29" s="31">
        <v>31601</v>
      </c>
      <c r="B29" s="32">
        <v>519.5</v>
      </c>
      <c r="C29" s="35"/>
    </row>
    <row r="30" spans="1:3" x14ac:dyDescent="0.35">
      <c r="A30" s="31">
        <v>31602</v>
      </c>
      <c r="B30" s="32">
        <v>2163.1999999999998</v>
      </c>
      <c r="C30" s="35"/>
    </row>
    <row r="31" spans="1:3" x14ac:dyDescent="0.35">
      <c r="A31" s="31">
        <v>31603</v>
      </c>
      <c r="B31" s="32">
        <v>490.19999999999993</v>
      </c>
      <c r="C31" s="35"/>
    </row>
    <row r="32" spans="1:3" x14ac:dyDescent="0.35">
      <c r="A32" s="31">
        <v>31604</v>
      </c>
      <c r="B32" s="32">
        <v>432.6</v>
      </c>
      <c r="C32" s="35"/>
    </row>
    <row r="33" spans="1:3" x14ac:dyDescent="0.35">
      <c r="A33" s="31">
        <v>31605</v>
      </c>
      <c r="B33" s="32">
        <v>904.30000000000007</v>
      </c>
      <c r="C33" s="35"/>
    </row>
    <row r="34" spans="1:3" x14ac:dyDescent="0.35">
      <c r="A34" s="31">
        <v>31606</v>
      </c>
      <c r="B34" s="32">
        <v>464.8</v>
      </c>
      <c r="C34" s="35"/>
    </row>
    <row r="35" spans="1:3" x14ac:dyDescent="0.35">
      <c r="A35" s="31">
        <v>31607</v>
      </c>
      <c r="B35" s="32">
        <v>837.10000000000014</v>
      </c>
      <c r="C35" s="35"/>
    </row>
    <row r="36" spans="1:3" x14ac:dyDescent="0.35">
      <c r="A36" s="31">
        <v>31608</v>
      </c>
      <c r="B36" s="32">
        <v>1184.3000000000002</v>
      </c>
      <c r="C36" s="35"/>
    </row>
    <row r="37" spans="1:3" x14ac:dyDescent="0.35">
      <c r="A37" s="31">
        <v>31609</v>
      </c>
      <c r="B37" s="32">
        <v>495.39999999999992</v>
      </c>
      <c r="C37" s="35"/>
    </row>
    <row r="38" spans="1:3" x14ac:dyDescent="0.35">
      <c r="A38" s="31">
        <v>31610</v>
      </c>
      <c r="B38" s="32">
        <v>730.8</v>
      </c>
      <c r="C38" s="35"/>
    </row>
    <row r="39" spans="1:3" x14ac:dyDescent="0.35">
      <c r="A39" s="31">
        <v>31611</v>
      </c>
      <c r="B39" s="32">
        <v>692.80000000000007</v>
      </c>
      <c r="C39" s="35"/>
    </row>
    <row r="40" spans="1:3" x14ac:dyDescent="0.35">
      <c r="A40" s="31">
        <v>31612</v>
      </c>
      <c r="B40" s="32">
        <v>595.1</v>
      </c>
      <c r="C40" s="35"/>
    </row>
    <row r="41" spans="1:3" x14ac:dyDescent="0.35">
      <c r="A41" s="31">
        <v>31613</v>
      </c>
      <c r="B41" s="32">
        <v>860.19999999999993</v>
      </c>
      <c r="C41" s="35"/>
    </row>
    <row r="42" spans="1:3" x14ac:dyDescent="0.35">
      <c r="A42" s="31">
        <v>31614</v>
      </c>
      <c r="B42" s="32">
        <v>977.40000000000009</v>
      </c>
      <c r="C42" s="35"/>
    </row>
    <row r="43" spans="1:3" x14ac:dyDescent="0.35">
      <c r="A43" s="31">
        <v>31615</v>
      </c>
      <c r="B43" s="32">
        <v>913.69999999999993</v>
      </c>
      <c r="C43" s="35"/>
    </row>
    <row r="44" spans="1:3" x14ac:dyDescent="0.35">
      <c r="A44" s="31">
        <v>31616</v>
      </c>
      <c r="B44" s="32">
        <v>624.69999999999993</v>
      </c>
      <c r="C44" s="35"/>
    </row>
    <row r="45" spans="1:3" x14ac:dyDescent="0.35">
      <c r="A45" s="31">
        <v>31617</v>
      </c>
      <c r="B45" s="32">
        <v>2051.3000000000002</v>
      </c>
      <c r="C45" s="35"/>
    </row>
    <row r="46" spans="1:3" x14ac:dyDescent="0.35">
      <c r="A46" s="31">
        <v>31618</v>
      </c>
      <c r="B46" s="32">
        <v>2125.9</v>
      </c>
      <c r="C46" s="35"/>
    </row>
    <row r="47" spans="1:3" x14ac:dyDescent="0.35">
      <c r="A47" s="31">
        <v>31619</v>
      </c>
      <c r="B47" s="32">
        <v>375.8</v>
      </c>
      <c r="C47" s="35"/>
    </row>
    <row r="48" spans="1:3" x14ac:dyDescent="0.35">
      <c r="A48" s="31">
        <v>97325</v>
      </c>
      <c r="B48" s="32">
        <v>3697.1</v>
      </c>
      <c r="C48" s="35"/>
    </row>
    <row r="49" spans="1:3" x14ac:dyDescent="0.35">
      <c r="A49" s="31">
        <v>97326</v>
      </c>
      <c r="B49" s="32">
        <v>26260.900000000005</v>
      </c>
      <c r="C49" s="35"/>
    </row>
    <row r="50" spans="1:3" x14ac:dyDescent="0.35">
      <c r="A50" s="31">
        <v>97328</v>
      </c>
      <c r="B50" s="32">
        <v>8026.7000000000007</v>
      </c>
      <c r="C50" s="35"/>
    </row>
    <row r="51" spans="1:3" x14ac:dyDescent="0.35">
      <c r="A51" s="31">
        <v>97330</v>
      </c>
      <c r="B51" s="32">
        <v>3691.6000000000004</v>
      </c>
      <c r="C51" s="35"/>
    </row>
    <row r="52" spans="1:3" x14ac:dyDescent="0.35">
      <c r="A52" s="31">
        <v>97332</v>
      </c>
      <c r="B52" s="32">
        <v>6240.1</v>
      </c>
      <c r="C52" s="35"/>
    </row>
    <row r="53" spans="1:3" x14ac:dyDescent="0.35">
      <c r="A53" s="31">
        <v>97333</v>
      </c>
      <c r="B53" s="32">
        <v>8851.2999999999993</v>
      </c>
      <c r="C53" s="35"/>
    </row>
    <row r="54" spans="1:3" x14ac:dyDescent="0.35">
      <c r="A54" s="31">
        <v>97334</v>
      </c>
      <c r="B54" s="32">
        <v>4153.4000000000005</v>
      </c>
      <c r="C54" s="35"/>
    </row>
    <row r="55" spans="1:3" x14ac:dyDescent="0.35">
      <c r="A55" s="31">
        <v>97335</v>
      </c>
      <c r="B55" s="32">
        <v>702.59999999999991</v>
      </c>
      <c r="C55" s="35"/>
    </row>
    <row r="56" spans="1:3" x14ac:dyDescent="0.35">
      <c r="A56" s="31">
        <v>97336</v>
      </c>
      <c r="B56" s="32">
        <v>2486.8000000000002</v>
      </c>
      <c r="C56" s="35"/>
    </row>
    <row r="57" spans="1:3" x14ac:dyDescent="0.35">
      <c r="A57" s="31">
        <v>97337</v>
      </c>
      <c r="B57" s="32">
        <v>3482.3</v>
      </c>
      <c r="C57" s="35"/>
    </row>
    <row r="58" spans="1:3" x14ac:dyDescent="0.35">
      <c r="A58" s="31">
        <v>97338</v>
      </c>
      <c r="B58" s="32">
        <v>6748.7</v>
      </c>
      <c r="C58" s="35"/>
    </row>
    <row r="59" spans="1:3" x14ac:dyDescent="0.35">
      <c r="A59" s="31">
        <v>97339</v>
      </c>
      <c r="B59" s="32">
        <v>1497.3000000000002</v>
      </c>
      <c r="C59" s="35"/>
    </row>
    <row r="60" spans="1:3" x14ac:dyDescent="0.35">
      <c r="A60" s="31">
        <v>97341</v>
      </c>
      <c r="B60" s="32">
        <v>2629.5</v>
      </c>
      <c r="C60" s="35"/>
    </row>
    <row r="61" spans="1:3" x14ac:dyDescent="0.35">
      <c r="A61" s="31">
        <v>97342</v>
      </c>
      <c r="B61" s="32">
        <v>1518.1000000000001</v>
      </c>
      <c r="C61" s="35"/>
    </row>
    <row r="62" spans="1:3" x14ac:dyDescent="0.35">
      <c r="A62" s="31">
        <v>97344</v>
      </c>
      <c r="B62" s="32">
        <v>1244</v>
      </c>
      <c r="C62" s="35"/>
    </row>
    <row r="63" spans="1:3" x14ac:dyDescent="0.35">
      <c r="A63" s="31">
        <v>97345</v>
      </c>
      <c r="B63" s="32">
        <v>7818.3</v>
      </c>
      <c r="C63" s="35"/>
    </row>
    <row r="64" spans="1:3" x14ac:dyDescent="0.35">
      <c r="A64" s="31">
        <v>97346</v>
      </c>
      <c r="B64" s="32">
        <v>3673.1000000000004</v>
      </c>
      <c r="C64" s="35"/>
    </row>
    <row r="65" spans="1:3" x14ac:dyDescent="0.35">
      <c r="A65" s="31">
        <v>97347</v>
      </c>
      <c r="B65" s="32">
        <v>3082.5</v>
      </c>
      <c r="C65" s="35"/>
    </row>
    <row r="66" spans="1:3" x14ac:dyDescent="0.35">
      <c r="A66" s="31">
        <v>97348</v>
      </c>
      <c r="B66" s="32">
        <v>4838.1000000000004</v>
      </c>
      <c r="C66" s="35"/>
    </row>
    <row r="67" spans="1:3" x14ac:dyDescent="0.35">
      <c r="A67" s="31">
        <v>97349</v>
      </c>
      <c r="B67" s="32">
        <v>2319</v>
      </c>
      <c r="C67" s="35"/>
    </row>
    <row r="68" spans="1:3" x14ac:dyDescent="0.35">
      <c r="A68" s="31">
        <v>97350</v>
      </c>
      <c r="B68" s="32">
        <v>833.2</v>
      </c>
      <c r="C68" s="35"/>
    </row>
    <row r="69" spans="1:3" x14ac:dyDescent="0.35">
      <c r="A69" s="31">
        <v>97351</v>
      </c>
      <c r="B69" s="32">
        <v>12663.000000000002</v>
      </c>
      <c r="C69" s="35"/>
    </row>
    <row r="70" spans="1:3" x14ac:dyDescent="0.35">
      <c r="A70" s="31">
        <v>97352</v>
      </c>
      <c r="B70" s="32">
        <v>8370.8000000000011</v>
      </c>
      <c r="C70" s="35"/>
    </row>
    <row r="71" spans="1:3" x14ac:dyDescent="0.35">
      <c r="A71" s="31">
        <v>97354</v>
      </c>
      <c r="B71" s="32">
        <v>10014</v>
      </c>
      <c r="C71" s="35"/>
    </row>
    <row r="72" spans="1:3" x14ac:dyDescent="0.35">
      <c r="A72" s="31">
        <v>97386</v>
      </c>
      <c r="B72" s="32">
        <v>5095.7</v>
      </c>
      <c r="C72" s="35"/>
    </row>
    <row r="73" spans="1:3" x14ac:dyDescent="0.35">
      <c r="A73" s="31">
        <v>97450</v>
      </c>
      <c r="B73" s="32">
        <v>28.5</v>
      </c>
      <c r="C73" s="35"/>
    </row>
    <row r="74" spans="1:3" x14ac:dyDescent="0.35">
      <c r="A74" s="31">
        <v>97451</v>
      </c>
      <c r="B74" s="32">
        <v>54.9</v>
      </c>
      <c r="C74" s="35"/>
    </row>
    <row r="75" spans="1:3" x14ac:dyDescent="0.35">
      <c r="A75" s="31">
        <v>97452</v>
      </c>
      <c r="B75" s="32">
        <v>55.8</v>
      </c>
      <c r="C75" s="35"/>
    </row>
    <row r="76" spans="1:3" x14ac:dyDescent="0.35">
      <c r="A76" s="31">
        <v>97453</v>
      </c>
      <c r="B76" s="32">
        <v>198.8</v>
      </c>
      <c r="C76" s="35"/>
    </row>
    <row r="77" spans="1:3" x14ac:dyDescent="0.35">
      <c r="A77" s="31">
        <v>97454</v>
      </c>
      <c r="B77" s="32">
        <v>243</v>
      </c>
      <c r="C77" s="35"/>
    </row>
    <row r="78" spans="1:3" x14ac:dyDescent="0.35">
      <c r="A78" s="31">
        <v>98954</v>
      </c>
      <c r="B78" s="32">
        <v>3588.4</v>
      </c>
      <c r="C78" s="35"/>
    </row>
    <row r="79" spans="1:3" x14ac:dyDescent="0.35">
      <c r="A79" s="31">
        <v>99016</v>
      </c>
      <c r="B79" s="32">
        <v>2808.5</v>
      </c>
      <c r="C79" s="35"/>
    </row>
    <row r="80" spans="1:3" x14ac:dyDescent="0.35">
      <c r="A80" s="31">
        <v>99018</v>
      </c>
      <c r="B80" s="32">
        <v>2824.1</v>
      </c>
      <c r="C80" s="35"/>
    </row>
    <row r="81" spans="1:3" x14ac:dyDescent="0.35">
      <c r="A81" s="31">
        <v>99019</v>
      </c>
      <c r="B81" s="32">
        <v>2840.4</v>
      </c>
      <c r="C81" s="35"/>
    </row>
    <row r="82" spans="1:3" x14ac:dyDescent="0.35">
      <c r="A82" s="31">
        <v>99020</v>
      </c>
      <c r="B82" s="32">
        <v>8675.4000000000015</v>
      </c>
      <c r="C82" s="35"/>
    </row>
    <row r="83" spans="1:3" x14ac:dyDescent="0.35">
      <c r="A83" s="33"/>
      <c r="B83" s="34">
        <v>0</v>
      </c>
      <c r="C83" s="35"/>
    </row>
    <row r="84" spans="1:3" x14ac:dyDescent="0.35">
      <c r="A84" s="33"/>
      <c r="B84" s="34">
        <v>0</v>
      </c>
      <c r="C84" s="35"/>
    </row>
    <row r="85" spans="1:3" x14ac:dyDescent="0.35">
      <c r="A85" s="36" t="s">
        <v>62</v>
      </c>
      <c r="B85" s="36">
        <v>217945.35</v>
      </c>
      <c r="C85" s="35"/>
    </row>
    <row r="86" spans="1:3" x14ac:dyDescent="0.35">
      <c r="A86" s="35"/>
      <c r="B86" s="35"/>
      <c r="C86" s="35"/>
    </row>
    <row r="87" spans="1:3" x14ac:dyDescent="0.35">
      <c r="A87" s="35"/>
      <c r="B87" s="35"/>
      <c r="C87" s="35"/>
    </row>
  </sheetData>
  <sheetProtection algorithmName="SHA-512" hashValue="ynNbik2DHurepA8yIjEOsGuRVCzR4QEJLBWJHa03ET0iYFGguTu/WICtt/A918vT8P9gfnNVX3BwBiEICXsv+A==" saltValue="GV0m5CJgNlm7rkUqempaaQ==" spinCount="100000" sheet="1" objects="1" scenarios="1"/>
  <conditionalFormatting sqref="A2:A85">
    <cfRule type="duplicateValues" dxfId="1" priority="4"/>
  </conditionalFormatting>
  <conditionalFormatting sqref="A1">
    <cfRule type="duplicateValues" dxfId="0" priority="5"/>
  </conditionalFormatting>
  <pageMargins left="0.7" right="0.7" top="0.75" bottom="0.75" header="0.3" footer="0.3"/>
  <pageSetup paperSize="9" orientation="portrait" r:id="rId1"/>
  <rowBreaks count="1" manualBreakCount="1">
    <brk id="4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7F61FE851B64893C329F1C819B0E2" ma:contentTypeVersion="8" ma:contentTypeDescription="Een nieuw document maken." ma:contentTypeScope="" ma:versionID="6af6b2b92c117e22d5ace35144deff84">
  <xsd:schema xmlns:xsd="http://www.w3.org/2001/XMLSchema" xmlns:xs="http://www.w3.org/2001/XMLSchema" xmlns:p="http://schemas.microsoft.com/office/2006/metadata/properties" xmlns:ns2="000bfd54-c682-44d2-b109-eadff68af86e" targetNamespace="http://schemas.microsoft.com/office/2006/metadata/properties" ma:root="true" ma:fieldsID="dab03dfcdac3e4dee69803504ce1bda8" ns2:_="">
    <xsd:import namespace="000bfd54-c682-44d2-b109-eadff68a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bfd54-c682-44d2-b109-eadff68a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68D657-AE80-4B0C-9063-56F57A991C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40826-7E8B-4E00-9520-CC5656B35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bfd54-c682-44d2-b109-eadff68a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CC1E14-758F-4D3B-8CEF-AFBC6D834B4E}">
  <ds:schemaRefs>
    <ds:schemaRef ds:uri="http://schemas.microsoft.com/office/2006/metadata/properties"/>
    <ds:schemaRef ds:uri="000bfd54-c682-44d2-b109-eadff68af86e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Vlaardingen 2019 kwantiteiten</vt:lpstr>
      <vt:lpstr>Contant per PA</vt:lpstr>
    </vt:vector>
  </TitlesOfParts>
  <Company>Spark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Ebbing</dc:creator>
  <cp:lastModifiedBy>Karmijn de Wit</cp:lastModifiedBy>
  <cp:lastPrinted>2021-04-26T13:12:00Z</cp:lastPrinted>
  <dcterms:created xsi:type="dcterms:W3CDTF">2020-09-29T12:59:48Z</dcterms:created>
  <dcterms:modified xsi:type="dcterms:W3CDTF">2021-04-26T13:13:01Z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0x01010052C7F61FE851B64893C329F1C819B0E2</vt:lpwstr>
  </property>
</Properties>
</file>