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arkparkeren.sharepoint.com/sites/GemeenteVlaardingen-AanbestedingParkeerbeheerondersteuning/Gedeelde documenten/Aanbesteding parkeerbeheer 2020/NvI/"/>
    </mc:Choice>
  </mc:AlternateContent>
  <xr:revisionPtr revIDLastSave="9" documentId="8_{67A16F44-45E6-439A-BDC3-E6514F7DE66C}" xr6:coauthVersionLast="46" xr6:coauthVersionMax="46" xr10:uidLastSave="{9CC32793-9572-4C08-B8AF-DDA53A1B9360}"/>
  <bookViews>
    <workbookView xWindow="22932" yWindow="-108" windowWidth="30936" windowHeight="16896" xr2:uid="{63B7598E-2F9F-4991-B897-C4919A4096D8}"/>
  </bookViews>
  <sheets>
    <sheet name="Parkeerhandhaving - SLA score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1" l="1"/>
  <c r="D10" i="1" l="1"/>
  <c r="E10" i="1" s="1"/>
  <c r="C13" i="1"/>
  <c r="D11" i="1"/>
  <c r="E11" i="1" s="1"/>
  <c r="D8" i="1"/>
  <c r="E8" i="1" s="1"/>
  <c r="H6" i="1"/>
  <c r="D7" i="1" l="1"/>
  <c r="E7" i="1" s="1"/>
  <c r="D6" i="1"/>
  <c r="E6" i="1" s="1"/>
  <c r="D9" i="1"/>
  <c r="E9" i="1" s="1"/>
  <c r="D12" i="1"/>
  <c r="E12" i="1" s="1"/>
  <c r="E13" i="1" l="1"/>
</calcChain>
</file>

<file path=xl/sharedStrings.xml><?xml version="1.0" encoding="utf-8"?>
<sst xmlns="http://schemas.openxmlformats.org/spreadsheetml/2006/main" count="18" uniqueCount="18">
  <si>
    <t>Onderdeel</t>
  </si>
  <si>
    <t>Weging</t>
  </si>
  <si>
    <t>Score</t>
  </si>
  <si>
    <t>Resultaat</t>
  </si>
  <si>
    <t>Vereist resultaat</t>
  </si>
  <si>
    <t>Gerealiseerd resultaat</t>
  </si>
  <si>
    <t>Realisering incl marge</t>
  </si>
  <si>
    <t>I. Doel van de parkeercontrole: Betalingsbereidheid</t>
  </si>
  <si>
    <t>II. Efficientie van de parkeercontrole: Naheffingsaanslagen</t>
  </si>
  <si>
    <t>III. Invordering naheffingen (NL)</t>
  </si>
  <si>
    <t>Totaalscore</t>
  </si>
  <si>
    <t xml:space="preserve">Parkeerbeheer Vlaardingen - SLA score </t>
  </si>
  <si>
    <t>IV. Bezwaarschriften</t>
  </si>
  <si>
    <t>V. Beschikbaarheid Parkeerautomaten</t>
  </si>
  <si>
    <t>VI. Rapportages</t>
  </si>
  <si>
    <t>2% verrekenbaar</t>
  </si>
  <si>
    <t>Zelf aan te bieden inschrijving</t>
  </si>
  <si>
    <t>VII. Aantal in te zetten uren (obv 2% marge)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</si>
</sst>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0"/>
      <color theme="1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4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3" borderId="1" xfId="0" applyFont="1" applyFill="1" applyBorder="1"/>
    <xf numFmtId="0" fontId="3" fillId="3" borderId="2" xfId="0" applyFont="1" applyFill="1" applyBorder="1" applyAlignment="1">
      <alignment horizontal="right"/>
    </xf>
    <xf numFmtId="0" fontId="4" fillId="2" borderId="0" xfId="0" applyFont="1" applyFill="1" applyAlignment="1">
      <alignment horizontal="right"/>
    </xf>
    <xf numFmtId="0" fontId="4" fillId="3" borderId="3" xfId="0" applyFont="1" applyFill="1" applyBorder="1" applyAlignment="1">
      <alignment horizontal="justify" vertical="top"/>
    </xf>
    <xf numFmtId="0" fontId="4" fillId="3" borderId="4" xfId="0" applyFont="1" applyFill="1" applyBorder="1" applyAlignment="1">
      <alignment horizontal="center" vertical="top"/>
    </xf>
    <xf numFmtId="0" fontId="4" fillId="3" borderId="5" xfId="0" applyFont="1" applyFill="1" applyBorder="1" applyAlignment="1">
      <alignment horizontal="right" vertical="top"/>
    </xf>
    <xf numFmtId="0" fontId="4" fillId="3" borderId="3" xfId="0" applyFont="1" applyFill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0" fontId="1" fillId="2" borderId="0" xfId="0" applyFont="1" applyFill="1" applyAlignment="1">
      <alignment wrapText="1"/>
    </xf>
    <xf numFmtId="0" fontId="1" fillId="3" borderId="6" xfId="0" applyFont="1" applyFill="1" applyBorder="1" applyAlignment="1">
      <alignment horizontal="left" vertical="center"/>
    </xf>
    <xf numFmtId="9" fontId="1" fillId="3" borderId="0" xfId="0" applyNumberFormat="1" applyFont="1" applyFill="1" applyAlignment="1">
      <alignment horizontal="center" vertical="top"/>
    </xf>
    <xf numFmtId="164" fontId="1" fillId="3" borderId="0" xfId="1" applyNumberFormat="1" applyFont="1" applyFill="1" applyBorder="1" applyAlignment="1">
      <alignment horizontal="center" vertical="top"/>
    </xf>
    <xf numFmtId="164" fontId="1" fillId="3" borderId="7" xfId="0" applyNumberFormat="1" applyFont="1" applyFill="1" applyBorder="1" applyAlignment="1">
      <alignment horizontal="right" vertical="top"/>
    </xf>
    <xf numFmtId="164" fontId="6" fillId="4" borderId="7" xfId="0" applyNumberFormat="1" applyFont="1" applyFill="1" applyBorder="1"/>
    <xf numFmtId="4" fontId="1" fillId="3" borderId="6" xfId="0" applyNumberFormat="1" applyFont="1" applyFill="1" applyBorder="1" applyAlignment="1">
      <alignment horizontal="right"/>
    </xf>
    <xf numFmtId="4" fontId="6" fillId="4" borderId="7" xfId="0" applyNumberFormat="1" applyFont="1" applyFill="1" applyBorder="1"/>
    <xf numFmtId="164" fontId="1" fillId="2" borderId="0" xfId="1" applyNumberFormat="1" applyFont="1" applyFill="1"/>
    <xf numFmtId="164" fontId="1" fillId="3" borderId="7" xfId="1" applyNumberFormat="1" applyFont="1" applyFill="1" applyBorder="1" applyAlignment="1">
      <alignment horizontal="right" vertical="top"/>
    </xf>
    <xf numFmtId="164" fontId="1" fillId="3" borderId="6" xfId="0" applyNumberFormat="1" applyFont="1" applyFill="1" applyBorder="1"/>
    <xf numFmtId="9" fontId="1" fillId="3" borderId="0" xfId="0" applyNumberFormat="1" applyFont="1" applyFill="1" applyAlignment="1">
      <alignment horizontal="center" vertical="top" wrapText="1"/>
    </xf>
    <xf numFmtId="164" fontId="1" fillId="3" borderId="0" xfId="1" applyNumberFormat="1" applyFont="1" applyFill="1" applyBorder="1" applyAlignment="1">
      <alignment horizontal="center" vertical="top" wrapText="1"/>
    </xf>
    <xf numFmtId="164" fontId="1" fillId="3" borderId="7" xfId="0" applyNumberFormat="1" applyFont="1" applyFill="1" applyBorder="1" applyAlignment="1">
      <alignment horizontal="right" vertical="top" wrapText="1"/>
    </xf>
    <xf numFmtId="0" fontId="1" fillId="3" borderId="6" xfId="1" applyNumberFormat="1" applyFont="1" applyFill="1" applyBorder="1"/>
    <xf numFmtId="1" fontId="6" fillId="4" borderId="7" xfId="1" applyNumberFormat="1" applyFont="1" applyFill="1" applyBorder="1"/>
    <xf numFmtId="10" fontId="1" fillId="2" borderId="0" xfId="0" applyNumberFormat="1" applyFont="1" applyFill="1"/>
    <xf numFmtId="0" fontId="1" fillId="2" borderId="0" xfId="0" quotePrefix="1" applyFont="1" applyFill="1"/>
    <xf numFmtId="0" fontId="1" fillId="3" borderId="6" xfId="0" applyFont="1" applyFill="1" applyBorder="1"/>
    <xf numFmtId="1" fontId="6" fillId="4" borderId="7" xfId="0" applyNumberFormat="1" applyFont="1" applyFill="1" applyBorder="1"/>
    <xf numFmtId="0" fontId="4" fillId="3" borderId="8" xfId="0" applyFont="1" applyFill="1" applyBorder="1" applyAlignment="1">
      <alignment horizontal="left" vertical="top" wrapText="1"/>
    </xf>
    <xf numFmtId="9" fontId="4" fillId="3" borderId="9" xfId="0" applyNumberFormat="1" applyFont="1" applyFill="1" applyBorder="1" applyAlignment="1">
      <alignment horizontal="center" vertical="top" wrapText="1"/>
    </xf>
    <xf numFmtId="0" fontId="4" fillId="3" borderId="9" xfId="0" applyFont="1" applyFill="1" applyBorder="1" applyAlignment="1">
      <alignment horizontal="center" vertical="top" wrapText="1"/>
    </xf>
    <xf numFmtId="164" fontId="4" fillId="3" borderId="10" xfId="0" applyNumberFormat="1" applyFont="1" applyFill="1" applyBorder="1" applyAlignment="1">
      <alignment horizontal="right" vertical="top" wrapText="1"/>
    </xf>
    <xf numFmtId="0" fontId="1" fillId="3" borderId="8" xfId="0" applyFont="1" applyFill="1" applyBorder="1"/>
    <xf numFmtId="0" fontId="1" fillId="0" borderId="10" xfId="0" applyFont="1" applyBorder="1"/>
    <xf numFmtId="0" fontId="4" fillId="2" borderId="0" xfId="0" applyFont="1" applyFill="1" applyAlignment="1">
      <alignment horizontal="justify" vertical="top" wrapText="1"/>
    </xf>
    <xf numFmtId="0" fontId="4" fillId="2" borderId="0" xfId="0" applyFont="1" applyFill="1" applyAlignment="1">
      <alignment horizontal="right" vertical="top" wrapText="1"/>
    </xf>
    <xf numFmtId="164" fontId="1" fillId="0" borderId="0" xfId="1" applyNumberFormat="1" applyFont="1" applyBorder="1" applyAlignment="1">
      <alignment horizontal="center" vertical="top"/>
    </xf>
    <xf numFmtId="0" fontId="7" fillId="2" borderId="0" xfId="0" applyFont="1" applyFill="1"/>
    <xf numFmtId="10" fontId="1" fillId="5" borderId="6" xfId="0" applyNumberFormat="1" applyFont="1" applyFill="1" applyBorder="1"/>
    <xf numFmtId="164" fontId="1" fillId="5" borderId="6" xfId="0" applyNumberFormat="1" applyFont="1" applyFill="1" applyBorder="1"/>
    <xf numFmtId="0" fontId="1" fillId="5" borderId="0" xfId="0" applyFont="1" applyFill="1"/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GemeenteOisterwijk-Contractmanagement2020/Intern/Werkdocumenten/Contractmanagement%20tot%20nieuwe%20ovk/SLA%202019%20Parkeerbeheer%20Oisterwijk%20heel%20jaa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keerbeheer - SLA score"/>
      <sheetName val="SLA"/>
      <sheetName val="Monitoring effecten"/>
      <sheetName val="I. Betalingsbereidheid"/>
      <sheetName val="II &amp; IV"/>
      <sheetName val="Reden &amp; uitspraak bezwaar"/>
      <sheetName val="III. Invorderingspercentages"/>
      <sheetName val="VII. Aantal uren"/>
      <sheetName val="V. Rapportages"/>
      <sheetName val="VI. Geldstromen"/>
      <sheetName val="Vragen en opmerkingen P1"/>
      <sheetName val="Vragen en opmerkingen P1 2019"/>
      <sheetName val="Inzet aspiranten"/>
      <sheetName val="(oud)info zonenummers mobiel p"/>
      <sheetName val="Blad1"/>
    </sheetNames>
    <sheetDataSet>
      <sheetData sheetId="0" refreshError="1"/>
      <sheetData sheetId="1">
        <row r="4">
          <cell r="P4">
            <v>0.97509999999999997</v>
          </cell>
        </row>
        <row r="5">
          <cell r="P5">
            <v>0.97390603783229734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2CDC1-17CA-4A2C-A3FD-A1B0F152D032}">
  <sheetPr>
    <tabColor theme="7" tint="0.59999389629810485"/>
    <pageSetUpPr fitToPage="1"/>
  </sheetPr>
  <dimension ref="A1:K19"/>
  <sheetViews>
    <sheetView tabSelected="1" zoomScaleNormal="100" workbookViewId="0">
      <selection activeCell="B13" sqref="B13"/>
    </sheetView>
  </sheetViews>
  <sheetFormatPr defaultColWidth="9.1796875" defaultRowHeight="14" x14ac:dyDescent="0.3"/>
  <cols>
    <col min="1" max="1" width="2.54296875" style="2" customWidth="1"/>
    <col min="2" max="2" width="49.1796875" style="2" bestFit="1" customWidth="1"/>
    <col min="3" max="3" width="8" style="2" bestFit="1" customWidth="1"/>
    <col min="4" max="5" width="16.6328125" style="2" bestFit="1" customWidth="1"/>
    <col min="6" max="6" width="9.1796875" style="2"/>
    <col min="7" max="7" width="8.81640625" style="2" bestFit="1" customWidth="1"/>
    <col min="8" max="8" width="12.81640625" style="2" customWidth="1"/>
    <col min="9" max="9" width="10.1796875" style="2" customWidth="1"/>
    <col min="10" max="10" width="9.453125" style="2" bestFit="1" customWidth="1"/>
    <col min="11" max="11" width="13.54296875" style="2" customWidth="1"/>
    <col min="12" max="16384" width="9.1796875" style="2"/>
  </cols>
  <sheetData>
    <row r="1" spans="1:11" ht="14.5" thickBo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6" thickBot="1" x14ac:dyDescent="0.4">
      <c r="A2" s="1"/>
      <c r="B2" s="3" t="s">
        <v>11</v>
      </c>
      <c r="C2" s="4">
        <v>2021</v>
      </c>
      <c r="D2" s="1"/>
      <c r="E2" s="1"/>
      <c r="F2" s="1"/>
      <c r="G2" s="1"/>
      <c r="H2" s="1"/>
      <c r="I2" s="1"/>
      <c r="J2" s="1"/>
      <c r="K2" s="1"/>
    </row>
    <row r="3" spans="1:1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4.5" thickBot="1" x14ac:dyDescent="0.35">
      <c r="A4" s="1"/>
      <c r="B4" s="1"/>
      <c r="C4" s="1"/>
      <c r="D4" s="1"/>
      <c r="E4" s="1"/>
      <c r="F4" s="1"/>
      <c r="G4" s="5"/>
      <c r="H4" s="5"/>
      <c r="I4" s="1"/>
      <c r="J4" s="1"/>
      <c r="K4" s="1"/>
    </row>
    <row r="5" spans="1:11" ht="26" x14ac:dyDescent="0.3">
      <c r="A5" s="1"/>
      <c r="B5" s="6" t="s">
        <v>0</v>
      </c>
      <c r="C5" s="7" t="s">
        <v>1</v>
      </c>
      <c r="D5" s="7" t="s">
        <v>2</v>
      </c>
      <c r="E5" s="8" t="s">
        <v>3</v>
      </c>
      <c r="F5" s="1"/>
      <c r="G5" s="9" t="s">
        <v>4</v>
      </c>
      <c r="H5" s="10" t="s">
        <v>5</v>
      </c>
      <c r="I5" s="11" t="s">
        <v>6</v>
      </c>
      <c r="J5" s="1"/>
      <c r="K5" s="1"/>
    </row>
    <row r="6" spans="1:11" x14ac:dyDescent="0.3">
      <c r="A6" s="1"/>
      <c r="B6" s="12" t="s">
        <v>7</v>
      </c>
      <c r="C6" s="13">
        <v>0.2</v>
      </c>
      <c r="D6" s="14">
        <f>IF(100%-(G6-H6)&gt;1,100%,(100%-(G6-H6)))</f>
        <v>1</v>
      </c>
      <c r="E6" s="15">
        <f t="shared" ref="E6:E12" si="0">C6*D6</f>
        <v>0.2</v>
      </c>
      <c r="F6" s="1"/>
      <c r="G6" s="41">
        <v>0.97</v>
      </c>
      <c r="H6" s="16">
        <f>[1]SLA!P5</f>
        <v>0.97390603783229734</v>
      </c>
      <c r="I6" s="1"/>
      <c r="J6" s="1"/>
      <c r="K6" s="1"/>
    </row>
    <row r="7" spans="1:11" x14ac:dyDescent="0.3">
      <c r="A7" s="1"/>
      <c r="B7" s="12" t="s">
        <v>8</v>
      </c>
      <c r="C7" s="13">
        <v>0.2</v>
      </c>
      <c r="D7" s="14">
        <f>IF((H7/G7)&lt;100%,H7/G7,100%)</f>
        <v>1</v>
      </c>
      <c r="E7" s="15">
        <f t="shared" si="0"/>
        <v>0.2</v>
      </c>
      <c r="F7" s="1"/>
      <c r="G7" s="17">
        <v>1</v>
      </c>
      <c r="H7" s="18">
        <v>1.01</v>
      </c>
      <c r="I7" s="1"/>
      <c r="J7" s="1"/>
      <c r="K7" s="1"/>
    </row>
    <row r="8" spans="1:11" x14ac:dyDescent="0.3">
      <c r="A8" s="1"/>
      <c r="B8" s="12" t="s">
        <v>9</v>
      </c>
      <c r="C8" s="13">
        <v>0.15</v>
      </c>
      <c r="D8" s="14">
        <f>IF((H8/G8)&lt;100%,H8/G8,100%)</f>
        <v>0.98043478260869565</v>
      </c>
      <c r="E8" s="15">
        <f t="shared" si="0"/>
        <v>0.14706521739130435</v>
      </c>
      <c r="F8" s="1"/>
      <c r="G8" s="41">
        <v>0.92</v>
      </c>
      <c r="H8" s="16">
        <v>0.90200000000000002</v>
      </c>
      <c r="I8" s="1"/>
      <c r="J8" s="1"/>
      <c r="K8" s="19"/>
    </row>
    <row r="9" spans="1:11" x14ac:dyDescent="0.3">
      <c r="A9" s="1"/>
      <c r="B9" s="12" t="s">
        <v>12</v>
      </c>
      <c r="C9" s="13">
        <v>0.1</v>
      </c>
      <c r="D9" s="14">
        <f>IF((G9/H9)&gt;1,1,(G9/H9))</f>
        <v>1</v>
      </c>
      <c r="E9" s="20">
        <f>C9*D9</f>
        <v>0.1</v>
      </c>
      <c r="F9" s="1"/>
      <c r="G9" s="42">
        <v>7.0000000000000007E-2</v>
      </c>
      <c r="H9" s="16">
        <v>6.7000000000000004E-2</v>
      </c>
      <c r="I9" s="1"/>
      <c r="J9" s="1"/>
      <c r="K9" s="19"/>
    </row>
    <row r="10" spans="1:11" x14ac:dyDescent="0.3">
      <c r="A10" s="1"/>
      <c r="B10" s="12" t="s">
        <v>13</v>
      </c>
      <c r="C10" s="13">
        <v>0.05</v>
      </c>
      <c r="D10" s="39">
        <f>IF((H10/G10)&lt;100%,H10/G10,100%)</f>
        <v>1</v>
      </c>
      <c r="E10" s="20">
        <f>C10*D10</f>
        <v>0.05</v>
      </c>
      <c r="F10" s="1"/>
      <c r="G10" s="21">
        <v>0.98</v>
      </c>
      <c r="H10" s="16">
        <v>0.99</v>
      </c>
      <c r="I10" s="1"/>
      <c r="J10" s="1"/>
      <c r="K10" s="19"/>
    </row>
    <row r="11" spans="1:11" x14ac:dyDescent="0.3">
      <c r="A11" s="1"/>
      <c r="B11" s="12" t="s">
        <v>14</v>
      </c>
      <c r="C11" s="22">
        <v>0.15</v>
      </c>
      <c r="D11" s="23">
        <f>IF((H11/G11)&lt;100%,H11/G11,100%)-I11</f>
        <v>0.92307692307692313</v>
      </c>
      <c r="E11" s="24">
        <f t="shared" si="0"/>
        <v>0.13846153846153847</v>
      </c>
      <c r="F11" s="1"/>
      <c r="G11" s="25">
        <v>13</v>
      </c>
      <c r="H11" s="26">
        <v>12</v>
      </c>
      <c r="I11" s="27"/>
      <c r="J11" s="28"/>
      <c r="K11" s="1"/>
    </row>
    <row r="12" spans="1:11" x14ac:dyDescent="0.3">
      <c r="A12" s="1"/>
      <c r="B12" s="12" t="s">
        <v>17</v>
      </c>
      <c r="C12" s="22">
        <v>0.15</v>
      </c>
      <c r="D12" s="23">
        <f>IF((H12/G12)&lt;100%,H12/G12,100%)</f>
        <v>1</v>
      </c>
      <c r="E12" s="24">
        <f t="shared" si="0"/>
        <v>0.15</v>
      </c>
      <c r="F12" s="1"/>
      <c r="G12" s="29">
        <v>8820</v>
      </c>
      <c r="H12" s="30">
        <v>8850</v>
      </c>
      <c r="I12" s="1">
        <f>IF(AND(H12&lt;16800,H12&gt;15200),16000,H12)</f>
        <v>8850</v>
      </c>
      <c r="J12" s="1"/>
      <c r="K12" s="1"/>
    </row>
    <row r="13" spans="1:11" ht="14.5" thickBot="1" x14ac:dyDescent="0.35">
      <c r="A13" s="1"/>
      <c r="B13" s="31" t="s">
        <v>10</v>
      </c>
      <c r="C13" s="32">
        <f>SUM(C6:C12)</f>
        <v>1</v>
      </c>
      <c r="D13" s="33"/>
      <c r="E13" s="34">
        <f>SUM(E6:E12)</f>
        <v>0.98552675585284299</v>
      </c>
      <c r="F13" s="1"/>
      <c r="G13" s="35"/>
      <c r="H13" s="36"/>
      <c r="I13" s="40" t="s">
        <v>15</v>
      </c>
      <c r="J13" s="1"/>
      <c r="K13" s="1"/>
    </row>
    <row r="14" spans="1:1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3">
      <c r="A15" s="1"/>
      <c r="B15" s="1"/>
      <c r="C15" s="1"/>
      <c r="D15" s="1"/>
      <c r="E15" s="1"/>
      <c r="F15" s="1"/>
      <c r="G15" s="1"/>
      <c r="H15" s="43"/>
      <c r="I15" s="1" t="s">
        <v>16</v>
      </c>
      <c r="J15" s="1"/>
      <c r="K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/>
      <c r="B18" s="37"/>
      <c r="C18" s="38"/>
      <c r="D18" s="38"/>
      <c r="E18" s="38"/>
      <c r="F18" s="1"/>
      <c r="G18" s="1"/>
      <c r="H18" s="1"/>
      <c r="I18" s="1"/>
      <c r="J18" s="1"/>
      <c r="K18" s="1"/>
    </row>
    <row r="19" spans="1:1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</sheetData>
  <pageMargins left="0.70866141732283472" right="0.70866141732283472" top="0.74803149606299213" bottom="0.74803149606299213" header="0.31496062992125984" footer="0.31496062992125984"/>
  <pageSetup paperSize="9" scale="92" orientation="landscape" r:id="rId1"/>
  <headerFooter>
    <oddHeader>&amp;L&amp;F&amp;C&amp;A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C7F61FE851B64893C329F1C819B0E2" ma:contentTypeVersion="8" ma:contentTypeDescription="Een nieuw document maken." ma:contentTypeScope="" ma:versionID="6af6b2b92c117e22d5ace35144deff84">
  <xsd:schema xmlns:xsd="http://www.w3.org/2001/XMLSchema" xmlns:xs="http://www.w3.org/2001/XMLSchema" xmlns:p="http://schemas.microsoft.com/office/2006/metadata/properties" xmlns:ns2="000bfd54-c682-44d2-b109-eadff68af86e" targetNamespace="http://schemas.microsoft.com/office/2006/metadata/properties" ma:root="true" ma:fieldsID="dab03dfcdac3e4dee69803504ce1bda8" ns2:_="">
    <xsd:import namespace="000bfd54-c682-44d2-b109-eadff68af8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0bfd54-c682-44d2-b109-eadff68af8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25C597D-2A5F-4C6C-83C6-62A8BD7157C5}"/>
</file>

<file path=customXml/itemProps2.xml><?xml version="1.0" encoding="utf-8"?>
<ds:datastoreItem xmlns:ds="http://schemas.openxmlformats.org/officeDocument/2006/customXml" ds:itemID="{342E25C9-39CC-4A3C-BA16-A5340395DF5A}"/>
</file>

<file path=customXml/itemProps3.xml><?xml version="1.0" encoding="utf-8"?>
<ds:datastoreItem xmlns:ds="http://schemas.openxmlformats.org/officeDocument/2006/customXml" ds:itemID="{887AD4EC-8C27-4629-B96E-93C764DB67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Parkeerhandhaving - SLA score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Karmijn de Wit</dc:creator>
  <cp:lastModifiedBy>Karmijn de Wit</cp:lastModifiedBy>
  <dcterms:created xsi:type="dcterms:W3CDTF">2021-04-26T13:47:39Z</dcterms:created>
  <dcterms:modified xsi:type="dcterms:W3CDTF">2021-04-26T14:13:56Z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0x01010052C7F61FE851B64893C329F1C819B0E2</vt:lpwstr>
  </property>
</Properties>
</file>