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ijnj1\OneDrive\BZK aanbesteding leensysteem\"/>
    </mc:Choice>
  </mc:AlternateContent>
  <xr:revisionPtr revIDLastSave="0" documentId="13_ncr:1_{BB0E45A0-AEBC-46CA-99DE-B13825ABB7BF}" xr6:coauthVersionLast="46" xr6:coauthVersionMax="46" xr10:uidLastSave="{00000000-0000-0000-0000-000000000000}"/>
  <workbookProtection workbookAlgorithmName="SHA-512" workbookHashValue="W5SpedFVXbPXYSZw16ZpTx2iol77PPg9K80YEYx74yfIpIcRRZ8QlGfiv3X/USOS+sBgdWRFfreSe1Isyeiw1Q==" workbookSaltValue="sbM7vP1VCL1605cyN7wrcQ==" workbookSpinCount="100000" lockStructure="1"/>
  <bookViews>
    <workbookView xWindow="-110" yWindow="-110" windowWidth="19420" windowHeight="10420" activeTab="3" xr2:uid="{A40BD950-A04E-4E1F-B7EE-0474A2818361}"/>
  </bookViews>
  <sheets>
    <sheet name="Instructie" sheetId="1" r:id="rId1"/>
    <sheet name="Samenvatting TCO" sheetId="4" r:id="rId2"/>
    <sheet name="Rekenblad" sheetId="2" r:id="rId3"/>
    <sheet name="Prijslijst inventari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2" l="1"/>
  <c r="N46" i="2" s="1"/>
  <c r="J16" i="4" s="1"/>
  <c r="J31" i="3"/>
  <c r="N35" i="2"/>
  <c r="N34" i="2"/>
  <c r="N27" i="2"/>
  <c r="N28" i="2"/>
  <c r="N29" i="2"/>
  <c r="N30" i="2"/>
  <c r="N31" i="2"/>
  <c r="N32" i="2"/>
  <c r="N33" i="2"/>
  <c r="N26" i="2"/>
  <c r="N21" i="2"/>
  <c r="N20" i="2"/>
  <c r="N18" i="2"/>
  <c r="N19" i="2"/>
  <c r="N17" i="2"/>
  <c r="J33" i="3" l="1"/>
  <c r="N40" i="2" s="1"/>
  <c r="N41" i="2" s="1"/>
  <c r="N22" i="2"/>
  <c r="J13" i="4" s="1"/>
  <c r="N36" i="2"/>
  <c r="J14" i="4" s="1"/>
  <c r="N42" i="2" l="1"/>
  <c r="J15" i="4" s="1"/>
  <c r="K19" i="4" s="1"/>
</calcChain>
</file>

<file path=xl/sharedStrings.xml><?xml version="1.0" encoding="utf-8"?>
<sst xmlns="http://schemas.openxmlformats.org/spreadsheetml/2006/main" count="154" uniqueCount="113">
  <si>
    <t>Bibliotheek Zuid-Kennemerland</t>
  </si>
  <si>
    <t>EU Aanbesteding  voor de verwerving en inbedrijfstelling van een zelf-service Leensysteem, inclusief aanverwante diensten</t>
  </si>
  <si>
    <t>Bijlage 4 bij het Aanbestedingsdocument</t>
  </si>
  <si>
    <t>Template Invulformulier Prijzen / Tarieven</t>
  </si>
  <si>
    <t xml:space="preserve">TenderNed kenmerk: </t>
  </si>
  <si>
    <t>Verzoeke om bij uw Inschrijving in te dienen:</t>
  </si>
  <si>
    <t xml:space="preserve">Prijzen/tarieven, die in dit invulformulier niet zijn benoemd, kunnen tijdens de uitvoering van de Opdracht / </t>
  </si>
  <si>
    <t>de looptijd van de Overeenkomst - anders dan na schriftelijk akkoord van de Opdrachtgever -</t>
  </si>
  <si>
    <t xml:space="preserve">niet in rekening worden gebracht. </t>
  </si>
  <si>
    <t>Deze rangorde wordt bepaald met behulp van de formule "Laagste prijs per kwaliteitspunt".</t>
  </si>
  <si>
    <t xml:space="preserve">Prijs als bepalend element in de rangordebepaling / Total cost of "ownership" </t>
  </si>
  <si>
    <t>Uitgangspunten bij het invullen:</t>
  </si>
  <si>
    <t>In dit invulformulier vraagt Aanbestedende dienst u, om uw gedane inhoudelijke aanbieding te voorzien van een sluitende</t>
  </si>
  <si>
    <t>financiële paragraaf, die alle relevante prijscomponenten bevat voor een degelijke uitvoering van de Opdracht.</t>
  </si>
  <si>
    <t xml:space="preserve">Waar de looptijd van de Overeenkomst een initieel tijdvak van zes jaar bestrijkt, worden de door u opgegeven prijzen en tarieven </t>
  </si>
  <si>
    <t xml:space="preserve">Het is niet toegestaan om in de invulvelden negatieve getallen in te vullen. </t>
  </si>
  <si>
    <t>Het volledig en correct ingevulde Excel document, én</t>
  </si>
  <si>
    <t>een rechtsgeldig ondertekende uitdraai van dit invulformulier, als ondertekend pdf document.</t>
  </si>
  <si>
    <t xml:space="preserve">Standaard uurtarieven </t>
  </si>
  <si>
    <t>Fictief prijsmodel</t>
  </si>
  <si>
    <t>Voor de mogelijkheid van indexering kunt u uitgaan van de daarover in de Overeenkomst opgenomen bepaling.</t>
  </si>
  <si>
    <t>in het Rekenblad van dit formulier op basis van vooraf bepaalde formules vertaald naar één enkelvoudige prijs-bedrag over de integrale</t>
  </si>
  <si>
    <t>looptijd van deze Overeenkomst.  Dit prijsbedrag wordt in het gunningsmodel gebruikt voor het bepalen van de rangorde tussen Inschrijvers.</t>
  </si>
  <si>
    <t>Zoals u zich kunt voorstellen, heeft Aanbestedende dienst met de nieuwe Opdrachtnem graag als resultaat, dat het</t>
  </si>
  <si>
    <t>nieuwe Leensysteem en de nieuwe dienstverlening functioneler én kostenefficienter zijn onder dan de huidige  Overeenkomst.</t>
  </si>
  <si>
    <t>All-in: Met inbegrip van alle onderliggende kosten die nodig zijn voor het verzorgen van alle leveringen/diensten/werkzaamheden.</t>
  </si>
  <si>
    <t>Prijzen en tarieven steeds in Euro, all-in, exclusief BTW.</t>
  </si>
  <si>
    <t>(inclusief ook de kosten van wisselkoersen, verzekering, transport, opslag, verwijderen en milieu-verantwoord afvoeren)</t>
  </si>
  <si>
    <t>projectleider</t>
  </si>
  <si>
    <t>accountmanager</t>
  </si>
  <si>
    <t>monteur</t>
  </si>
  <si>
    <t xml:space="preserve">Component: </t>
  </si>
  <si>
    <t>merk</t>
  </si>
  <si>
    <t>type</t>
  </si>
  <si>
    <t>aantal</t>
  </si>
  <si>
    <t>Vestiging 2</t>
  </si>
  <si>
    <t>Vestiging 3</t>
  </si>
  <si>
    <t>Levering, plaatsing, installatie en inbedrijfstelling van (componenten) van het Leensysteem</t>
  </si>
  <si>
    <t>Leverprijs</t>
  </si>
  <si>
    <t xml:space="preserve">In dit blad vult u de Leverprijs-informatie in voor de componenten van het Leensysteem zoals u die vanuit uw eigen onderneming zult kunnen leveren. </t>
  </si>
  <si>
    <t>Opleveren Advies ter acceptatie BZK</t>
  </si>
  <si>
    <t>Vervanging van alle componenten uit het tabblad "Prijslijst…"</t>
  </si>
  <si>
    <t>Betrokken rollen:</t>
  </si>
  <si>
    <t>verantwoordelijk manager</t>
  </si>
  <si>
    <t>extra rol 1</t>
  </si>
  <si>
    <t>extra rol 2</t>
  </si>
  <si>
    <t>Arbeidsinzet van rol:</t>
  </si>
  <si>
    <t>Totaalprijs advies:</t>
  </si>
  <si>
    <t>Aanname ureninzet (fictief):</t>
  </si>
  <si>
    <t>interieurhersteller</t>
  </si>
  <si>
    <t>transporteur</t>
  </si>
  <si>
    <t>inzetvergoeding</t>
  </si>
  <si>
    <t>extra rol?</t>
  </si>
  <si>
    <t>materiedeskundige</t>
  </si>
  <si>
    <t>technisch/applicatiebeheer</t>
  </si>
  <si>
    <t>All-in tarief/uur</t>
  </si>
  <si>
    <t>Totaalprijs</t>
  </si>
  <si>
    <t>(zie tabblad "Prijslijst inventaris, cel M32)</t>
  </si>
  <si>
    <t>Opstellen en uitvoeren Plan van Aanpak voor alle vestigingen</t>
  </si>
  <si>
    <t>2 monteurs, 2 dagen per vestiging</t>
  </si>
  <si>
    <t>1 medewerker, 1 dag per vestiging</t>
  </si>
  <si>
    <t>1 medewerker, 1/2 dag per vestiging</t>
  </si>
  <si>
    <t>Regie en MT afstemming</t>
  </si>
  <si>
    <t>Onderhouden relatie</t>
  </si>
  <si>
    <t>Toezicht/coordinatie</t>
  </si>
  <si>
    <t>beschikbaar voor oplossen issues</t>
  </si>
  <si>
    <t>instructie aan Bieb medewerkers</t>
  </si>
  <si>
    <t>Totaalprijs PvA:</t>
  </si>
  <si>
    <t>Vervanging integrale inventaris:</t>
  </si>
  <si>
    <t>Totaalprijs vervanging</t>
  </si>
  <si>
    <t>per maand</t>
  </si>
  <si>
    <t>per jaar</t>
  </si>
  <si>
    <t>over 6 jaar</t>
  </si>
  <si>
    <t>Uitvoeren van de geboden SLA-werkzaamheden</t>
  </si>
  <si>
    <t>All-in servicevergoeding om het Leensysteem operationeel te houden</t>
  </si>
  <si>
    <t xml:space="preserve">De (fictieve)  totaalprijs voor uitvoering van de aanbestede opdracht "Zelf-service Leensysteem" komt op basis van de door Inschrijver ingevulde prijzen </t>
  </si>
  <si>
    <t>Prijscomponent:</t>
  </si>
  <si>
    <t>Rekening houden met 25% extra uitgaven</t>
  </si>
  <si>
    <t>Leverprijzen betreffen de (onbeschadigde) tijdige aflevering van de bestelde component op de door Opdrachtgever aangewezen locatie.</t>
  </si>
  <si>
    <t>Uit Rekenblad, cel:</t>
  </si>
  <si>
    <t>N22</t>
  </si>
  <si>
    <t>N36</t>
  </si>
  <si>
    <t>N43</t>
  </si>
  <si>
    <t>N47</t>
  </si>
  <si>
    <t xml:space="preserve">en tarieven als volgt tot stand: </t>
  </si>
  <si>
    <t>ex BTW</t>
  </si>
  <si>
    <r>
      <t xml:space="preserve">De </t>
    </r>
    <r>
      <rPr>
        <b/>
        <sz val="11"/>
        <color theme="1"/>
        <rFont val="Calibri"/>
        <family val="2"/>
        <scheme val="minor"/>
      </rPr>
      <t>Total cost of "Ownership"</t>
    </r>
    <r>
      <rPr>
        <sz val="11"/>
        <color theme="1"/>
        <rFont val="Calibri"/>
        <family val="2"/>
        <scheme val="minor"/>
      </rPr>
      <t xml:space="preserve"> over de integrale initiële looptijd van de Overeenkomst</t>
    </r>
  </si>
  <si>
    <t>over een periode van zes jaar (de som van de bedragen genoemd onder 1 t/m 4):</t>
  </si>
  <si>
    <t>Invulinstructie voor het Rekenblad en Prijslijst inventaris</t>
  </si>
  <si>
    <t>In dit Excel-bestand heeft Aanbestedende dienst een fictief prijsmodel samengesteld, om zichzelf een beeld te</t>
  </si>
  <si>
    <t>kunnen vormen van de mate waarin uw aanbieding aansluit bij de financiele draagkracht van de Bibliotheek.</t>
  </si>
  <si>
    <t xml:space="preserve">In de tabblad "Rekenblad" en "Prijslijst inventaris" kunt u in de grijs gearceerde cellen de door uw onderneming voor </t>
  </si>
  <si>
    <t xml:space="preserve">deze Opdracht uit te voeren leveringen/diensten/werkzaamheden, van prijzen en/of tarieven voorzien. </t>
  </si>
  <si>
    <t xml:space="preserve">bedrag van uw Inschrijving getoond, dat via de rekenformules in de Excel tot stand wordt gebracht. </t>
  </si>
  <si>
    <t>In het tabblad "Samenvatting TCO" hoeft u als Inschrijver niets in te vullen, maar wordt het fictieve "Total Cost Ownership"</t>
  </si>
  <si>
    <t>Prijs van Inschrijver's vergelijkbare component ter vervanging</t>
  </si>
  <si>
    <t xml:space="preserve">Vestiging 1 </t>
  </si>
  <si>
    <t>Centrum</t>
  </si>
  <si>
    <t>Oost</t>
  </si>
  <si>
    <t>Heemstede</t>
  </si>
  <si>
    <t>3 binnenbrievenbussen</t>
  </si>
  <si>
    <t>4 uitleenapparaten</t>
  </si>
  <si>
    <t>1 sorteermachine</t>
  </si>
  <si>
    <t>2 uitleenapparaten</t>
  </si>
  <si>
    <t>1 Intelligente inleverkast</t>
  </si>
  <si>
    <t>2 handscanners</t>
  </si>
  <si>
    <t>2 binnenbrievenbussen</t>
  </si>
  <si>
    <t>Voor afmetingen van de fysieke ruimtes:  Zie Bijlage 10 (inventarislijst) en Bijlage 11 (plattegronden) en maak gebruik van de schouwmogelijkheid.</t>
  </si>
  <si>
    <t>(drie van de elf vestigingen t.b.v. fictief prijsmodel)</t>
  </si>
  <si>
    <t>Te beprijzen inventaris</t>
  </si>
  <si>
    <t>Component</t>
  </si>
  <si>
    <t>Hoewel dit prijsmodel een fictief karakter heeft, zullen de hierin door u opgegeven servicevergoedingen en uurtarieven bindend zijn, als</t>
  </si>
  <si>
    <t>de Opdracht aan uw onderneming wordt gegund.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</si>
</sst>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3" fontId="1" fillId="0" borderId="2" xfId="0" applyNumberFormat="1" applyFont="1" applyBorder="1"/>
    <xf numFmtId="0" fontId="0" fillId="0" borderId="4" xfId="0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1" fillId="0" borderId="0" xfId="0" applyFont="1" applyBorder="1"/>
    <xf numFmtId="0" fontId="1" fillId="0" borderId="9" xfId="0" applyFont="1" applyBorder="1"/>
    <xf numFmtId="0" fontId="1" fillId="4" borderId="3" xfId="0" applyFont="1" applyFill="1" applyBorder="1"/>
    <xf numFmtId="0" fontId="0" fillId="4" borderId="4" xfId="0" applyFill="1" applyBorder="1"/>
    <xf numFmtId="0" fontId="1" fillId="4" borderId="4" xfId="0" applyFont="1" applyFill="1" applyBorder="1"/>
    <xf numFmtId="0" fontId="1" fillId="4" borderId="0" xfId="0" applyFont="1" applyFill="1" applyBorder="1"/>
    <xf numFmtId="0" fontId="0" fillId="4" borderId="0" xfId="0" applyFill="1" applyBorder="1"/>
    <xf numFmtId="0" fontId="1" fillId="0" borderId="9" xfId="0" applyFont="1" applyBorder="1" applyAlignment="1">
      <alignment horizontal="center"/>
    </xf>
    <xf numFmtId="0" fontId="0" fillId="4" borderId="11" xfId="0" applyFill="1" applyBorder="1"/>
    <xf numFmtId="164" fontId="0" fillId="0" borderId="0" xfId="0" applyNumberFormat="1"/>
    <xf numFmtId="164" fontId="0" fillId="0" borderId="12" xfId="0" applyNumberFormat="1" applyBorder="1"/>
    <xf numFmtId="0" fontId="1" fillId="5" borderId="0" xfId="0" applyFont="1" applyFill="1"/>
    <xf numFmtId="0" fontId="0" fillId="5" borderId="0" xfId="0" applyFill="1"/>
    <xf numFmtId="0" fontId="1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right"/>
    </xf>
    <xf numFmtId="0" fontId="0" fillId="5" borderId="0" xfId="0" applyFont="1" applyFill="1"/>
    <xf numFmtId="0" fontId="0" fillId="3" borderId="0" xfId="0" applyFill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D846F-B593-4DD0-AE3C-53E47E04BA2E}">
  <dimension ref="B3:K43"/>
  <sheetViews>
    <sheetView topLeftCell="A28" zoomScaleNormal="100" workbookViewId="0">
      <selection activeCell="E45" sqref="E45"/>
    </sheetView>
  </sheetViews>
  <sheetFormatPr defaultRowHeight="14.5" x14ac:dyDescent="0.35"/>
  <cols>
    <col min="1" max="1" width="9" customWidth="1"/>
    <col min="10" max="10" width="9.54296875" customWidth="1"/>
  </cols>
  <sheetData>
    <row r="3" spans="2:11" x14ac:dyDescent="0.35">
      <c r="B3" t="s">
        <v>1</v>
      </c>
    </row>
    <row r="4" spans="2:11" x14ac:dyDescent="0.35">
      <c r="B4" t="s">
        <v>0</v>
      </c>
      <c r="I4" t="s">
        <v>4</v>
      </c>
      <c r="K4" s="36">
        <v>342957</v>
      </c>
    </row>
    <row r="5" spans="2:11" ht="21" x14ac:dyDescent="0.5">
      <c r="B5" s="3" t="s">
        <v>3</v>
      </c>
    </row>
    <row r="6" spans="2:11" x14ac:dyDescent="0.35">
      <c r="B6" t="s">
        <v>2</v>
      </c>
    </row>
    <row r="9" spans="2:11" x14ac:dyDescent="0.35">
      <c r="B9" s="1" t="s">
        <v>10</v>
      </c>
    </row>
    <row r="10" spans="2:11" x14ac:dyDescent="0.35">
      <c r="B10" t="s">
        <v>12</v>
      </c>
    </row>
    <row r="11" spans="2:11" x14ac:dyDescent="0.35">
      <c r="B11" t="s">
        <v>13</v>
      </c>
    </row>
    <row r="12" spans="2:11" x14ac:dyDescent="0.35">
      <c r="B12" t="s">
        <v>14</v>
      </c>
    </row>
    <row r="13" spans="2:11" x14ac:dyDescent="0.35">
      <c r="B13" t="s">
        <v>21</v>
      </c>
    </row>
    <row r="14" spans="2:11" x14ac:dyDescent="0.35">
      <c r="B14" t="s">
        <v>22</v>
      </c>
    </row>
    <row r="15" spans="2:11" x14ac:dyDescent="0.35">
      <c r="B15" t="s">
        <v>9</v>
      </c>
    </row>
    <row r="17" spans="2:2" x14ac:dyDescent="0.35">
      <c r="B17" s="1" t="s">
        <v>19</v>
      </c>
    </row>
    <row r="18" spans="2:2" x14ac:dyDescent="0.35">
      <c r="B18" t="s">
        <v>89</v>
      </c>
    </row>
    <row r="19" spans="2:2" x14ac:dyDescent="0.35">
      <c r="B19" t="s">
        <v>90</v>
      </c>
    </row>
    <row r="20" spans="2:2" x14ac:dyDescent="0.35">
      <c r="B20" t="s">
        <v>23</v>
      </c>
    </row>
    <row r="21" spans="2:2" x14ac:dyDescent="0.35">
      <c r="B21" t="s">
        <v>24</v>
      </c>
    </row>
    <row r="22" spans="2:2" x14ac:dyDescent="0.35">
      <c r="B22" t="s">
        <v>111</v>
      </c>
    </row>
    <row r="23" spans="2:2" x14ac:dyDescent="0.35">
      <c r="B23" t="s">
        <v>112</v>
      </c>
    </row>
    <row r="24" spans="2:2" x14ac:dyDescent="0.35">
      <c r="B24" t="s">
        <v>20</v>
      </c>
    </row>
    <row r="26" spans="2:2" x14ac:dyDescent="0.35">
      <c r="B26" s="1" t="s">
        <v>88</v>
      </c>
    </row>
    <row r="27" spans="2:2" x14ac:dyDescent="0.35">
      <c r="B27" t="s">
        <v>91</v>
      </c>
    </row>
    <row r="28" spans="2:2" x14ac:dyDescent="0.35">
      <c r="B28" t="s">
        <v>92</v>
      </c>
    </row>
    <row r="29" spans="2:2" x14ac:dyDescent="0.35">
      <c r="B29" t="s">
        <v>15</v>
      </c>
    </row>
    <row r="30" spans="2:2" x14ac:dyDescent="0.35">
      <c r="B30" t="s">
        <v>94</v>
      </c>
    </row>
    <row r="31" spans="2:2" x14ac:dyDescent="0.35">
      <c r="B31" t="s">
        <v>93</v>
      </c>
    </row>
    <row r="33" spans="2:2" x14ac:dyDescent="0.35">
      <c r="B33" s="1" t="s">
        <v>11</v>
      </c>
    </row>
    <row r="34" spans="2:2" x14ac:dyDescent="0.35">
      <c r="B34" t="s">
        <v>26</v>
      </c>
    </row>
    <row r="35" spans="2:2" x14ac:dyDescent="0.35">
      <c r="B35" t="s">
        <v>25</v>
      </c>
    </row>
    <row r="36" spans="2:2" x14ac:dyDescent="0.35">
      <c r="B36" t="s">
        <v>27</v>
      </c>
    </row>
    <row r="37" spans="2:2" x14ac:dyDescent="0.35">
      <c r="B37" t="s">
        <v>6</v>
      </c>
    </row>
    <row r="38" spans="2:2" x14ac:dyDescent="0.35">
      <c r="B38" t="s">
        <v>7</v>
      </c>
    </row>
    <row r="39" spans="2:2" x14ac:dyDescent="0.35">
      <c r="B39" t="s">
        <v>8</v>
      </c>
    </row>
    <row r="41" spans="2:2" x14ac:dyDescent="0.35">
      <c r="B41" s="1" t="s">
        <v>5</v>
      </c>
    </row>
    <row r="42" spans="2:2" x14ac:dyDescent="0.35">
      <c r="B42" t="s">
        <v>16</v>
      </c>
    </row>
    <row r="43" spans="2:2" x14ac:dyDescent="0.35">
      <c r="B43" t="s">
        <v>17</v>
      </c>
    </row>
  </sheetData>
  <sheetProtection algorithmName="SHA-512" hashValue="vts+sikNNXWEGUhiGjIOU+QGBUsro24A9tDKHknj9JE1tMi5NewJCQzzHpGy3aBuN4erTLPefwiUuqTc5SivHw==" saltValue="Jc4KTI3GDBfyP7JFSRH3Gg==" spinCount="100000" sheet="1" objects="1" scenarios="1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A6815-D675-47E9-8599-267B8A852636}">
  <dimension ref="B3:M20"/>
  <sheetViews>
    <sheetView topLeftCell="A7" workbookViewId="0">
      <selection activeCell="D16" sqref="D16"/>
    </sheetView>
  </sheetViews>
  <sheetFormatPr defaultRowHeight="14.5" x14ac:dyDescent="0.35"/>
  <cols>
    <col min="13" max="13" width="10.1796875" customWidth="1"/>
  </cols>
  <sheetData>
    <row r="3" spans="2:13" x14ac:dyDescent="0.35">
      <c r="B3" t="s">
        <v>1</v>
      </c>
    </row>
    <row r="4" spans="2:13" x14ac:dyDescent="0.35">
      <c r="B4" t="s">
        <v>0</v>
      </c>
      <c r="I4" t="s">
        <v>4</v>
      </c>
      <c r="K4" s="36">
        <v>342957</v>
      </c>
    </row>
    <row r="5" spans="2:13" ht="21" x14ac:dyDescent="0.5">
      <c r="B5" s="3" t="s">
        <v>3</v>
      </c>
    </row>
    <row r="6" spans="2:13" x14ac:dyDescent="0.35">
      <c r="B6" t="s">
        <v>2</v>
      </c>
    </row>
    <row r="9" spans="2:13" x14ac:dyDescent="0.35">
      <c r="B9" t="s">
        <v>75</v>
      </c>
    </row>
    <row r="10" spans="2:13" x14ac:dyDescent="0.35">
      <c r="B10" t="s">
        <v>84</v>
      </c>
    </row>
    <row r="12" spans="2:13" ht="15" thickBot="1" x14ac:dyDescent="0.4">
      <c r="I12" s="20"/>
      <c r="J12" s="26" t="s">
        <v>76</v>
      </c>
      <c r="K12" s="20"/>
      <c r="L12" s="26" t="s">
        <v>79</v>
      </c>
      <c r="M12" s="20"/>
    </row>
    <row r="13" spans="2:13" x14ac:dyDescent="0.35">
      <c r="B13" s="5">
        <v>1</v>
      </c>
      <c r="C13" s="24" t="s">
        <v>40</v>
      </c>
      <c r="D13" s="24"/>
      <c r="E13" s="24"/>
      <c r="F13" s="25"/>
      <c r="G13" s="25"/>
      <c r="H13" s="27"/>
      <c r="J13" s="28">
        <f>Rekenblad!N22</f>
        <v>0</v>
      </c>
      <c r="L13" s="5" t="s">
        <v>80</v>
      </c>
    </row>
    <row r="14" spans="2:13" x14ac:dyDescent="0.35">
      <c r="B14" s="5">
        <v>2</v>
      </c>
      <c r="C14" s="24" t="s">
        <v>58</v>
      </c>
      <c r="D14" s="24"/>
      <c r="E14" s="25"/>
      <c r="F14" s="25"/>
      <c r="G14" s="25"/>
      <c r="H14" s="27"/>
      <c r="J14" s="28">
        <f>Rekenblad!N36</f>
        <v>0</v>
      </c>
      <c r="L14" s="5" t="s">
        <v>81</v>
      </c>
    </row>
    <row r="15" spans="2:13" x14ac:dyDescent="0.35">
      <c r="B15" s="5">
        <v>3</v>
      </c>
      <c r="C15" s="24" t="s">
        <v>41</v>
      </c>
      <c r="D15" s="25"/>
      <c r="E15" s="25"/>
      <c r="F15" s="25"/>
      <c r="G15" s="25"/>
      <c r="H15" s="27"/>
      <c r="J15" s="28">
        <f>Rekenblad!N42</f>
        <v>0</v>
      </c>
      <c r="L15" s="5" t="s">
        <v>82</v>
      </c>
    </row>
    <row r="16" spans="2:13" ht="15" thickBot="1" x14ac:dyDescent="0.4">
      <c r="B16" s="5">
        <v>4</v>
      </c>
      <c r="C16" s="24" t="s">
        <v>73</v>
      </c>
      <c r="D16" s="25"/>
      <c r="E16" s="25"/>
      <c r="F16" s="25"/>
      <c r="G16" s="25"/>
      <c r="H16" s="27"/>
      <c r="J16" s="29">
        <f>Rekenblad!N46</f>
        <v>0</v>
      </c>
      <c r="L16" s="5" t="s">
        <v>83</v>
      </c>
    </row>
    <row r="17" spans="2:13" ht="15" thickTop="1" x14ac:dyDescent="0.35"/>
    <row r="18" spans="2:13" ht="15" thickBot="1" x14ac:dyDescent="0.4"/>
    <row r="19" spans="2:13" x14ac:dyDescent="0.35">
      <c r="B19" t="s">
        <v>86</v>
      </c>
      <c r="K19" s="40">
        <f>SUM(J13:J16)</f>
        <v>0</v>
      </c>
      <c r="L19" s="41"/>
      <c r="M19" s="44" t="s">
        <v>85</v>
      </c>
    </row>
    <row r="20" spans="2:13" ht="15" thickBot="1" x14ac:dyDescent="0.4">
      <c r="B20" t="s">
        <v>87</v>
      </c>
      <c r="K20" s="42"/>
      <c r="L20" s="43"/>
      <c r="M20" s="45"/>
    </row>
  </sheetData>
  <sheetProtection algorithmName="SHA-512" hashValue="Y2gL4RTJ7SYLV0L1JTtEvJWxO6kPq1SrUAGC4ufro4FybPuswMhWQ8fpuM156qhAYM6EPzUO4PNEzZVhTEhfAw==" saltValue="sjTrv6Nv/64peHzKOEWEDw==" spinCount="100000" sheet="1" objects="1" scenarios="1"/>
  <mergeCells count="2">
    <mergeCell ref="K19:L20"/>
    <mergeCell ref="M19:M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5D58-CBBD-4612-AE0B-81A4E5D9141B}">
  <dimension ref="B2:Q47"/>
  <sheetViews>
    <sheetView topLeftCell="A34" workbookViewId="0">
      <selection activeCell="G12" sqref="G12"/>
    </sheetView>
  </sheetViews>
  <sheetFormatPr defaultRowHeight="14.5" x14ac:dyDescent="0.35"/>
  <cols>
    <col min="1" max="1" width="5.453125" customWidth="1"/>
    <col min="3" max="3" width="11.54296875" customWidth="1"/>
    <col min="7" max="7" width="9.54296875" customWidth="1"/>
    <col min="8" max="8" width="10.81640625" customWidth="1"/>
    <col min="9" max="9" width="10.6328125" customWidth="1"/>
    <col min="10" max="10" width="10.08984375" customWidth="1"/>
    <col min="11" max="11" width="10.54296875" customWidth="1"/>
    <col min="13" max="13" width="10" customWidth="1"/>
  </cols>
  <sheetData>
    <row r="2" spans="2:16" x14ac:dyDescent="0.35">
      <c r="B2" t="s">
        <v>1</v>
      </c>
    </row>
    <row r="3" spans="2:16" x14ac:dyDescent="0.35">
      <c r="B3" t="s">
        <v>0</v>
      </c>
      <c r="I3" t="s">
        <v>4</v>
      </c>
      <c r="K3" s="36">
        <v>342957</v>
      </c>
    </row>
    <row r="4" spans="2:16" ht="21" x14ac:dyDescent="0.5">
      <c r="B4" s="3" t="s">
        <v>3</v>
      </c>
    </row>
    <row r="5" spans="2:16" x14ac:dyDescent="0.35">
      <c r="B5" t="s">
        <v>2</v>
      </c>
    </row>
    <row r="7" spans="2:16" ht="15" thickBot="1" x14ac:dyDescent="0.4"/>
    <row r="8" spans="2:16" x14ac:dyDescent="0.35">
      <c r="B8" s="21" t="s">
        <v>18</v>
      </c>
      <c r="C8" s="22"/>
      <c r="D8" s="7"/>
      <c r="E8" s="8" t="s">
        <v>46</v>
      </c>
      <c r="F8" s="8"/>
      <c r="G8" s="7"/>
      <c r="H8" s="7"/>
      <c r="I8" s="9" t="s">
        <v>55</v>
      </c>
      <c r="J8" s="7"/>
      <c r="K8" s="7"/>
      <c r="L8" s="7"/>
      <c r="M8" s="7"/>
      <c r="N8" s="9" t="s">
        <v>55</v>
      </c>
      <c r="O8" s="7"/>
      <c r="P8" s="10"/>
    </row>
    <row r="9" spans="2:16" x14ac:dyDescent="0.35">
      <c r="B9" s="11"/>
      <c r="C9" s="12"/>
      <c r="D9" s="12"/>
      <c r="E9" s="12" t="s">
        <v>43</v>
      </c>
      <c r="F9" s="12"/>
      <c r="G9" s="12"/>
      <c r="H9" s="12"/>
      <c r="I9" s="37"/>
      <c r="J9" s="12"/>
      <c r="K9" s="12"/>
      <c r="L9" s="12" t="s">
        <v>30</v>
      </c>
      <c r="M9" s="12"/>
      <c r="N9" s="37"/>
      <c r="O9" s="12"/>
      <c r="P9" s="13"/>
    </row>
    <row r="10" spans="2:16" x14ac:dyDescent="0.35">
      <c r="B10" s="11"/>
      <c r="C10" s="12"/>
      <c r="D10" s="12"/>
      <c r="E10" s="12" t="s">
        <v>29</v>
      </c>
      <c r="F10" s="12"/>
      <c r="G10" s="12"/>
      <c r="H10" s="12"/>
      <c r="I10" s="37"/>
      <c r="J10" s="12"/>
      <c r="K10" s="12"/>
      <c r="L10" s="12" t="s">
        <v>49</v>
      </c>
      <c r="M10" s="12"/>
      <c r="N10" s="37"/>
      <c r="O10" s="12"/>
      <c r="P10" s="13"/>
    </row>
    <row r="11" spans="2:16" x14ac:dyDescent="0.35">
      <c r="B11" s="11"/>
      <c r="C11" s="12"/>
      <c r="D11" s="12"/>
      <c r="E11" s="12" t="s">
        <v>28</v>
      </c>
      <c r="F11" s="12"/>
      <c r="G11" s="12"/>
      <c r="H11" s="12"/>
      <c r="I11" s="37"/>
      <c r="J11" s="12"/>
      <c r="K11" s="12"/>
      <c r="L11" s="12" t="s">
        <v>50</v>
      </c>
      <c r="M11" s="12"/>
      <c r="N11" s="37"/>
      <c r="O11" s="12"/>
      <c r="P11" s="13"/>
    </row>
    <row r="12" spans="2:16" x14ac:dyDescent="0.35">
      <c r="B12" s="11"/>
      <c r="C12" s="12"/>
      <c r="D12" s="12"/>
      <c r="E12" s="12" t="s">
        <v>53</v>
      </c>
      <c r="F12" s="12"/>
      <c r="G12" s="12"/>
      <c r="H12" s="12"/>
      <c r="I12" s="37"/>
      <c r="J12" s="12"/>
      <c r="K12" s="12"/>
      <c r="L12" s="12" t="s">
        <v>44</v>
      </c>
      <c r="M12" s="12"/>
      <c r="N12" s="37"/>
      <c r="O12" s="12"/>
      <c r="P12" s="13"/>
    </row>
    <row r="13" spans="2:16" x14ac:dyDescent="0.35">
      <c r="B13" s="11"/>
      <c r="C13" s="12"/>
      <c r="D13" s="12"/>
      <c r="E13" s="12" t="s">
        <v>54</v>
      </c>
      <c r="F13" s="12"/>
      <c r="G13" s="12"/>
      <c r="H13" s="12"/>
      <c r="I13" s="37"/>
      <c r="J13" s="12"/>
      <c r="K13" s="12"/>
      <c r="L13" s="12" t="s">
        <v>45</v>
      </c>
      <c r="M13" s="12"/>
      <c r="N13" s="37"/>
      <c r="O13" s="12"/>
      <c r="P13" s="13"/>
    </row>
    <row r="14" spans="2:16" ht="15" thickBot="1" x14ac:dyDescent="0.4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6"/>
    </row>
    <row r="15" spans="2:16" ht="15" thickBot="1" x14ac:dyDescent="0.4"/>
    <row r="16" spans="2:16" x14ac:dyDescent="0.35">
      <c r="B16" s="21" t="s">
        <v>40</v>
      </c>
      <c r="C16" s="23"/>
      <c r="D16" s="23"/>
      <c r="E16" s="22"/>
      <c r="F16" s="22"/>
      <c r="G16" s="22"/>
      <c r="H16" s="7"/>
      <c r="I16" s="8" t="s">
        <v>48</v>
      </c>
      <c r="J16" s="7"/>
      <c r="K16" s="7"/>
      <c r="L16" s="7"/>
      <c r="M16" s="7"/>
      <c r="N16" s="8" t="s">
        <v>51</v>
      </c>
      <c r="O16" s="7"/>
      <c r="P16" s="10"/>
    </row>
    <row r="17" spans="2:17" x14ac:dyDescent="0.35">
      <c r="B17" s="11"/>
      <c r="C17" s="12" t="s">
        <v>42</v>
      </c>
      <c r="E17" s="12" t="s">
        <v>43</v>
      </c>
      <c r="G17" s="12"/>
      <c r="H17" s="12"/>
      <c r="I17" s="17">
        <v>8</v>
      </c>
      <c r="J17" s="12"/>
      <c r="K17" s="12"/>
      <c r="L17" s="12"/>
      <c r="M17" s="12"/>
      <c r="N17" s="18">
        <f>I17*I9</f>
        <v>0</v>
      </c>
      <c r="O17" s="12"/>
      <c r="P17" s="13"/>
    </row>
    <row r="18" spans="2:17" x14ac:dyDescent="0.35">
      <c r="B18" s="11"/>
      <c r="C18" s="12"/>
      <c r="D18" s="12"/>
      <c r="E18" s="12" t="s">
        <v>29</v>
      </c>
      <c r="G18" s="12"/>
      <c r="H18" s="12"/>
      <c r="I18" s="17">
        <v>8</v>
      </c>
      <c r="J18" s="12"/>
      <c r="K18" s="12"/>
      <c r="L18" s="12"/>
      <c r="M18" s="12"/>
      <c r="N18" s="18">
        <f>I18*I10</f>
        <v>0</v>
      </c>
      <c r="O18" s="12"/>
      <c r="P18" s="13"/>
    </row>
    <row r="19" spans="2:17" x14ac:dyDescent="0.35">
      <c r="B19" s="11"/>
      <c r="C19" s="12"/>
      <c r="D19" s="12"/>
      <c r="E19" s="12" t="s">
        <v>28</v>
      </c>
      <c r="G19" s="12"/>
      <c r="H19" s="12"/>
      <c r="I19" s="17">
        <v>24</v>
      </c>
      <c r="J19" s="12"/>
      <c r="K19" s="12"/>
      <c r="L19" s="12"/>
      <c r="M19" s="12"/>
      <c r="N19" s="18">
        <f>I19*I11</f>
        <v>0</v>
      </c>
      <c r="O19" s="12"/>
      <c r="P19" s="13"/>
    </row>
    <row r="20" spans="2:17" x14ac:dyDescent="0.35">
      <c r="B20" s="11"/>
      <c r="C20" s="12"/>
      <c r="D20" s="12"/>
      <c r="E20" s="12" t="s">
        <v>53</v>
      </c>
      <c r="G20" s="12"/>
      <c r="H20" s="12"/>
      <c r="I20" s="17">
        <v>32</v>
      </c>
      <c r="J20" s="12"/>
      <c r="K20" s="12"/>
      <c r="L20" s="12"/>
      <c r="M20" s="12"/>
      <c r="N20" s="18">
        <f>I20*I12</f>
        <v>0</v>
      </c>
      <c r="O20" s="12"/>
      <c r="P20" s="13"/>
    </row>
    <row r="21" spans="2:17" x14ac:dyDescent="0.35">
      <c r="B21" s="11"/>
      <c r="C21" s="12"/>
      <c r="D21" s="12"/>
      <c r="E21" s="12" t="s">
        <v>52</v>
      </c>
      <c r="G21" s="12"/>
      <c r="H21" s="12"/>
      <c r="I21" s="38"/>
      <c r="J21" s="12"/>
      <c r="K21" s="12"/>
      <c r="L21" s="12"/>
      <c r="M21" s="12"/>
      <c r="N21" s="18">
        <f>I21*N12</f>
        <v>0</v>
      </c>
      <c r="O21" s="12"/>
      <c r="P21" s="13"/>
    </row>
    <row r="22" spans="2:17" ht="15" thickBot="1" x14ac:dyDescent="0.4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9" t="s">
        <v>47</v>
      </c>
      <c r="M22" s="12"/>
      <c r="N22" s="6">
        <f>SUM(N17:N21)</f>
        <v>0</v>
      </c>
      <c r="O22" s="12"/>
      <c r="P22" s="13"/>
    </row>
    <row r="23" spans="2:17" ht="15.5" thickTop="1" thickBot="1" x14ac:dyDescent="0.4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20"/>
      <c r="N23" s="15"/>
      <c r="O23" s="15"/>
      <c r="P23" s="16"/>
    </row>
    <row r="24" spans="2:17" ht="15" thickBot="1" x14ac:dyDescent="0.4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9"/>
      <c r="N24" s="12"/>
      <c r="O24" s="12"/>
      <c r="P24" s="12"/>
      <c r="Q24" s="12"/>
    </row>
    <row r="25" spans="2:17" x14ac:dyDescent="0.35">
      <c r="B25" s="21" t="s">
        <v>58</v>
      </c>
      <c r="C25" s="23"/>
      <c r="D25" s="22"/>
      <c r="E25" s="22"/>
      <c r="F25" s="22"/>
      <c r="G25" s="22"/>
      <c r="H25" s="8"/>
      <c r="I25" s="8" t="s">
        <v>48</v>
      </c>
      <c r="J25" s="7"/>
      <c r="K25" s="7"/>
      <c r="L25" s="7"/>
      <c r="M25" s="7"/>
      <c r="N25" s="8" t="s">
        <v>51</v>
      </c>
      <c r="O25" s="7"/>
      <c r="P25" s="10"/>
    </row>
    <row r="26" spans="2:17" x14ac:dyDescent="0.35">
      <c r="B26" s="11"/>
      <c r="C26" s="12" t="s">
        <v>42</v>
      </c>
      <c r="D26" s="12"/>
      <c r="E26" s="12" t="s">
        <v>43</v>
      </c>
      <c r="F26" s="12"/>
      <c r="G26" s="12"/>
      <c r="H26" s="12"/>
      <c r="I26" s="17">
        <v>8</v>
      </c>
      <c r="J26" s="12" t="s">
        <v>62</v>
      </c>
      <c r="K26" s="12"/>
      <c r="L26" s="18"/>
      <c r="M26" s="12"/>
      <c r="N26" s="18">
        <f>I26*I9</f>
        <v>0</v>
      </c>
      <c r="O26" s="12"/>
      <c r="P26" s="13"/>
    </row>
    <row r="27" spans="2:17" x14ac:dyDescent="0.35">
      <c r="B27" s="11"/>
      <c r="C27" s="12"/>
      <c r="D27" s="12"/>
      <c r="E27" s="12" t="s">
        <v>29</v>
      </c>
      <c r="F27" s="12"/>
      <c r="G27" s="12"/>
      <c r="H27" s="12"/>
      <c r="I27" s="17">
        <v>8</v>
      </c>
      <c r="J27" s="12" t="s">
        <v>63</v>
      </c>
      <c r="K27" s="12"/>
      <c r="L27" s="18"/>
      <c r="M27" s="12"/>
      <c r="N27" s="18">
        <f>I27*I10</f>
        <v>0</v>
      </c>
      <c r="O27" s="12"/>
      <c r="P27" s="13"/>
    </row>
    <row r="28" spans="2:17" x14ac:dyDescent="0.35">
      <c r="B28" s="11"/>
      <c r="C28" s="12"/>
      <c r="D28" s="12"/>
      <c r="E28" s="12" t="s">
        <v>28</v>
      </c>
      <c r="F28" s="12"/>
      <c r="G28" s="12"/>
      <c r="H28" s="12"/>
      <c r="I28" s="17">
        <v>120</v>
      </c>
      <c r="J28" s="12" t="s">
        <v>64</v>
      </c>
      <c r="K28" s="12"/>
      <c r="L28" s="18"/>
      <c r="M28" s="12"/>
      <c r="N28" s="18">
        <f>I28*I11</f>
        <v>0</v>
      </c>
      <c r="O28" s="12"/>
      <c r="P28" s="13"/>
    </row>
    <row r="29" spans="2:17" x14ac:dyDescent="0.35">
      <c r="B29" s="11"/>
      <c r="C29" s="12"/>
      <c r="D29" s="12"/>
      <c r="E29" s="12" t="s">
        <v>53</v>
      </c>
      <c r="F29" s="12"/>
      <c r="G29" s="12"/>
      <c r="H29" s="12"/>
      <c r="I29" s="17">
        <v>24</v>
      </c>
      <c r="J29" s="12" t="s">
        <v>66</v>
      </c>
      <c r="K29" s="12"/>
      <c r="L29" s="18"/>
      <c r="M29" s="12"/>
      <c r="N29" s="18">
        <f>I29*I12</f>
        <v>0</v>
      </c>
      <c r="O29" s="12"/>
      <c r="P29" s="13"/>
    </row>
    <row r="30" spans="2:17" x14ac:dyDescent="0.35">
      <c r="B30" s="11"/>
      <c r="C30" s="12"/>
      <c r="D30" s="12"/>
      <c r="E30" s="12" t="s">
        <v>54</v>
      </c>
      <c r="F30" s="12"/>
      <c r="G30" s="12"/>
      <c r="H30" s="12"/>
      <c r="I30" s="17">
        <v>32</v>
      </c>
      <c r="J30" s="12" t="s">
        <v>65</v>
      </c>
      <c r="K30" s="12"/>
      <c r="L30" s="18"/>
      <c r="M30" s="12"/>
      <c r="N30" s="18">
        <f>I30*I13</f>
        <v>0</v>
      </c>
      <c r="O30" s="12"/>
      <c r="P30" s="13"/>
    </row>
    <row r="31" spans="2:17" x14ac:dyDescent="0.35">
      <c r="B31" s="11"/>
      <c r="C31" s="12"/>
      <c r="D31" s="12"/>
      <c r="E31" s="12" t="s">
        <v>30</v>
      </c>
      <c r="F31" s="12"/>
      <c r="G31" s="12"/>
      <c r="H31" s="12"/>
      <c r="I31" s="17">
        <v>300</v>
      </c>
      <c r="J31" s="12" t="s">
        <v>59</v>
      </c>
      <c r="K31" s="12"/>
      <c r="L31" s="12"/>
      <c r="M31" s="12"/>
      <c r="N31" s="18">
        <f>I31*N9</f>
        <v>0</v>
      </c>
      <c r="O31" s="12"/>
      <c r="P31" s="13"/>
    </row>
    <row r="32" spans="2:17" x14ac:dyDescent="0.35">
      <c r="B32" s="11"/>
      <c r="C32" s="12"/>
      <c r="D32" s="12"/>
      <c r="E32" s="12" t="s">
        <v>49</v>
      </c>
      <c r="F32" s="12"/>
      <c r="G32" s="12"/>
      <c r="H32" s="12"/>
      <c r="I32" s="17">
        <v>32</v>
      </c>
      <c r="J32" s="12" t="s">
        <v>60</v>
      </c>
      <c r="K32" s="12"/>
      <c r="L32" s="12"/>
      <c r="M32" s="12"/>
      <c r="N32" s="18">
        <f>I32*N10</f>
        <v>0</v>
      </c>
      <c r="O32" s="12"/>
      <c r="P32" s="13"/>
    </row>
    <row r="33" spans="2:16" x14ac:dyDescent="0.35">
      <c r="B33" s="11"/>
      <c r="C33" s="12"/>
      <c r="D33" s="12"/>
      <c r="E33" s="12" t="s">
        <v>50</v>
      </c>
      <c r="F33" s="12"/>
      <c r="G33" s="12"/>
      <c r="H33" s="12"/>
      <c r="I33" s="17">
        <v>40</v>
      </c>
      <c r="J33" s="12" t="s">
        <v>61</v>
      </c>
      <c r="K33" s="12"/>
      <c r="L33" s="12"/>
      <c r="M33" s="12"/>
      <c r="N33" s="18">
        <f>I33*N11</f>
        <v>0</v>
      </c>
      <c r="O33" s="12"/>
      <c r="P33" s="13"/>
    </row>
    <row r="34" spans="2:16" x14ac:dyDescent="0.35">
      <c r="B34" s="11"/>
      <c r="C34" s="12"/>
      <c r="D34" s="12"/>
      <c r="E34" s="12" t="s">
        <v>44</v>
      </c>
      <c r="F34" s="12"/>
      <c r="G34" s="12"/>
      <c r="H34" s="12"/>
      <c r="I34" s="38"/>
      <c r="J34" s="12"/>
      <c r="K34" s="12"/>
      <c r="L34" s="12"/>
      <c r="M34" s="12"/>
      <c r="N34" s="18">
        <f>I34*N12</f>
        <v>0</v>
      </c>
      <c r="O34" s="12"/>
      <c r="P34" s="13"/>
    </row>
    <row r="35" spans="2:16" x14ac:dyDescent="0.35">
      <c r="B35" s="11"/>
      <c r="C35" s="12"/>
      <c r="D35" s="12"/>
      <c r="E35" s="12" t="s">
        <v>45</v>
      </c>
      <c r="F35" s="12"/>
      <c r="G35" s="12"/>
      <c r="H35" s="12"/>
      <c r="I35" s="38"/>
      <c r="J35" s="12"/>
      <c r="K35" s="12"/>
      <c r="L35" s="12"/>
      <c r="M35" s="12"/>
      <c r="N35" s="18">
        <f>I35*N13</f>
        <v>0</v>
      </c>
      <c r="O35" s="12"/>
      <c r="P35" s="13"/>
    </row>
    <row r="36" spans="2:16" ht="15" thickBot="1" x14ac:dyDescent="0.4"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9" t="s">
        <v>67</v>
      </c>
      <c r="M36" s="12"/>
      <c r="N36" s="6">
        <f>SUM(N26:N35)</f>
        <v>0</v>
      </c>
      <c r="O36" s="12"/>
      <c r="P36" s="13"/>
    </row>
    <row r="37" spans="2:16" ht="15.5" thickTop="1" thickBot="1" x14ac:dyDescent="0.4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6"/>
    </row>
    <row r="38" spans="2:16" ht="15" thickBot="1" x14ac:dyDescent="0.4"/>
    <row r="39" spans="2:16" x14ac:dyDescent="0.35">
      <c r="B39" s="21" t="s">
        <v>41</v>
      </c>
      <c r="C39" s="22"/>
      <c r="D39" s="22"/>
      <c r="E39" s="22"/>
      <c r="F39" s="22"/>
      <c r="G39" s="22"/>
      <c r="H39" s="7"/>
      <c r="I39" s="7"/>
      <c r="J39" s="7"/>
      <c r="K39" s="7"/>
      <c r="L39" s="7"/>
      <c r="M39" s="7"/>
      <c r="N39" s="7"/>
      <c r="O39" s="7"/>
      <c r="P39" s="10"/>
    </row>
    <row r="40" spans="2:16" x14ac:dyDescent="0.35">
      <c r="B40" s="11"/>
      <c r="C40" s="12" t="s">
        <v>57</v>
      </c>
      <c r="D40" s="12"/>
      <c r="E40" s="12"/>
      <c r="F40" s="12"/>
      <c r="G40" s="12"/>
      <c r="H40" s="12"/>
      <c r="I40" s="12"/>
      <c r="J40" s="12" t="s">
        <v>68</v>
      </c>
      <c r="L40" s="12"/>
      <c r="M40" s="12"/>
      <c r="N40" s="18">
        <f>'Prijslijst inventaris'!J33</f>
        <v>0</v>
      </c>
      <c r="O40" s="12"/>
      <c r="P40" s="13"/>
    </row>
    <row r="41" spans="2:16" x14ac:dyDescent="0.35">
      <c r="B41" s="11"/>
      <c r="C41" s="12"/>
      <c r="D41" s="12"/>
      <c r="E41" s="12"/>
      <c r="F41" s="12"/>
      <c r="G41" s="12"/>
      <c r="H41" s="12"/>
      <c r="I41" s="12"/>
      <c r="J41" s="12" t="s">
        <v>77</v>
      </c>
      <c r="L41" s="12"/>
      <c r="M41" s="12"/>
      <c r="N41" s="18">
        <f>N40*0.25</f>
        <v>0</v>
      </c>
      <c r="O41" s="12"/>
      <c r="P41" s="13"/>
    </row>
    <row r="42" spans="2:16" ht="15" thickBot="1" x14ac:dyDescent="0.4">
      <c r="B42" s="11"/>
      <c r="C42" s="12"/>
      <c r="D42" s="12"/>
      <c r="E42" s="12"/>
      <c r="F42" s="12"/>
      <c r="G42" s="12"/>
      <c r="H42" s="12"/>
      <c r="I42" s="12"/>
      <c r="J42" s="12"/>
      <c r="K42" s="19" t="s">
        <v>69</v>
      </c>
      <c r="M42" s="12"/>
      <c r="N42" s="6">
        <f>SUM(N40:N41)</f>
        <v>0</v>
      </c>
      <c r="O42" s="12"/>
      <c r="P42" s="13"/>
    </row>
    <row r="43" spans="2:16" ht="15.5" thickTop="1" thickBot="1" x14ac:dyDescent="0.4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6"/>
    </row>
    <row r="44" spans="2:16" ht="15" thickBot="1" x14ac:dyDescent="0.4"/>
    <row r="45" spans="2:16" x14ac:dyDescent="0.35">
      <c r="B45" s="21" t="s">
        <v>73</v>
      </c>
      <c r="C45" s="22"/>
      <c r="D45" s="22"/>
      <c r="E45" s="22"/>
      <c r="F45" s="22"/>
      <c r="G45" s="22"/>
      <c r="H45" s="7"/>
      <c r="I45" s="9" t="s">
        <v>70</v>
      </c>
      <c r="J45" s="9" t="s">
        <v>71</v>
      </c>
      <c r="K45" s="7"/>
      <c r="L45" s="7"/>
      <c r="M45" s="7"/>
      <c r="N45" s="9" t="s">
        <v>72</v>
      </c>
      <c r="O45" s="7"/>
      <c r="P45" s="10"/>
    </row>
    <row r="46" spans="2:16" ht="15" thickBot="1" x14ac:dyDescent="0.4">
      <c r="B46" s="11"/>
      <c r="C46" s="12" t="s">
        <v>74</v>
      </c>
      <c r="D46" s="12"/>
      <c r="F46" s="12"/>
      <c r="G46" s="12"/>
      <c r="H46" s="12"/>
      <c r="I46" s="39"/>
      <c r="J46" s="18">
        <f>I46*12</f>
        <v>0</v>
      </c>
      <c r="K46" s="12"/>
      <c r="L46" s="12"/>
      <c r="M46" s="12"/>
      <c r="N46" s="6">
        <f>J46*6</f>
        <v>0</v>
      </c>
      <c r="O46" s="12"/>
      <c r="P46" s="13"/>
    </row>
    <row r="47" spans="2:16" ht="15.5" thickTop="1" thickBot="1" x14ac:dyDescent="0.4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6"/>
    </row>
  </sheetData>
  <sheetProtection algorithmName="SHA-512" hashValue="JKhB6a37uDtsFZmJNh6QB6PmlLhrcK9TdEZeOsHx6p6RlsDUXxIYLjOY8h8fRnwud9VtKDhN3B3BsmaJSnV0Vg==" saltValue="p+y78PNS01fC4+L21hqifA==" spinCount="100000" sheet="1" objects="1" scenarios="1"/>
  <phoneticPr fontId="4" type="noConversion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B44B-8D3C-408A-9379-436F6922571F}">
  <dimension ref="B3:L34"/>
  <sheetViews>
    <sheetView tabSelected="1" topLeftCell="A16" workbookViewId="0">
      <selection activeCell="G15" sqref="G15"/>
    </sheetView>
  </sheetViews>
  <sheetFormatPr defaultRowHeight="14.5" x14ac:dyDescent="0.35"/>
  <cols>
    <col min="1" max="1" width="6.1796875" customWidth="1"/>
    <col min="2" max="2" width="24.90625" customWidth="1"/>
    <col min="3" max="3" width="12.1796875" customWidth="1"/>
    <col min="4" max="4" width="9.90625" customWidth="1"/>
    <col min="5" max="5" width="10.453125" customWidth="1"/>
    <col min="6" max="6" width="16.26953125" customWidth="1"/>
    <col min="7" max="7" width="12.1796875" customWidth="1"/>
    <col min="8" max="8" width="7.7265625" customWidth="1"/>
    <col min="9" max="9" width="7.81640625" customWidth="1"/>
    <col min="10" max="10" width="17.453125" customWidth="1"/>
    <col min="11" max="11" width="11.1796875" customWidth="1"/>
    <col min="12" max="12" width="11.453125" customWidth="1"/>
    <col min="13" max="13" width="9.453125" bestFit="1" customWidth="1"/>
    <col min="14" max="14" width="11.6328125" bestFit="1" customWidth="1"/>
  </cols>
  <sheetData>
    <row r="3" spans="2:11" x14ac:dyDescent="0.35">
      <c r="B3" t="s">
        <v>1</v>
      </c>
    </row>
    <row r="4" spans="2:11" x14ac:dyDescent="0.35">
      <c r="B4" t="s">
        <v>0</v>
      </c>
      <c r="I4" t="s">
        <v>4</v>
      </c>
      <c r="K4" s="36">
        <v>342957</v>
      </c>
    </row>
    <row r="5" spans="2:11" ht="21" x14ac:dyDescent="0.5">
      <c r="B5" s="3" t="s">
        <v>3</v>
      </c>
    </row>
    <row r="6" spans="2:11" x14ac:dyDescent="0.35">
      <c r="B6" t="s">
        <v>2</v>
      </c>
    </row>
    <row r="9" spans="2:11" ht="18.5" x14ac:dyDescent="0.45">
      <c r="B9" s="2" t="s">
        <v>37</v>
      </c>
    </row>
    <row r="10" spans="2:11" x14ac:dyDescent="0.35">
      <c r="B10" t="s">
        <v>39</v>
      </c>
    </row>
    <row r="11" spans="2:11" x14ac:dyDescent="0.35">
      <c r="B11" t="s">
        <v>78</v>
      </c>
    </row>
    <row r="12" spans="2:11" x14ac:dyDescent="0.35">
      <c r="B12" t="s">
        <v>107</v>
      </c>
    </row>
    <row r="14" spans="2:11" x14ac:dyDescent="0.35">
      <c r="B14" s="30" t="s">
        <v>109</v>
      </c>
      <c r="C14" s="31"/>
      <c r="D14" s="31"/>
      <c r="F14" s="1" t="s">
        <v>95</v>
      </c>
    </row>
    <row r="15" spans="2:11" x14ac:dyDescent="0.35">
      <c r="B15" s="35" t="s">
        <v>108</v>
      </c>
      <c r="C15" s="31"/>
      <c r="D15" s="31"/>
      <c r="G15" s="1"/>
    </row>
    <row r="16" spans="2:11" x14ac:dyDescent="0.35">
      <c r="B16" s="31"/>
      <c r="C16" s="31"/>
      <c r="D16" s="31"/>
    </row>
    <row r="17" spans="2:12" x14ac:dyDescent="0.35">
      <c r="B17" s="32" t="s">
        <v>96</v>
      </c>
      <c r="C17" s="30" t="s">
        <v>31</v>
      </c>
      <c r="D17" s="30"/>
      <c r="F17" s="1" t="s">
        <v>110</v>
      </c>
      <c r="G17" s="1" t="s">
        <v>32</v>
      </c>
      <c r="H17" s="1" t="s">
        <v>33</v>
      </c>
      <c r="I17" s="1" t="s">
        <v>34</v>
      </c>
      <c r="J17" s="46" t="s">
        <v>38</v>
      </c>
    </row>
    <row r="18" spans="2:12" x14ac:dyDescent="0.35">
      <c r="B18" s="32" t="s">
        <v>97</v>
      </c>
      <c r="C18" s="33" t="s">
        <v>100</v>
      </c>
      <c r="D18" s="31"/>
      <c r="F18" s="38"/>
      <c r="G18" s="38"/>
      <c r="H18" s="38"/>
      <c r="I18" s="38"/>
      <c r="J18" s="39"/>
    </row>
    <row r="19" spans="2:12" x14ac:dyDescent="0.35">
      <c r="B19" s="33"/>
      <c r="C19" s="33" t="s">
        <v>101</v>
      </c>
      <c r="D19" s="31"/>
      <c r="F19" s="38"/>
      <c r="G19" s="38"/>
      <c r="H19" s="38"/>
      <c r="I19" s="38"/>
      <c r="J19" s="39"/>
    </row>
    <row r="20" spans="2:12" x14ac:dyDescent="0.35">
      <c r="B20" s="33"/>
      <c r="C20" s="33" t="s">
        <v>102</v>
      </c>
      <c r="D20" s="31"/>
      <c r="F20" s="38"/>
      <c r="G20" s="38"/>
      <c r="H20" s="38"/>
      <c r="I20" s="38"/>
      <c r="J20" s="38"/>
    </row>
    <row r="21" spans="2:12" x14ac:dyDescent="0.35">
      <c r="B21" s="32" t="s">
        <v>35</v>
      </c>
      <c r="C21" s="30" t="s">
        <v>31</v>
      </c>
      <c r="D21" s="31"/>
    </row>
    <row r="22" spans="2:12" x14ac:dyDescent="0.35">
      <c r="B22" s="32" t="s">
        <v>98</v>
      </c>
      <c r="C22" s="33" t="s">
        <v>104</v>
      </c>
      <c r="D22" s="31"/>
      <c r="F22" s="38"/>
      <c r="G22" s="38"/>
      <c r="H22" s="38"/>
      <c r="I22" s="38"/>
      <c r="J22" s="38"/>
    </row>
    <row r="23" spans="2:12" x14ac:dyDescent="0.35">
      <c r="B23" s="33"/>
      <c r="C23" s="33" t="s">
        <v>103</v>
      </c>
      <c r="D23" s="31"/>
      <c r="F23" s="38"/>
      <c r="G23" s="38"/>
      <c r="H23" s="38"/>
      <c r="I23" s="38"/>
      <c r="J23" s="38"/>
    </row>
    <row r="24" spans="2:12" x14ac:dyDescent="0.35">
      <c r="B24" s="33"/>
      <c r="C24" s="33" t="s">
        <v>105</v>
      </c>
      <c r="D24" s="31"/>
      <c r="F24" s="38"/>
      <c r="G24" s="38"/>
      <c r="H24" s="38"/>
      <c r="I24" s="38"/>
      <c r="J24" s="38"/>
    </row>
    <row r="25" spans="2:12" x14ac:dyDescent="0.35">
      <c r="B25" s="32" t="s">
        <v>36</v>
      </c>
      <c r="C25" s="30" t="s">
        <v>31</v>
      </c>
      <c r="D25" s="31"/>
      <c r="K25" s="1"/>
      <c r="L25" s="1"/>
    </row>
    <row r="26" spans="2:12" x14ac:dyDescent="0.35">
      <c r="B26" s="33" t="s">
        <v>99</v>
      </c>
      <c r="C26" s="33" t="s">
        <v>106</v>
      </c>
      <c r="D26" s="31"/>
      <c r="F26" s="38"/>
      <c r="G26" s="38"/>
      <c r="H26" s="38"/>
      <c r="I26" s="38"/>
      <c r="J26" s="38"/>
    </row>
    <row r="27" spans="2:12" x14ac:dyDescent="0.35">
      <c r="B27" s="34"/>
      <c r="C27" s="33" t="s">
        <v>102</v>
      </c>
      <c r="D27" s="31"/>
      <c r="F27" s="38"/>
      <c r="G27" s="38"/>
      <c r="H27" s="38"/>
      <c r="I27" s="38"/>
      <c r="J27" s="38"/>
    </row>
    <row r="28" spans="2:12" x14ac:dyDescent="0.35">
      <c r="B28" s="34"/>
      <c r="C28" s="33" t="s">
        <v>103</v>
      </c>
      <c r="D28" s="31"/>
      <c r="F28" s="38"/>
      <c r="G28" s="38"/>
      <c r="H28" s="38"/>
      <c r="I28" s="38"/>
      <c r="J28" s="38"/>
    </row>
    <row r="29" spans="2:12" x14ac:dyDescent="0.35">
      <c r="B29" s="34"/>
      <c r="C29" s="31"/>
      <c r="D29" s="31"/>
    </row>
    <row r="30" spans="2:12" x14ac:dyDescent="0.35">
      <c r="B30" s="4"/>
    </row>
    <row r="31" spans="2:12" ht="15" thickBot="1" x14ac:dyDescent="0.4">
      <c r="B31" s="4"/>
      <c r="J31" s="6">
        <f>SUM(J18:J26)</f>
        <v>0</v>
      </c>
    </row>
    <row r="32" spans="2:12" ht="15" thickTop="1" x14ac:dyDescent="0.35">
      <c r="B32" s="4"/>
    </row>
    <row r="33" spans="8:10" ht="15" thickBot="1" x14ac:dyDescent="0.4">
      <c r="H33" s="1" t="s">
        <v>56</v>
      </c>
      <c r="J33" s="6">
        <f>J31+K31</f>
        <v>0</v>
      </c>
    </row>
    <row r="34" spans="8:10" ht="15" thickTop="1" x14ac:dyDescent="0.35"/>
  </sheetData>
  <sheetProtection sheet="1" objects="1" scenarios="1" formatColumns="0" formatRows="0"/>
  <phoneticPr fontId="4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Samenvatting TCO</vt:lpstr>
      <vt:lpstr>Rekenblad</vt:lpstr>
      <vt:lpstr>Prijslijst inventaris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Konijn, J.A. (John)</dc:creator>
  <cp:lastModifiedBy>Konijn, J.A. (John)</cp:lastModifiedBy>
  <dcterms:created xsi:type="dcterms:W3CDTF">2021-12-11T13:05:52Z</dcterms:created>
  <dcterms:modified xsi:type="dcterms:W3CDTF">2022-01-04T11:49:17Z</dcterms:modified>
</cp:coreProperties>
</file>