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SchOOL/Kantoorartikelen 2020/Bestek/"/>
    </mc:Choice>
  </mc:AlternateContent>
  <xr:revisionPtr revIDLastSave="961" documentId="8_{28C6BF14-09CC-45AB-891A-9A934C93694A}" xr6:coauthVersionLast="45" xr6:coauthVersionMax="45" xr10:uidLastSave="{3771E516-C4E4-4A82-9FCF-704E5835587D}"/>
  <bookViews>
    <workbookView xWindow="-120" yWindow="-120" windowWidth="29040" windowHeight="15840" xr2:uid="{00000000-000D-0000-FFFF-FFFF00000000}"/>
  </bookViews>
  <sheets>
    <sheet name="Calculatieblad" sheetId="1" r:id="rId1"/>
  </sheets>
  <definedNames>
    <definedName name="_xlnm._FilterDatabase" localSheetId="0" hidden="1">Calculatieblad!$A$11:$L$11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" i="1" l="1"/>
  <c r="F73" i="1"/>
  <c r="F77" i="1" l="1"/>
  <c r="A13" i="1" l="1"/>
  <c r="A14" i="1" l="1"/>
  <c r="A15" i="1" s="1"/>
  <c r="A16" i="1" s="1"/>
  <c r="A17" i="1" s="1"/>
  <c r="A18" i="1" s="1"/>
  <c r="A19" i="1" s="1"/>
  <c r="A20" i="1" s="1"/>
  <c r="A21" i="1" s="1"/>
  <c r="A22" i="1" s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J64" i="1"/>
  <c r="L64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J65" i="1"/>
  <c r="L65" i="1" s="1"/>
  <c r="J63" i="1"/>
  <c r="L63" i="1" s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L56" i="1" s="1"/>
  <c r="J55" i="1"/>
  <c r="L55" i="1" s="1"/>
  <c r="J54" i="1"/>
  <c r="L54" i="1" s="1"/>
  <c r="J53" i="1"/>
  <c r="L53" i="1" s="1"/>
  <c r="J52" i="1"/>
  <c r="L52" i="1" s="1"/>
  <c r="J51" i="1"/>
  <c r="L51" i="1" s="1"/>
  <c r="J50" i="1"/>
  <c r="L50" i="1" s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L67" i="1" l="1"/>
  <c r="F80" i="1" s="1"/>
</calcChain>
</file>

<file path=xl/sharedStrings.xml><?xml version="1.0" encoding="utf-8"?>
<sst xmlns="http://schemas.openxmlformats.org/spreadsheetml/2006/main" count="196" uniqueCount="124">
  <si>
    <t>Fictief aantal per jaar</t>
  </si>
  <si>
    <t xml:space="preserve">Artikelomschrijving </t>
  </si>
  <si>
    <t>Uw artikelnummer</t>
  </si>
  <si>
    <t>Inschrijver dient de blauw gearceerde cellen in te vullen</t>
  </si>
  <si>
    <t>Alternatief (zie toelichting hierboven)</t>
  </si>
  <si>
    <t>Verkoopprijs excl. BTW</t>
  </si>
  <si>
    <t>Fictieve jaaromzet excl. BTW</t>
  </si>
  <si>
    <t>Verpakkingseenheid</t>
  </si>
  <si>
    <t>Inkoopprijs excl. BTW per verpakkingseenheid</t>
  </si>
  <si>
    <t>Opslagmarge</t>
  </si>
  <si>
    <t>Nr.</t>
  </si>
  <si>
    <t>Naam ondertekenaar</t>
  </si>
  <si>
    <t>Handtekening</t>
  </si>
  <si>
    <t>Datum</t>
  </si>
  <si>
    <t xml:space="preserve">De gehanteerde opslagmarge dient minimaal 10,00% te zijn. </t>
  </si>
  <si>
    <t>Merk</t>
  </si>
  <si>
    <t>Indien het uitgevraagde artikel een huismerk betreft, mag Inschrijver een eigen huismerk aanbieden, dit wordt niet als een alternatief product gezien.</t>
  </si>
  <si>
    <t>Calculatieblad Kantoorartikelen</t>
  </si>
  <si>
    <t>Stichting SchOOL</t>
  </si>
  <si>
    <t>Let op: Kolom G dient u alleen in te vullen als u een alternatief product aanbiedt. Het aanbieden van een alternatief is alleen toegestaan als u niet hetzelfde product kunt aanbieden.</t>
  </si>
  <si>
    <t>Artikelnr. Lyreco</t>
  </si>
  <si>
    <t>Papier</t>
  </si>
  <si>
    <t>Prijs per pak</t>
  </si>
  <si>
    <t>inhoud (vellen)</t>
  </si>
  <si>
    <t>Aantal pakken per jaar *</t>
  </si>
  <si>
    <t>Kosten p.j</t>
  </si>
  <si>
    <t>Wit (80 grs A3)</t>
  </si>
  <si>
    <t>Wit (80 grs A4)</t>
  </si>
  <si>
    <t>Fictieve inschrijfsom kantoorartikelen</t>
  </si>
  <si>
    <t>Fictieve inschrijfsom papier</t>
  </si>
  <si>
    <t>Totaal fictieve inschrijfsom (bedrag voor gunning)</t>
  </si>
  <si>
    <t>Kladblok B115xH197 mm, bovenaan gelijmd, 200 vel</t>
  </si>
  <si>
    <t>Stuk</t>
  </si>
  <si>
    <t>Huismerk</t>
  </si>
  <si>
    <t>Potlood HB, niet gedoopte top</t>
  </si>
  <si>
    <t>Doos 12 stuks</t>
  </si>
  <si>
    <t>Tipp-Ex</t>
  </si>
  <si>
    <t>Gom H12xL61xB21 mm</t>
  </si>
  <si>
    <t>Permanente marker zwart, fijn, ronde punt, schrijfbreedte 1,5 - 3 mm</t>
  </si>
  <si>
    <t>Artline</t>
  </si>
  <si>
    <t>Artline 200 fineliner, zwart (ook leverbaar in rood en groen)</t>
  </si>
  <si>
    <t>Pak 24 stuks</t>
  </si>
  <si>
    <t>Plakband B19 mm x L33 m</t>
  </si>
  <si>
    <t xml:space="preserve">Lineaal, 30 cm, plastic </t>
  </si>
  <si>
    <t>Balpen soft, intrekbaar, medium, blauw (ook leverbaar in rood, groen en zwart)</t>
  </si>
  <si>
    <t>Ringband met 4 ringen PP 25 mm blauw</t>
  </si>
  <si>
    <t xml:space="preserve">5 tabbladen A4, karton, 160 gram, 11-gaats, </t>
  </si>
  <si>
    <t>Stuk (5 tabbladen)</t>
  </si>
  <si>
    <t>Bic</t>
  </si>
  <si>
    <t>Bic Velleda liquid ink pocket whiteboard marker, zwart, ronde punt</t>
  </si>
  <si>
    <t>Markeerstift geel</t>
  </si>
  <si>
    <t>Kosten kopieerpapier</t>
  </si>
  <si>
    <t>Snelhechtmap A4 PP diverse kleuren</t>
  </si>
  <si>
    <t>Pak 100 stuks</t>
  </si>
  <si>
    <t>Lamineerhoezen A3, 150 micron, glanzend</t>
  </si>
  <si>
    <t>Lamineerhoezen A4, 150 micron, glanzend</t>
  </si>
  <si>
    <t>Folia</t>
  </si>
  <si>
    <t>Pak 10 stuks</t>
  </si>
  <si>
    <t>Crepepapier B50 cm x L2,5 m in diverse kleuren leverbaar</t>
  </si>
  <si>
    <t>Plakstift 20G</t>
  </si>
  <si>
    <t>Plakstift 40G</t>
  </si>
  <si>
    <t>Pak 10 vel</t>
  </si>
  <si>
    <t>Fiëstakarton, 50 x 70 cm, 130 g, diverse kleuren leverbaar</t>
  </si>
  <si>
    <t>Stabilo</t>
  </si>
  <si>
    <t>Stabilo point 88 fineliner, fijn, diverse kleuren leverbaar</t>
  </si>
  <si>
    <t>Fineliner 0,4 mm, in blauw, rood en zwart leverbaar</t>
  </si>
  <si>
    <t>Micron balpen met dop, medium, blauw</t>
  </si>
  <si>
    <t>Micron</t>
  </si>
  <si>
    <t>Bic Cristal balpen met dop, medium, in rood, zwart, groen en blauw leverbaar</t>
  </si>
  <si>
    <t>Creall</t>
  </si>
  <si>
    <t>Creall Basic Color plakkaatverf 1 liter, diverse kleuren leverbaar</t>
  </si>
  <si>
    <t>Whiteboardmarker, ronde punt 1,5-3 mm, in rood, zwart, groen en blauw leverbaar</t>
  </si>
  <si>
    <t>Pak 500 vel</t>
  </si>
  <si>
    <t>Gekleurd papier A4, 80 gram, pak 500 vel, in diverse kleuren leverbaar</t>
  </si>
  <si>
    <t>Trophée</t>
  </si>
  <si>
    <t>Clairefontaine Trophée, gekleurd papier A3, 80 gram, pak 500 vel, in diverse kleuren leverbaar</t>
  </si>
  <si>
    <t>Staedtler</t>
  </si>
  <si>
    <t>Staedtler Noris potlood met harde top, HB</t>
  </si>
  <si>
    <t>Exacompta ringband personaliseerbaar 4 D-rings 25mm A4 wit</t>
  </si>
  <si>
    <t>Exacompta</t>
  </si>
  <si>
    <t>Avery PSA08MX ronde gekleurde etiketten, 8 mm, assorti, per 420 etiketjes</t>
  </si>
  <si>
    <t>6 vellen x 70 etiketten</t>
  </si>
  <si>
    <t>Avery</t>
  </si>
  <si>
    <t>Pak van 12</t>
  </si>
  <si>
    <t>Staedtler Noris Colour 185 kleurpotloden, pak van 12 potloden, leverbaar in diverse kleuren</t>
  </si>
  <si>
    <t>Staedtler Noris Club 220 waskrijt, 12 kleuren, pak van 12 waskrijtjes</t>
  </si>
  <si>
    <t>Bruynzeel TripleGrip grafietpotlood, HB, extra dikke stift</t>
  </si>
  <si>
    <t>Bruynzeel</t>
  </si>
  <si>
    <t>Folia fotokarton, 50 x 70 cm, 300 g, in diverse kleuren leverbaar, per 10 vellen</t>
  </si>
  <si>
    <t>Magnetische tape, 12,5 mm x 1 m, zelfklevend</t>
  </si>
  <si>
    <t>Kangaro</t>
  </si>
  <si>
    <t>Rol</t>
  </si>
  <si>
    <t>Houten mengstokjes, L 115 mm, naturel, pak van 100 stokjes</t>
  </si>
  <si>
    <t>Chenilledraad, D 8 mm x L 50 cm, blauw, pak van 10 stuks</t>
  </si>
  <si>
    <t>Aurora teken- en schetsboek, 16 vellen, 22 x 29,7 cm, 120 g, wit, per stuk</t>
  </si>
  <si>
    <t>Aurora</t>
  </si>
  <si>
    <t>Brievenbak, zwart</t>
  </si>
  <si>
    <t>Esselte</t>
  </si>
  <si>
    <t>Carioca Joy Superwash fijne viltstiften assorti - pak van 12</t>
  </si>
  <si>
    <t>Carioca</t>
  </si>
  <si>
    <t>Aurora Splendid schrift A5, geruit 4 x 8 mm, 36 vellen</t>
  </si>
  <si>
    <t>Doos 5000 stuks</t>
  </si>
  <si>
    <t>Nietjes 24/6, vertind, 20 vel, per 5.000 nieten</t>
  </si>
  <si>
    <t>Standaard showtassen, A4, PP 80 micron, kristalhelder, per 100 stuks</t>
  </si>
  <si>
    <t>IndX neutrale tabbladen A4, PP, 23-gaats, per 10 tabs</t>
  </si>
  <si>
    <t>Indx</t>
  </si>
  <si>
    <t>Set 10 tabbladen</t>
  </si>
  <si>
    <t>Kleefpads, wit, pak van 55 kleefpads</t>
  </si>
  <si>
    <t>Pak 55 stuks</t>
  </si>
  <si>
    <t>memoblok, herkleefbaar, geel, 51 x 76 mm, 100 memoblaadjes, per stuk</t>
  </si>
  <si>
    <t>Dymo Letratag 91201 etiketteerlint op tape, plastic, 12 mm, zwart op wit</t>
  </si>
  <si>
    <t>Dymo</t>
  </si>
  <si>
    <t>Edding</t>
  </si>
  <si>
    <t>edding 360 whiteboard marker ronde punt 1,5-3 mm zwart</t>
  </si>
  <si>
    <t>Slijper aluminium, dubbel, per potloodslijper</t>
  </si>
  <si>
    <t>Nobo magnetische bordenwisser voor whiteboard, wit</t>
  </si>
  <si>
    <t>Nobo</t>
  </si>
  <si>
    <t>B1 houder voor plakband, voor rol tape van 19 mm breed, zwart</t>
  </si>
  <si>
    <t>Bi-Office W-Series magnetisch gelakt whiteboard, 120 x 90 cm</t>
  </si>
  <si>
    <t>Bi-Office</t>
  </si>
  <si>
    <t>Tipp-Ex Rapid correctievloeistof, flex 20ml</t>
  </si>
  <si>
    <t>Leitz</t>
  </si>
  <si>
    <t>Leitz 4191 snelhechtmap, A4, PVC, in diverse kleuren leverbaar, per map</t>
  </si>
  <si>
    <t>Referentie: 2020/1104RN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</si>
</sst>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_ [$€-413]\ * #,##0.00_ ;_ [$€-413]\ * \-#,##0.00_ ;_ [$€-413]\ * &quot;-&quot;??_ ;_ @_ "/>
    <numFmt numFmtId="167" formatCode="d/mm/yy;@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sz val="10"/>
      <color indexed="9"/>
      <name val="Tahoma"/>
      <family val="2"/>
    </font>
    <font>
      <b/>
      <sz val="8"/>
      <name val="Verdana"/>
      <family val="2"/>
    </font>
    <font>
      <b/>
      <sz val="10"/>
      <name val="Tahoma"/>
      <family val="2"/>
    </font>
    <font>
      <sz val="10"/>
      <name val="Arial"/>
      <family val="2"/>
    </font>
    <font>
      <b/>
      <sz val="12"/>
      <color indexed="8"/>
      <name val="Tahoma"/>
      <family val="2"/>
    </font>
    <font>
      <b/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0" borderId="1" xfId="0" applyFont="1" applyBorder="1" applyProtection="1"/>
    <xf numFmtId="14" fontId="2" fillId="0" borderId="0" xfId="0" applyNumberFormat="1" applyFont="1" applyBorder="1" applyProtection="1"/>
    <xf numFmtId="14" fontId="2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6" fillId="4" borderId="4" xfId="0" applyFont="1" applyFill="1" applyBorder="1"/>
    <xf numFmtId="0" fontId="6" fillId="4" borderId="4" xfId="0" applyFont="1" applyFill="1" applyBorder="1" applyAlignment="1">
      <alignment horizontal="right"/>
    </xf>
    <xf numFmtId="0" fontId="6" fillId="3" borderId="3" xfId="0" applyFont="1" applyFill="1" applyBorder="1" applyProtection="1"/>
    <xf numFmtId="166" fontId="6" fillId="3" borderId="4" xfId="1" applyNumberFormat="1" applyFont="1" applyFill="1" applyBorder="1" applyAlignment="1" applyProtection="1">
      <alignment horizontal="center" wrapText="1"/>
    </xf>
    <xf numFmtId="1" fontId="6" fillId="4" borderId="4" xfId="0" applyNumberFormat="1" applyFont="1" applyFill="1" applyBorder="1" applyAlignment="1">
      <alignment horizontal="center"/>
    </xf>
    <xf numFmtId="166" fontId="6" fillId="3" borderId="5" xfId="0" applyNumberFormat="1" applyFont="1" applyFill="1" applyBorder="1" applyAlignment="1" applyProtection="1">
      <alignment horizontal="center" wrapText="1"/>
    </xf>
    <xf numFmtId="0" fontId="6" fillId="0" borderId="1" xfId="0" applyFont="1" applyBorder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166" fontId="6" fillId="2" borderId="6" xfId="0" applyNumberFormat="1" applyFont="1" applyFill="1" applyBorder="1" applyAlignment="1" applyProtection="1">
      <alignment horizontal="center"/>
    </xf>
    <xf numFmtId="0" fontId="6" fillId="0" borderId="7" xfId="0" applyFont="1" applyBorder="1" applyProtection="1"/>
    <xf numFmtId="0" fontId="6" fillId="0" borderId="8" xfId="0" applyFont="1" applyBorder="1" applyProtection="1"/>
    <xf numFmtId="0" fontId="6" fillId="0" borderId="8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166" fontId="6" fillId="4" borderId="9" xfId="0" applyNumberFormat="1" applyFont="1" applyFill="1" applyBorder="1" applyAlignment="1" applyProtection="1">
      <alignment horizontal="center"/>
    </xf>
    <xf numFmtId="0" fontId="6" fillId="0" borderId="0" xfId="0" applyFont="1" applyProtection="1"/>
    <xf numFmtId="10" fontId="6" fillId="0" borderId="4" xfId="1" applyNumberFormat="1" applyFont="1" applyFill="1" applyBorder="1" applyAlignment="1" applyProtection="1">
      <alignment horizontal="center" wrapText="1"/>
      <protection locked="0"/>
    </xf>
    <xf numFmtId="0" fontId="9" fillId="6" borderId="4" xfId="0" applyFont="1" applyFill="1" applyBorder="1" applyAlignment="1">
      <alignment horizontal="left" vertical="top"/>
    </xf>
    <xf numFmtId="0" fontId="6" fillId="0" borderId="4" xfId="0" applyFont="1" applyFill="1" applyBorder="1"/>
    <xf numFmtId="0" fontId="0" fillId="0" borderId="0" xfId="0" applyBorder="1" applyAlignment="1"/>
    <xf numFmtId="0" fontId="7" fillId="0" borderId="1" xfId="0" applyFont="1" applyBorder="1" applyProtection="1"/>
    <xf numFmtId="0" fontId="6" fillId="5" borderId="10" xfId="0" applyFont="1" applyFill="1" applyBorder="1" applyProtection="1"/>
    <xf numFmtId="0" fontId="0" fillId="7" borderId="4" xfId="0" applyFill="1" applyBorder="1"/>
    <xf numFmtId="0" fontId="6" fillId="7" borderId="4" xfId="0" applyFont="1" applyFill="1" applyBorder="1" applyAlignment="1" applyProtection="1">
      <alignment wrapText="1"/>
      <protection locked="0"/>
    </xf>
    <xf numFmtId="164" fontId="6" fillId="7" borderId="4" xfId="2" applyFont="1" applyFill="1" applyBorder="1" applyAlignment="1" applyProtection="1">
      <alignment horizontal="center" wrapText="1"/>
      <protection locked="0"/>
    </xf>
    <xf numFmtId="10" fontId="6" fillId="7" borderId="11" xfId="1" applyNumberFormat="1" applyFont="1" applyFill="1" applyBorder="1" applyAlignment="1" applyProtection="1">
      <alignment horizontal="center" wrapText="1"/>
      <protection locked="0"/>
    </xf>
    <xf numFmtId="0" fontId="8" fillId="5" borderId="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165" fontId="8" fillId="5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1" fillId="6" borderId="4" xfId="0" applyFont="1" applyFill="1" applyBorder="1"/>
    <xf numFmtId="0" fontId="13" fillId="0" borderId="0" xfId="0" applyFont="1"/>
    <xf numFmtId="44" fontId="13" fillId="0" borderId="0" xfId="0" applyNumberFormat="1" applyFont="1"/>
    <xf numFmtId="0" fontId="14" fillId="0" borderId="0" xfId="0" applyFont="1"/>
    <xf numFmtId="44" fontId="14" fillId="0" borderId="13" xfId="0" applyNumberFormat="1" applyFont="1" applyBorder="1"/>
    <xf numFmtId="0" fontId="15" fillId="6" borderId="4" xfId="0" applyFont="1" applyFill="1" applyBorder="1" applyAlignment="1">
      <alignment vertical="center"/>
    </xf>
    <xf numFmtId="0" fontId="10" fillId="8" borderId="4" xfId="0" applyFont="1" applyFill="1" applyBorder="1"/>
    <xf numFmtId="0" fontId="10" fillId="8" borderId="4" xfId="0" applyFont="1" applyFill="1" applyBorder="1" applyAlignment="1">
      <alignment wrapText="1"/>
    </xf>
    <xf numFmtId="0" fontId="10" fillId="8" borderId="12" xfId="0" applyFont="1" applyFill="1" applyBorder="1" applyAlignment="1">
      <alignment wrapText="1"/>
    </xf>
    <xf numFmtId="0" fontId="10" fillId="0" borderId="4" xfId="0" applyFont="1" applyBorder="1"/>
    <xf numFmtId="0" fontId="16" fillId="0" borderId="4" xfId="0" applyFont="1" applyBorder="1"/>
    <xf numFmtId="3" fontId="16" fillId="0" borderId="4" xfId="0" applyNumberFormat="1" applyFont="1" applyBorder="1"/>
    <xf numFmtId="164" fontId="16" fillId="0" borderId="4" xfId="2" applyFont="1" applyBorder="1"/>
    <xf numFmtId="44" fontId="14" fillId="0" borderId="0" xfId="0" applyNumberFormat="1" applyFont="1" applyBorder="1"/>
    <xf numFmtId="0" fontId="14" fillId="0" borderId="14" xfId="0" applyFont="1" applyBorder="1"/>
    <xf numFmtId="0" fontId="14" fillId="0" borderId="15" xfId="0" applyFont="1" applyBorder="1"/>
    <xf numFmtId="0" fontId="14" fillId="0" borderId="16" xfId="0" applyFont="1" applyBorder="1"/>
    <xf numFmtId="0" fontId="11" fillId="7" borderId="4" xfId="0" applyFont="1" applyFill="1" applyBorder="1" applyAlignment="1" applyProtection="1">
      <alignment horizontal="left" vertical="top"/>
      <protection locked="0"/>
    </xf>
    <xf numFmtId="0" fontId="12" fillId="7" borderId="4" xfId="0" applyFont="1" applyFill="1" applyBorder="1" applyAlignment="1">
      <alignment horizontal="left" vertical="top"/>
    </xf>
    <xf numFmtId="167" fontId="11" fillId="7" borderId="4" xfId="0" applyNumberFormat="1" applyFont="1" applyFill="1" applyBorder="1" applyAlignment="1" applyProtection="1">
      <alignment horizontal="left" vertical="top"/>
      <protection locked="0"/>
    </xf>
    <xf numFmtId="167" fontId="12" fillId="7" borderId="4" xfId="0" applyNumberFormat="1" applyFont="1" applyFill="1" applyBorder="1" applyAlignment="1">
      <alignment horizontal="left" vertical="top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2</xdr:row>
      <xdr:rowOff>152400</xdr:rowOff>
    </xdr:from>
    <xdr:to>
      <xdr:col>12</xdr:col>
      <xdr:colOff>370840</xdr:colOff>
      <xdr:row>7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F9A44CF-A3D7-423E-B2A0-D2C6AE6B60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504825"/>
          <a:ext cx="2752090" cy="80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abSelected="1" workbookViewId="0"/>
  </sheetViews>
  <sheetFormatPr defaultRowHeight="12.75" x14ac:dyDescent="0.2"/>
  <cols>
    <col min="1" max="1" width="4.42578125" style="1" customWidth="1"/>
    <col min="2" max="2" width="81" style="1" customWidth="1"/>
    <col min="3" max="3" width="19.85546875" style="1" bestFit="1" customWidth="1"/>
    <col min="4" max="4" width="17.42578125" style="1" bestFit="1" customWidth="1"/>
    <col min="5" max="5" width="12.140625" style="1" customWidth="1"/>
    <col min="6" max="6" width="40.42578125" style="1" customWidth="1"/>
    <col min="7" max="7" width="43.5703125" style="1" customWidth="1"/>
    <col min="8" max="8" width="20.85546875" style="1" customWidth="1"/>
    <col min="9" max="9" width="18" style="2" bestFit="1" customWidth="1"/>
    <col min="10" max="10" width="14" style="2" customWidth="1"/>
    <col min="11" max="11" width="12.7109375" style="2" customWidth="1"/>
    <col min="12" max="12" width="11.85546875" style="2" customWidth="1"/>
    <col min="13" max="13" width="16.5703125" style="2" customWidth="1"/>
    <col min="14" max="253" width="9.140625" style="1"/>
    <col min="254" max="254" width="17" style="1" customWidth="1"/>
    <col min="255" max="255" width="66" style="1" customWidth="1"/>
    <col min="256" max="256" width="58.42578125" style="1" customWidth="1"/>
    <col min="257" max="257" width="23.28515625" style="1" customWidth="1"/>
    <col min="258" max="258" width="10.85546875" style="1" customWidth="1"/>
    <col min="259" max="259" width="9.7109375" style="1" customWidth="1"/>
    <col min="260" max="261" width="13.28515625" style="1" customWidth="1"/>
    <col min="262" max="509" width="9.140625" style="1"/>
    <col min="510" max="510" width="17" style="1" customWidth="1"/>
    <col min="511" max="511" width="66" style="1" customWidth="1"/>
    <col min="512" max="512" width="58.42578125" style="1" customWidth="1"/>
    <col min="513" max="513" width="23.28515625" style="1" customWidth="1"/>
    <col min="514" max="514" width="10.85546875" style="1" customWidth="1"/>
    <col min="515" max="515" width="9.7109375" style="1" customWidth="1"/>
    <col min="516" max="517" width="13.28515625" style="1" customWidth="1"/>
    <col min="518" max="765" width="9.140625" style="1"/>
    <col min="766" max="766" width="17" style="1" customWidth="1"/>
    <col min="767" max="767" width="66" style="1" customWidth="1"/>
    <col min="768" max="768" width="58.42578125" style="1" customWidth="1"/>
    <col min="769" max="769" width="23.28515625" style="1" customWidth="1"/>
    <col min="770" max="770" width="10.85546875" style="1" customWidth="1"/>
    <col min="771" max="771" width="9.7109375" style="1" customWidth="1"/>
    <col min="772" max="773" width="13.28515625" style="1" customWidth="1"/>
    <col min="774" max="1021" width="9.140625" style="1"/>
    <col min="1022" max="1022" width="17" style="1" customWidth="1"/>
    <col min="1023" max="1023" width="66" style="1" customWidth="1"/>
    <col min="1024" max="1024" width="58.42578125" style="1" customWidth="1"/>
    <col min="1025" max="1025" width="23.28515625" style="1" customWidth="1"/>
    <col min="1026" max="1026" width="10.85546875" style="1" customWidth="1"/>
    <col min="1027" max="1027" width="9.7109375" style="1" customWidth="1"/>
    <col min="1028" max="1029" width="13.28515625" style="1" customWidth="1"/>
    <col min="1030" max="1277" width="9.140625" style="1"/>
    <col min="1278" max="1278" width="17" style="1" customWidth="1"/>
    <col min="1279" max="1279" width="66" style="1" customWidth="1"/>
    <col min="1280" max="1280" width="58.42578125" style="1" customWidth="1"/>
    <col min="1281" max="1281" width="23.28515625" style="1" customWidth="1"/>
    <col min="1282" max="1282" width="10.85546875" style="1" customWidth="1"/>
    <col min="1283" max="1283" width="9.7109375" style="1" customWidth="1"/>
    <col min="1284" max="1285" width="13.28515625" style="1" customWidth="1"/>
    <col min="1286" max="1533" width="9.140625" style="1"/>
    <col min="1534" max="1534" width="17" style="1" customWidth="1"/>
    <col min="1535" max="1535" width="66" style="1" customWidth="1"/>
    <col min="1536" max="1536" width="58.42578125" style="1" customWidth="1"/>
    <col min="1537" max="1537" width="23.28515625" style="1" customWidth="1"/>
    <col min="1538" max="1538" width="10.85546875" style="1" customWidth="1"/>
    <col min="1539" max="1539" width="9.7109375" style="1" customWidth="1"/>
    <col min="1540" max="1541" width="13.28515625" style="1" customWidth="1"/>
    <col min="1542" max="1789" width="9.140625" style="1"/>
    <col min="1790" max="1790" width="17" style="1" customWidth="1"/>
    <col min="1791" max="1791" width="66" style="1" customWidth="1"/>
    <col min="1792" max="1792" width="58.42578125" style="1" customWidth="1"/>
    <col min="1793" max="1793" width="23.28515625" style="1" customWidth="1"/>
    <col min="1794" max="1794" width="10.85546875" style="1" customWidth="1"/>
    <col min="1795" max="1795" width="9.7109375" style="1" customWidth="1"/>
    <col min="1796" max="1797" width="13.28515625" style="1" customWidth="1"/>
    <col min="1798" max="2045" width="9.140625" style="1"/>
    <col min="2046" max="2046" width="17" style="1" customWidth="1"/>
    <col min="2047" max="2047" width="66" style="1" customWidth="1"/>
    <col min="2048" max="2048" width="58.42578125" style="1" customWidth="1"/>
    <col min="2049" max="2049" width="23.28515625" style="1" customWidth="1"/>
    <col min="2050" max="2050" width="10.85546875" style="1" customWidth="1"/>
    <col min="2051" max="2051" width="9.7109375" style="1" customWidth="1"/>
    <col min="2052" max="2053" width="13.28515625" style="1" customWidth="1"/>
    <col min="2054" max="2301" width="9.140625" style="1"/>
    <col min="2302" max="2302" width="17" style="1" customWidth="1"/>
    <col min="2303" max="2303" width="66" style="1" customWidth="1"/>
    <col min="2304" max="2304" width="58.42578125" style="1" customWidth="1"/>
    <col min="2305" max="2305" width="23.28515625" style="1" customWidth="1"/>
    <col min="2306" max="2306" width="10.85546875" style="1" customWidth="1"/>
    <col min="2307" max="2307" width="9.7109375" style="1" customWidth="1"/>
    <col min="2308" max="2309" width="13.28515625" style="1" customWidth="1"/>
    <col min="2310" max="2557" width="9.140625" style="1"/>
    <col min="2558" max="2558" width="17" style="1" customWidth="1"/>
    <col min="2559" max="2559" width="66" style="1" customWidth="1"/>
    <col min="2560" max="2560" width="58.42578125" style="1" customWidth="1"/>
    <col min="2561" max="2561" width="23.28515625" style="1" customWidth="1"/>
    <col min="2562" max="2562" width="10.85546875" style="1" customWidth="1"/>
    <col min="2563" max="2563" width="9.7109375" style="1" customWidth="1"/>
    <col min="2564" max="2565" width="13.28515625" style="1" customWidth="1"/>
    <col min="2566" max="2813" width="9.140625" style="1"/>
    <col min="2814" max="2814" width="17" style="1" customWidth="1"/>
    <col min="2815" max="2815" width="66" style="1" customWidth="1"/>
    <col min="2816" max="2816" width="58.42578125" style="1" customWidth="1"/>
    <col min="2817" max="2817" width="23.28515625" style="1" customWidth="1"/>
    <col min="2818" max="2818" width="10.85546875" style="1" customWidth="1"/>
    <col min="2819" max="2819" width="9.7109375" style="1" customWidth="1"/>
    <col min="2820" max="2821" width="13.28515625" style="1" customWidth="1"/>
    <col min="2822" max="3069" width="9.140625" style="1"/>
    <col min="3070" max="3070" width="17" style="1" customWidth="1"/>
    <col min="3071" max="3071" width="66" style="1" customWidth="1"/>
    <col min="3072" max="3072" width="58.42578125" style="1" customWidth="1"/>
    <col min="3073" max="3073" width="23.28515625" style="1" customWidth="1"/>
    <col min="3074" max="3074" width="10.85546875" style="1" customWidth="1"/>
    <col min="3075" max="3075" width="9.7109375" style="1" customWidth="1"/>
    <col min="3076" max="3077" width="13.28515625" style="1" customWidth="1"/>
    <col min="3078" max="3325" width="9.140625" style="1"/>
    <col min="3326" max="3326" width="17" style="1" customWidth="1"/>
    <col min="3327" max="3327" width="66" style="1" customWidth="1"/>
    <col min="3328" max="3328" width="58.42578125" style="1" customWidth="1"/>
    <col min="3329" max="3329" width="23.28515625" style="1" customWidth="1"/>
    <col min="3330" max="3330" width="10.85546875" style="1" customWidth="1"/>
    <col min="3331" max="3331" width="9.7109375" style="1" customWidth="1"/>
    <col min="3332" max="3333" width="13.28515625" style="1" customWidth="1"/>
    <col min="3334" max="3581" width="9.140625" style="1"/>
    <col min="3582" max="3582" width="17" style="1" customWidth="1"/>
    <col min="3583" max="3583" width="66" style="1" customWidth="1"/>
    <col min="3584" max="3584" width="58.42578125" style="1" customWidth="1"/>
    <col min="3585" max="3585" width="23.28515625" style="1" customWidth="1"/>
    <col min="3586" max="3586" width="10.85546875" style="1" customWidth="1"/>
    <col min="3587" max="3587" width="9.7109375" style="1" customWidth="1"/>
    <col min="3588" max="3589" width="13.28515625" style="1" customWidth="1"/>
    <col min="3590" max="3837" width="9.140625" style="1"/>
    <col min="3838" max="3838" width="17" style="1" customWidth="1"/>
    <col min="3839" max="3839" width="66" style="1" customWidth="1"/>
    <col min="3840" max="3840" width="58.42578125" style="1" customWidth="1"/>
    <col min="3841" max="3841" width="23.28515625" style="1" customWidth="1"/>
    <col min="3842" max="3842" width="10.85546875" style="1" customWidth="1"/>
    <col min="3843" max="3843" width="9.7109375" style="1" customWidth="1"/>
    <col min="3844" max="3845" width="13.28515625" style="1" customWidth="1"/>
    <col min="3846" max="4093" width="9.140625" style="1"/>
    <col min="4094" max="4094" width="17" style="1" customWidth="1"/>
    <col min="4095" max="4095" width="66" style="1" customWidth="1"/>
    <col min="4096" max="4096" width="58.42578125" style="1" customWidth="1"/>
    <col min="4097" max="4097" width="23.28515625" style="1" customWidth="1"/>
    <col min="4098" max="4098" width="10.85546875" style="1" customWidth="1"/>
    <col min="4099" max="4099" width="9.7109375" style="1" customWidth="1"/>
    <col min="4100" max="4101" width="13.28515625" style="1" customWidth="1"/>
    <col min="4102" max="4349" width="9.140625" style="1"/>
    <col min="4350" max="4350" width="17" style="1" customWidth="1"/>
    <col min="4351" max="4351" width="66" style="1" customWidth="1"/>
    <col min="4352" max="4352" width="58.42578125" style="1" customWidth="1"/>
    <col min="4353" max="4353" width="23.28515625" style="1" customWidth="1"/>
    <col min="4354" max="4354" width="10.85546875" style="1" customWidth="1"/>
    <col min="4355" max="4355" width="9.7109375" style="1" customWidth="1"/>
    <col min="4356" max="4357" width="13.28515625" style="1" customWidth="1"/>
    <col min="4358" max="4605" width="9.140625" style="1"/>
    <col min="4606" max="4606" width="17" style="1" customWidth="1"/>
    <col min="4607" max="4607" width="66" style="1" customWidth="1"/>
    <col min="4608" max="4608" width="58.42578125" style="1" customWidth="1"/>
    <col min="4609" max="4609" width="23.28515625" style="1" customWidth="1"/>
    <col min="4610" max="4610" width="10.85546875" style="1" customWidth="1"/>
    <col min="4611" max="4611" width="9.7109375" style="1" customWidth="1"/>
    <col min="4612" max="4613" width="13.28515625" style="1" customWidth="1"/>
    <col min="4614" max="4861" width="9.140625" style="1"/>
    <col min="4862" max="4862" width="17" style="1" customWidth="1"/>
    <col min="4863" max="4863" width="66" style="1" customWidth="1"/>
    <col min="4864" max="4864" width="58.42578125" style="1" customWidth="1"/>
    <col min="4865" max="4865" width="23.28515625" style="1" customWidth="1"/>
    <col min="4866" max="4866" width="10.85546875" style="1" customWidth="1"/>
    <col min="4867" max="4867" width="9.7109375" style="1" customWidth="1"/>
    <col min="4868" max="4869" width="13.28515625" style="1" customWidth="1"/>
    <col min="4870" max="5117" width="9.140625" style="1"/>
    <col min="5118" max="5118" width="17" style="1" customWidth="1"/>
    <col min="5119" max="5119" width="66" style="1" customWidth="1"/>
    <col min="5120" max="5120" width="58.42578125" style="1" customWidth="1"/>
    <col min="5121" max="5121" width="23.28515625" style="1" customWidth="1"/>
    <col min="5122" max="5122" width="10.85546875" style="1" customWidth="1"/>
    <col min="5123" max="5123" width="9.7109375" style="1" customWidth="1"/>
    <col min="5124" max="5125" width="13.28515625" style="1" customWidth="1"/>
    <col min="5126" max="5373" width="9.140625" style="1"/>
    <col min="5374" max="5374" width="17" style="1" customWidth="1"/>
    <col min="5375" max="5375" width="66" style="1" customWidth="1"/>
    <col min="5376" max="5376" width="58.42578125" style="1" customWidth="1"/>
    <col min="5377" max="5377" width="23.28515625" style="1" customWidth="1"/>
    <col min="5378" max="5378" width="10.85546875" style="1" customWidth="1"/>
    <col min="5379" max="5379" width="9.7109375" style="1" customWidth="1"/>
    <col min="5380" max="5381" width="13.28515625" style="1" customWidth="1"/>
    <col min="5382" max="5629" width="9.140625" style="1"/>
    <col min="5630" max="5630" width="17" style="1" customWidth="1"/>
    <col min="5631" max="5631" width="66" style="1" customWidth="1"/>
    <col min="5632" max="5632" width="58.42578125" style="1" customWidth="1"/>
    <col min="5633" max="5633" width="23.28515625" style="1" customWidth="1"/>
    <col min="5634" max="5634" width="10.85546875" style="1" customWidth="1"/>
    <col min="5635" max="5635" width="9.7109375" style="1" customWidth="1"/>
    <col min="5636" max="5637" width="13.28515625" style="1" customWidth="1"/>
    <col min="5638" max="5885" width="9.140625" style="1"/>
    <col min="5886" max="5886" width="17" style="1" customWidth="1"/>
    <col min="5887" max="5887" width="66" style="1" customWidth="1"/>
    <col min="5888" max="5888" width="58.42578125" style="1" customWidth="1"/>
    <col min="5889" max="5889" width="23.28515625" style="1" customWidth="1"/>
    <col min="5890" max="5890" width="10.85546875" style="1" customWidth="1"/>
    <col min="5891" max="5891" width="9.7109375" style="1" customWidth="1"/>
    <col min="5892" max="5893" width="13.28515625" style="1" customWidth="1"/>
    <col min="5894" max="6141" width="9.140625" style="1"/>
    <col min="6142" max="6142" width="17" style="1" customWidth="1"/>
    <col min="6143" max="6143" width="66" style="1" customWidth="1"/>
    <col min="6144" max="6144" width="58.42578125" style="1" customWidth="1"/>
    <col min="6145" max="6145" width="23.28515625" style="1" customWidth="1"/>
    <col min="6146" max="6146" width="10.85546875" style="1" customWidth="1"/>
    <col min="6147" max="6147" width="9.7109375" style="1" customWidth="1"/>
    <col min="6148" max="6149" width="13.28515625" style="1" customWidth="1"/>
    <col min="6150" max="6397" width="9.140625" style="1"/>
    <col min="6398" max="6398" width="17" style="1" customWidth="1"/>
    <col min="6399" max="6399" width="66" style="1" customWidth="1"/>
    <col min="6400" max="6400" width="58.42578125" style="1" customWidth="1"/>
    <col min="6401" max="6401" width="23.28515625" style="1" customWidth="1"/>
    <col min="6402" max="6402" width="10.85546875" style="1" customWidth="1"/>
    <col min="6403" max="6403" width="9.7109375" style="1" customWidth="1"/>
    <col min="6404" max="6405" width="13.28515625" style="1" customWidth="1"/>
    <col min="6406" max="6653" width="9.140625" style="1"/>
    <col min="6654" max="6654" width="17" style="1" customWidth="1"/>
    <col min="6655" max="6655" width="66" style="1" customWidth="1"/>
    <col min="6656" max="6656" width="58.42578125" style="1" customWidth="1"/>
    <col min="6657" max="6657" width="23.28515625" style="1" customWidth="1"/>
    <col min="6658" max="6658" width="10.85546875" style="1" customWidth="1"/>
    <col min="6659" max="6659" width="9.7109375" style="1" customWidth="1"/>
    <col min="6660" max="6661" width="13.28515625" style="1" customWidth="1"/>
    <col min="6662" max="6909" width="9.140625" style="1"/>
    <col min="6910" max="6910" width="17" style="1" customWidth="1"/>
    <col min="6911" max="6911" width="66" style="1" customWidth="1"/>
    <col min="6912" max="6912" width="58.42578125" style="1" customWidth="1"/>
    <col min="6913" max="6913" width="23.28515625" style="1" customWidth="1"/>
    <col min="6914" max="6914" width="10.85546875" style="1" customWidth="1"/>
    <col min="6915" max="6915" width="9.7109375" style="1" customWidth="1"/>
    <col min="6916" max="6917" width="13.28515625" style="1" customWidth="1"/>
    <col min="6918" max="7165" width="9.140625" style="1"/>
    <col min="7166" max="7166" width="17" style="1" customWidth="1"/>
    <col min="7167" max="7167" width="66" style="1" customWidth="1"/>
    <col min="7168" max="7168" width="58.42578125" style="1" customWidth="1"/>
    <col min="7169" max="7169" width="23.28515625" style="1" customWidth="1"/>
    <col min="7170" max="7170" width="10.85546875" style="1" customWidth="1"/>
    <col min="7171" max="7171" width="9.7109375" style="1" customWidth="1"/>
    <col min="7172" max="7173" width="13.28515625" style="1" customWidth="1"/>
    <col min="7174" max="7421" width="9.140625" style="1"/>
    <col min="7422" max="7422" width="17" style="1" customWidth="1"/>
    <col min="7423" max="7423" width="66" style="1" customWidth="1"/>
    <col min="7424" max="7424" width="58.42578125" style="1" customWidth="1"/>
    <col min="7425" max="7425" width="23.28515625" style="1" customWidth="1"/>
    <col min="7426" max="7426" width="10.85546875" style="1" customWidth="1"/>
    <col min="7427" max="7427" width="9.7109375" style="1" customWidth="1"/>
    <col min="7428" max="7429" width="13.28515625" style="1" customWidth="1"/>
    <col min="7430" max="7677" width="9.140625" style="1"/>
    <col min="7678" max="7678" width="17" style="1" customWidth="1"/>
    <col min="7679" max="7679" width="66" style="1" customWidth="1"/>
    <col min="7680" max="7680" width="58.42578125" style="1" customWidth="1"/>
    <col min="7681" max="7681" width="23.28515625" style="1" customWidth="1"/>
    <col min="7682" max="7682" width="10.85546875" style="1" customWidth="1"/>
    <col min="7683" max="7683" width="9.7109375" style="1" customWidth="1"/>
    <col min="7684" max="7685" width="13.28515625" style="1" customWidth="1"/>
    <col min="7686" max="7933" width="9.140625" style="1"/>
    <col min="7934" max="7934" width="17" style="1" customWidth="1"/>
    <col min="7935" max="7935" width="66" style="1" customWidth="1"/>
    <col min="7936" max="7936" width="58.42578125" style="1" customWidth="1"/>
    <col min="7937" max="7937" width="23.28515625" style="1" customWidth="1"/>
    <col min="7938" max="7938" width="10.85546875" style="1" customWidth="1"/>
    <col min="7939" max="7939" width="9.7109375" style="1" customWidth="1"/>
    <col min="7940" max="7941" width="13.28515625" style="1" customWidth="1"/>
    <col min="7942" max="8189" width="9.140625" style="1"/>
    <col min="8190" max="8190" width="17" style="1" customWidth="1"/>
    <col min="8191" max="8191" width="66" style="1" customWidth="1"/>
    <col min="8192" max="8192" width="58.42578125" style="1" customWidth="1"/>
    <col min="8193" max="8193" width="23.28515625" style="1" customWidth="1"/>
    <col min="8194" max="8194" width="10.85546875" style="1" customWidth="1"/>
    <col min="8195" max="8195" width="9.7109375" style="1" customWidth="1"/>
    <col min="8196" max="8197" width="13.28515625" style="1" customWidth="1"/>
    <col min="8198" max="8445" width="9.140625" style="1"/>
    <col min="8446" max="8446" width="17" style="1" customWidth="1"/>
    <col min="8447" max="8447" width="66" style="1" customWidth="1"/>
    <col min="8448" max="8448" width="58.42578125" style="1" customWidth="1"/>
    <col min="8449" max="8449" width="23.28515625" style="1" customWidth="1"/>
    <col min="8450" max="8450" width="10.85546875" style="1" customWidth="1"/>
    <col min="8451" max="8451" width="9.7109375" style="1" customWidth="1"/>
    <col min="8452" max="8453" width="13.28515625" style="1" customWidth="1"/>
    <col min="8454" max="8701" width="9.140625" style="1"/>
    <col min="8702" max="8702" width="17" style="1" customWidth="1"/>
    <col min="8703" max="8703" width="66" style="1" customWidth="1"/>
    <col min="8704" max="8704" width="58.42578125" style="1" customWidth="1"/>
    <col min="8705" max="8705" width="23.28515625" style="1" customWidth="1"/>
    <col min="8706" max="8706" width="10.85546875" style="1" customWidth="1"/>
    <col min="8707" max="8707" width="9.7109375" style="1" customWidth="1"/>
    <col min="8708" max="8709" width="13.28515625" style="1" customWidth="1"/>
    <col min="8710" max="8957" width="9.140625" style="1"/>
    <col min="8958" max="8958" width="17" style="1" customWidth="1"/>
    <col min="8959" max="8959" width="66" style="1" customWidth="1"/>
    <col min="8960" max="8960" width="58.42578125" style="1" customWidth="1"/>
    <col min="8961" max="8961" width="23.28515625" style="1" customWidth="1"/>
    <col min="8962" max="8962" width="10.85546875" style="1" customWidth="1"/>
    <col min="8963" max="8963" width="9.7109375" style="1" customWidth="1"/>
    <col min="8964" max="8965" width="13.28515625" style="1" customWidth="1"/>
    <col min="8966" max="9213" width="9.140625" style="1"/>
    <col min="9214" max="9214" width="17" style="1" customWidth="1"/>
    <col min="9215" max="9215" width="66" style="1" customWidth="1"/>
    <col min="9216" max="9216" width="58.42578125" style="1" customWidth="1"/>
    <col min="9217" max="9217" width="23.28515625" style="1" customWidth="1"/>
    <col min="9218" max="9218" width="10.85546875" style="1" customWidth="1"/>
    <col min="9219" max="9219" width="9.7109375" style="1" customWidth="1"/>
    <col min="9220" max="9221" width="13.28515625" style="1" customWidth="1"/>
    <col min="9222" max="9469" width="9.140625" style="1"/>
    <col min="9470" max="9470" width="17" style="1" customWidth="1"/>
    <col min="9471" max="9471" width="66" style="1" customWidth="1"/>
    <col min="9472" max="9472" width="58.42578125" style="1" customWidth="1"/>
    <col min="9473" max="9473" width="23.28515625" style="1" customWidth="1"/>
    <col min="9474" max="9474" width="10.85546875" style="1" customWidth="1"/>
    <col min="9475" max="9475" width="9.7109375" style="1" customWidth="1"/>
    <col min="9476" max="9477" width="13.28515625" style="1" customWidth="1"/>
    <col min="9478" max="9725" width="9.140625" style="1"/>
    <col min="9726" max="9726" width="17" style="1" customWidth="1"/>
    <col min="9727" max="9727" width="66" style="1" customWidth="1"/>
    <col min="9728" max="9728" width="58.42578125" style="1" customWidth="1"/>
    <col min="9729" max="9729" width="23.28515625" style="1" customWidth="1"/>
    <col min="9730" max="9730" width="10.85546875" style="1" customWidth="1"/>
    <col min="9731" max="9731" width="9.7109375" style="1" customWidth="1"/>
    <col min="9732" max="9733" width="13.28515625" style="1" customWidth="1"/>
    <col min="9734" max="9981" width="9.140625" style="1"/>
    <col min="9982" max="9982" width="17" style="1" customWidth="1"/>
    <col min="9983" max="9983" width="66" style="1" customWidth="1"/>
    <col min="9984" max="9984" width="58.42578125" style="1" customWidth="1"/>
    <col min="9985" max="9985" width="23.28515625" style="1" customWidth="1"/>
    <col min="9986" max="9986" width="10.85546875" style="1" customWidth="1"/>
    <col min="9987" max="9987" width="9.7109375" style="1" customWidth="1"/>
    <col min="9988" max="9989" width="13.28515625" style="1" customWidth="1"/>
    <col min="9990" max="10237" width="9.140625" style="1"/>
    <col min="10238" max="10238" width="17" style="1" customWidth="1"/>
    <col min="10239" max="10239" width="66" style="1" customWidth="1"/>
    <col min="10240" max="10240" width="58.42578125" style="1" customWidth="1"/>
    <col min="10241" max="10241" width="23.28515625" style="1" customWidth="1"/>
    <col min="10242" max="10242" width="10.85546875" style="1" customWidth="1"/>
    <col min="10243" max="10243" width="9.7109375" style="1" customWidth="1"/>
    <col min="10244" max="10245" width="13.28515625" style="1" customWidth="1"/>
    <col min="10246" max="10493" width="9.140625" style="1"/>
    <col min="10494" max="10494" width="17" style="1" customWidth="1"/>
    <col min="10495" max="10495" width="66" style="1" customWidth="1"/>
    <col min="10496" max="10496" width="58.42578125" style="1" customWidth="1"/>
    <col min="10497" max="10497" width="23.28515625" style="1" customWidth="1"/>
    <col min="10498" max="10498" width="10.85546875" style="1" customWidth="1"/>
    <col min="10499" max="10499" width="9.7109375" style="1" customWidth="1"/>
    <col min="10500" max="10501" width="13.28515625" style="1" customWidth="1"/>
    <col min="10502" max="10749" width="9.140625" style="1"/>
    <col min="10750" max="10750" width="17" style="1" customWidth="1"/>
    <col min="10751" max="10751" width="66" style="1" customWidth="1"/>
    <col min="10752" max="10752" width="58.42578125" style="1" customWidth="1"/>
    <col min="10753" max="10753" width="23.28515625" style="1" customWidth="1"/>
    <col min="10754" max="10754" width="10.85546875" style="1" customWidth="1"/>
    <col min="10755" max="10755" width="9.7109375" style="1" customWidth="1"/>
    <col min="10756" max="10757" width="13.28515625" style="1" customWidth="1"/>
    <col min="10758" max="11005" width="9.140625" style="1"/>
    <col min="11006" max="11006" width="17" style="1" customWidth="1"/>
    <col min="11007" max="11007" width="66" style="1" customWidth="1"/>
    <col min="11008" max="11008" width="58.42578125" style="1" customWidth="1"/>
    <col min="11009" max="11009" width="23.28515625" style="1" customWidth="1"/>
    <col min="11010" max="11010" width="10.85546875" style="1" customWidth="1"/>
    <col min="11011" max="11011" width="9.7109375" style="1" customWidth="1"/>
    <col min="11012" max="11013" width="13.28515625" style="1" customWidth="1"/>
    <col min="11014" max="11261" width="9.140625" style="1"/>
    <col min="11262" max="11262" width="17" style="1" customWidth="1"/>
    <col min="11263" max="11263" width="66" style="1" customWidth="1"/>
    <col min="11264" max="11264" width="58.42578125" style="1" customWidth="1"/>
    <col min="11265" max="11265" width="23.28515625" style="1" customWidth="1"/>
    <col min="11266" max="11266" width="10.85546875" style="1" customWidth="1"/>
    <col min="11267" max="11267" width="9.7109375" style="1" customWidth="1"/>
    <col min="11268" max="11269" width="13.28515625" style="1" customWidth="1"/>
    <col min="11270" max="11517" width="9.140625" style="1"/>
    <col min="11518" max="11518" width="17" style="1" customWidth="1"/>
    <col min="11519" max="11519" width="66" style="1" customWidth="1"/>
    <col min="11520" max="11520" width="58.42578125" style="1" customWidth="1"/>
    <col min="11521" max="11521" width="23.28515625" style="1" customWidth="1"/>
    <col min="11522" max="11522" width="10.85546875" style="1" customWidth="1"/>
    <col min="11523" max="11523" width="9.7109375" style="1" customWidth="1"/>
    <col min="11524" max="11525" width="13.28515625" style="1" customWidth="1"/>
    <col min="11526" max="11773" width="9.140625" style="1"/>
    <col min="11774" max="11774" width="17" style="1" customWidth="1"/>
    <col min="11775" max="11775" width="66" style="1" customWidth="1"/>
    <col min="11776" max="11776" width="58.42578125" style="1" customWidth="1"/>
    <col min="11777" max="11777" width="23.28515625" style="1" customWidth="1"/>
    <col min="11778" max="11778" width="10.85546875" style="1" customWidth="1"/>
    <col min="11779" max="11779" width="9.7109375" style="1" customWidth="1"/>
    <col min="11780" max="11781" width="13.28515625" style="1" customWidth="1"/>
    <col min="11782" max="12029" width="9.140625" style="1"/>
    <col min="12030" max="12030" width="17" style="1" customWidth="1"/>
    <col min="12031" max="12031" width="66" style="1" customWidth="1"/>
    <col min="12032" max="12032" width="58.42578125" style="1" customWidth="1"/>
    <col min="12033" max="12033" width="23.28515625" style="1" customWidth="1"/>
    <col min="12034" max="12034" width="10.85546875" style="1" customWidth="1"/>
    <col min="12035" max="12035" width="9.7109375" style="1" customWidth="1"/>
    <col min="12036" max="12037" width="13.28515625" style="1" customWidth="1"/>
    <col min="12038" max="12285" width="9.140625" style="1"/>
    <col min="12286" max="12286" width="17" style="1" customWidth="1"/>
    <col min="12287" max="12287" width="66" style="1" customWidth="1"/>
    <col min="12288" max="12288" width="58.42578125" style="1" customWidth="1"/>
    <col min="12289" max="12289" width="23.28515625" style="1" customWidth="1"/>
    <col min="12290" max="12290" width="10.85546875" style="1" customWidth="1"/>
    <col min="12291" max="12291" width="9.7109375" style="1" customWidth="1"/>
    <col min="12292" max="12293" width="13.28515625" style="1" customWidth="1"/>
    <col min="12294" max="12541" width="9.140625" style="1"/>
    <col min="12542" max="12542" width="17" style="1" customWidth="1"/>
    <col min="12543" max="12543" width="66" style="1" customWidth="1"/>
    <col min="12544" max="12544" width="58.42578125" style="1" customWidth="1"/>
    <col min="12545" max="12545" width="23.28515625" style="1" customWidth="1"/>
    <col min="12546" max="12546" width="10.85546875" style="1" customWidth="1"/>
    <col min="12547" max="12547" width="9.7109375" style="1" customWidth="1"/>
    <col min="12548" max="12549" width="13.28515625" style="1" customWidth="1"/>
    <col min="12550" max="12797" width="9.140625" style="1"/>
    <col min="12798" max="12798" width="17" style="1" customWidth="1"/>
    <col min="12799" max="12799" width="66" style="1" customWidth="1"/>
    <col min="12800" max="12800" width="58.42578125" style="1" customWidth="1"/>
    <col min="12801" max="12801" width="23.28515625" style="1" customWidth="1"/>
    <col min="12802" max="12802" width="10.85546875" style="1" customWidth="1"/>
    <col min="12803" max="12803" width="9.7109375" style="1" customWidth="1"/>
    <col min="12804" max="12805" width="13.28515625" style="1" customWidth="1"/>
    <col min="12806" max="13053" width="9.140625" style="1"/>
    <col min="13054" max="13054" width="17" style="1" customWidth="1"/>
    <col min="13055" max="13055" width="66" style="1" customWidth="1"/>
    <col min="13056" max="13056" width="58.42578125" style="1" customWidth="1"/>
    <col min="13057" max="13057" width="23.28515625" style="1" customWidth="1"/>
    <col min="13058" max="13058" width="10.85546875" style="1" customWidth="1"/>
    <col min="13059" max="13059" width="9.7109375" style="1" customWidth="1"/>
    <col min="13060" max="13061" width="13.28515625" style="1" customWidth="1"/>
    <col min="13062" max="13309" width="9.140625" style="1"/>
    <col min="13310" max="13310" width="17" style="1" customWidth="1"/>
    <col min="13311" max="13311" width="66" style="1" customWidth="1"/>
    <col min="13312" max="13312" width="58.42578125" style="1" customWidth="1"/>
    <col min="13313" max="13313" width="23.28515625" style="1" customWidth="1"/>
    <col min="13314" max="13314" width="10.85546875" style="1" customWidth="1"/>
    <col min="13315" max="13315" width="9.7109375" style="1" customWidth="1"/>
    <col min="13316" max="13317" width="13.28515625" style="1" customWidth="1"/>
    <col min="13318" max="13565" width="9.140625" style="1"/>
    <col min="13566" max="13566" width="17" style="1" customWidth="1"/>
    <col min="13567" max="13567" width="66" style="1" customWidth="1"/>
    <col min="13568" max="13568" width="58.42578125" style="1" customWidth="1"/>
    <col min="13569" max="13569" width="23.28515625" style="1" customWidth="1"/>
    <col min="13570" max="13570" width="10.85546875" style="1" customWidth="1"/>
    <col min="13571" max="13571" width="9.7109375" style="1" customWidth="1"/>
    <col min="13572" max="13573" width="13.28515625" style="1" customWidth="1"/>
    <col min="13574" max="13821" width="9.140625" style="1"/>
    <col min="13822" max="13822" width="17" style="1" customWidth="1"/>
    <col min="13823" max="13823" width="66" style="1" customWidth="1"/>
    <col min="13824" max="13824" width="58.42578125" style="1" customWidth="1"/>
    <col min="13825" max="13825" width="23.28515625" style="1" customWidth="1"/>
    <col min="13826" max="13826" width="10.85546875" style="1" customWidth="1"/>
    <col min="13827" max="13827" width="9.7109375" style="1" customWidth="1"/>
    <col min="13828" max="13829" width="13.28515625" style="1" customWidth="1"/>
    <col min="13830" max="14077" width="9.140625" style="1"/>
    <col min="14078" max="14078" width="17" style="1" customWidth="1"/>
    <col min="14079" max="14079" width="66" style="1" customWidth="1"/>
    <col min="14080" max="14080" width="58.42578125" style="1" customWidth="1"/>
    <col min="14081" max="14081" width="23.28515625" style="1" customWidth="1"/>
    <col min="14082" max="14082" width="10.85546875" style="1" customWidth="1"/>
    <col min="14083" max="14083" width="9.7109375" style="1" customWidth="1"/>
    <col min="14084" max="14085" width="13.28515625" style="1" customWidth="1"/>
    <col min="14086" max="14333" width="9.140625" style="1"/>
    <col min="14334" max="14334" width="17" style="1" customWidth="1"/>
    <col min="14335" max="14335" width="66" style="1" customWidth="1"/>
    <col min="14336" max="14336" width="58.42578125" style="1" customWidth="1"/>
    <col min="14337" max="14337" width="23.28515625" style="1" customWidth="1"/>
    <col min="14338" max="14338" width="10.85546875" style="1" customWidth="1"/>
    <col min="14339" max="14339" width="9.7109375" style="1" customWidth="1"/>
    <col min="14340" max="14341" width="13.28515625" style="1" customWidth="1"/>
    <col min="14342" max="14589" width="9.140625" style="1"/>
    <col min="14590" max="14590" width="17" style="1" customWidth="1"/>
    <col min="14591" max="14591" width="66" style="1" customWidth="1"/>
    <col min="14592" max="14592" width="58.42578125" style="1" customWidth="1"/>
    <col min="14593" max="14593" width="23.28515625" style="1" customWidth="1"/>
    <col min="14594" max="14594" width="10.85546875" style="1" customWidth="1"/>
    <col min="14595" max="14595" width="9.7109375" style="1" customWidth="1"/>
    <col min="14596" max="14597" width="13.28515625" style="1" customWidth="1"/>
    <col min="14598" max="14845" width="9.140625" style="1"/>
    <col min="14846" max="14846" width="17" style="1" customWidth="1"/>
    <col min="14847" max="14847" width="66" style="1" customWidth="1"/>
    <col min="14848" max="14848" width="58.42578125" style="1" customWidth="1"/>
    <col min="14849" max="14849" width="23.28515625" style="1" customWidth="1"/>
    <col min="14850" max="14850" width="10.85546875" style="1" customWidth="1"/>
    <col min="14851" max="14851" width="9.7109375" style="1" customWidth="1"/>
    <col min="14852" max="14853" width="13.28515625" style="1" customWidth="1"/>
    <col min="14854" max="15101" width="9.140625" style="1"/>
    <col min="15102" max="15102" width="17" style="1" customWidth="1"/>
    <col min="15103" max="15103" width="66" style="1" customWidth="1"/>
    <col min="15104" max="15104" width="58.42578125" style="1" customWidth="1"/>
    <col min="15105" max="15105" width="23.28515625" style="1" customWidth="1"/>
    <col min="15106" max="15106" width="10.85546875" style="1" customWidth="1"/>
    <col min="15107" max="15107" width="9.7109375" style="1" customWidth="1"/>
    <col min="15108" max="15109" width="13.28515625" style="1" customWidth="1"/>
    <col min="15110" max="15357" width="9.140625" style="1"/>
    <col min="15358" max="15358" width="17" style="1" customWidth="1"/>
    <col min="15359" max="15359" width="66" style="1" customWidth="1"/>
    <col min="15360" max="15360" width="58.42578125" style="1" customWidth="1"/>
    <col min="15361" max="15361" width="23.28515625" style="1" customWidth="1"/>
    <col min="15362" max="15362" width="10.85546875" style="1" customWidth="1"/>
    <col min="15363" max="15363" width="9.7109375" style="1" customWidth="1"/>
    <col min="15364" max="15365" width="13.28515625" style="1" customWidth="1"/>
    <col min="15366" max="15613" width="9.140625" style="1"/>
    <col min="15614" max="15614" width="17" style="1" customWidth="1"/>
    <col min="15615" max="15615" width="66" style="1" customWidth="1"/>
    <col min="15616" max="15616" width="58.42578125" style="1" customWidth="1"/>
    <col min="15617" max="15617" width="23.28515625" style="1" customWidth="1"/>
    <col min="15618" max="15618" width="10.85546875" style="1" customWidth="1"/>
    <col min="15619" max="15619" width="9.7109375" style="1" customWidth="1"/>
    <col min="15620" max="15621" width="13.28515625" style="1" customWidth="1"/>
    <col min="15622" max="15869" width="9.140625" style="1"/>
    <col min="15870" max="15870" width="17" style="1" customWidth="1"/>
    <col min="15871" max="15871" width="66" style="1" customWidth="1"/>
    <col min="15872" max="15872" width="58.42578125" style="1" customWidth="1"/>
    <col min="15873" max="15873" width="23.28515625" style="1" customWidth="1"/>
    <col min="15874" max="15874" width="10.85546875" style="1" customWidth="1"/>
    <col min="15875" max="15875" width="9.7109375" style="1" customWidth="1"/>
    <col min="15876" max="15877" width="13.28515625" style="1" customWidth="1"/>
    <col min="15878" max="16125" width="9.140625" style="1"/>
    <col min="16126" max="16126" width="17" style="1" customWidth="1"/>
    <col min="16127" max="16127" width="66" style="1" customWidth="1"/>
    <col min="16128" max="16128" width="58.42578125" style="1" customWidth="1"/>
    <col min="16129" max="16129" width="23.28515625" style="1" customWidth="1"/>
    <col min="16130" max="16130" width="10.85546875" style="1" customWidth="1"/>
    <col min="16131" max="16131" width="9.7109375" style="1" customWidth="1"/>
    <col min="16132" max="16133" width="13.28515625" style="1" customWidth="1"/>
    <col min="16134" max="16384" width="9.140625" style="1"/>
  </cols>
  <sheetData>
    <row r="1" spans="1:14" ht="14.25" x14ac:dyDescent="0.2">
      <c r="A1" s="10" t="s">
        <v>17</v>
      </c>
      <c r="B1" s="8"/>
      <c r="C1" s="8"/>
    </row>
    <row r="2" spans="1:14" ht="13.5" thickBot="1" x14ac:dyDescent="0.25">
      <c r="A2"/>
      <c r="B2" s="8"/>
      <c r="C2" s="8"/>
    </row>
    <row r="3" spans="1:14" x14ac:dyDescent="0.2">
      <c r="A3" s="12" t="s">
        <v>18</v>
      </c>
      <c r="B3" s="8"/>
      <c r="C3" s="8"/>
      <c r="G3" s="39" t="s">
        <v>9</v>
      </c>
    </row>
    <row r="4" spans="1:14" ht="13.5" thickBot="1" x14ac:dyDescent="0.25">
      <c r="A4" s="13" t="s">
        <v>123</v>
      </c>
      <c r="B4" s="8"/>
      <c r="C4" s="8"/>
      <c r="G4" s="43">
        <v>0.1</v>
      </c>
    </row>
    <row r="5" spans="1:14" ht="15" x14ac:dyDescent="0.25">
      <c r="A5" s="9"/>
      <c r="B5" s="8"/>
      <c r="C5" s="8"/>
    </row>
    <row r="6" spans="1:14" x14ac:dyDescent="0.2">
      <c r="A6" s="40"/>
      <c r="B6" s="11" t="s">
        <v>3</v>
      </c>
      <c r="C6" s="11"/>
      <c r="G6" s="11" t="s">
        <v>14</v>
      </c>
    </row>
    <row r="8" spans="1:14" ht="26.25" customHeight="1" x14ac:dyDescent="0.25">
      <c r="A8" s="70" t="s">
        <v>19</v>
      </c>
      <c r="B8" s="71"/>
      <c r="C8" s="71"/>
      <c r="D8" s="71"/>
      <c r="E8" s="71"/>
      <c r="F8" s="71"/>
      <c r="G8" s="4"/>
      <c r="H8" s="4"/>
      <c r="I8" s="5"/>
      <c r="J8" s="5"/>
      <c r="K8" s="5"/>
      <c r="L8" s="6"/>
      <c r="M8" s="6"/>
      <c r="N8" s="7"/>
    </row>
    <row r="9" spans="1:14" ht="15" x14ac:dyDescent="0.25">
      <c r="A9" s="38" t="s">
        <v>16</v>
      </c>
      <c r="B9" s="4"/>
      <c r="C9" s="4"/>
      <c r="D9" s="4"/>
      <c r="E9" s="4"/>
      <c r="F9" s="4"/>
      <c r="G9" s="4"/>
      <c r="H9" s="4"/>
      <c r="I9" s="5"/>
      <c r="J9" s="5"/>
      <c r="K9" s="5"/>
      <c r="L9" s="6"/>
      <c r="M9" s="6"/>
      <c r="N9" s="7"/>
    </row>
    <row r="10" spans="1:14" ht="15" x14ac:dyDescent="0.25">
      <c r="A10" s="3"/>
      <c r="B10" s="4"/>
      <c r="C10" s="4"/>
      <c r="D10" s="4"/>
      <c r="E10" s="4"/>
      <c r="F10" s="4"/>
      <c r="G10" s="4"/>
      <c r="H10" s="4"/>
      <c r="I10" s="5"/>
      <c r="J10" s="5"/>
      <c r="K10" s="5"/>
      <c r="L10" s="6"/>
      <c r="M10" s="6"/>
      <c r="N10" s="7"/>
    </row>
    <row r="11" spans="1:14" s="48" customFormat="1" ht="42" x14ac:dyDescent="0.2">
      <c r="A11" s="44" t="s">
        <v>10</v>
      </c>
      <c r="B11" s="45" t="s">
        <v>1</v>
      </c>
      <c r="C11" s="45" t="s">
        <v>7</v>
      </c>
      <c r="D11" s="45" t="s">
        <v>15</v>
      </c>
      <c r="E11" s="45" t="s">
        <v>20</v>
      </c>
      <c r="F11" s="45" t="s">
        <v>4</v>
      </c>
      <c r="G11" s="45" t="s">
        <v>2</v>
      </c>
      <c r="H11" s="46" t="s">
        <v>8</v>
      </c>
      <c r="I11" s="46" t="s">
        <v>9</v>
      </c>
      <c r="J11" s="46" t="s">
        <v>5</v>
      </c>
      <c r="K11" s="46" t="s">
        <v>0</v>
      </c>
      <c r="L11" s="47" t="s">
        <v>6</v>
      </c>
    </row>
    <row r="12" spans="1:14" x14ac:dyDescent="0.2">
      <c r="A12" s="16">
        <v>1</v>
      </c>
      <c r="B12" s="14" t="s">
        <v>31</v>
      </c>
      <c r="C12" s="14" t="s">
        <v>32</v>
      </c>
      <c r="D12" s="14" t="s">
        <v>33</v>
      </c>
      <c r="E12" s="14">
        <v>110328</v>
      </c>
      <c r="F12" s="41"/>
      <c r="G12" s="41"/>
      <c r="H12" s="42">
        <v>0</v>
      </c>
      <c r="I12" s="34">
        <f t="shared" ref="I12:I56" si="0">$G$4</f>
        <v>0.1</v>
      </c>
      <c r="J12" s="17">
        <f t="shared" ref="J12:J55" si="1">H12+(H12*I12)</f>
        <v>0</v>
      </c>
      <c r="K12" s="18">
        <v>550</v>
      </c>
      <c r="L12" s="19">
        <f t="shared" ref="L12:L55" si="2">SUM(J12*K12)</f>
        <v>0</v>
      </c>
      <c r="M12" s="1"/>
    </row>
    <row r="13" spans="1:14" x14ac:dyDescent="0.2">
      <c r="A13" s="16">
        <f>A12+1</f>
        <v>2</v>
      </c>
      <c r="B13" s="14" t="s">
        <v>34</v>
      </c>
      <c r="C13" s="14" t="s">
        <v>35</v>
      </c>
      <c r="D13" s="14" t="s">
        <v>33</v>
      </c>
      <c r="E13" s="14">
        <v>126994</v>
      </c>
      <c r="F13" s="41"/>
      <c r="G13" s="41"/>
      <c r="H13" s="42">
        <v>0</v>
      </c>
      <c r="I13" s="34">
        <f t="shared" si="0"/>
        <v>0.1</v>
      </c>
      <c r="J13" s="17">
        <f t="shared" si="1"/>
        <v>0</v>
      </c>
      <c r="K13" s="18">
        <v>400</v>
      </c>
      <c r="L13" s="19">
        <f t="shared" si="2"/>
        <v>0</v>
      </c>
      <c r="M13" s="1"/>
    </row>
    <row r="14" spans="1:14" x14ac:dyDescent="0.2">
      <c r="A14" s="16">
        <f>A13+1</f>
        <v>3</v>
      </c>
      <c r="B14" s="14" t="s">
        <v>120</v>
      </c>
      <c r="C14" s="14" t="s">
        <v>32</v>
      </c>
      <c r="D14" s="14" t="s">
        <v>36</v>
      </c>
      <c r="E14" s="14">
        <v>139839</v>
      </c>
      <c r="F14" s="41"/>
      <c r="G14" s="41"/>
      <c r="H14" s="42">
        <v>0</v>
      </c>
      <c r="I14" s="34">
        <f t="shared" si="0"/>
        <v>0.1</v>
      </c>
      <c r="J14" s="17">
        <f t="shared" si="1"/>
        <v>0</v>
      </c>
      <c r="K14" s="18">
        <v>60</v>
      </c>
      <c r="L14" s="19">
        <f t="shared" si="2"/>
        <v>0</v>
      </c>
      <c r="M14" s="1"/>
    </row>
    <row r="15" spans="1:14" x14ac:dyDescent="0.2">
      <c r="A15" s="16">
        <f>A14+1</f>
        <v>4</v>
      </c>
      <c r="B15" s="14" t="s">
        <v>37</v>
      </c>
      <c r="C15" s="14" t="s">
        <v>32</v>
      </c>
      <c r="D15" s="14" t="s">
        <v>33</v>
      </c>
      <c r="E15" s="14">
        <v>144405</v>
      </c>
      <c r="F15" s="41"/>
      <c r="G15" s="41"/>
      <c r="H15" s="42">
        <v>0</v>
      </c>
      <c r="I15" s="34">
        <f t="shared" si="0"/>
        <v>0.1</v>
      </c>
      <c r="J15" s="17">
        <f t="shared" si="1"/>
        <v>0</v>
      </c>
      <c r="K15" s="18">
        <v>1450</v>
      </c>
      <c r="L15" s="19">
        <f t="shared" si="2"/>
        <v>0</v>
      </c>
      <c r="M15" s="1"/>
    </row>
    <row r="16" spans="1:14" x14ac:dyDescent="0.2">
      <c r="A16" s="16">
        <f t="shared" ref="A16:A65" si="3">A15+1</f>
        <v>5</v>
      </c>
      <c r="B16" s="14" t="s">
        <v>38</v>
      </c>
      <c r="C16" s="14" t="s">
        <v>32</v>
      </c>
      <c r="D16" s="14" t="s">
        <v>33</v>
      </c>
      <c r="E16" s="15">
        <v>151158</v>
      </c>
      <c r="F16" s="41"/>
      <c r="G16" s="41"/>
      <c r="H16" s="42">
        <v>0</v>
      </c>
      <c r="I16" s="34">
        <f t="shared" si="0"/>
        <v>0.1</v>
      </c>
      <c r="J16" s="17">
        <f t="shared" si="1"/>
        <v>0</v>
      </c>
      <c r="K16" s="18">
        <v>200</v>
      </c>
      <c r="L16" s="19">
        <f t="shared" si="2"/>
        <v>0</v>
      </c>
      <c r="M16" s="1"/>
    </row>
    <row r="17" spans="1:13" x14ac:dyDescent="0.2">
      <c r="A17" s="16">
        <f t="shared" si="3"/>
        <v>6</v>
      </c>
      <c r="B17" s="14" t="s">
        <v>40</v>
      </c>
      <c r="C17" s="14" t="s">
        <v>32</v>
      </c>
      <c r="D17" s="14" t="s">
        <v>39</v>
      </c>
      <c r="E17" s="15">
        <v>152221</v>
      </c>
      <c r="F17" s="41"/>
      <c r="G17" s="41"/>
      <c r="H17" s="42">
        <v>0</v>
      </c>
      <c r="I17" s="34">
        <f t="shared" si="0"/>
        <v>0.1</v>
      </c>
      <c r="J17" s="17">
        <f t="shared" si="1"/>
        <v>0</v>
      </c>
      <c r="K17" s="18">
        <v>120</v>
      </c>
      <c r="L17" s="19">
        <f t="shared" si="2"/>
        <v>0</v>
      </c>
      <c r="M17" s="1"/>
    </row>
    <row r="18" spans="1:13" x14ac:dyDescent="0.2">
      <c r="A18" s="16">
        <f t="shared" si="3"/>
        <v>7</v>
      </c>
      <c r="B18" s="14" t="s">
        <v>42</v>
      </c>
      <c r="C18" s="14" t="s">
        <v>41</v>
      </c>
      <c r="D18" s="14" t="s">
        <v>33</v>
      </c>
      <c r="E18" s="15">
        <v>184607</v>
      </c>
      <c r="F18" s="41"/>
      <c r="G18" s="41"/>
      <c r="H18" s="42">
        <v>0</v>
      </c>
      <c r="I18" s="34">
        <f t="shared" si="0"/>
        <v>0.1</v>
      </c>
      <c r="J18" s="17">
        <f t="shared" si="1"/>
        <v>0</v>
      </c>
      <c r="K18" s="18">
        <v>550</v>
      </c>
      <c r="L18" s="19">
        <f t="shared" si="2"/>
        <v>0</v>
      </c>
      <c r="M18" s="1"/>
    </row>
    <row r="19" spans="1:13" x14ac:dyDescent="0.2">
      <c r="A19" s="16">
        <f t="shared" si="3"/>
        <v>8</v>
      </c>
      <c r="B19" s="14" t="s">
        <v>43</v>
      </c>
      <c r="C19" s="14" t="s">
        <v>32</v>
      </c>
      <c r="D19" s="14" t="s">
        <v>33</v>
      </c>
      <c r="E19" s="15">
        <v>333944</v>
      </c>
      <c r="F19" s="41"/>
      <c r="G19" s="41"/>
      <c r="H19" s="42">
        <v>0</v>
      </c>
      <c r="I19" s="34">
        <f t="shared" si="0"/>
        <v>0.1</v>
      </c>
      <c r="J19" s="17">
        <f t="shared" si="1"/>
        <v>0</v>
      </c>
      <c r="K19" s="18">
        <v>450</v>
      </c>
      <c r="L19" s="19">
        <f t="shared" si="2"/>
        <v>0</v>
      </c>
      <c r="M19" s="1"/>
    </row>
    <row r="20" spans="1:13" x14ac:dyDescent="0.2">
      <c r="A20" s="16">
        <f t="shared" si="3"/>
        <v>9</v>
      </c>
      <c r="B20" s="14" t="s">
        <v>44</v>
      </c>
      <c r="C20" s="14" t="s">
        <v>32</v>
      </c>
      <c r="D20" s="14" t="s">
        <v>33</v>
      </c>
      <c r="E20" s="15">
        <v>564656</v>
      </c>
      <c r="F20" s="41"/>
      <c r="G20" s="41"/>
      <c r="H20" s="42">
        <v>0</v>
      </c>
      <c r="I20" s="34">
        <f t="shared" si="0"/>
        <v>0.1</v>
      </c>
      <c r="J20" s="17">
        <f t="shared" si="1"/>
        <v>0</v>
      </c>
      <c r="K20" s="18">
        <v>300</v>
      </c>
      <c r="L20" s="19">
        <f t="shared" si="2"/>
        <v>0</v>
      </c>
      <c r="M20" s="1"/>
    </row>
    <row r="21" spans="1:13" x14ac:dyDescent="0.2">
      <c r="A21" s="16">
        <f t="shared" si="3"/>
        <v>10</v>
      </c>
      <c r="B21" s="14" t="s">
        <v>45</v>
      </c>
      <c r="C21" s="14" t="s">
        <v>32</v>
      </c>
      <c r="D21" s="14" t="s">
        <v>33</v>
      </c>
      <c r="E21" s="15">
        <v>1492676</v>
      </c>
      <c r="F21" s="41"/>
      <c r="G21" s="41"/>
      <c r="H21" s="42">
        <v>0</v>
      </c>
      <c r="I21" s="34">
        <f t="shared" si="0"/>
        <v>0.1</v>
      </c>
      <c r="J21" s="17">
        <f t="shared" si="1"/>
        <v>0</v>
      </c>
      <c r="K21" s="18">
        <v>50</v>
      </c>
      <c r="L21" s="19">
        <f t="shared" si="2"/>
        <v>0</v>
      </c>
      <c r="M21" s="1"/>
    </row>
    <row r="22" spans="1:13" x14ac:dyDescent="0.2">
      <c r="A22" s="16">
        <f t="shared" si="3"/>
        <v>11</v>
      </c>
      <c r="B22" s="14" t="s">
        <v>46</v>
      </c>
      <c r="C22" s="14" t="s">
        <v>47</v>
      </c>
      <c r="D22" s="14" t="s">
        <v>33</v>
      </c>
      <c r="E22" s="14">
        <v>2519142</v>
      </c>
      <c r="F22" s="41"/>
      <c r="G22" s="41"/>
      <c r="H22" s="42">
        <v>0</v>
      </c>
      <c r="I22" s="34">
        <f t="shared" si="0"/>
        <v>0.1</v>
      </c>
      <c r="J22" s="17">
        <f t="shared" si="1"/>
        <v>0</v>
      </c>
      <c r="K22" s="18">
        <v>200</v>
      </c>
      <c r="L22" s="19">
        <f t="shared" si="2"/>
        <v>0</v>
      </c>
      <c r="M22" s="1"/>
    </row>
    <row r="23" spans="1:13" x14ac:dyDescent="0.2">
      <c r="A23" s="16">
        <f>A22+1</f>
        <v>12</v>
      </c>
      <c r="B23" s="14" t="s">
        <v>49</v>
      </c>
      <c r="C23" s="14" t="s">
        <v>32</v>
      </c>
      <c r="D23" s="14" t="s">
        <v>48</v>
      </c>
      <c r="E23" s="14">
        <v>7202926</v>
      </c>
      <c r="F23" s="41"/>
      <c r="G23" s="41"/>
      <c r="H23" s="42">
        <v>0</v>
      </c>
      <c r="I23" s="34">
        <f t="shared" si="0"/>
        <v>0.1</v>
      </c>
      <c r="J23" s="17">
        <f t="shared" si="1"/>
        <v>0</v>
      </c>
      <c r="K23" s="18">
        <v>150</v>
      </c>
      <c r="L23" s="19">
        <f t="shared" si="2"/>
        <v>0</v>
      </c>
      <c r="M23" s="1"/>
    </row>
    <row r="24" spans="1:13" x14ac:dyDescent="0.2">
      <c r="A24" s="16">
        <f t="shared" si="3"/>
        <v>13</v>
      </c>
      <c r="B24" s="14" t="s">
        <v>50</v>
      </c>
      <c r="C24" s="14" t="s">
        <v>32</v>
      </c>
      <c r="D24" s="14" t="s">
        <v>33</v>
      </c>
      <c r="E24" s="14">
        <v>150601</v>
      </c>
      <c r="F24" s="41"/>
      <c r="G24" s="41"/>
      <c r="H24" s="42">
        <v>0</v>
      </c>
      <c r="I24" s="34">
        <f t="shared" si="0"/>
        <v>0.1</v>
      </c>
      <c r="J24" s="17">
        <f t="shared" si="1"/>
        <v>0</v>
      </c>
      <c r="K24" s="18">
        <v>250</v>
      </c>
      <c r="L24" s="19">
        <f t="shared" si="2"/>
        <v>0</v>
      </c>
      <c r="M24" s="1"/>
    </row>
    <row r="25" spans="1:13" x14ac:dyDescent="0.2">
      <c r="A25" s="16">
        <f t="shared" si="3"/>
        <v>14</v>
      </c>
      <c r="B25" s="14" t="s">
        <v>52</v>
      </c>
      <c r="C25" s="14" t="s">
        <v>32</v>
      </c>
      <c r="D25" s="14" t="s">
        <v>33</v>
      </c>
      <c r="E25" s="14">
        <v>150031</v>
      </c>
      <c r="F25" s="41"/>
      <c r="G25" s="41"/>
      <c r="H25" s="42">
        <v>0</v>
      </c>
      <c r="I25" s="34">
        <f t="shared" si="0"/>
        <v>0.1</v>
      </c>
      <c r="J25" s="17">
        <f t="shared" si="1"/>
        <v>0</v>
      </c>
      <c r="K25" s="18">
        <v>1700</v>
      </c>
      <c r="L25" s="19">
        <f t="shared" si="2"/>
        <v>0</v>
      </c>
      <c r="M25" s="1"/>
    </row>
    <row r="26" spans="1:13" x14ac:dyDescent="0.2">
      <c r="A26" s="16">
        <f t="shared" si="3"/>
        <v>15</v>
      </c>
      <c r="B26" s="14" t="s">
        <v>54</v>
      </c>
      <c r="C26" s="14" t="s">
        <v>53</v>
      </c>
      <c r="D26" s="14" t="s">
        <v>33</v>
      </c>
      <c r="E26" s="14">
        <v>6469418</v>
      </c>
      <c r="F26" s="41"/>
      <c r="G26" s="41"/>
      <c r="H26" s="42">
        <v>0</v>
      </c>
      <c r="I26" s="34">
        <f t="shared" si="0"/>
        <v>0.1</v>
      </c>
      <c r="J26" s="17">
        <f t="shared" si="1"/>
        <v>0</v>
      </c>
      <c r="K26" s="18">
        <v>60</v>
      </c>
      <c r="L26" s="19">
        <f t="shared" si="2"/>
        <v>0</v>
      </c>
      <c r="M26" s="1"/>
    </row>
    <row r="27" spans="1:13" x14ac:dyDescent="0.2">
      <c r="A27" s="16">
        <f t="shared" si="3"/>
        <v>16</v>
      </c>
      <c r="B27" s="14" t="s">
        <v>55</v>
      </c>
      <c r="C27" s="14" t="s">
        <v>53</v>
      </c>
      <c r="D27" s="14" t="s">
        <v>33</v>
      </c>
      <c r="E27" s="14">
        <v>6469442</v>
      </c>
      <c r="F27" s="41"/>
      <c r="G27" s="41"/>
      <c r="H27" s="42">
        <v>0</v>
      </c>
      <c r="I27" s="34">
        <f t="shared" si="0"/>
        <v>0.1</v>
      </c>
      <c r="J27" s="17">
        <f t="shared" si="1"/>
        <v>0</v>
      </c>
      <c r="K27" s="18">
        <v>250</v>
      </c>
      <c r="L27" s="19">
        <f t="shared" si="2"/>
        <v>0</v>
      </c>
      <c r="M27" s="1"/>
    </row>
    <row r="28" spans="1:13" x14ac:dyDescent="0.2">
      <c r="A28" s="16">
        <f t="shared" si="3"/>
        <v>17</v>
      </c>
      <c r="B28" s="14" t="s">
        <v>58</v>
      </c>
      <c r="C28" s="14" t="s">
        <v>57</v>
      </c>
      <c r="D28" s="14" t="s">
        <v>56</v>
      </c>
      <c r="E28" s="14">
        <v>5173897</v>
      </c>
      <c r="F28" s="41"/>
      <c r="G28" s="41"/>
      <c r="H28" s="42">
        <v>0</v>
      </c>
      <c r="I28" s="34">
        <f t="shared" si="0"/>
        <v>0.1</v>
      </c>
      <c r="J28" s="17">
        <f t="shared" si="1"/>
        <v>0</v>
      </c>
      <c r="K28" s="18">
        <v>40</v>
      </c>
      <c r="L28" s="19">
        <f t="shared" si="2"/>
        <v>0</v>
      </c>
      <c r="M28" s="1"/>
    </row>
    <row r="29" spans="1:13" x14ac:dyDescent="0.2">
      <c r="A29" s="16">
        <f t="shared" si="3"/>
        <v>18</v>
      </c>
      <c r="B29" s="14" t="s">
        <v>59</v>
      </c>
      <c r="C29" s="14" t="s">
        <v>32</v>
      </c>
      <c r="D29" s="14" t="s">
        <v>33</v>
      </c>
      <c r="E29" s="14">
        <v>128901</v>
      </c>
      <c r="F29" s="41"/>
      <c r="G29" s="41"/>
      <c r="H29" s="42">
        <v>0</v>
      </c>
      <c r="I29" s="34">
        <f t="shared" si="0"/>
        <v>0.1</v>
      </c>
      <c r="J29" s="17">
        <f t="shared" si="1"/>
        <v>0</v>
      </c>
      <c r="K29" s="18">
        <v>660</v>
      </c>
      <c r="L29" s="19">
        <f t="shared" si="2"/>
        <v>0</v>
      </c>
      <c r="M29" s="1"/>
    </row>
    <row r="30" spans="1:13" x14ac:dyDescent="0.2">
      <c r="A30" s="16">
        <f t="shared" si="3"/>
        <v>19</v>
      </c>
      <c r="B30" s="14" t="s">
        <v>60</v>
      </c>
      <c r="C30" s="14" t="s">
        <v>32</v>
      </c>
      <c r="D30" s="14" t="s">
        <v>33</v>
      </c>
      <c r="E30" s="14">
        <v>128912</v>
      </c>
      <c r="F30" s="41"/>
      <c r="G30" s="41"/>
      <c r="H30" s="42">
        <v>0</v>
      </c>
      <c r="I30" s="34">
        <f t="shared" si="0"/>
        <v>0.1</v>
      </c>
      <c r="J30" s="17">
        <f t="shared" si="1"/>
        <v>0</v>
      </c>
      <c r="K30" s="18">
        <v>600</v>
      </c>
      <c r="L30" s="19">
        <f t="shared" si="2"/>
        <v>0</v>
      </c>
      <c r="M30" s="1"/>
    </row>
    <row r="31" spans="1:13" x14ac:dyDescent="0.2">
      <c r="A31" s="16">
        <f t="shared" si="3"/>
        <v>20</v>
      </c>
      <c r="B31" s="14" t="s">
        <v>62</v>
      </c>
      <c r="C31" s="14" t="s">
        <v>61</v>
      </c>
      <c r="D31" s="14" t="s">
        <v>56</v>
      </c>
      <c r="E31" s="14">
        <v>6118906</v>
      </c>
      <c r="F31" s="41"/>
      <c r="G31" s="41"/>
      <c r="H31" s="42">
        <v>0</v>
      </c>
      <c r="I31" s="34">
        <f t="shared" si="0"/>
        <v>0.1</v>
      </c>
      <c r="J31" s="17">
        <f t="shared" si="1"/>
        <v>0</v>
      </c>
      <c r="K31" s="18">
        <v>150</v>
      </c>
      <c r="L31" s="19">
        <f t="shared" si="2"/>
        <v>0</v>
      </c>
      <c r="M31" s="1"/>
    </row>
    <row r="32" spans="1:13" x14ac:dyDescent="0.2">
      <c r="A32" s="16">
        <f t="shared" si="3"/>
        <v>21</v>
      </c>
      <c r="B32" s="14" t="s">
        <v>64</v>
      </c>
      <c r="C32" s="14" t="s">
        <v>32</v>
      </c>
      <c r="D32" s="14" t="s">
        <v>63</v>
      </c>
      <c r="E32" s="14">
        <v>150075</v>
      </c>
      <c r="F32" s="41"/>
      <c r="G32" s="41"/>
      <c r="H32" s="42">
        <v>0</v>
      </c>
      <c r="I32" s="34">
        <f t="shared" si="0"/>
        <v>0.1</v>
      </c>
      <c r="J32" s="17">
        <f t="shared" si="1"/>
        <v>0</v>
      </c>
      <c r="K32" s="18">
        <v>400</v>
      </c>
      <c r="L32" s="19">
        <f t="shared" si="2"/>
        <v>0</v>
      </c>
      <c r="M32" s="1"/>
    </row>
    <row r="33" spans="1:13" x14ac:dyDescent="0.2">
      <c r="A33" s="16">
        <f>A32+1</f>
        <v>22</v>
      </c>
      <c r="B33" s="14" t="s">
        <v>65</v>
      </c>
      <c r="C33" s="14" t="s">
        <v>32</v>
      </c>
      <c r="D33" s="14" t="s">
        <v>33</v>
      </c>
      <c r="E33" s="14">
        <v>125171</v>
      </c>
      <c r="F33" s="41"/>
      <c r="G33" s="41"/>
      <c r="H33" s="42">
        <v>0</v>
      </c>
      <c r="I33" s="34">
        <f t="shared" si="0"/>
        <v>0.1</v>
      </c>
      <c r="J33" s="17">
        <f t="shared" si="1"/>
        <v>0</v>
      </c>
      <c r="K33" s="18">
        <v>650</v>
      </c>
      <c r="L33" s="19">
        <f t="shared" si="2"/>
        <v>0</v>
      </c>
      <c r="M33" s="1"/>
    </row>
    <row r="34" spans="1:13" x14ac:dyDescent="0.2">
      <c r="A34" s="16">
        <f t="shared" si="3"/>
        <v>23</v>
      </c>
      <c r="B34" s="14" t="s">
        <v>66</v>
      </c>
      <c r="C34" s="14" t="s">
        <v>32</v>
      </c>
      <c r="D34" s="14" t="s">
        <v>67</v>
      </c>
      <c r="E34" s="14">
        <v>130772</v>
      </c>
      <c r="F34" s="41"/>
      <c r="G34" s="41"/>
      <c r="H34" s="42">
        <v>0</v>
      </c>
      <c r="I34" s="34">
        <f t="shared" si="0"/>
        <v>0.1</v>
      </c>
      <c r="J34" s="17">
        <f t="shared" si="1"/>
        <v>0</v>
      </c>
      <c r="K34" s="18">
        <v>650</v>
      </c>
      <c r="L34" s="19">
        <f t="shared" si="2"/>
        <v>0</v>
      </c>
      <c r="M34" s="1"/>
    </row>
    <row r="35" spans="1:13" x14ac:dyDescent="0.2">
      <c r="A35" s="16">
        <f t="shared" si="3"/>
        <v>24</v>
      </c>
      <c r="B35" s="14" t="s">
        <v>68</v>
      </c>
      <c r="C35" s="14" t="s">
        <v>32</v>
      </c>
      <c r="D35" s="14" t="s">
        <v>48</v>
      </c>
      <c r="E35" s="14">
        <v>130021</v>
      </c>
      <c r="F35" s="41"/>
      <c r="G35" s="41"/>
      <c r="H35" s="42">
        <v>0</v>
      </c>
      <c r="I35" s="34">
        <f t="shared" si="0"/>
        <v>0.1</v>
      </c>
      <c r="J35" s="17">
        <f t="shared" si="1"/>
        <v>0</v>
      </c>
      <c r="K35" s="18">
        <v>650</v>
      </c>
      <c r="L35" s="19">
        <f t="shared" si="2"/>
        <v>0</v>
      </c>
      <c r="M35" s="1"/>
    </row>
    <row r="36" spans="1:13" x14ac:dyDescent="0.2">
      <c r="A36" s="16">
        <f t="shared" si="3"/>
        <v>25</v>
      </c>
      <c r="B36" s="14" t="s">
        <v>70</v>
      </c>
      <c r="C36" s="14" t="s">
        <v>32</v>
      </c>
      <c r="D36" s="14" t="s">
        <v>69</v>
      </c>
      <c r="E36" s="14">
        <v>5180403</v>
      </c>
      <c r="F36" s="41"/>
      <c r="G36" s="41"/>
      <c r="H36" s="42">
        <v>0</v>
      </c>
      <c r="I36" s="34">
        <f t="shared" si="0"/>
        <v>0.1</v>
      </c>
      <c r="J36" s="17">
        <f t="shared" si="1"/>
        <v>0</v>
      </c>
      <c r="K36" s="18">
        <v>75</v>
      </c>
      <c r="L36" s="19">
        <f t="shared" si="2"/>
        <v>0</v>
      </c>
      <c r="M36" s="1"/>
    </row>
    <row r="37" spans="1:13" x14ac:dyDescent="0.2">
      <c r="A37" s="16">
        <f t="shared" si="3"/>
        <v>26</v>
      </c>
      <c r="B37" s="14" t="s">
        <v>71</v>
      </c>
      <c r="C37" s="14" t="s">
        <v>32</v>
      </c>
      <c r="D37" s="14" t="s">
        <v>33</v>
      </c>
      <c r="E37" s="14">
        <v>150964</v>
      </c>
      <c r="F37" s="41"/>
      <c r="G37" s="41"/>
      <c r="H37" s="42">
        <v>0</v>
      </c>
      <c r="I37" s="34">
        <f t="shared" si="0"/>
        <v>0.1</v>
      </c>
      <c r="J37" s="17">
        <f t="shared" si="1"/>
        <v>0</v>
      </c>
      <c r="K37" s="18">
        <v>1100</v>
      </c>
      <c r="L37" s="19">
        <f t="shared" si="2"/>
        <v>0</v>
      </c>
      <c r="M37" s="1"/>
    </row>
    <row r="38" spans="1:13" x14ac:dyDescent="0.2">
      <c r="A38" s="16">
        <f t="shared" si="3"/>
        <v>27</v>
      </c>
      <c r="B38" s="14" t="s">
        <v>73</v>
      </c>
      <c r="C38" s="36" t="s">
        <v>72</v>
      </c>
      <c r="D38" s="14" t="s">
        <v>33</v>
      </c>
      <c r="E38" s="14">
        <v>1896502</v>
      </c>
      <c r="F38" s="41"/>
      <c r="G38" s="41"/>
      <c r="H38" s="42">
        <v>0</v>
      </c>
      <c r="I38" s="34">
        <f t="shared" si="0"/>
        <v>0.1</v>
      </c>
      <c r="J38" s="17">
        <f t="shared" si="1"/>
        <v>0</v>
      </c>
      <c r="K38" s="18">
        <v>50</v>
      </c>
      <c r="L38" s="19">
        <f t="shared" si="2"/>
        <v>0</v>
      </c>
      <c r="M38" s="1"/>
    </row>
    <row r="39" spans="1:13" x14ac:dyDescent="0.2">
      <c r="A39" s="16">
        <f t="shared" si="3"/>
        <v>28</v>
      </c>
      <c r="B39" s="14" t="s">
        <v>75</v>
      </c>
      <c r="C39" s="14" t="s">
        <v>72</v>
      </c>
      <c r="D39" s="14" t="s">
        <v>74</v>
      </c>
      <c r="E39" s="14">
        <v>3077139</v>
      </c>
      <c r="F39" s="41"/>
      <c r="G39" s="41"/>
      <c r="H39" s="42">
        <v>0</v>
      </c>
      <c r="I39" s="34">
        <f t="shared" si="0"/>
        <v>0.1</v>
      </c>
      <c r="J39" s="17">
        <f t="shared" si="1"/>
        <v>0</v>
      </c>
      <c r="K39" s="18">
        <v>10</v>
      </c>
      <c r="L39" s="19">
        <f t="shared" si="2"/>
        <v>0</v>
      </c>
      <c r="M39" s="1"/>
    </row>
    <row r="40" spans="1:13" x14ac:dyDescent="0.2">
      <c r="A40" s="16">
        <f t="shared" si="3"/>
        <v>29</v>
      </c>
      <c r="B40" s="14" t="s">
        <v>77</v>
      </c>
      <c r="C40" s="14" t="s">
        <v>35</v>
      </c>
      <c r="D40" s="14" t="s">
        <v>76</v>
      </c>
      <c r="E40" s="14">
        <v>126711</v>
      </c>
      <c r="F40" s="41"/>
      <c r="G40" s="41"/>
      <c r="H40" s="42">
        <v>0</v>
      </c>
      <c r="I40" s="34">
        <f t="shared" si="0"/>
        <v>0.1</v>
      </c>
      <c r="J40" s="17">
        <f t="shared" si="1"/>
        <v>0</v>
      </c>
      <c r="K40" s="18">
        <v>130</v>
      </c>
      <c r="L40" s="19">
        <f t="shared" si="2"/>
        <v>0</v>
      </c>
      <c r="M40" s="1"/>
    </row>
    <row r="41" spans="1:13" x14ac:dyDescent="0.2">
      <c r="A41" s="16">
        <f t="shared" si="3"/>
        <v>30</v>
      </c>
      <c r="B41" s="14" t="s">
        <v>78</v>
      </c>
      <c r="C41" s="14" t="s">
        <v>32</v>
      </c>
      <c r="D41" s="14" t="s">
        <v>79</v>
      </c>
      <c r="E41" s="14">
        <v>10078539</v>
      </c>
      <c r="F41" s="41"/>
      <c r="G41" s="41"/>
      <c r="H41" s="42">
        <v>0</v>
      </c>
      <c r="I41" s="34">
        <f t="shared" si="0"/>
        <v>0.1</v>
      </c>
      <c r="J41" s="17">
        <f t="shared" si="1"/>
        <v>0</v>
      </c>
      <c r="K41" s="18">
        <v>300</v>
      </c>
      <c r="L41" s="19">
        <f t="shared" si="2"/>
        <v>0</v>
      </c>
      <c r="M41" s="1"/>
    </row>
    <row r="42" spans="1:13" x14ac:dyDescent="0.2">
      <c r="A42" s="16">
        <f t="shared" si="3"/>
        <v>31</v>
      </c>
      <c r="B42" s="14" t="s">
        <v>80</v>
      </c>
      <c r="C42" s="14" t="s">
        <v>81</v>
      </c>
      <c r="D42" s="14" t="s">
        <v>82</v>
      </c>
      <c r="E42" s="14">
        <v>8065859</v>
      </c>
      <c r="F42" s="41"/>
      <c r="G42" s="41"/>
      <c r="H42" s="42">
        <v>0</v>
      </c>
      <c r="I42" s="34">
        <f t="shared" si="0"/>
        <v>0.1</v>
      </c>
      <c r="J42" s="17">
        <f t="shared" si="1"/>
        <v>0</v>
      </c>
      <c r="K42" s="18">
        <v>30</v>
      </c>
      <c r="L42" s="19">
        <f t="shared" si="2"/>
        <v>0</v>
      </c>
      <c r="M42" s="1"/>
    </row>
    <row r="43" spans="1:13" x14ac:dyDescent="0.2">
      <c r="A43" s="16">
        <f t="shared" si="3"/>
        <v>32</v>
      </c>
      <c r="B43" s="14" t="s">
        <v>84</v>
      </c>
      <c r="C43" s="14" t="s">
        <v>83</v>
      </c>
      <c r="D43" s="14" t="s">
        <v>76</v>
      </c>
      <c r="E43" s="14">
        <v>7651814</v>
      </c>
      <c r="F43" s="41"/>
      <c r="G43" s="41"/>
      <c r="H43" s="42">
        <v>0</v>
      </c>
      <c r="I43" s="34">
        <f t="shared" si="0"/>
        <v>0.1</v>
      </c>
      <c r="J43" s="17">
        <f t="shared" si="1"/>
        <v>0</v>
      </c>
      <c r="K43" s="18">
        <v>300</v>
      </c>
      <c r="L43" s="19">
        <f t="shared" si="2"/>
        <v>0</v>
      </c>
      <c r="M43" s="1"/>
    </row>
    <row r="44" spans="1:13" x14ac:dyDescent="0.2">
      <c r="A44" s="16">
        <f t="shared" si="3"/>
        <v>33</v>
      </c>
      <c r="B44" s="14" t="s">
        <v>85</v>
      </c>
      <c r="C44" s="14" t="s">
        <v>83</v>
      </c>
      <c r="D44" s="14" t="s">
        <v>76</v>
      </c>
      <c r="E44" s="14">
        <v>6634501</v>
      </c>
      <c r="F44" s="41"/>
      <c r="G44" s="41"/>
      <c r="H44" s="42">
        <v>0</v>
      </c>
      <c r="I44" s="34">
        <f t="shared" si="0"/>
        <v>0.1</v>
      </c>
      <c r="J44" s="17">
        <f t="shared" si="1"/>
        <v>0</v>
      </c>
      <c r="K44" s="18">
        <v>60</v>
      </c>
      <c r="L44" s="19">
        <f t="shared" si="2"/>
        <v>0</v>
      </c>
      <c r="M44" s="1"/>
    </row>
    <row r="45" spans="1:13" x14ac:dyDescent="0.2">
      <c r="A45" s="16">
        <f t="shared" si="3"/>
        <v>34</v>
      </c>
      <c r="B45" s="14" t="s">
        <v>86</v>
      </c>
      <c r="C45" s="14" t="s">
        <v>32</v>
      </c>
      <c r="D45" s="14" t="s">
        <v>87</v>
      </c>
      <c r="E45" s="14">
        <v>6307603</v>
      </c>
      <c r="F45" s="41"/>
      <c r="G45" s="41"/>
      <c r="H45" s="42">
        <v>0</v>
      </c>
      <c r="I45" s="34">
        <f t="shared" si="0"/>
        <v>0.1</v>
      </c>
      <c r="J45" s="17">
        <f t="shared" si="1"/>
        <v>0</v>
      </c>
      <c r="K45" s="18">
        <v>100</v>
      </c>
      <c r="L45" s="19">
        <f t="shared" si="2"/>
        <v>0</v>
      </c>
      <c r="M45" s="1"/>
    </row>
    <row r="46" spans="1:13" x14ac:dyDescent="0.2">
      <c r="A46" s="16">
        <f t="shared" si="3"/>
        <v>35</v>
      </c>
      <c r="B46" s="14" t="s">
        <v>88</v>
      </c>
      <c r="C46" s="14" t="s">
        <v>61</v>
      </c>
      <c r="D46" s="14" t="s">
        <v>56</v>
      </c>
      <c r="E46" s="14">
        <v>6119009</v>
      </c>
      <c r="F46" s="41"/>
      <c r="G46" s="41"/>
      <c r="H46" s="42">
        <v>0</v>
      </c>
      <c r="I46" s="34">
        <f t="shared" si="0"/>
        <v>0.1</v>
      </c>
      <c r="J46" s="17">
        <f t="shared" si="1"/>
        <v>0</v>
      </c>
      <c r="K46" s="18">
        <v>40</v>
      </c>
      <c r="L46" s="19">
        <f t="shared" si="2"/>
        <v>0</v>
      </c>
      <c r="M46" s="1"/>
    </row>
    <row r="47" spans="1:13" x14ac:dyDescent="0.2">
      <c r="A47" s="16">
        <f>A46+1</f>
        <v>36</v>
      </c>
      <c r="B47" s="14" t="s">
        <v>89</v>
      </c>
      <c r="C47" s="14" t="s">
        <v>91</v>
      </c>
      <c r="D47" s="14" t="s">
        <v>90</v>
      </c>
      <c r="E47" s="14">
        <v>6113011</v>
      </c>
      <c r="F47" s="41"/>
      <c r="G47" s="41"/>
      <c r="H47" s="42">
        <v>0</v>
      </c>
      <c r="I47" s="34">
        <f t="shared" si="0"/>
        <v>0.1</v>
      </c>
      <c r="J47" s="17">
        <f t="shared" si="1"/>
        <v>0</v>
      </c>
      <c r="K47" s="18">
        <v>90</v>
      </c>
      <c r="L47" s="19">
        <f t="shared" si="2"/>
        <v>0</v>
      </c>
      <c r="M47" s="1"/>
    </row>
    <row r="48" spans="1:13" x14ac:dyDescent="0.2">
      <c r="A48" s="16">
        <f t="shared" si="3"/>
        <v>37</v>
      </c>
      <c r="B48" s="14" t="s">
        <v>92</v>
      </c>
      <c r="C48" s="14" t="s">
        <v>53</v>
      </c>
      <c r="D48" s="14" t="s">
        <v>33</v>
      </c>
      <c r="E48" s="14">
        <v>6112804</v>
      </c>
      <c r="F48" s="41"/>
      <c r="G48" s="41"/>
      <c r="H48" s="42">
        <v>0</v>
      </c>
      <c r="I48" s="34">
        <f t="shared" si="0"/>
        <v>0.1</v>
      </c>
      <c r="J48" s="17">
        <f t="shared" si="1"/>
        <v>0</v>
      </c>
      <c r="K48" s="18">
        <v>110</v>
      </c>
      <c r="L48" s="19">
        <f t="shared" si="2"/>
        <v>0</v>
      </c>
      <c r="M48" s="1"/>
    </row>
    <row r="49" spans="1:13" x14ac:dyDescent="0.2">
      <c r="A49" s="16">
        <f t="shared" si="3"/>
        <v>38</v>
      </c>
      <c r="B49" s="14" t="s">
        <v>93</v>
      </c>
      <c r="C49" s="14" t="s">
        <v>57</v>
      </c>
      <c r="D49" s="14" t="s">
        <v>33</v>
      </c>
      <c r="E49" s="14">
        <v>6112187</v>
      </c>
      <c r="F49" s="41"/>
      <c r="G49" s="41"/>
      <c r="H49" s="42">
        <v>0</v>
      </c>
      <c r="I49" s="34">
        <f t="shared" si="0"/>
        <v>0.1</v>
      </c>
      <c r="J49" s="17">
        <f t="shared" si="1"/>
        <v>0</v>
      </c>
      <c r="K49" s="18">
        <v>300</v>
      </c>
      <c r="L49" s="19">
        <f t="shared" si="2"/>
        <v>0</v>
      </c>
      <c r="M49" s="1"/>
    </row>
    <row r="50" spans="1:13" x14ac:dyDescent="0.2">
      <c r="A50" s="16">
        <f t="shared" si="3"/>
        <v>39</v>
      </c>
      <c r="B50" s="14" t="s">
        <v>94</v>
      </c>
      <c r="C50" s="14" t="s">
        <v>32</v>
      </c>
      <c r="D50" s="14" t="s">
        <v>95</v>
      </c>
      <c r="E50" s="14">
        <v>5882226</v>
      </c>
      <c r="F50" s="41"/>
      <c r="G50" s="41"/>
      <c r="H50" s="42">
        <v>0</v>
      </c>
      <c r="I50" s="34">
        <f t="shared" si="0"/>
        <v>0.1</v>
      </c>
      <c r="J50" s="17">
        <f t="shared" si="1"/>
        <v>0</v>
      </c>
      <c r="K50" s="18">
        <v>320</v>
      </c>
      <c r="L50" s="19">
        <f t="shared" si="2"/>
        <v>0</v>
      </c>
      <c r="M50" s="1"/>
    </row>
    <row r="51" spans="1:13" x14ac:dyDescent="0.2">
      <c r="A51" s="16">
        <f t="shared" si="3"/>
        <v>40</v>
      </c>
      <c r="B51" s="14" t="s">
        <v>96</v>
      </c>
      <c r="C51" s="14" t="s">
        <v>32</v>
      </c>
      <c r="D51" s="14" t="s">
        <v>97</v>
      </c>
      <c r="E51" s="14">
        <v>5598689</v>
      </c>
      <c r="F51" s="41"/>
      <c r="G51" s="41"/>
      <c r="H51" s="42">
        <v>0</v>
      </c>
      <c r="I51" s="34">
        <f t="shared" si="0"/>
        <v>0.1</v>
      </c>
      <c r="J51" s="17">
        <f t="shared" si="1"/>
        <v>0</v>
      </c>
      <c r="K51" s="18">
        <v>60</v>
      </c>
      <c r="L51" s="19">
        <f t="shared" si="2"/>
        <v>0</v>
      </c>
      <c r="M51" s="1"/>
    </row>
    <row r="52" spans="1:13" x14ac:dyDescent="0.2">
      <c r="A52" s="16">
        <f t="shared" si="3"/>
        <v>41</v>
      </c>
      <c r="B52" s="14" t="s">
        <v>98</v>
      </c>
      <c r="C52" s="14" t="s">
        <v>83</v>
      </c>
      <c r="D52" s="14" t="s">
        <v>99</v>
      </c>
      <c r="E52" s="14">
        <v>5597391</v>
      </c>
      <c r="F52" s="41"/>
      <c r="G52" s="41"/>
      <c r="H52" s="42">
        <v>0</v>
      </c>
      <c r="I52" s="34">
        <f t="shared" si="0"/>
        <v>0.1</v>
      </c>
      <c r="J52" s="17">
        <f t="shared" si="1"/>
        <v>0</v>
      </c>
      <c r="K52" s="18">
        <v>500</v>
      </c>
      <c r="L52" s="19">
        <f t="shared" si="2"/>
        <v>0</v>
      </c>
      <c r="M52" s="1"/>
    </row>
    <row r="53" spans="1:13" x14ac:dyDescent="0.2">
      <c r="A53" s="16">
        <f t="shared" si="3"/>
        <v>42</v>
      </c>
      <c r="B53" s="14" t="s">
        <v>100</v>
      </c>
      <c r="C53" s="14" t="s">
        <v>32</v>
      </c>
      <c r="D53" s="14" t="s">
        <v>95</v>
      </c>
      <c r="E53" s="14">
        <v>5178622</v>
      </c>
      <c r="F53" s="41"/>
      <c r="G53" s="41"/>
      <c r="H53" s="42">
        <v>0</v>
      </c>
      <c r="I53" s="34">
        <f t="shared" si="0"/>
        <v>0.1</v>
      </c>
      <c r="J53" s="17">
        <f t="shared" si="1"/>
        <v>0</v>
      </c>
      <c r="K53" s="18">
        <v>1000</v>
      </c>
      <c r="L53" s="19">
        <f t="shared" si="2"/>
        <v>0</v>
      </c>
      <c r="M53" s="1"/>
    </row>
    <row r="54" spans="1:13" x14ac:dyDescent="0.2">
      <c r="A54" s="16">
        <f t="shared" si="3"/>
        <v>43</v>
      </c>
      <c r="B54" s="14" t="s">
        <v>102</v>
      </c>
      <c r="C54" s="14" t="s">
        <v>101</v>
      </c>
      <c r="D54" s="14" t="s">
        <v>33</v>
      </c>
      <c r="E54" s="14">
        <v>5002512</v>
      </c>
      <c r="F54" s="41"/>
      <c r="G54" s="41"/>
      <c r="H54" s="42">
        <v>0</v>
      </c>
      <c r="I54" s="34">
        <f t="shared" si="0"/>
        <v>0.1</v>
      </c>
      <c r="J54" s="17">
        <f t="shared" si="1"/>
        <v>0</v>
      </c>
      <c r="K54" s="18">
        <v>60</v>
      </c>
      <c r="L54" s="19">
        <f t="shared" si="2"/>
        <v>0</v>
      </c>
      <c r="M54" s="1"/>
    </row>
    <row r="55" spans="1:13" x14ac:dyDescent="0.2">
      <c r="A55" s="16">
        <f t="shared" si="3"/>
        <v>44</v>
      </c>
      <c r="B55" s="14" t="s">
        <v>103</v>
      </c>
      <c r="C55" s="14" t="s">
        <v>53</v>
      </c>
      <c r="D55" s="14" t="s">
        <v>33</v>
      </c>
      <c r="E55" s="14">
        <v>3463965</v>
      </c>
      <c r="F55" s="41"/>
      <c r="G55" s="41"/>
      <c r="H55" s="42">
        <v>0</v>
      </c>
      <c r="I55" s="34">
        <f t="shared" si="0"/>
        <v>0.1</v>
      </c>
      <c r="J55" s="17">
        <f t="shared" si="1"/>
        <v>0</v>
      </c>
      <c r="K55" s="18">
        <v>30</v>
      </c>
      <c r="L55" s="19">
        <f t="shared" si="2"/>
        <v>0</v>
      </c>
      <c r="M55" s="1"/>
    </row>
    <row r="56" spans="1:13" x14ac:dyDescent="0.2">
      <c r="A56" s="16">
        <f t="shared" si="3"/>
        <v>45</v>
      </c>
      <c r="B56" s="14" t="s">
        <v>104</v>
      </c>
      <c r="C56" s="14" t="s">
        <v>106</v>
      </c>
      <c r="D56" s="14" t="s">
        <v>105</v>
      </c>
      <c r="E56" s="14">
        <v>3116705</v>
      </c>
      <c r="F56" s="41"/>
      <c r="G56" s="41"/>
      <c r="H56" s="42">
        <v>0</v>
      </c>
      <c r="I56" s="34">
        <f t="shared" si="0"/>
        <v>0.1</v>
      </c>
      <c r="J56" s="17">
        <f t="shared" ref="J56:J65" si="4">H56+(H56*I56)</f>
        <v>0</v>
      </c>
      <c r="K56" s="18">
        <v>1000</v>
      </c>
      <c r="L56" s="19">
        <f t="shared" ref="L56:L65" si="5">SUM(J56*K56)</f>
        <v>0</v>
      </c>
      <c r="M56" s="1"/>
    </row>
    <row r="57" spans="1:13" x14ac:dyDescent="0.2">
      <c r="A57" s="16">
        <f t="shared" si="3"/>
        <v>46</v>
      </c>
      <c r="B57" s="14" t="s">
        <v>107</v>
      </c>
      <c r="C57" s="14" t="s">
        <v>108</v>
      </c>
      <c r="D57" s="14" t="s">
        <v>33</v>
      </c>
      <c r="E57" s="14">
        <v>1492539</v>
      </c>
      <c r="F57" s="41"/>
      <c r="G57" s="41"/>
      <c r="H57" s="42">
        <v>0</v>
      </c>
      <c r="I57" s="34">
        <f t="shared" ref="I57:I65" si="6">$G$4</f>
        <v>0.1</v>
      </c>
      <c r="J57" s="17">
        <f t="shared" si="4"/>
        <v>0</v>
      </c>
      <c r="K57" s="18">
        <v>350</v>
      </c>
      <c r="L57" s="19">
        <f t="shared" si="5"/>
        <v>0</v>
      </c>
      <c r="M57" s="1"/>
    </row>
    <row r="58" spans="1:13" x14ac:dyDescent="0.2">
      <c r="A58" s="16">
        <f t="shared" si="3"/>
        <v>47</v>
      </c>
      <c r="B58" s="14" t="s">
        <v>109</v>
      </c>
      <c r="C58" s="14" t="s">
        <v>32</v>
      </c>
      <c r="D58" s="14" t="s">
        <v>33</v>
      </c>
      <c r="E58" s="14">
        <v>1084893</v>
      </c>
      <c r="F58" s="41"/>
      <c r="G58" s="41"/>
      <c r="H58" s="42">
        <v>0</v>
      </c>
      <c r="I58" s="34">
        <f t="shared" si="6"/>
        <v>0.1</v>
      </c>
      <c r="J58" s="17">
        <f t="shared" si="4"/>
        <v>0</v>
      </c>
      <c r="K58" s="18">
        <v>70</v>
      </c>
      <c r="L58" s="19">
        <f t="shared" si="5"/>
        <v>0</v>
      </c>
      <c r="M58" s="1"/>
    </row>
    <row r="59" spans="1:13" x14ac:dyDescent="0.2">
      <c r="A59" s="16">
        <f t="shared" si="3"/>
        <v>48</v>
      </c>
      <c r="B59" s="14" t="s">
        <v>110</v>
      </c>
      <c r="C59" s="14" t="s">
        <v>32</v>
      </c>
      <c r="D59" s="14" t="s">
        <v>111</v>
      </c>
      <c r="E59" s="14">
        <v>870962</v>
      </c>
      <c r="F59" s="41"/>
      <c r="G59" s="41"/>
      <c r="H59" s="42">
        <v>0</v>
      </c>
      <c r="I59" s="34">
        <f t="shared" si="6"/>
        <v>0.1</v>
      </c>
      <c r="J59" s="17">
        <f t="shared" si="4"/>
        <v>0</v>
      </c>
      <c r="K59" s="18">
        <v>30</v>
      </c>
      <c r="L59" s="19">
        <f t="shared" si="5"/>
        <v>0</v>
      </c>
      <c r="M59" s="1"/>
    </row>
    <row r="60" spans="1:13" x14ac:dyDescent="0.2">
      <c r="A60" s="16">
        <f t="shared" si="3"/>
        <v>49</v>
      </c>
      <c r="B60" s="14" t="s">
        <v>113</v>
      </c>
      <c r="C60" s="14" t="s">
        <v>32</v>
      </c>
      <c r="D60" s="14" t="s">
        <v>112</v>
      </c>
      <c r="E60" s="14">
        <v>717666</v>
      </c>
      <c r="F60" s="41"/>
      <c r="G60" s="41"/>
      <c r="H60" s="42">
        <v>0</v>
      </c>
      <c r="I60" s="34">
        <f t="shared" si="6"/>
        <v>0.1</v>
      </c>
      <c r="J60" s="17">
        <f t="shared" si="4"/>
        <v>0</v>
      </c>
      <c r="K60" s="18">
        <v>100</v>
      </c>
      <c r="L60" s="19">
        <f t="shared" si="5"/>
        <v>0</v>
      </c>
      <c r="M60" s="1"/>
    </row>
    <row r="61" spans="1:13" x14ac:dyDescent="0.2">
      <c r="A61" s="16">
        <f t="shared" si="3"/>
        <v>50</v>
      </c>
      <c r="B61" s="14" t="s">
        <v>114</v>
      </c>
      <c r="C61" s="14" t="s">
        <v>32</v>
      </c>
      <c r="D61" s="14" t="s">
        <v>33</v>
      </c>
      <c r="E61" s="14">
        <v>191998</v>
      </c>
      <c r="F61" s="41"/>
      <c r="G61" s="41"/>
      <c r="H61" s="42">
        <v>0</v>
      </c>
      <c r="I61" s="34">
        <f t="shared" si="6"/>
        <v>0.1</v>
      </c>
      <c r="J61" s="17">
        <f t="shared" si="4"/>
        <v>0</v>
      </c>
      <c r="K61" s="18">
        <v>200</v>
      </c>
      <c r="L61" s="19">
        <f t="shared" si="5"/>
        <v>0</v>
      </c>
      <c r="M61" s="1"/>
    </row>
    <row r="62" spans="1:13" x14ac:dyDescent="0.2">
      <c r="A62" s="16">
        <f t="shared" si="3"/>
        <v>51</v>
      </c>
      <c r="B62" s="14" t="s">
        <v>115</v>
      </c>
      <c r="C62" s="14" t="s">
        <v>32</v>
      </c>
      <c r="D62" s="14" t="s">
        <v>116</v>
      </c>
      <c r="E62" s="14">
        <v>191486</v>
      </c>
      <c r="F62" s="41"/>
      <c r="G62" s="41"/>
      <c r="H62" s="42">
        <v>0</v>
      </c>
      <c r="I62" s="34">
        <f t="shared" si="6"/>
        <v>0.1</v>
      </c>
      <c r="J62" s="17">
        <f t="shared" si="4"/>
        <v>0</v>
      </c>
      <c r="K62" s="18">
        <v>25</v>
      </c>
      <c r="L62" s="19">
        <f t="shared" si="5"/>
        <v>0</v>
      </c>
      <c r="M62" s="1"/>
    </row>
    <row r="63" spans="1:13" x14ac:dyDescent="0.2">
      <c r="A63" s="16">
        <f t="shared" si="3"/>
        <v>52</v>
      </c>
      <c r="B63" s="14" t="s">
        <v>117</v>
      </c>
      <c r="C63" s="14" t="s">
        <v>32</v>
      </c>
      <c r="D63" s="14" t="s">
        <v>90</v>
      </c>
      <c r="E63" s="14">
        <v>185348</v>
      </c>
      <c r="F63" s="41"/>
      <c r="G63" s="41"/>
      <c r="H63" s="42">
        <v>0</v>
      </c>
      <c r="I63" s="34">
        <f t="shared" si="6"/>
        <v>0.1</v>
      </c>
      <c r="J63" s="17">
        <f t="shared" si="4"/>
        <v>0</v>
      </c>
      <c r="K63" s="18">
        <v>20</v>
      </c>
      <c r="L63" s="19">
        <f t="shared" si="5"/>
        <v>0</v>
      </c>
      <c r="M63" s="1"/>
    </row>
    <row r="64" spans="1:13" x14ac:dyDescent="0.2">
      <c r="A64" s="16">
        <f t="shared" si="3"/>
        <v>53</v>
      </c>
      <c r="B64" s="14" t="s">
        <v>118</v>
      </c>
      <c r="C64" s="14" t="s">
        <v>32</v>
      </c>
      <c r="D64" s="14" t="s">
        <v>119</v>
      </c>
      <c r="E64" s="14">
        <v>169684</v>
      </c>
      <c r="F64" s="41"/>
      <c r="G64" s="41"/>
      <c r="H64" s="42">
        <v>0</v>
      </c>
      <c r="I64" s="34">
        <f t="shared" si="6"/>
        <v>0.1</v>
      </c>
      <c r="J64" s="17">
        <f t="shared" ref="J64" si="7">H64+(H64*I64)</f>
        <v>0</v>
      </c>
      <c r="K64" s="18">
        <v>25</v>
      </c>
      <c r="L64" s="19">
        <f t="shared" ref="L64" si="8">SUM(J64*K64)</f>
        <v>0</v>
      </c>
      <c r="M64" s="1"/>
    </row>
    <row r="65" spans="1:13" x14ac:dyDescent="0.2">
      <c r="A65" s="16">
        <f t="shared" si="3"/>
        <v>54</v>
      </c>
      <c r="B65" s="14" t="s">
        <v>122</v>
      </c>
      <c r="C65" s="14" t="s">
        <v>32</v>
      </c>
      <c r="D65" s="14" t="s">
        <v>121</v>
      </c>
      <c r="E65" s="14">
        <v>135927</v>
      </c>
      <c r="F65" s="41"/>
      <c r="G65" s="41"/>
      <c r="H65" s="42">
        <v>0</v>
      </c>
      <c r="I65" s="34">
        <f t="shared" si="6"/>
        <v>0.1</v>
      </c>
      <c r="J65" s="17">
        <f t="shared" si="4"/>
        <v>0</v>
      </c>
      <c r="K65" s="18">
        <v>160</v>
      </c>
      <c r="L65" s="19">
        <f t="shared" si="5"/>
        <v>0</v>
      </c>
      <c r="M65" s="1"/>
    </row>
    <row r="66" spans="1:13" ht="13.5" thickBot="1" x14ac:dyDescent="0.25">
      <c r="A66" s="20"/>
      <c r="B66" s="21"/>
      <c r="C66" s="21"/>
      <c r="D66" s="21"/>
      <c r="E66" s="21"/>
      <c r="F66" s="21"/>
      <c r="G66" s="21"/>
      <c r="H66" s="22"/>
      <c r="I66" s="22"/>
      <c r="J66" s="22"/>
      <c r="K66" s="22"/>
      <c r="L66" s="23"/>
      <c r="M66" s="1"/>
    </row>
    <row r="67" spans="1:13" ht="13.5" thickBot="1" x14ac:dyDescent="0.25">
      <c r="A67" s="20"/>
      <c r="B67" s="21"/>
      <c r="C67" s="21"/>
      <c r="D67" s="21"/>
      <c r="E67" s="21"/>
      <c r="F67" s="21"/>
      <c r="G67" s="21"/>
      <c r="H67" s="22"/>
      <c r="I67" s="24"/>
      <c r="J67" s="25"/>
      <c r="K67" s="26" t="s">
        <v>28</v>
      </c>
      <c r="L67" s="27">
        <f>SUM(L12:L65)</f>
        <v>0</v>
      </c>
      <c r="M67" s="1"/>
    </row>
    <row r="68" spans="1:13" ht="13.5" thickBot="1" x14ac:dyDescent="0.25">
      <c r="A68" s="28"/>
      <c r="B68" s="29"/>
      <c r="C68" s="29"/>
      <c r="D68" s="29"/>
      <c r="E68" s="29"/>
      <c r="F68" s="29"/>
      <c r="G68" s="29"/>
      <c r="H68" s="30"/>
      <c r="I68" s="31"/>
      <c r="J68" s="31"/>
      <c r="K68" s="31"/>
      <c r="L68" s="32"/>
      <c r="M68" s="1"/>
    </row>
    <row r="69" spans="1:13" ht="13.5" thickTop="1" x14ac:dyDescent="0.2">
      <c r="A69" s="33"/>
      <c r="B69" s="33"/>
      <c r="C69" s="33"/>
      <c r="D69" s="33"/>
      <c r="E69" s="33"/>
      <c r="F69" s="33"/>
      <c r="G69" s="33"/>
      <c r="H69" s="33"/>
      <c r="I69" s="25"/>
      <c r="J69" s="25"/>
      <c r="K69" s="25"/>
      <c r="L69" s="25"/>
      <c r="M69" s="25"/>
    </row>
    <row r="70" spans="1:13" x14ac:dyDescent="0.2">
      <c r="A70" s="33"/>
      <c r="B70" s="33"/>
      <c r="C70" s="33"/>
      <c r="D70" s="33"/>
      <c r="E70" s="33"/>
      <c r="F70" s="33"/>
      <c r="G70" s="33"/>
      <c r="H70" s="33"/>
      <c r="I70" s="25"/>
      <c r="J70" s="25"/>
      <c r="K70" s="25"/>
      <c r="L70" s="25"/>
      <c r="M70" s="25"/>
    </row>
    <row r="71" spans="1:13" x14ac:dyDescent="0.2">
      <c r="A71" s="33"/>
      <c r="B71" s="54" t="s">
        <v>51</v>
      </c>
      <c r="C71" s="54"/>
      <c r="D71" s="54"/>
      <c r="E71" s="54"/>
      <c r="F71" s="54"/>
      <c r="G71" s="33"/>
      <c r="H71" s="33"/>
      <c r="I71" s="25"/>
      <c r="J71" s="25"/>
      <c r="K71" s="25"/>
      <c r="L71" s="25"/>
      <c r="M71" s="25"/>
    </row>
    <row r="72" spans="1:13" ht="32.25" x14ac:dyDescent="0.2">
      <c r="A72" s="33"/>
      <c r="B72" s="55" t="s">
        <v>21</v>
      </c>
      <c r="C72" s="56" t="s">
        <v>22</v>
      </c>
      <c r="D72" s="57" t="s">
        <v>23</v>
      </c>
      <c r="E72" s="57" t="s">
        <v>24</v>
      </c>
      <c r="F72" s="57" t="s">
        <v>25</v>
      </c>
      <c r="G72" s="33"/>
      <c r="H72" s="33"/>
      <c r="I72" s="25"/>
      <c r="J72" s="25"/>
      <c r="K72" s="25"/>
      <c r="L72" s="25"/>
      <c r="M72" s="25"/>
    </row>
    <row r="73" spans="1:13" x14ac:dyDescent="0.2">
      <c r="A73" s="33"/>
      <c r="B73" s="58" t="s">
        <v>26</v>
      </c>
      <c r="C73" s="42">
        <v>0</v>
      </c>
      <c r="D73" s="59">
        <v>500</v>
      </c>
      <c r="E73" s="60">
        <v>140</v>
      </c>
      <c r="F73" s="61">
        <f t="shared" ref="F73:F74" si="9">E73*C73</f>
        <v>0</v>
      </c>
      <c r="G73" s="33"/>
      <c r="H73" s="33"/>
      <c r="I73" s="25"/>
      <c r="J73" s="25"/>
      <c r="K73" s="25"/>
      <c r="L73" s="25"/>
      <c r="M73" s="25"/>
    </row>
    <row r="74" spans="1:13" x14ac:dyDescent="0.2">
      <c r="A74" s="33"/>
      <c r="B74" s="58" t="s">
        <v>27</v>
      </c>
      <c r="C74" s="42">
        <v>0</v>
      </c>
      <c r="D74" s="59">
        <v>500</v>
      </c>
      <c r="E74" s="60">
        <v>5750</v>
      </c>
      <c r="F74" s="61">
        <f t="shared" si="9"/>
        <v>0</v>
      </c>
      <c r="G74" s="33"/>
      <c r="H74" s="33"/>
      <c r="I74" s="25"/>
      <c r="J74" s="25"/>
      <c r="K74" s="25"/>
      <c r="L74" s="25"/>
      <c r="M74" s="25"/>
    </row>
    <row r="75" spans="1:13" x14ac:dyDescent="0.2">
      <c r="A75" s="33"/>
      <c r="B75" s="49"/>
      <c r="C75" s="49"/>
      <c r="D75" s="49"/>
      <c r="E75" s="49"/>
      <c r="F75" s="49"/>
      <c r="G75" s="33"/>
      <c r="H75" s="33"/>
      <c r="I75" s="25"/>
      <c r="J75" s="25"/>
      <c r="K75" s="25"/>
      <c r="L75" s="25"/>
      <c r="M75" s="25"/>
    </row>
    <row r="76" spans="1:13" ht="13.5" thickBot="1" x14ac:dyDescent="0.25">
      <c r="A76" s="33"/>
      <c r="B76"/>
      <c r="C76"/>
      <c r="D76"/>
      <c r="E76"/>
      <c r="F76"/>
      <c r="G76" s="33"/>
      <c r="H76" s="33"/>
      <c r="I76" s="25"/>
      <c r="J76" s="25"/>
      <c r="K76" s="25"/>
      <c r="L76" s="25"/>
      <c r="M76" s="25"/>
    </row>
    <row r="77" spans="1:13" ht="13.5" thickBot="1" x14ac:dyDescent="0.25">
      <c r="B77" s="52" t="s">
        <v>29</v>
      </c>
      <c r="C77" s="52"/>
      <c r="D77" s="52"/>
      <c r="E77" s="52"/>
      <c r="F77" s="53">
        <f>SUM(F72:F75)</f>
        <v>0</v>
      </c>
    </row>
    <row r="78" spans="1:13" x14ac:dyDescent="0.2">
      <c r="B78" s="52"/>
      <c r="C78" s="52"/>
      <c r="D78" s="52"/>
      <c r="E78" s="52"/>
      <c r="F78" s="62"/>
    </row>
    <row r="79" spans="1:13" ht="13.5" thickBot="1" x14ac:dyDescent="0.25">
      <c r="B79" s="52"/>
      <c r="C79" s="52"/>
      <c r="D79" s="52"/>
      <c r="E79" s="52"/>
      <c r="F79" s="62"/>
    </row>
    <row r="80" spans="1:13" ht="13.5" thickBot="1" x14ac:dyDescent="0.25">
      <c r="B80" s="63" t="s">
        <v>30</v>
      </c>
      <c r="C80" s="64"/>
      <c r="D80" s="64"/>
      <c r="E80" s="65"/>
      <c r="F80" s="53">
        <f>L67+F77</f>
        <v>0</v>
      </c>
    </row>
    <row r="81" spans="2:6" ht="30" customHeight="1" x14ac:dyDescent="0.2">
      <c r="B81" s="50"/>
      <c r="C81" s="50"/>
      <c r="D81" s="50"/>
      <c r="E81" s="50"/>
      <c r="F81" s="51"/>
    </row>
    <row r="82" spans="2:6" ht="30" customHeight="1" x14ac:dyDescent="0.2">
      <c r="B82" s="35" t="s">
        <v>11</v>
      </c>
      <c r="C82" s="66"/>
      <c r="D82" s="67"/>
      <c r="E82" s="67"/>
      <c r="F82" s="37"/>
    </row>
    <row r="83" spans="2:6" ht="60" customHeight="1" x14ac:dyDescent="0.2">
      <c r="B83" s="35" t="s">
        <v>12</v>
      </c>
      <c r="C83" s="66"/>
      <c r="D83" s="67"/>
      <c r="E83" s="67"/>
      <c r="F83" s="37"/>
    </row>
    <row r="84" spans="2:6" ht="30" customHeight="1" x14ac:dyDescent="0.2">
      <c r="B84" s="35" t="s">
        <v>13</v>
      </c>
      <c r="C84" s="68"/>
      <c r="D84" s="69"/>
      <c r="E84" s="69"/>
      <c r="F84" s="37"/>
    </row>
  </sheetData>
  <autoFilter ref="A11:M11" xr:uid="{9AC522C4-C35B-4639-9652-3ABA27C7B6F5}"/>
  <mergeCells count="4">
    <mergeCell ref="C82:E82"/>
    <mergeCell ref="C83:E83"/>
    <mergeCell ref="C84:E84"/>
    <mergeCell ref="A8:F8"/>
  </mergeCells>
  <pageMargins left="0.31496062992125984" right="0.31496062992125984" top="0.74803149606299213" bottom="0.74803149606299213" header="0.31496062992125984" footer="0.31496062992125984"/>
  <pageSetup paperSize="9" scale="35" fitToHeight="0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54525-187D-4343-9BF0-BCCE61E19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C95E4-E84B-471E-BE33-CF400DCFA4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3E99E4-CBAE-469E-8292-DFFC39EFAE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 Nieuwenhuizen | Inkada Inkoop &amp; Advies</cp:lastModifiedBy>
  <cp:lastPrinted>2020-09-24T10:23:56Z</cp:lastPrinted>
  <dcterms:created xsi:type="dcterms:W3CDTF">2016-09-26T10:39:50Z</dcterms:created>
  <dcterms:modified xsi:type="dcterms:W3CDTF">2020-11-03T21:57:06Z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