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defaultThemeVersion="166925"/>
  <mc:AlternateContent xmlns:mc="http://schemas.openxmlformats.org/markup-compatibility/2006">
    <mc:Choice Requires="x15">
      <x15ac:absPath xmlns:x15ac="http://schemas.microsoft.com/office/spreadsheetml/2010/11/ac" url="O:\2_Programma_bestuur_en_organisatie\2_Mens_en_organisatie\inkoop\Aanbestedingen 2021\2021-Z2087 Bedrijfskleding\03. Aanbestedingsleidraad\Publicatiedocumenten\"/>
    </mc:Choice>
  </mc:AlternateContent>
  <xr:revisionPtr revIDLastSave="0" documentId="8_{719B610F-68FE-4FA3-A568-874F5F4E0572}" xr6:coauthVersionLast="46" xr6:coauthVersionMax="46" xr10:uidLastSave="{00000000-0000-0000-0000-000000000000}"/>
  <bookViews>
    <workbookView xWindow="-120" yWindow="-120" windowWidth="29040" windowHeight="15840" xr2:uid="{C11180B5-0609-4D11-B8BC-E775C3A13B3C}"/>
  </bookViews>
  <sheets>
    <sheet name="Instructieblad" sheetId="1" r:id="rId1"/>
    <sheet name="Prijzenblad 1" sheetId="2" r:id="rId2"/>
    <sheet name="Prijzenblad 2" sheetId="3" r:id="rId3"/>
    <sheet name="Totaal scor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2" i="2" l="1"/>
  <c r="E18" i="3"/>
  <c r="E92" i="2"/>
  <c r="E93" i="2"/>
  <c r="F97" i="2"/>
  <c r="F96" i="2"/>
  <c r="F95" i="2"/>
  <c r="F94" i="2"/>
  <c r="F93" i="2"/>
  <c r="F6" i="2"/>
  <c r="F83" i="2"/>
  <c r="F167" i="2"/>
  <c r="E167" i="2"/>
  <c r="F28" i="3"/>
  <c r="F29" i="3"/>
  <c r="F30" i="3"/>
  <c r="F31" i="3"/>
  <c r="F32" i="3"/>
  <c r="F33" i="3"/>
  <c r="F34" i="3"/>
  <c r="F35" i="3"/>
  <c r="F36" i="3"/>
  <c r="F37" i="3"/>
  <c r="F38" i="3"/>
  <c r="F39" i="3"/>
  <c r="F40" i="3"/>
  <c r="F41" i="3"/>
  <c r="F42" i="3"/>
  <c r="F43" i="3"/>
  <c r="F44" i="3"/>
  <c r="F45" i="3"/>
  <c r="F46" i="3"/>
  <c r="F47" i="3"/>
  <c r="F48" i="3"/>
  <c r="F49" i="3"/>
  <c r="F50" i="3"/>
  <c r="F51" i="3"/>
  <c r="F53" i="3"/>
  <c r="F26" i="3"/>
  <c r="F6" i="3"/>
  <c r="F7" i="3"/>
  <c r="F8" i="3"/>
  <c r="F9" i="3"/>
  <c r="F10" i="3"/>
  <c r="F11" i="3"/>
  <c r="F12" i="3"/>
  <c r="F13" i="3"/>
  <c r="F14" i="3"/>
  <c r="F15" i="3"/>
  <c r="F16" i="3"/>
  <c r="F17" i="3"/>
  <c r="F18" i="3"/>
  <c r="F19" i="3"/>
  <c r="F20" i="3"/>
  <c r="F21" i="3"/>
  <c r="F22" i="3"/>
  <c r="F23" i="3"/>
  <c r="F24" i="3"/>
  <c r="F25" i="3"/>
  <c r="E53" i="3"/>
  <c r="E29" i="3"/>
  <c r="E30" i="3"/>
  <c r="E31" i="3"/>
  <c r="E32" i="3"/>
  <c r="E33" i="3"/>
  <c r="E34" i="3"/>
  <c r="E35" i="3"/>
  <c r="E36" i="3"/>
  <c r="E37" i="3"/>
  <c r="E38" i="3"/>
  <c r="E39" i="3"/>
  <c r="E40" i="3"/>
  <c r="E41" i="3"/>
  <c r="E42" i="3"/>
  <c r="E43" i="3"/>
  <c r="E44" i="3"/>
  <c r="E45" i="3"/>
  <c r="E46" i="3"/>
  <c r="E47" i="3"/>
  <c r="E48" i="3"/>
  <c r="E49" i="3"/>
  <c r="E50" i="3"/>
  <c r="E51" i="3"/>
  <c r="E28" i="3"/>
  <c r="E23" i="3"/>
  <c r="E11" i="3"/>
  <c r="E6" i="3"/>
  <c r="E7" i="3"/>
  <c r="E8" i="3"/>
  <c r="E9" i="3"/>
  <c r="E10" i="3"/>
  <c r="E12" i="3"/>
  <c r="E13" i="3"/>
  <c r="E14" i="3"/>
  <c r="E15" i="3"/>
  <c r="E16" i="3"/>
  <c r="E17" i="3"/>
  <c r="E19" i="3"/>
  <c r="E20" i="3"/>
  <c r="E21" i="3"/>
  <c r="E22" i="3"/>
  <c r="E24" i="3"/>
  <c r="E25" i="3"/>
  <c r="E26" i="3"/>
  <c r="E5" i="3"/>
  <c r="F205" i="2"/>
  <c r="F230" i="3"/>
  <c r="F225" i="2"/>
  <c r="F5" i="3"/>
  <c r="F5" i="2"/>
  <c r="F168" i="2"/>
  <c r="E225" i="2"/>
  <c r="E206" i="2"/>
  <c r="E205" i="2"/>
  <c r="E204" i="2"/>
  <c r="E191" i="2"/>
  <c r="E189" i="2"/>
  <c r="E187" i="2"/>
  <c r="E186" i="2"/>
  <c r="E185" i="2"/>
  <c r="E183" i="2"/>
  <c r="E181" i="2"/>
  <c r="E180" i="2"/>
  <c r="E179" i="2"/>
  <c r="E177" i="2"/>
  <c r="E175" i="2"/>
  <c r="E173" i="2"/>
  <c r="E171" i="2"/>
  <c r="E168" i="2"/>
  <c r="E156" i="2"/>
  <c r="E161" i="2"/>
  <c r="E145" i="2"/>
  <c r="E144" i="2"/>
  <c r="E135" i="2"/>
  <c r="E128" i="2"/>
  <c r="E119" i="2"/>
  <c r="E117" i="2"/>
  <c r="E115" i="2"/>
  <c r="E110" i="2"/>
  <c r="E109" i="2"/>
  <c r="E108" i="2"/>
  <c r="E107" i="2"/>
  <c r="E90" i="2"/>
  <c r="E88" i="2"/>
  <c r="E85" i="2"/>
  <c r="E84" i="2"/>
  <c r="E82" i="2"/>
  <c r="E80" i="2"/>
  <c r="E44" i="2"/>
  <c r="E23" i="2"/>
  <c r="E21" i="2"/>
  <c r="E19" i="2"/>
  <c r="E17" i="2"/>
  <c r="E6" i="2"/>
  <c r="F206" i="2"/>
  <c r="F204" i="2"/>
  <c r="F191" i="2"/>
  <c r="F189" i="2"/>
  <c r="F187" i="2"/>
  <c r="F186" i="2"/>
  <c r="F185" i="2"/>
  <c r="F183" i="2"/>
  <c r="F181" i="2"/>
  <c r="F180" i="2"/>
  <c r="F179" i="2"/>
  <c r="F177" i="2"/>
  <c r="F175" i="2"/>
  <c r="F173" i="2"/>
  <c r="F171" i="2"/>
  <c r="F161" i="2"/>
  <c r="F156" i="2"/>
  <c r="F145" i="2"/>
  <c r="F144" i="2"/>
  <c r="F135" i="2"/>
  <c r="F128" i="2"/>
  <c r="F119" i="2"/>
  <c r="F117" i="2"/>
  <c r="F115" i="2"/>
  <c r="F110" i="2"/>
  <c r="F109" i="2"/>
  <c r="F108" i="2"/>
  <c r="F107" i="2"/>
  <c r="F90" i="2"/>
  <c r="F88" i="2"/>
  <c r="F85" i="2"/>
  <c r="F84" i="2"/>
  <c r="F82" i="2"/>
  <c r="F80" i="2"/>
  <c r="F44" i="2"/>
  <c r="F23" i="2"/>
  <c r="F21" i="2"/>
  <c r="F20" i="2"/>
  <c r="F19" i="2"/>
  <c r="F17" i="2"/>
  <c r="F14" i="2"/>
  <c r="F227" i="2"/>
  <c r="E227" i="2"/>
  <c r="F226" i="2"/>
  <c r="E226" i="2"/>
  <c r="F224" i="2"/>
  <c r="E224" i="2"/>
  <c r="F223" i="2"/>
  <c r="E223" i="2"/>
  <c r="F222" i="2"/>
  <c r="E222" i="2"/>
  <c r="F221" i="2"/>
  <c r="E221" i="2"/>
  <c r="F220" i="2"/>
  <c r="E220" i="2"/>
  <c r="F219" i="2"/>
  <c r="E219" i="2"/>
  <c r="F218" i="2"/>
  <c r="E218" i="2"/>
  <c r="F216" i="2"/>
  <c r="E216" i="2"/>
  <c r="F215" i="2"/>
  <c r="E215" i="2"/>
  <c r="F214" i="2"/>
  <c r="E214" i="2"/>
  <c r="F213" i="2"/>
  <c r="E213" i="2"/>
  <c r="F212" i="2"/>
  <c r="E212" i="2"/>
  <c r="F211" i="2"/>
  <c r="E211" i="2"/>
  <c r="F210" i="2"/>
  <c r="E210" i="2"/>
  <c r="F209" i="2"/>
  <c r="E209" i="2"/>
  <c r="F208" i="2"/>
  <c r="E208" i="2"/>
  <c r="F207" i="2"/>
  <c r="E207" i="2"/>
  <c r="F203" i="2"/>
  <c r="E203" i="2"/>
  <c r="F202" i="2"/>
  <c r="E202" i="2"/>
  <c r="F201" i="2"/>
  <c r="E201" i="2"/>
  <c r="F200" i="2"/>
  <c r="E200" i="2"/>
  <c r="F199" i="2"/>
  <c r="E199" i="2"/>
  <c r="F197" i="2"/>
  <c r="E197" i="2"/>
  <c r="F196" i="2"/>
  <c r="E196" i="2"/>
  <c r="F195" i="2"/>
  <c r="E195" i="2"/>
  <c r="F194" i="2"/>
  <c r="E194" i="2"/>
  <c r="F193" i="2"/>
  <c r="E193" i="2"/>
  <c r="F192" i="2"/>
  <c r="E192" i="2"/>
  <c r="F190" i="2"/>
  <c r="E190" i="2"/>
  <c r="F188" i="2"/>
  <c r="E188" i="2"/>
  <c r="F184" i="2"/>
  <c r="E184" i="2"/>
  <c r="F182" i="2"/>
  <c r="E182" i="2"/>
  <c r="F178" i="2"/>
  <c r="E178" i="2"/>
  <c r="F176" i="2"/>
  <c r="E176" i="2"/>
  <c r="F174" i="2"/>
  <c r="E174" i="2"/>
  <c r="F172" i="2"/>
  <c r="E172" i="2"/>
  <c r="F170" i="2"/>
  <c r="E170" i="2"/>
  <c r="F166" i="2"/>
  <c r="E166" i="2"/>
  <c r="F165" i="2"/>
  <c r="E165" i="2"/>
  <c r="F164" i="2"/>
  <c r="E164" i="2"/>
  <c r="F163" i="2"/>
  <c r="E163" i="2"/>
  <c r="F162" i="2"/>
  <c r="E162" i="2"/>
  <c r="F160" i="2"/>
  <c r="E160" i="2"/>
  <c r="F159" i="2"/>
  <c r="E159" i="2"/>
  <c r="F158" i="2"/>
  <c r="E158" i="2"/>
  <c r="F157" i="2"/>
  <c r="E157" i="2"/>
  <c r="F155" i="2"/>
  <c r="E155" i="2"/>
  <c r="F154" i="2"/>
  <c r="E154" i="2"/>
  <c r="F152" i="2"/>
  <c r="E152" i="2"/>
  <c r="F151" i="2"/>
  <c r="E151" i="2"/>
  <c r="F150" i="2"/>
  <c r="E150" i="2"/>
  <c r="F149" i="2"/>
  <c r="E149" i="2"/>
  <c r="F148" i="2"/>
  <c r="E148" i="2"/>
  <c r="F147" i="2"/>
  <c r="E147" i="2"/>
  <c r="F146" i="2"/>
  <c r="E146" i="2"/>
  <c r="F143" i="2"/>
  <c r="E143" i="2"/>
  <c r="F142" i="2"/>
  <c r="E142" i="2"/>
  <c r="F141" i="2"/>
  <c r="E141" i="2"/>
  <c r="F140" i="2"/>
  <c r="E140" i="2"/>
  <c r="F139" i="2"/>
  <c r="E139" i="2"/>
  <c r="F137" i="2"/>
  <c r="E137" i="2"/>
  <c r="F136" i="2"/>
  <c r="E136" i="2"/>
  <c r="F134" i="2"/>
  <c r="E134" i="2"/>
  <c r="F132" i="2"/>
  <c r="E132" i="2"/>
  <c r="F131" i="2"/>
  <c r="E131" i="2"/>
  <c r="F130" i="2"/>
  <c r="E130" i="2"/>
  <c r="F129" i="2"/>
  <c r="E129" i="2"/>
  <c r="F127" i="2"/>
  <c r="E127" i="2"/>
  <c r="F126" i="2"/>
  <c r="E126" i="2"/>
  <c r="F125" i="2"/>
  <c r="E125" i="2"/>
  <c r="F124" i="2"/>
  <c r="E124" i="2"/>
  <c r="F123" i="2"/>
  <c r="E123" i="2"/>
  <c r="F122" i="2"/>
  <c r="E122" i="2"/>
  <c r="F121" i="2"/>
  <c r="E121" i="2"/>
  <c r="F120" i="2"/>
  <c r="E120" i="2"/>
  <c r="F118" i="2"/>
  <c r="E118" i="2"/>
  <c r="F116" i="2"/>
  <c r="E116" i="2"/>
  <c r="F114" i="2"/>
  <c r="E114" i="2"/>
  <c r="F113" i="2"/>
  <c r="E113" i="2"/>
  <c r="F112" i="2"/>
  <c r="E112" i="2"/>
  <c r="F111" i="2"/>
  <c r="E111" i="2"/>
  <c r="F106" i="2"/>
  <c r="E106" i="2"/>
  <c r="F105" i="2"/>
  <c r="E105" i="2"/>
  <c r="F104" i="2"/>
  <c r="E104" i="2"/>
  <c r="F103" i="2"/>
  <c r="E103" i="2"/>
  <c r="F102" i="2"/>
  <c r="E102" i="2"/>
  <c r="F101" i="2"/>
  <c r="E101" i="2"/>
  <c r="F100" i="2"/>
  <c r="E100" i="2"/>
  <c r="F99" i="2"/>
  <c r="E99" i="2"/>
  <c r="F98" i="2"/>
  <c r="E98" i="2"/>
  <c r="E97" i="2"/>
  <c r="E96" i="2"/>
  <c r="E95" i="2"/>
  <c r="E94" i="2"/>
  <c r="F89" i="2"/>
  <c r="E89" i="2"/>
  <c r="F87" i="2"/>
  <c r="E87" i="2"/>
  <c r="F86" i="2"/>
  <c r="E86" i="2"/>
  <c r="E83" i="2"/>
  <c r="F81" i="2"/>
  <c r="E81" i="2"/>
  <c r="F79" i="2"/>
  <c r="E79" i="2"/>
  <c r="F78" i="2"/>
  <c r="E78" i="2"/>
  <c r="F77" i="2"/>
  <c r="E77" i="2"/>
  <c r="F76" i="2"/>
  <c r="E76" i="2"/>
  <c r="F75" i="2"/>
  <c r="E75" i="2"/>
  <c r="F74" i="2"/>
  <c r="E74" i="2"/>
  <c r="F73" i="2"/>
  <c r="E73" i="2"/>
  <c r="F72" i="2"/>
  <c r="E72" i="2"/>
  <c r="F71" i="2"/>
  <c r="E71" i="2"/>
  <c r="F70" i="2"/>
  <c r="E70" i="2"/>
  <c r="F69" i="2"/>
  <c r="E69" i="2"/>
  <c r="F68" i="2"/>
  <c r="E68" i="2"/>
  <c r="F67" i="2"/>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2" i="2"/>
  <c r="E22" i="2"/>
  <c r="E20" i="2"/>
  <c r="F18" i="2"/>
  <c r="E18" i="2"/>
  <c r="F16" i="2"/>
  <c r="E16" i="2"/>
  <c r="F15" i="2"/>
  <c r="E15" i="2"/>
  <c r="E14" i="2"/>
  <c r="F13" i="2"/>
  <c r="E13" i="2"/>
  <c r="F12" i="2"/>
  <c r="E12" i="2"/>
  <c r="F11" i="2"/>
  <c r="E11" i="2"/>
  <c r="F10" i="2"/>
  <c r="E10" i="2"/>
  <c r="F9" i="2"/>
  <c r="E9" i="2"/>
  <c r="F8" i="2"/>
  <c r="E8" i="2"/>
  <c r="F7" i="2"/>
  <c r="E7" i="2"/>
  <c r="E5" i="2"/>
  <c r="F230" i="2" l="1"/>
  <c r="F232" i="2" s="1"/>
  <c r="E2" i="4" s="1"/>
  <c r="F55" i="3"/>
  <c r="F57" i="3" l="1"/>
  <c r="E3" i="4" s="1"/>
  <c r="E4" i="4" s="1"/>
</calcChain>
</file>

<file path=xl/sharedStrings.xml><?xml version="1.0" encoding="utf-8"?>
<sst xmlns="http://schemas.openxmlformats.org/spreadsheetml/2006/main" count="667" uniqueCount="308">
  <si>
    <t>Instructie invullen prijzenblad</t>
  </si>
  <si>
    <t xml:space="preserve">Het prijzenblad is opgedeeld in twee tabbladen, te weten: </t>
  </si>
  <si>
    <r>
      <t xml:space="preserve">
</t>
    </r>
    <r>
      <rPr>
        <b/>
        <sz val="11"/>
        <color theme="1"/>
        <rFont val="Arial"/>
        <family val="2"/>
      </rPr>
      <t>1</t>
    </r>
    <r>
      <rPr>
        <sz val="11"/>
        <color theme="1"/>
        <rFont val="Arial"/>
        <family val="2"/>
      </rPr>
      <t xml:space="preserve"> Het leveren van bedrijfskleding, Persoonlijke Beschermingsmiddelen en schoeisel inclusief reparatie;</t>
    </r>
  </si>
  <si>
    <r>
      <t xml:space="preserve">2 </t>
    </r>
    <r>
      <rPr>
        <sz val="11"/>
        <color theme="1"/>
        <rFont val="Arial"/>
        <family val="2"/>
      </rPr>
      <t>De reiniging van bedrijfskleding;</t>
    </r>
  </si>
  <si>
    <t>Uitleg invullen prijzenblad</t>
  </si>
  <si>
    <t xml:space="preserve">
Het prijzenblad van het leveren van bedrijfskleding, Persoonlijke Beschermingsmiddelen en schoeisel inclusief reparatie (Prijzenblad 1) alsmede het prijzenblad van de reiniging van bedrijfskleding (prijzenblad 2) zijn opgedeeld in diverse producten. U dient de prijzen per item in de geel gearceerde velden excl. BTW in te vullen (geen velden leeg laten want dan is de inschrijving ongeldig). De velden incl. BTW worden automatisch doorberekend door het hanteren van een BTW percentage van 21%.
</t>
  </si>
  <si>
    <t xml:space="preserve">Er wordt gebruik gemaakt van bodemprijzen op productniveau excl. BTW. Inschrijver mag voor elke prijs inschrijven, maar een prijs op of lager dan de bodemprijs wordt beloond met het maximale aantal punten per product (10 punten). </t>
  </si>
  <si>
    <r>
      <t xml:space="preserve">De </t>
    </r>
    <r>
      <rPr>
        <sz val="11"/>
        <color rgb="FFFFFF00"/>
        <rFont val="Arial"/>
        <family val="2"/>
      </rPr>
      <t>geel</t>
    </r>
    <r>
      <rPr>
        <sz val="11"/>
        <color theme="1"/>
        <rFont val="Arial"/>
        <family val="2"/>
      </rPr>
      <t xml:space="preserve"> gearceerde velden excl. BTW worden doorberekend d.m.v. onderstaande formule naar puntenaantallen. De prijzen incl. BTW zijn een gegeven welke niet worden doorberekend in puntenaantallen.</t>
    </r>
  </si>
  <si>
    <t>Schrijft inschrijver hoger in dan de betreffende bodemprijs, dan wordt de volgende formule gehanteerd.
Bodemprijs/inschrijfprijs  x 10 punten
Het maximale aantal punten dat aan prijs kan worden toegekend is 30 punten. 
De prijs bestaat uit twee onderdelen: het leveren van de kleding (Prijzenblad 1 in dit Excel-bestand) en de prijs voor het wassen van de kleding (Prijzenblad 2 in dit Excel-bestand).
De prijs voor het leveren van de kleding telt voor 80% mee en de prijs voor het wassen van de kleding telt voor 20% mee.
Voor de berekening van het totaal aantal punten voor de prijs worden daarom de per onderdeel behaalde punten voor de prijs, vermenigvuldigd met een omrekenfactor.
Formule:
Prijzenblad 1: Behaalde punten inschrijver/Maximaal aantal te behalen punten x 24 punten = score
Prijzenblad 2: Behaalde punten inschrijver/Maximaal aantal te behalen punten x 6 punten = score
Eindscore = score Prijzenblad 1 + score Prijzenblad 2</t>
  </si>
  <si>
    <t>In de aanbestedingsleidraad in paragraaf 5.1.2 Gunningscriterium prijs is een voorbeeld opgenomen.</t>
  </si>
  <si>
    <t>Algemene uitgangspunten 1  Het leveren van bedrijfskleding, Persoonlijke Beschermingsmiddelen en schoeisel inclusief reparatie en 2 De reiniging van bedrijfskleding</t>
  </si>
  <si>
    <t>Alle vermelde prijzen en tarieven dienen gesteld te zijn in euro’s, zowel excl. BTW en incl.BTW. De door u aangeboden prijzen en tarieven dienen inclusief overige belastingen en/of heffingen te zijn. De specificaties van de producten zijn uitgewerkt in het programma van eisen.</t>
  </si>
  <si>
    <t xml:space="preserve">Het leveren van bedrijfskleding, Persoonlijke Beschermingsmiddelen en schoeisel inclusief reparatie: De in de inschrijving aangeboden tarieven voor de kleding, PBM's en schoeisel inclusief reparatie kunnen met ingang van 01-01-2023 eenmaal per jaar worden aangepast, op basis van het CBS prijsindexcijfer Productenprijzen, Industrie, Prodcom 1412 Werk- en bedrijfskleding (prijsindex 2015=100).  De prijsaanpassing is gemaximaliseerd tot de in de benoemde CBS index aangegeven stijging over 12 maanden. Slechts na schriftelijke toestemming door Opdrachtgever kunnen de voorstellen tot prijswijziging toegepast worden, deze dienen uiterlijk op 1 december van het contractjaar kenbaar te zijn gemaakt. </t>
  </si>
  <si>
    <t xml:space="preserve">De reiniging van bedrijfskleding: De in de inschrijving aangeboden tarieven voor de reiniging van de kleding kunnen met ingang van 01-01-2023, eenmaal per jaar worden aangepast. De prijsaanpassing is gemaximaliseerd tot 2% per jaar. Slechts na schriftelijke toestemming door Opdrachtgever kunnen de voorstellen tot prijswijziging toegepast worden, deze dienen uiterlijk op 1 december van het contractjaar kenbaar te zijn gemaakt. 
</t>
  </si>
  <si>
    <t>In het prijzenblad  worden de eenheden van de producten weergegeven. U dient rekening te houden met deze eenheden.</t>
  </si>
  <si>
    <t>1 Het leveren van bedrijfskleding, Persoonlijke Beschermingsmiddelen en schoeisel inclusief reparatie;</t>
  </si>
  <si>
    <t>Producten</t>
  </si>
  <si>
    <t>Eenheid</t>
  </si>
  <si>
    <t>Bodemprijs excl. BTW</t>
  </si>
  <si>
    <t>Inschrijfprijs excl. BTW</t>
  </si>
  <si>
    <t>Inschrijfprijs incl. BTW</t>
  </si>
  <si>
    <t>Punten</t>
  </si>
  <si>
    <t>Bedrijfskleding</t>
  </si>
  <si>
    <t>Aanzit broek (voor op de Quad, soort wintertuinbroek)</t>
  </si>
  <si>
    <t>1 stuk</t>
  </si>
  <si>
    <t>Beenpijpen / Gamasch</t>
  </si>
  <si>
    <t>per paar</t>
  </si>
  <si>
    <t>Bodywarmer bi-color herenmodel</t>
  </si>
  <si>
    <t>Bodywarmer bi-color damesmodel</t>
  </si>
  <si>
    <t>Bodywarmer 1-kleur herenmodel</t>
  </si>
  <si>
    <t>Bodywarmer 1-kleur damesmodel</t>
  </si>
  <si>
    <t>Bodywarmer Wax unisex</t>
  </si>
  <si>
    <t>Jack soft shell bi-color herenmodel</t>
  </si>
  <si>
    <t>Jack soft shell bi-color damesmodel</t>
  </si>
  <si>
    <t>Jack soft shell 1-kleur herenmodel</t>
  </si>
  <si>
    <t>Jack soft shell 1-kleur damesmodel</t>
  </si>
  <si>
    <t>Laarzen winter herenmodel</t>
  </si>
  <si>
    <t>Laarzen winter damesmodel</t>
  </si>
  <si>
    <t>Laarzen zomer herenmodel</t>
  </si>
  <si>
    <t>Laarzen zomer damesmodel</t>
  </si>
  <si>
    <t>Lieslaarzen winter herenmodel</t>
  </si>
  <si>
    <t>Lieslaarzen winter damesmodel</t>
  </si>
  <si>
    <t>Lieslaarzen zomer herenmodel</t>
  </si>
  <si>
    <t>Lieslaarzen zomer damesmodel</t>
  </si>
  <si>
    <t xml:space="preserve">Overall wegwerp </t>
  </si>
  <si>
    <t>Pet zomer unisex</t>
  </si>
  <si>
    <t>Wintermuts unisex</t>
  </si>
  <si>
    <t>Pet winter unisex</t>
  </si>
  <si>
    <t>Poloshirt  bi-color herenmodel</t>
  </si>
  <si>
    <t>Poloshirt  bi-color damesmodel</t>
  </si>
  <si>
    <t>Poloshirt  1-kleur herenmodel</t>
  </si>
  <si>
    <t>Poloshirt  1-kleur damesmodel</t>
  </si>
  <si>
    <t>Overhemd  korte mouw bi-color herenmodel</t>
  </si>
  <si>
    <t>Overhemd  korte mouw bi-color damesmodel</t>
  </si>
  <si>
    <t>Overhemd  korte mouw 1-kleur herenmodel</t>
  </si>
  <si>
    <t>Overhemd  korte mouw 1-kleur damesmodel</t>
  </si>
  <si>
    <t>Overhemd lange mouw bi-color herenmodel</t>
  </si>
  <si>
    <t>Overhemd lange mouw bi-color damesmodel</t>
  </si>
  <si>
    <t>Overhemd lange mouw 1-kleur herenmodel</t>
  </si>
  <si>
    <t>Overhemd lange mouw 1-kleur damesmodel</t>
  </si>
  <si>
    <t>Polosweater met boord bi-color herenmodel</t>
  </si>
  <si>
    <t>Polosweater met boord bi-color damesmodel</t>
  </si>
  <si>
    <t>Polosweater met boord 1-kleur herenmodel</t>
  </si>
  <si>
    <t>Polosweater met boord 1-kleur damesmodel</t>
  </si>
  <si>
    <t>Rally-Overall unisex</t>
  </si>
  <si>
    <t>Regen Broek 1-kleur unisex</t>
  </si>
  <si>
    <t xml:space="preserve">Regen Broek signaalkleur unisex </t>
  </si>
  <si>
    <t>Regen jas lang 1-kleur unisex</t>
  </si>
  <si>
    <t>Regen jas lang signaakleur unisex</t>
  </si>
  <si>
    <t>Regenpak (broek en jas) 1-kleur unisex</t>
  </si>
  <si>
    <t>Regenpak (broek en jas) signaakleur unisex</t>
  </si>
  <si>
    <t>Rugzak unisex</t>
  </si>
  <si>
    <t>Schipperstrui herenmodel 1-kleur</t>
  </si>
  <si>
    <t>Schipperstrui damesmodel 1-kleur</t>
  </si>
  <si>
    <t xml:space="preserve">Schoenonderhoud goretex </t>
  </si>
  <si>
    <t xml:space="preserve">Schoenonderhoud leer </t>
  </si>
  <si>
    <t xml:space="preserve">Sokken electrisch verwarmd </t>
  </si>
  <si>
    <t>Spijkerbroek met duim stok zak herenmodel (jeans denim)</t>
  </si>
  <si>
    <t>Spijkerbroek met duim stok zak damesmodel (jeans denim)</t>
  </si>
  <si>
    <t>Spijkerbroek strech herenmodel (jeans denim)</t>
  </si>
  <si>
    <t>Spijkerbroek strech damesmodel (jeans denim)</t>
  </si>
  <si>
    <t>Spijkerbroek U-shape herenmodel (jeans denim)</t>
  </si>
  <si>
    <t>Spijkerbroek U-shape damesmodel (jeans denim)</t>
  </si>
  <si>
    <t>Katoenen broek met beenzakken herenmodel 1-kleur</t>
  </si>
  <si>
    <t>Katoenen broek met beenzakken damesmodel 1-kleur</t>
  </si>
  <si>
    <t>Katoenen broek zonder beenzakken herenmodel 1-kleur</t>
  </si>
  <si>
    <t>Katoenen broek zonder beenzakken damesmodel 1-kleur</t>
  </si>
  <si>
    <t>Outdoor jas bi-color herenmodel</t>
  </si>
  <si>
    <t>Outdoor jas bi-color damesmodel</t>
  </si>
  <si>
    <t>Outdoor jas 1-kleur herenmodel</t>
  </si>
  <si>
    <t>Outdoor jas 1-kleur damesmodel</t>
  </si>
  <si>
    <t>T.Shirt ronde hals bi-color herenmodel</t>
  </si>
  <si>
    <t>T.Shirt ronde hals bi-color damesmodel</t>
  </si>
  <si>
    <t>T.Shirt ronde hals 1-kleur herenmodel</t>
  </si>
  <si>
    <t>T.Shirt ronde hals 1-kleur damesmodel</t>
  </si>
  <si>
    <t>T.Shirt V-hals BI color herenmodel</t>
  </si>
  <si>
    <t>T.Shirt V-hals BI color damesmodel</t>
  </si>
  <si>
    <t>T.Shirt V-hals 1-kleur herenmodel</t>
  </si>
  <si>
    <t>T.Shirt V-hals 1-kleur damesmodel</t>
  </si>
  <si>
    <t>Thermo -sokken herenmodel</t>
  </si>
  <si>
    <t>Thermo -sokken damesmodel</t>
  </si>
  <si>
    <t>Thermo-onderbroek merino wol herenmodel</t>
  </si>
  <si>
    <t>Thermo-onderbroek merino wol damesmodel</t>
  </si>
  <si>
    <t>Thermo-ondershirt merino wol herenmodel</t>
  </si>
  <si>
    <t>Thermo-ondershirt merino wol damesmodel</t>
  </si>
  <si>
    <t>Veters unisex</t>
  </si>
  <si>
    <t>Werkjas Wax unisex</t>
  </si>
  <si>
    <t>Werksokken kort herenmodel</t>
  </si>
  <si>
    <t>Werksokken kort damesmodel</t>
  </si>
  <si>
    <t>Werksokken middenlang herenmodel</t>
  </si>
  <si>
    <t>Werksokken middenlang damesmodel</t>
  </si>
  <si>
    <t>PBM Beschermende kleding</t>
  </si>
  <si>
    <t>Jack soft shell signaal kleur RWS herenmodel</t>
  </si>
  <si>
    <t>Jack soft shell signaal kleur RWS damesmodel</t>
  </si>
  <si>
    <t>Overlevingsoverall unisex</t>
  </si>
  <si>
    <t>Reddingsvest automatisch - 275 newton unisex</t>
  </si>
  <si>
    <t>Reddingsvest (half) automatisch - 150 newton unisex</t>
  </si>
  <si>
    <t>Teken- Broek herenmodel 1-kleur</t>
  </si>
  <si>
    <t>Teken- Broek damesmodel 1-kleur</t>
  </si>
  <si>
    <t>Teken Fleece Jack herenmodel 1-kleur</t>
  </si>
  <si>
    <t>Teken Fleece Jack damesmodel 1-kleur</t>
  </si>
  <si>
    <t>Teken-overhemd herenmodel 1-kleur</t>
  </si>
  <si>
    <t>Teken-overhemd damesmodel 1-kleur</t>
  </si>
  <si>
    <t>Teken jas all season herenmodel 1-kleur</t>
  </si>
  <si>
    <t>Teken jas all season damesmodel 1-kleur</t>
  </si>
  <si>
    <t>Teken polo herenmodel 1-kleur</t>
  </si>
  <si>
    <t>Teken polo damesmodel 1-kleur</t>
  </si>
  <si>
    <t>Teken softshell herenmodel 1-kleur</t>
  </si>
  <si>
    <t>Teken softshell damesmodel 1-kleur</t>
  </si>
  <si>
    <t>Tekencap unisex</t>
  </si>
  <si>
    <t>Teken-Schipperstrui herenmodel 1-kleur</t>
  </si>
  <si>
    <t>Teken-Schipperstrui damesmodel 1-kleur</t>
  </si>
  <si>
    <t xml:space="preserve">Teken-Sokken kort herenmodel 1-kleur </t>
  </si>
  <si>
    <t xml:space="preserve">Teken-Sokken kort damesmodel 1-kleur </t>
  </si>
  <si>
    <t>Teken-Sokken lang herenmodel 1-kleur</t>
  </si>
  <si>
    <t>Teken-Sokken lang damesmodel 1-kleur</t>
  </si>
  <si>
    <t>Veiligheidsvestje klasse 3 RWS signaalkleur unisex</t>
  </si>
  <si>
    <t>Veiligheidsvestje blauw unisex 1-kleur</t>
  </si>
  <si>
    <t>Vlamvertragende overall unisex 1-kleur</t>
  </si>
  <si>
    <t>Vlamvertragende broek met jasje unisex 1-kleur</t>
  </si>
  <si>
    <t>Waadpak rubber unisex</t>
  </si>
  <si>
    <t>Waadpak neopreen unisex</t>
  </si>
  <si>
    <t>Werkjas lang unisex 1-kleur</t>
  </si>
  <si>
    <t>Werkjas kort unisex 1-kleur</t>
  </si>
  <si>
    <t>Werkbroek unisex 1-kleur</t>
  </si>
  <si>
    <t>Werkoverall met rits (stof) unisex 1-kleur</t>
  </si>
  <si>
    <t>Worker RWS unisex 1-kleur</t>
  </si>
  <si>
    <t>Bodybroek met rits unisex 1-kleur</t>
  </si>
  <si>
    <t>Zaagbroek unisex 1-kleur</t>
  </si>
  <si>
    <t>Zaagjas unisex 1-kleur</t>
  </si>
  <si>
    <t>Zaagchaps unisex 1-kleur</t>
  </si>
  <si>
    <t>PBM gehoorbescherming</t>
  </si>
  <si>
    <t>Losse oorkappen a</t>
  </si>
  <si>
    <t>Losse oorkappen b</t>
  </si>
  <si>
    <t>Oordopjes</t>
  </si>
  <si>
    <t xml:space="preserve">Zaaghelm met oorkappen en vizier vast </t>
  </si>
  <si>
    <t>PBM handbescherming</t>
  </si>
  <si>
    <t>Handschoen chemiebestendig - butyl</t>
  </si>
  <si>
    <t>Handschoen chemiebestendig - pvc</t>
  </si>
  <si>
    <t>Handschoen chemiebestendig - nitril</t>
  </si>
  <si>
    <t>per 50 stuks</t>
  </si>
  <si>
    <t>Handschoen chemiebestendig - latex</t>
  </si>
  <si>
    <t>Handschoen neon neopreen lang</t>
  </si>
  <si>
    <t>Handschoen Nitril</t>
  </si>
  <si>
    <t>per 100 stuks</t>
  </si>
  <si>
    <t>Handschoen Rubiflex</t>
  </si>
  <si>
    <t>Handschoen lang</t>
  </si>
  <si>
    <t>per 10 stuks</t>
  </si>
  <si>
    <t>Werkhandschoen tegen mechanische gevaren en koude</t>
  </si>
  <si>
    <t>Lashandschoen</t>
  </si>
  <si>
    <t>Latex wegwerp handschoenen</t>
  </si>
  <si>
    <t>per 1000 stuks</t>
  </si>
  <si>
    <t>Onderzoekshandschoenen</t>
  </si>
  <si>
    <t>Rubberen handschoenen</t>
  </si>
  <si>
    <t xml:space="preserve">Thermohandschoen </t>
  </si>
  <si>
    <t>PBM hoofdbescherming</t>
  </si>
  <si>
    <t xml:space="preserve">Fijnstofmasker </t>
  </si>
  <si>
    <t>Fijnstofmasker + uitademventiel</t>
  </si>
  <si>
    <t>Combinatieset bosbouw</t>
  </si>
  <si>
    <t>Gelaatscherm</t>
  </si>
  <si>
    <t>Lasbril</t>
  </si>
  <si>
    <t>Laskap automatisch dimmend bij start laswerkzaamheden</t>
  </si>
  <si>
    <t>Losse Veiligheidshelm</t>
  </si>
  <si>
    <t>Overzetbril</t>
  </si>
  <si>
    <t>Ruimzichtbril</t>
  </si>
  <si>
    <t>Stootpet</t>
  </si>
  <si>
    <t xml:space="preserve">Veiligheidsbril </t>
  </si>
  <si>
    <t>Veiligheidshelm met afneembare oorkappen en gelaatscherm</t>
  </si>
  <si>
    <t>Zonnebril polariserend herenmodel</t>
  </si>
  <si>
    <t>Zonnebril polariserend damesmodel</t>
  </si>
  <si>
    <t>2 stuk</t>
  </si>
  <si>
    <t>Veiligheidsbril en zonnebril in één</t>
  </si>
  <si>
    <t>PBM voetbescherming</t>
  </si>
  <si>
    <t>Lieslaarzen stalen neuzen zomer (kevlar zool) herenmodel</t>
  </si>
  <si>
    <t>Lieslaarzen stalen neuzen zomer (kevlar zool) dames model</t>
  </si>
  <si>
    <t>Lieslaarzen stalen neuzen winter (kevlar zool) herenmodel</t>
  </si>
  <si>
    <t>Lieslaarzen stalen neuzen winter (kevlar zool) damesmodel</t>
  </si>
  <si>
    <t>Veiligheidsklompen herenmodel</t>
  </si>
  <si>
    <t>Veiligheidsklompen damesmodel</t>
  </si>
  <si>
    <t>Veiligheidslaarzen stalen neuzen zomer  (kevlar zool) [S5] herenmodel</t>
  </si>
  <si>
    <t>Veiligheidslaarzen stalen neuzen zomer  (kevlar zool) [S5] damesmodel</t>
  </si>
  <si>
    <t>Veiligheidslaarzen stalen neuzen winter (kevlar zool) [S5] herenmodel</t>
  </si>
  <si>
    <t>Veiligheidslaarzen stalen neuzen winter (kevlar zool) [S5] damesmodel</t>
  </si>
  <si>
    <t>Veiligheidslaars leer herenmodel</t>
  </si>
  <si>
    <t>Veiligheidslaars leer damesmodel</t>
  </si>
  <si>
    <t>Veiligheidsschoen laag (kevlar zool) [S3] herenmodel</t>
  </si>
  <si>
    <t>Veiligheidsschoen laag (kevlar zool) [S3] damesmodel</t>
  </si>
  <si>
    <t>Veiligheidsschoen hoog (kevlar zool) [S3] herenmodel</t>
  </si>
  <si>
    <t>Veiligheidsschoen hoog (kevlar zool) [S3] damesmodel</t>
  </si>
  <si>
    <t>Waadbroek rubber unisex</t>
  </si>
  <si>
    <t>Waadbroek neopreen unisex</t>
  </si>
  <si>
    <t>Wandelschoenen laag met stalen neuzen met voldoende grip/profiel herenmodel</t>
  </si>
  <si>
    <t>Wandelschoenen laag met stalen neuzen met voldoende grip/profiel damesmodel</t>
  </si>
  <si>
    <t>Wandelschoenen hoog met stalen neuzen met voldoende grip/profiel herenmodel</t>
  </si>
  <si>
    <t>Wandelschoenen hoog met stalen neuzen met voldoende grip/profiel damesmodel</t>
  </si>
  <si>
    <t>Wandelschoenen laag met voldoende grip/profiel herenmodel</t>
  </si>
  <si>
    <t>Wandelschoenen laag met voldoende grip/profiel damesmodel</t>
  </si>
  <si>
    <t>Wandelschoenen hoog met voldoende grip/profiel herenmodel</t>
  </si>
  <si>
    <t>Wandelschoenen hoog met voldoende grip/profiel damesmodel</t>
  </si>
  <si>
    <t>Zaaglaarzen</t>
  </si>
  <si>
    <t>Zaagschoenen</t>
  </si>
  <si>
    <t>PBM diversen</t>
  </si>
  <si>
    <t>Aspivenin</t>
  </si>
  <si>
    <t>Gordel met gesp</t>
  </si>
  <si>
    <t>Ijsprik</t>
  </si>
  <si>
    <t>Leatherman multitool</t>
  </si>
  <si>
    <t>Lifelijn met valdemper</t>
  </si>
  <si>
    <t>Reperatieset voor rubber, PVC en neopreen laarzen/waadpakken</t>
  </si>
  <si>
    <t>Riem herenmodel</t>
  </si>
  <si>
    <t>Riem damesmodel</t>
  </si>
  <si>
    <t>Teflon spray onderhoud laarzen</t>
  </si>
  <si>
    <t>Tekenkaart</t>
  </si>
  <si>
    <t xml:space="preserve">Tekentang </t>
  </si>
  <si>
    <t>Anti-insect/tekenwerend middel Deet</t>
  </si>
  <si>
    <t>Valgordel (valbeveiliging)</t>
  </si>
  <si>
    <t xml:space="preserve">Verrekijker </t>
  </si>
  <si>
    <t>Werpkoord / werplijn met werpgewicht</t>
  </si>
  <si>
    <t xml:space="preserve">Zalf tegen kloven </t>
  </si>
  <si>
    <t>Zonnebrandcreme</t>
  </si>
  <si>
    <t>Orthopedische inlegzool</t>
  </si>
  <si>
    <t>Overig</t>
  </si>
  <si>
    <t>Mouw of pijp inkorten</t>
  </si>
  <si>
    <t>Mouw of pijp verlengen</t>
  </si>
  <si>
    <t>Aanzetten van een (druk)knoop</t>
  </si>
  <si>
    <t>Vervangen van een (druk)knoop</t>
  </si>
  <si>
    <t>Overtollige draadjes afknippen</t>
  </si>
  <si>
    <t>Rits vervangen</t>
  </si>
  <si>
    <t>Naamlabel aanbrengen</t>
  </si>
  <si>
    <t>BOA badge aanbrengen op kleding</t>
  </si>
  <si>
    <t>Logo Waterschap Limburg incl bedrukken/sealen</t>
  </si>
  <si>
    <t>Logo Waterschap Limburg incl borduren</t>
  </si>
  <si>
    <t>Behaalde punten inschrijver</t>
  </si>
  <si>
    <t>Behaalde punten inschrijver/Maximaal aantal te behalen punten x 24 punten = score</t>
  </si>
  <si>
    <t>Perceel 2 De reiniging van bedrijfskleding;</t>
  </si>
  <si>
    <t>Bodywarmer</t>
  </si>
  <si>
    <t xml:space="preserve">Jack soft shell </t>
  </si>
  <si>
    <t xml:space="preserve">Poloshirt  </t>
  </si>
  <si>
    <t>Rally-Overall</t>
  </si>
  <si>
    <t xml:space="preserve">Overhemd  korte mouw </t>
  </si>
  <si>
    <t>Overhemd lange mouw</t>
  </si>
  <si>
    <t>Polosweater met boord</t>
  </si>
  <si>
    <t xml:space="preserve">Regen Broek </t>
  </si>
  <si>
    <t xml:space="preserve">Regen jas lang </t>
  </si>
  <si>
    <t>Regenpak (broek en jas)</t>
  </si>
  <si>
    <t>Schipperstrui</t>
  </si>
  <si>
    <t xml:space="preserve">Spijkerbroek </t>
  </si>
  <si>
    <t xml:space="preserve">Katoenen broek </t>
  </si>
  <si>
    <t>Outdoor jas</t>
  </si>
  <si>
    <t xml:space="preserve">T.Shirt </t>
  </si>
  <si>
    <t>Thermo -sokken</t>
  </si>
  <si>
    <t>Thermo-onderbroek merino wol</t>
  </si>
  <si>
    <t>Thermo-ondershirt merino wol</t>
  </si>
  <si>
    <t>Werksokken kort</t>
  </si>
  <si>
    <t xml:space="preserve">Werksokken middenlang </t>
  </si>
  <si>
    <t>Veiligheidsjas RWS</t>
  </si>
  <si>
    <t>Jack soft shell signaal kleur RWS</t>
  </si>
  <si>
    <t xml:space="preserve">Overlevingsoverall </t>
  </si>
  <si>
    <t>Teken- Broek</t>
  </si>
  <si>
    <t xml:space="preserve">Teken Fleece Jack </t>
  </si>
  <si>
    <t xml:space="preserve">Teken-overhemd </t>
  </si>
  <si>
    <t xml:space="preserve">Teken jas all season </t>
  </si>
  <si>
    <t>Teken Polo</t>
  </si>
  <si>
    <t>Teken softshell</t>
  </si>
  <si>
    <t>Teken schippertrui</t>
  </si>
  <si>
    <t xml:space="preserve">Teken-Sokken kort </t>
  </si>
  <si>
    <t>Teken-Sokken lang</t>
  </si>
  <si>
    <t>Veiligheidsvestje klasse 3 RWS</t>
  </si>
  <si>
    <t>Veiligheidsvestje blauw</t>
  </si>
  <si>
    <t xml:space="preserve">Vlamvertragende overall </t>
  </si>
  <si>
    <t xml:space="preserve">Vlamvertragende broek met jasje </t>
  </si>
  <si>
    <t xml:space="preserve">Werkjas lang </t>
  </si>
  <si>
    <t>Werkjas kort</t>
  </si>
  <si>
    <t>Werkbroek</t>
  </si>
  <si>
    <t xml:space="preserve">Werkoverall met rits (stof) </t>
  </si>
  <si>
    <t>Worker RWS</t>
  </si>
  <si>
    <t>Bodybroek met rits</t>
  </si>
  <si>
    <t>Zaagbroek</t>
  </si>
  <si>
    <t>Zaagjas</t>
  </si>
  <si>
    <t> </t>
  </si>
  <si>
    <t>Behaalde punten inschrijver/Maximaal aantal te behalen punten x 6 punten = score</t>
  </si>
  <si>
    <t>Behaalde punten inschrijver prijzenblad 1</t>
  </si>
  <si>
    <t>Behaalde punten inschrijver prijzenblad 2</t>
  </si>
  <si>
    <t>Totaal behaalde punten inschrijver</t>
  </si>
  <si>
    <t>Veiligheidsjas RWS signaalkleur herenmodel</t>
  </si>
  <si>
    <t>Veiligheidsjas RWS signaalkleur damesmodel</t>
  </si>
  <si>
    <t>Prijzenblad versie NVI</t>
  </si>
  <si>
    <t>Maximaal aantal te behalen punten = 216 producten x 10 punten</t>
  </si>
  <si>
    <t>Maximaal aantal te behalen punten = 47 producten x 10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</si>
</sst>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7" x14ac:knownFonts="1">
    <font>
      <sz val="10"/>
      <color theme="1"/>
      <name val="Arial"/>
      <family val="2"/>
    </font>
    <font>
      <sz val="10"/>
      <color rgb="FFFF0000"/>
      <name val="Arial"/>
      <family val="2"/>
    </font>
    <font>
      <b/>
      <sz val="10"/>
      <color theme="1"/>
      <name val="Arial"/>
      <family val="2"/>
    </font>
    <font>
      <sz val="11"/>
      <color theme="1"/>
      <name val="Arial"/>
      <family val="2"/>
    </font>
    <font>
      <b/>
      <sz val="11"/>
      <color theme="1"/>
      <name val="Arial"/>
      <family val="2"/>
    </font>
    <font>
      <b/>
      <sz val="11"/>
      <color rgb="FFFF0000"/>
      <name val="Arial"/>
      <family val="2"/>
    </font>
    <font>
      <sz val="11"/>
      <color rgb="FFFFFF00"/>
      <name val="Arial"/>
      <family val="2"/>
    </font>
    <font>
      <b/>
      <sz val="14"/>
      <color theme="1"/>
      <name val="Arial"/>
      <family val="2"/>
    </font>
    <font>
      <sz val="10"/>
      <name val="Arial"/>
      <family val="2"/>
    </font>
    <font>
      <sz val="14"/>
      <color theme="1"/>
      <name val="Arial"/>
      <family val="2"/>
    </font>
    <font>
      <sz val="8"/>
      <name val="Arial"/>
      <family val="2"/>
    </font>
    <font>
      <sz val="11"/>
      <color rgb="FF000000"/>
      <name val="Arial"/>
      <family val="2"/>
    </font>
    <font>
      <b/>
      <sz val="14"/>
      <color rgb="FF000000"/>
      <name val="Arial"/>
      <family val="2"/>
    </font>
    <font>
      <sz val="10"/>
      <color rgb="FF000000"/>
      <name val="Arial"/>
      <family val="2"/>
    </font>
    <font>
      <b/>
      <sz val="10"/>
      <color rgb="FF000000"/>
      <name val="Arial"/>
      <family val="2"/>
    </font>
    <font>
      <sz val="14"/>
      <color rgb="FF000000"/>
      <name val="Arial"/>
      <family val="2"/>
    </font>
    <font>
      <b/>
      <sz val="11"/>
      <color rgb="FFFF0000"/>
      <name val="Arial"/>
      <charset val="1"/>
    </font>
  </fonts>
  <fills count="14">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bgColor indexed="64"/>
      </patternFill>
    </fill>
    <fill>
      <patternFill patternType="solid">
        <fgColor rgb="FFFFC000"/>
        <bgColor indexed="64"/>
      </patternFill>
    </fill>
    <fill>
      <patternFill patternType="solid">
        <fgColor rgb="FF8DB4E2"/>
        <bgColor rgb="FF000000"/>
      </patternFill>
    </fill>
    <fill>
      <patternFill patternType="solid">
        <fgColor rgb="FFFFFF00"/>
        <bgColor rgb="FF000000"/>
      </patternFill>
    </fill>
    <fill>
      <patternFill patternType="solid">
        <fgColor rgb="FFDA9694"/>
        <bgColor rgb="FF000000"/>
      </patternFill>
    </fill>
    <fill>
      <patternFill patternType="solid">
        <fgColor rgb="FF9BBB59"/>
        <bgColor rgb="FF000000"/>
      </patternFill>
    </fill>
    <fill>
      <patternFill patternType="solid">
        <fgColor rgb="FFFFC000"/>
        <bgColor rgb="FF000000"/>
      </patternFill>
    </fill>
    <fill>
      <patternFill patternType="solid">
        <fgColor rgb="FFFFFFFF"/>
        <bgColor rgb="FF000000"/>
      </patternFill>
    </fill>
  </fills>
  <borders count="3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bottom/>
      <diagonal/>
    </border>
    <border>
      <left/>
      <right style="thin">
        <color rgb="FF000000"/>
      </right>
      <top style="thin">
        <color rgb="FF000000"/>
      </top>
      <bottom style="thin">
        <color rgb="FF000000"/>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s>
  <cellStyleXfs count="1">
    <xf numFmtId="0" fontId="0" fillId="0" borderId="0"/>
  </cellStyleXfs>
  <cellXfs count="112">
    <xf numFmtId="0" fontId="0" fillId="0" borderId="0" xfId="0"/>
    <xf numFmtId="0" fontId="3" fillId="2" borderId="0" xfId="0" applyFont="1" applyFill="1"/>
    <xf numFmtId="0" fontId="3" fillId="2" borderId="0" xfId="0" applyFont="1" applyFill="1" applyAlignment="1">
      <alignment wrapText="1"/>
    </xf>
    <xf numFmtId="0" fontId="3" fillId="2" borderId="1" xfId="0" applyFont="1" applyFill="1" applyBorder="1" applyAlignment="1">
      <alignment wrapText="1"/>
    </xf>
    <xf numFmtId="0" fontId="3" fillId="2" borderId="2" xfId="0" applyFont="1" applyFill="1" applyBorder="1" applyAlignment="1">
      <alignment wrapText="1"/>
    </xf>
    <xf numFmtId="0" fontId="4" fillId="2" borderId="2" xfId="0" applyFont="1" applyFill="1" applyBorder="1" applyAlignment="1">
      <alignment wrapText="1"/>
    </xf>
    <xf numFmtId="0" fontId="5" fillId="2" borderId="2" xfId="0" applyFont="1" applyFill="1" applyBorder="1" applyAlignment="1">
      <alignment wrapText="1"/>
    </xf>
    <xf numFmtId="164" fontId="0" fillId="0" borderId="0" xfId="0" applyNumberFormat="1"/>
    <xf numFmtId="0" fontId="2" fillId="0" borderId="3" xfId="0" applyFont="1" applyBorder="1"/>
    <xf numFmtId="0" fontId="2" fillId="0" borderId="4" xfId="0" applyFont="1" applyBorder="1"/>
    <xf numFmtId="164" fontId="2" fillId="0" borderId="4" xfId="0" applyNumberFormat="1" applyFont="1" applyBorder="1"/>
    <xf numFmtId="0" fontId="2" fillId="0" borderId="5" xfId="0" applyFont="1" applyBorder="1"/>
    <xf numFmtId="0" fontId="0" fillId="0" borderId="9" xfId="0" applyBorder="1" applyAlignment="1">
      <alignment wrapText="1"/>
    </xf>
    <xf numFmtId="164" fontId="0" fillId="0" borderId="9" xfId="0" applyNumberFormat="1" applyBorder="1" applyAlignment="1">
      <alignment horizontal="left" wrapText="1"/>
    </xf>
    <xf numFmtId="164" fontId="0" fillId="4" borderId="9" xfId="0" applyNumberFormat="1" applyFill="1" applyBorder="1" applyAlignment="1" applyProtection="1">
      <alignment horizontal="left" wrapText="1"/>
      <protection locked="0"/>
    </xf>
    <xf numFmtId="0" fontId="0" fillId="0" borderId="9" xfId="0" applyBorder="1" applyAlignment="1">
      <alignment horizontal="left" wrapText="1"/>
    </xf>
    <xf numFmtId="164" fontId="0" fillId="0" borderId="10" xfId="0" applyNumberFormat="1" applyBorder="1" applyAlignment="1">
      <alignment horizontal="left" wrapText="1"/>
    </xf>
    <xf numFmtId="0" fontId="0" fillId="0" borderId="10" xfId="0" applyBorder="1" applyAlignment="1">
      <alignment wrapText="1"/>
    </xf>
    <xf numFmtId="164" fontId="0" fillId="4" borderId="10" xfId="0" applyNumberFormat="1" applyFill="1" applyBorder="1" applyAlignment="1" applyProtection="1">
      <alignment horizontal="left" wrapText="1"/>
      <protection locked="0"/>
    </xf>
    <xf numFmtId="0" fontId="8" fillId="0" borderId="10" xfId="0" applyFont="1" applyBorder="1" applyAlignment="1">
      <alignment wrapText="1"/>
    </xf>
    <xf numFmtId="164" fontId="0" fillId="4" borderId="0" xfId="0" applyNumberFormat="1" applyFill="1" applyAlignment="1" applyProtection="1">
      <alignment horizontal="left"/>
      <protection locked="0"/>
    </xf>
    <xf numFmtId="0" fontId="0" fillId="0" borderId="10" xfId="0" applyBorder="1" applyAlignment="1">
      <alignment horizontal="left" wrapText="1"/>
    </xf>
    <xf numFmtId="0" fontId="0" fillId="0" borderId="11" xfId="0" applyBorder="1" applyAlignment="1">
      <alignment horizontal="left" wrapText="1"/>
    </xf>
    <xf numFmtId="0" fontId="0" fillId="0" borderId="10" xfId="0" applyBorder="1"/>
    <xf numFmtId="0" fontId="0" fillId="0" borderId="11" xfId="0" applyBorder="1" applyAlignment="1">
      <alignment wrapText="1"/>
    </xf>
    <xf numFmtId="0" fontId="0" fillId="0" borderId="13" xfId="0" applyBorder="1" applyAlignment="1">
      <alignment wrapText="1"/>
    </xf>
    <xf numFmtId="0" fontId="0" fillId="0" borderId="13" xfId="0" applyBorder="1"/>
    <xf numFmtId="164" fontId="0" fillId="0" borderId="13" xfId="0" applyNumberFormat="1" applyBorder="1" applyAlignment="1">
      <alignment horizontal="left" wrapText="1"/>
    </xf>
    <xf numFmtId="0" fontId="0" fillId="0" borderId="13" xfId="0" applyBorder="1" applyAlignment="1">
      <alignment horizontal="left" wrapText="1"/>
    </xf>
    <xf numFmtId="164" fontId="8" fillId="0" borderId="10" xfId="0" applyNumberFormat="1" applyFont="1" applyBorder="1" applyAlignment="1">
      <alignment horizontal="left" wrapText="1"/>
    </xf>
    <xf numFmtId="0" fontId="1" fillId="0" borderId="0" xfId="0" applyFont="1" applyAlignment="1">
      <alignment wrapText="1"/>
    </xf>
    <xf numFmtId="0" fontId="7" fillId="5" borderId="6" xfId="0" applyFont="1" applyFill="1" applyBorder="1" applyAlignment="1">
      <alignment wrapText="1"/>
    </xf>
    <xf numFmtId="0" fontId="9" fillId="5" borderId="7" xfId="0" applyFont="1" applyFill="1" applyBorder="1"/>
    <xf numFmtId="164" fontId="9" fillId="5" borderId="7" xfId="0" applyNumberFormat="1" applyFont="1" applyFill="1" applyBorder="1"/>
    <xf numFmtId="0" fontId="7" fillId="5" borderId="8" xfId="0" applyFont="1" applyFill="1" applyBorder="1" applyAlignment="1">
      <alignment horizontal="center" wrapText="1"/>
    </xf>
    <xf numFmtId="0" fontId="7" fillId="6" borderId="6" xfId="0" applyFont="1" applyFill="1" applyBorder="1" applyAlignment="1">
      <alignment wrapText="1"/>
    </xf>
    <xf numFmtId="0" fontId="9" fillId="6" borderId="7" xfId="0" applyFont="1" applyFill="1" applyBorder="1"/>
    <xf numFmtId="164" fontId="9" fillId="6" borderId="7" xfId="0" applyNumberFormat="1" applyFont="1" applyFill="1" applyBorder="1"/>
    <xf numFmtId="0" fontId="7" fillId="6" borderId="8" xfId="0" applyFont="1" applyFill="1" applyBorder="1" applyAlignment="1">
      <alignment horizontal="center"/>
    </xf>
    <xf numFmtId="0" fontId="0" fillId="2" borderId="0" xfId="0" applyFill="1"/>
    <xf numFmtId="164" fontId="0" fillId="2" borderId="0" xfId="0" applyNumberFormat="1" applyFill="1"/>
    <xf numFmtId="164" fontId="0" fillId="0" borderId="17" xfId="0" applyNumberFormat="1" applyFill="1" applyBorder="1" applyAlignment="1">
      <alignment horizontal="left" wrapText="1"/>
    </xf>
    <xf numFmtId="164" fontId="0" fillId="0" borderId="12" xfId="0" applyNumberFormat="1" applyBorder="1" applyAlignment="1">
      <alignment horizontal="left" wrapText="1"/>
    </xf>
    <xf numFmtId="164" fontId="0" fillId="4" borderId="12" xfId="0" applyNumberFormat="1" applyFill="1" applyBorder="1" applyAlignment="1" applyProtection="1">
      <alignment horizontal="left" wrapText="1"/>
      <protection locked="0"/>
    </xf>
    <xf numFmtId="0" fontId="11" fillId="2" borderId="0" xfId="0" applyFont="1" applyFill="1"/>
    <xf numFmtId="0" fontId="0" fillId="0" borderId="12" xfId="0" applyBorder="1"/>
    <xf numFmtId="0" fontId="0" fillId="0" borderId="19" xfId="0" applyBorder="1" applyAlignment="1">
      <alignment wrapText="1"/>
    </xf>
    <xf numFmtId="164" fontId="0" fillId="0" borderId="19" xfId="0" applyNumberFormat="1" applyBorder="1" applyAlignment="1">
      <alignment horizontal="left" wrapText="1"/>
    </xf>
    <xf numFmtId="164" fontId="0" fillId="0" borderId="17" xfId="0" applyNumberFormat="1" applyBorder="1" applyAlignment="1">
      <alignment horizontal="left" wrapText="1"/>
    </xf>
    <xf numFmtId="0" fontId="13" fillId="0" borderId="0" xfId="0" applyFont="1" applyFill="1" applyBorder="1" applyAlignment="1"/>
    <xf numFmtId="0" fontId="14" fillId="0" borderId="10" xfId="0" applyFont="1" applyFill="1" applyBorder="1" applyAlignment="1"/>
    <xf numFmtId="0" fontId="14" fillId="0" borderId="21" xfId="0" applyFont="1" applyFill="1" applyBorder="1" applyAlignment="1"/>
    <xf numFmtId="0" fontId="13" fillId="0" borderId="9" xfId="0" applyFont="1" applyFill="1" applyBorder="1" applyAlignment="1">
      <alignment wrapText="1"/>
    </xf>
    <xf numFmtId="0" fontId="13" fillId="0" borderId="22" xfId="0" applyFont="1" applyFill="1" applyBorder="1" applyAlignment="1">
      <alignment wrapText="1"/>
    </xf>
    <xf numFmtId="8" fontId="13" fillId="0" borderId="22" xfId="0" applyNumberFormat="1" applyFont="1" applyFill="1" applyBorder="1" applyAlignment="1">
      <alignment wrapText="1"/>
    </xf>
    <xf numFmtId="0" fontId="13" fillId="0" borderId="22" xfId="0" applyFont="1" applyFill="1" applyBorder="1" applyAlignment="1"/>
    <xf numFmtId="0" fontId="12" fillId="10" borderId="6" xfId="0" applyFont="1" applyFill="1" applyBorder="1" applyAlignment="1">
      <alignment wrapText="1"/>
    </xf>
    <xf numFmtId="0" fontId="15" fillId="10" borderId="7" xfId="0" applyFont="1" applyFill="1" applyBorder="1" applyAlignment="1"/>
    <xf numFmtId="0" fontId="12" fillId="10" borderId="8" xfId="0" applyFont="1" applyFill="1" applyBorder="1" applyAlignment="1">
      <alignment wrapText="1"/>
    </xf>
    <xf numFmtId="0" fontId="12" fillId="11" borderId="23" xfId="0" applyFont="1" applyFill="1" applyBorder="1" applyAlignment="1">
      <alignment wrapText="1"/>
    </xf>
    <xf numFmtId="0" fontId="15" fillId="11" borderId="24" xfId="0" applyFont="1" applyFill="1" applyBorder="1" applyAlignment="1"/>
    <xf numFmtId="0" fontId="12" fillId="11" borderId="25" xfId="0" applyFont="1" applyFill="1" applyBorder="1" applyAlignment="1"/>
    <xf numFmtId="0" fontId="13" fillId="13" borderId="0" xfId="0" applyFont="1" applyFill="1" applyBorder="1" applyAlignment="1"/>
    <xf numFmtId="0" fontId="13" fillId="13" borderId="0" xfId="0" applyFont="1" applyFill="1" applyBorder="1" applyAlignment="1">
      <alignment horizontal="right"/>
    </xf>
    <xf numFmtId="0" fontId="0" fillId="0" borderId="0" xfId="0" applyBorder="1" applyAlignment="1">
      <alignment horizontal="right" wrapText="1"/>
    </xf>
    <xf numFmtId="0" fontId="3" fillId="2" borderId="0" xfId="0" applyFont="1" applyFill="1" applyBorder="1" applyAlignment="1">
      <alignment wrapText="1"/>
    </xf>
    <xf numFmtId="0" fontId="3" fillId="2" borderId="26" xfId="0" applyFont="1" applyFill="1" applyBorder="1" applyAlignment="1">
      <alignment wrapText="1"/>
    </xf>
    <xf numFmtId="0" fontId="3" fillId="2" borderId="27" xfId="0" applyFont="1" applyFill="1" applyBorder="1" applyAlignment="1">
      <alignment wrapText="1"/>
    </xf>
    <xf numFmtId="0" fontId="3" fillId="2" borderId="28" xfId="0" applyFont="1" applyFill="1" applyBorder="1" applyAlignment="1">
      <alignment wrapText="1"/>
    </xf>
    <xf numFmtId="0" fontId="11" fillId="2" borderId="0" xfId="0" applyFont="1" applyFill="1" applyBorder="1" applyAlignment="1">
      <alignment wrapText="1"/>
    </xf>
    <xf numFmtId="0" fontId="11" fillId="2" borderId="26" xfId="0" applyFont="1" applyFill="1" applyBorder="1" applyAlignment="1">
      <alignment wrapText="1"/>
    </xf>
    <xf numFmtId="0" fontId="11" fillId="2" borderId="27" xfId="0" applyFont="1" applyFill="1" applyBorder="1" applyAlignment="1">
      <alignment wrapText="1"/>
    </xf>
    <xf numFmtId="0" fontId="3" fillId="2" borderId="29" xfId="0" applyFont="1" applyFill="1" applyBorder="1" applyAlignment="1">
      <alignment wrapText="1"/>
    </xf>
    <xf numFmtId="0" fontId="5" fillId="2" borderId="1" xfId="0" applyFont="1" applyFill="1" applyBorder="1" applyAlignment="1">
      <alignment wrapText="1"/>
    </xf>
    <xf numFmtId="0" fontId="16" fillId="0" borderId="26" xfId="0" applyFont="1" applyBorder="1"/>
    <xf numFmtId="164" fontId="0" fillId="0" borderId="30" xfId="0" applyNumberFormat="1" applyBorder="1" applyAlignment="1">
      <alignment horizontal="left" wrapText="1"/>
    </xf>
    <xf numFmtId="164" fontId="0" fillId="4" borderId="31" xfId="0" applyNumberFormat="1" applyFill="1" applyBorder="1" applyAlignment="1" applyProtection="1">
      <alignment horizontal="left" wrapText="1"/>
      <protection locked="0"/>
    </xf>
    <xf numFmtId="164" fontId="0" fillId="4" borderId="32" xfId="0" applyNumberFormat="1" applyFill="1" applyBorder="1" applyAlignment="1" applyProtection="1">
      <alignment horizontal="left" wrapText="1"/>
      <protection locked="0"/>
    </xf>
    <xf numFmtId="0" fontId="0" fillId="0" borderId="33" xfId="0" applyBorder="1" applyAlignment="1">
      <alignment horizontal="left" wrapText="1"/>
    </xf>
    <xf numFmtId="0" fontId="0" fillId="0" borderId="34" xfId="0" applyBorder="1" applyAlignment="1">
      <alignment horizontal="left" wrapText="1"/>
    </xf>
    <xf numFmtId="0" fontId="0" fillId="0" borderId="10" xfId="0" applyBorder="1" applyAlignment="1">
      <alignment horizontal="right" wrapText="1"/>
    </xf>
    <xf numFmtId="0" fontId="12" fillId="12" borderId="23" xfId="0" applyFont="1" applyFill="1" applyBorder="1" applyAlignment="1"/>
    <xf numFmtId="0" fontId="12" fillId="12" borderId="24" xfId="0" applyFont="1" applyFill="1" applyBorder="1" applyAlignment="1"/>
    <xf numFmtId="0" fontId="12" fillId="11" borderId="35" xfId="0" applyFont="1" applyFill="1" applyBorder="1" applyAlignment="1">
      <alignment wrapText="1"/>
    </xf>
    <xf numFmtId="0" fontId="15" fillId="11" borderId="36" xfId="0" applyFont="1" applyFill="1" applyBorder="1" applyAlignment="1"/>
    <xf numFmtId="2" fontId="7" fillId="7" borderId="8" xfId="0" applyNumberFormat="1" applyFont="1" applyFill="1" applyBorder="1"/>
    <xf numFmtId="2" fontId="12" fillId="12" borderId="25" xfId="0" applyNumberFormat="1" applyFont="1" applyFill="1" applyBorder="1" applyAlignment="1"/>
    <xf numFmtId="2" fontId="12" fillId="12" borderId="24" xfId="0" applyNumberFormat="1" applyFont="1" applyFill="1" applyBorder="1" applyAlignment="1"/>
    <xf numFmtId="0" fontId="7" fillId="2" borderId="2" xfId="0" applyFont="1" applyFill="1" applyBorder="1" applyAlignment="1">
      <alignment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2" fillId="3" borderId="10" xfId="0" applyFont="1" applyFill="1" applyBorder="1" applyAlignment="1">
      <alignment horizontal="center" wrapText="1"/>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2" fillId="3" borderId="16" xfId="0" applyFont="1" applyFill="1" applyBorder="1" applyAlignment="1">
      <alignment horizontal="center" wrapText="1"/>
    </xf>
    <xf numFmtId="0" fontId="7" fillId="7" borderId="6" xfId="0" applyFont="1" applyFill="1" applyBorder="1" applyAlignment="1">
      <alignment horizontal="left"/>
    </xf>
    <xf numFmtId="0" fontId="7" fillId="7" borderId="7" xfId="0" applyFont="1" applyFill="1" applyBorder="1" applyAlignment="1">
      <alignment horizontal="left"/>
    </xf>
    <xf numFmtId="0" fontId="7" fillId="0" borderId="0" xfId="0" applyFont="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20" xfId="0" applyFont="1" applyFill="1" applyBorder="1" applyAlignment="1">
      <alignment horizontal="center" wrapText="1"/>
    </xf>
    <xf numFmtId="0" fontId="2" fillId="3" borderId="18" xfId="0" applyFont="1" applyFill="1" applyBorder="1" applyAlignment="1">
      <alignment horizontal="center" wrapText="1"/>
    </xf>
    <xf numFmtId="0" fontId="12" fillId="0" borderId="0" xfId="0" applyFont="1" applyFill="1" applyBorder="1" applyAlignment="1"/>
    <xf numFmtId="0" fontId="14" fillId="8" borderId="11" xfId="0" applyFont="1" applyFill="1" applyBorder="1" applyAlignment="1"/>
    <xf numFmtId="0" fontId="14" fillId="8" borderId="12" xfId="0" applyFont="1" applyFill="1" applyBorder="1" applyAlignment="1"/>
    <xf numFmtId="0" fontId="14" fillId="8" borderId="11" xfId="0" applyFont="1" applyFill="1" applyBorder="1" applyAlignment="1">
      <alignment horizontal="left" wrapText="1"/>
    </xf>
    <xf numFmtId="0" fontId="14" fillId="8" borderId="12" xfId="0" applyFont="1" applyFill="1" applyBorder="1" applyAlignment="1">
      <alignment horizontal="left" wrapText="1"/>
    </xf>
    <xf numFmtId="0" fontId="14" fillId="8" borderId="21" xfId="0" applyFont="1" applyFill="1" applyBorder="1" applyAlignment="1">
      <alignment horizontal="left" wrapText="1"/>
    </xf>
    <xf numFmtId="0" fontId="12" fillId="12" borderId="6" xfId="0" applyFont="1" applyFill="1" applyBorder="1" applyAlignment="1"/>
    <xf numFmtId="0" fontId="12" fillId="12" borderId="7" xfId="0" applyFont="1" applyFill="1" applyBorder="1" applyAlignment="1"/>
    <xf numFmtId="164" fontId="13" fillId="9" borderId="22" xfId="0" applyNumberFormat="1" applyFont="1" applyFill="1" applyBorder="1"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200025</xdr:colOff>
      <xdr:row>1</xdr:row>
      <xdr:rowOff>0</xdr:rowOff>
    </xdr:from>
    <xdr:to>
      <xdr:col>2</xdr:col>
      <xdr:colOff>2228850</xdr:colOff>
      <xdr:row>5</xdr:row>
      <xdr:rowOff>66964</xdr:rowOff>
    </xdr:to>
    <xdr:pic>
      <xdr:nvPicPr>
        <xdr:cNvPr id="2" name="Afbeelding 1" descr="\\WSL-FS02\Userdata$\h.zuidema\Desktop\WL_LOGO_PAYOFF_FC.png">
          <a:extLst>
            <a:ext uri="{FF2B5EF4-FFF2-40B4-BE49-F238E27FC236}">
              <a16:creationId xmlns:a16="http://schemas.microsoft.com/office/drawing/2014/main" id="{6B1E5DE5-7214-4E29-BC14-63D2F04FED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575" y="180975"/>
          <a:ext cx="2028825" cy="71466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3B9A-F3DC-4C8C-8D2B-3AE0556BEE29}">
  <dimension ref="C1:D27"/>
  <sheetViews>
    <sheetView tabSelected="1" workbookViewId="0">
      <selection activeCell="C15" sqref="C15"/>
    </sheetView>
  </sheetViews>
  <sheetFormatPr defaultRowHeight="12.75" x14ac:dyDescent="0.2"/>
  <cols>
    <col min="3" max="3" width="107" customWidth="1"/>
    <col min="4" max="4" width="93.140625" customWidth="1"/>
  </cols>
  <sheetData>
    <row r="1" spans="3:4" s="1" customFormat="1" ht="14.25" x14ac:dyDescent="0.2">
      <c r="C1" s="2"/>
    </row>
    <row r="2" spans="3:4" s="1" customFormat="1" ht="14.25" x14ac:dyDescent="0.2">
      <c r="C2" s="2"/>
    </row>
    <row r="3" spans="3:4" s="1" customFormat="1" ht="14.25" x14ac:dyDescent="0.2">
      <c r="C3" s="2"/>
    </row>
    <row r="4" spans="3:4" s="1" customFormat="1" ht="14.25" x14ac:dyDescent="0.2">
      <c r="C4" s="2"/>
    </row>
    <row r="5" spans="3:4" s="1" customFormat="1" ht="14.25" x14ac:dyDescent="0.2">
      <c r="C5" s="2"/>
    </row>
    <row r="6" spans="3:4" s="1" customFormat="1" ht="15" thickBot="1" x14ac:dyDescent="0.25">
      <c r="C6" s="2"/>
    </row>
    <row r="7" spans="3:4" s="1" customFormat="1" ht="18.75" thickBot="1" x14ac:dyDescent="0.3">
      <c r="C7" s="88" t="s">
        <v>305</v>
      </c>
    </row>
    <row r="8" spans="3:4" s="1" customFormat="1" ht="15.75" thickBot="1" x14ac:dyDescent="0.3">
      <c r="C8" s="73" t="s">
        <v>0</v>
      </c>
      <c r="D8" s="2"/>
    </row>
    <row r="9" spans="3:4" s="1" customFormat="1" ht="15" thickBot="1" x14ac:dyDescent="0.25">
      <c r="C9" s="3" t="s">
        <v>1</v>
      </c>
    </row>
    <row r="10" spans="3:4" s="1" customFormat="1" ht="19.899999999999999" customHeight="1" thickBot="1" x14ac:dyDescent="0.3">
      <c r="C10" s="4" t="s">
        <v>2</v>
      </c>
    </row>
    <row r="11" spans="3:4" s="1" customFormat="1" ht="15.75" thickBot="1" x14ac:dyDescent="0.3">
      <c r="C11" s="5" t="s">
        <v>3</v>
      </c>
    </row>
    <row r="12" spans="3:4" s="1" customFormat="1" ht="14.25" x14ac:dyDescent="0.2">
      <c r="C12" s="2"/>
    </row>
    <row r="13" spans="3:4" s="1" customFormat="1" ht="14.25" x14ac:dyDescent="0.2">
      <c r="C13" s="2"/>
    </row>
    <row r="14" spans="3:4" s="1" customFormat="1" ht="15" x14ac:dyDescent="0.25">
      <c r="C14" s="74" t="s">
        <v>4</v>
      </c>
    </row>
    <row r="15" spans="3:4" s="1" customFormat="1" ht="99.75" x14ac:dyDescent="0.2">
      <c r="C15" s="72" t="s">
        <v>5</v>
      </c>
      <c r="D15" s="65"/>
    </row>
    <row r="16" spans="3:4" s="1" customFormat="1" ht="42.75" x14ac:dyDescent="0.2">
      <c r="C16" s="67" t="s">
        <v>6</v>
      </c>
    </row>
    <row r="17" spans="3:4" s="1" customFormat="1" ht="28.5" x14ac:dyDescent="0.2">
      <c r="C17" s="3" t="s">
        <v>7</v>
      </c>
    </row>
    <row r="18" spans="3:4" s="1" customFormat="1" ht="256.5" x14ac:dyDescent="0.2">
      <c r="C18" s="68" t="s">
        <v>8</v>
      </c>
      <c r="D18" s="65"/>
    </row>
    <row r="19" spans="3:4" s="1" customFormat="1" ht="14.25" x14ac:dyDescent="0.2">
      <c r="C19" s="66" t="s">
        <v>9</v>
      </c>
      <c r="D19" s="65"/>
    </row>
    <row r="20" spans="3:4" s="1" customFormat="1" ht="14.25" x14ac:dyDescent="0.2">
      <c r="C20" s="2"/>
    </row>
    <row r="21" spans="3:4" s="1" customFormat="1" ht="15" thickBot="1" x14ac:dyDescent="0.25">
      <c r="C21" s="2"/>
    </row>
    <row r="22" spans="3:4" s="1" customFormat="1" ht="30" x14ac:dyDescent="0.25">
      <c r="C22" s="6" t="s">
        <v>10</v>
      </c>
    </row>
    <row r="23" spans="3:4" s="1" customFormat="1" ht="42.75" x14ac:dyDescent="0.2">
      <c r="C23" s="3" t="s">
        <v>11</v>
      </c>
    </row>
    <row r="24" spans="3:4" s="44" customFormat="1" ht="99.75" x14ac:dyDescent="0.2">
      <c r="C24" s="70" t="s">
        <v>12</v>
      </c>
      <c r="D24" s="69"/>
    </row>
    <row r="25" spans="3:4" s="44" customFormat="1" ht="99.75" x14ac:dyDescent="0.2">
      <c r="C25" s="71" t="s">
        <v>13</v>
      </c>
      <c r="D25" s="69"/>
    </row>
    <row r="26" spans="3:4" s="1" customFormat="1" ht="28.5" x14ac:dyDescent="0.2">
      <c r="C26" s="4" t="s">
        <v>14</v>
      </c>
    </row>
    <row r="27" spans="3:4" s="1" customFormat="1" ht="15" thickBot="1" x14ac:dyDescent="0.25">
      <c r="C27" s="2"/>
    </row>
  </sheetData>
  <sheetProtection algorithmName="SHA-512" hashValue="E+9hGi3CVsewC95doCidAt7BC+5+b4L421Dg7clhX8RPlQf19J2vA330rBTFFzdmMcZIGRNKRxjXMDJ+Lu4k7g==" saltValue="ZoRztO3gWTNFeCRHDkfpWg==" spinCount="100000" sheet="1" objects="1" scenario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C5877-B39C-4B4C-8283-4651709D63CB}">
  <dimension ref="A1:F248"/>
  <sheetViews>
    <sheetView topLeftCell="A196" workbookViewId="0">
      <selection activeCell="D222" sqref="D222"/>
    </sheetView>
  </sheetViews>
  <sheetFormatPr defaultRowHeight="12.75" x14ac:dyDescent="0.2"/>
  <cols>
    <col min="1" max="1" width="66.42578125" customWidth="1"/>
    <col min="2" max="2" width="16.42578125" customWidth="1"/>
    <col min="3" max="3" width="21.5703125" bestFit="1" customWidth="1"/>
    <col min="4" max="4" width="22.28515625" bestFit="1" customWidth="1"/>
    <col min="5" max="5" width="21.7109375" bestFit="1" customWidth="1"/>
    <col min="6" max="6" width="14" customWidth="1"/>
  </cols>
  <sheetData>
    <row r="1" spans="1:6" ht="18" x14ac:dyDescent="0.25">
      <c r="A1" s="97" t="s">
        <v>15</v>
      </c>
      <c r="B1" s="97"/>
      <c r="C1" s="97"/>
      <c r="D1" s="97"/>
      <c r="E1" s="97"/>
      <c r="F1" s="97"/>
    </row>
    <row r="2" spans="1:6" ht="13.5" thickBot="1" x14ac:dyDescent="0.25">
      <c r="C2" s="7"/>
      <c r="D2" s="7"/>
    </row>
    <row r="3" spans="1:6" ht="13.5" thickBot="1" x14ac:dyDescent="0.25">
      <c r="A3" s="8" t="s">
        <v>16</v>
      </c>
      <c r="B3" s="9" t="s">
        <v>17</v>
      </c>
      <c r="C3" s="10" t="s">
        <v>18</v>
      </c>
      <c r="D3" s="10" t="s">
        <v>19</v>
      </c>
      <c r="E3" s="10" t="s">
        <v>20</v>
      </c>
      <c r="F3" s="11" t="s">
        <v>21</v>
      </c>
    </row>
    <row r="4" spans="1:6" ht="13.5" thickBot="1" x14ac:dyDescent="0.25">
      <c r="A4" s="98" t="s">
        <v>22</v>
      </c>
      <c r="B4" s="99"/>
      <c r="C4" s="99"/>
      <c r="D4" s="99"/>
      <c r="E4" s="99"/>
      <c r="F4" s="100"/>
    </row>
    <row r="5" spans="1:6" x14ac:dyDescent="0.2">
      <c r="A5" s="12" t="s">
        <v>23</v>
      </c>
      <c r="B5" s="12" t="s">
        <v>24</v>
      </c>
      <c r="C5" s="13">
        <v>80</v>
      </c>
      <c r="D5" s="14"/>
      <c r="E5" s="13">
        <f>D5*1.21</f>
        <v>0</v>
      </c>
      <c r="F5" s="15">
        <f>IF(D5&gt;C5,(C5/D5)*10,10)</f>
        <v>10</v>
      </c>
    </row>
    <row r="6" spans="1:6" x14ac:dyDescent="0.2">
      <c r="A6" s="17" t="s">
        <v>25</v>
      </c>
      <c r="B6" s="12" t="s">
        <v>26</v>
      </c>
      <c r="C6" s="13">
        <v>40</v>
      </c>
      <c r="D6" s="14"/>
      <c r="E6" s="13">
        <f>D6*1.21</f>
        <v>0</v>
      </c>
      <c r="F6" s="15">
        <f>IF(D6&gt;C6,(C6/D6)*10,10)</f>
        <v>10</v>
      </c>
    </row>
    <row r="7" spans="1:6" x14ac:dyDescent="0.2">
      <c r="A7" s="12" t="s">
        <v>27</v>
      </c>
      <c r="B7" s="12" t="s">
        <v>24</v>
      </c>
      <c r="C7" s="16">
        <v>30</v>
      </c>
      <c r="D7" s="14"/>
      <c r="E7" s="13">
        <f t="shared" ref="E7:E71" si="0">D7*1.21</f>
        <v>0</v>
      </c>
      <c r="F7" s="15">
        <f t="shared" ref="F7:F71" si="1">IF(D7&gt;C7,(C7/D7)*10,10)</f>
        <v>10</v>
      </c>
    </row>
    <row r="8" spans="1:6" x14ac:dyDescent="0.2">
      <c r="A8" s="12" t="s">
        <v>28</v>
      </c>
      <c r="B8" s="12" t="s">
        <v>24</v>
      </c>
      <c r="C8" s="16">
        <v>30</v>
      </c>
      <c r="D8" s="14"/>
      <c r="E8" s="13">
        <f t="shared" si="0"/>
        <v>0</v>
      </c>
      <c r="F8" s="15">
        <f t="shared" si="1"/>
        <v>10</v>
      </c>
    </row>
    <row r="9" spans="1:6" x14ac:dyDescent="0.2">
      <c r="A9" s="12" t="s">
        <v>29</v>
      </c>
      <c r="B9" s="12" t="s">
        <v>24</v>
      </c>
      <c r="C9" s="16">
        <v>30</v>
      </c>
      <c r="D9" s="14"/>
      <c r="E9" s="13">
        <f t="shared" si="0"/>
        <v>0</v>
      </c>
      <c r="F9" s="15">
        <f t="shared" si="1"/>
        <v>10</v>
      </c>
    </row>
    <row r="10" spans="1:6" x14ac:dyDescent="0.2">
      <c r="A10" s="17" t="s">
        <v>30</v>
      </c>
      <c r="B10" s="17" t="s">
        <v>24</v>
      </c>
      <c r="C10" s="16">
        <v>30</v>
      </c>
      <c r="D10" s="18"/>
      <c r="E10" s="13">
        <f t="shared" si="0"/>
        <v>0</v>
      </c>
      <c r="F10" s="15">
        <f t="shared" si="1"/>
        <v>10</v>
      </c>
    </row>
    <row r="11" spans="1:6" x14ac:dyDescent="0.2">
      <c r="A11" s="17" t="s">
        <v>31</v>
      </c>
      <c r="B11" s="17" t="s">
        <v>24</v>
      </c>
      <c r="C11" s="16">
        <v>69</v>
      </c>
      <c r="D11" s="18"/>
      <c r="E11" s="13">
        <f t="shared" si="0"/>
        <v>0</v>
      </c>
      <c r="F11" s="15">
        <f t="shared" si="1"/>
        <v>10</v>
      </c>
    </row>
    <row r="12" spans="1:6" x14ac:dyDescent="0.2">
      <c r="A12" s="17" t="s">
        <v>32</v>
      </c>
      <c r="B12" s="17" t="s">
        <v>24</v>
      </c>
      <c r="C12" s="16">
        <v>39</v>
      </c>
      <c r="D12" s="18"/>
      <c r="E12" s="13">
        <f t="shared" si="0"/>
        <v>0</v>
      </c>
      <c r="F12" s="15">
        <f t="shared" si="1"/>
        <v>10</v>
      </c>
    </row>
    <row r="13" spans="1:6" x14ac:dyDescent="0.2">
      <c r="A13" s="17" t="s">
        <v>33</v>
      </c>
      <c r="B13" s="17" t="s">
        <v>24</v>
      </c>
      <c r="C13" s="16">
        <v>39</v>
      </c>
      <c r="D13" s="18"/>
      <c r="E13" s="13">
        <f t="shared" si="0"/>
        <v>0</v>
      </c>
      <c r="F13" s="15">
        <f t="shared" si="1"/>
        <v>10</v>
      </c>
    </row>
    <row r="14" spans="1:6" x14ac:dyDescent="0.2">
      <c r="A14" s="17" t="s">
        <v>34</v>
      </c>
      <c r="B14" s="17" t="s">
        <v>24</v>
      </c>
      <c r="C14" s="16">
        <v>39</v>
      </c>
      <c r="D14" s="18"/>
      <c r="E14" s="13">
        <f t="shared" si="0"/>
        <v>0</v>
      </c>
      <c r="F14" s="15">
        <f t="shared" si="1"/>
        <v>10</v>
      </c>
    </row>
    <row r="15" spans="1:6" x14ac:dyDescent="0.2">
      <c r="A15" s="17" t="s">
        <v>35</v>
      </c>
      <c r="B15" s="19" t="s">
        <v>24</v>
      </c>
      <c r="C15" s="16">
        <v>39</v>
      </c>
      <c r="D15" s="18"/>
      <c r="E15" s="13">
        <f t="shared" si="0"/>
        <v>0</v>
      </c>
      <c r="F15" s="15">
        <f t="shared" si="1"/>
        <v>10</v>
      </c>
    </row>
    <row r="16" spans="1:6" x14ac:dyDescent="0.2">
      <c r="A16" s="17" t="s">
        <v>36</v>
      </c>
      <c r="B16" s="17" t="s">
        <v>26</v>
      </c>
      <c r="C16" s="16">
        <v>90</v>
      </c>
      <c r="D16" s="18"/>
      <c r="E16" s="13">
        <f t="shared" si="0"/>
        <v>0</v>
      </c>
      <c r="F16" s="15">
        <f t="shared" si="1"/>
        <v>10</v>
      </c>
    </row>
    <row r="17" spans="1:6" x14ac:dyDescent="0.2">
      <c r="A17" s="17" t="s">
        <v>37</v>
      </c>
      <c r="B17" s="17" t="s">
        <v>26</v>
      </c>
      <c r="C17" s="16">
        <v>90</v>
      </c>
      <c r="D17" s="18"/>
      <c r="E17" s="13">
        <f>D17*1.21</f>
        <v>0</v>
      </c>
      <c r="F17" s="15">
        <f t="shared" si="1"/>
        <v>10</v>
      </c>
    </row>
    <row r="18" spans="1:6" x14ac:dyDescent="0.2">
      <c r="A18" s="17" t="s">
        <v>38</v>
      </c>
      <c r="B18" s="17" t="s">
        <v>26</v>
      </c>
      <c r="C18" s="16">
        <v>90</v>
      </c>
      <c r="D18" s="18"/>
      <c r="E18" s="13">
        <f t="shared" si="0"/>
        <v>0</v>
      </c>
      <c r="F18" s="15">
        <f t="shared" si="1"/>
        <v>10</v>
      </c>
    </row>
    <row r="19" spans="1:6" x14ac:dyDescent="0.2">
      <c r="A19" s="17" t="s">
        <v>39</v>
      </c>
      <c r="B19" s="17" t="s">
        <v>26</v>
      </c>
      <c r="C19" s="16">
        <v>90</v>
      </c>
      <c r="D19" s="18"/>
      <c r="E19" s="13">
        <f>D19*1.21</f>
        <v>0</v>
      </c>
      <c r="F19" s="15">
        <f t="shared" si="1"/>
        <v>10</v>
      </c>
    </row>
    <row r="20" spans="1:6" x14ac:dyDescent="0.2">
      <c r="A20" s="17" t="s">
        <v>40</v>
      </c>
      <c r="B20" s="17" t="s">
        <v>26</v>
      </c>
      <c r="C20" s="41">
        <v>120</v>
      </c>
      <c r="D20" s="18"/>
      <c r="E20" s="13">
        <f t="shared" si="0"/>
        <v>0</v>
      </c>
      <c r="F20" s="15">
        <f t="shared" si="1"/>
        <v>10</v>
      </c>
    </row>
    <row r="21" spans="1:6" x14ac:dyDescent="0.2">
      <c r="A21" s="17" t="s">
        <v>41</v>
      </c>
      <c r="B21" s="17" t="s">
        <v>26</v>
      </c>
      <c r="C21" s="16">
        <v>120</v>
      </c>
      <c r="D21" s="18"/>
      <c r="E21" s="13">
        <f>D21*1.21</f>
        <v>0</v>
      </c>
      <c r="F21" s="15">
        <f t="shared" si="1"/>
        <v>10</v>
      </c>
    </row>
    <row r="22" spans="1:6" x14ac:dyDescent="0.2">
      <c r="A22" s="17" t="s">
        <v>42</v>
      </c>
      <c r="B22" s="17" t="s">
        <v>26</v>
      </c>
      <c r="C22" s="16">
        <v>110</v>
      </c>
      <c r="D22" s="18"/>
      <c r="E22" s="13">
        <f t="shared" si="0"/>
        <v>0</v>
      </c>
      <c r="F22" s="15">
        <f t="shared" si="1"/>
        <v>10</v>
      </c>
    </row>
    <row r="23" spans="1:6" x14ac:dyDescent="0.2">
      <c r="A23" s="17" t="s">
        <v>43</v>
      </c>
      <c r="B23" s="17" t="s">
        <v>26</v>
      </c>
      <c r="C23" s="16">
        <v>110</v>
      </c>
      <c r="D23" s="18"/>
      <c r="E23" s="13">
        <f>D23*1.21</f>
        <v>0</v>
      </c>
      <c r="F23" s="15">
        <f t="shared" si="1"/>
        <v>10</v>
      </c>
    </row>
    <row r="24" spans="1:6" x14ac:dyDescent="0.2">
      <c r="A24" s="17" t="s">
        <v>44</v>
      </c>
      <c r="B24" s="17" t="s">
        <v>24</v>
      </c>
      <c r="C24" s="16">
        <v>2.5</v>
      </c>
      <c r="D24" s="18"/>
      <c r="E24" s="13">
        <f t="shared" si="0"/>
        <v>0</v>
      </c>
      <c r="F24" s="15">
        <f t="shared" si="1"/>
        <v>10</v>
      </c>
    </row>
    <row r="25" spans="1:6" x14ac:dyDescent="0.2">
      <c r="A25" s="17" t="s">
        <v>45</v>
      </c>
      <c r="B25" s="17" t="s">
        <v>24</v>
      </c>
      <c r="C25" s="16">
        <v>3.6</v>
      </c>
      <c r="D25" s="18"/>
      <c r="E25" s="13">
        <f t="shared" si="0"/>
        <v>0</v>
      </c>
      <c r="F25" s="15">
        <f t="shared" si="1"/>
        <v>10</v>
      </c>
    </row>
    <row r="26" spans="1:6" x14ac:dyDescent="0.2">
      <c r="A26" s="17" t="s">
        <v>46</v>
      </c>
      <c r="B26" s="17" t="s">
        <v>24</v>
      </c>
      <c r="C26" s="16">
        <v>5.4</v>
      </c>
      <c r="D26" s="18"/>
      <c r="E26" s="13">
        <f t="shared" si="0"/>
        <v>0</v>
      </c>
      <c r="F26" s="15">
        <f t="shared" si="1"/>
        <v>10</v>
      </c>
    </row>
    <row r="27" spans="1:6" x14ac:dyDescent="0.2">
      <c r="A27" s="17" t="s">
        <v>47</v>
      </c>
      <c r="B27" s="17" t="s">
        <v>24</v>
      </c>
      <c r="C27" s="16">
        <v>5.4</v>
      </c>
      <c r="D27" s="18"/>
      <c r="E27" s="13">
        <f t="shared" si="0"/>
        <v>0</v>
      </c>
      <c r="F27" s="15">
        <f t="shared" si="1"/>
        <v>10</v>
      </c>
    </row>
    <row r="28" spans="1:6" x14ac:dyDescent="0.2">
      <c r="A28" s="17" t="s">
        <v>48</v>
      </c>
      <c r="B28" s="17" t="s">
        <v>24</v>
      </c>
      <c r="C28" s="16">
        <v>15</v>
      </c>
      <c r="D28" s="18"/>
      <c r="E28" s="13">
        <f t="shared" si="0"/>
        <v>0</v>
      </c>
      <c r="F28" s="15">
        <f t="shared" si="1"/>
        <v>10</v>
      </c>
    </row>
    <row r="29" spans="1:6" x14ac:dyDescent="0.2">
      <c r="A29" s="17" t="s">
        <v>49</v>
      </c>
      <c r="B29" s="17" t="s">
        <v>24</v>
      </c>
      <c r="C29" s="16">
        <v>15</v>
      </c>
      <c r="D29" s="18"/>
      <c r="E29" s="13">
        <f t="shared" si="0"/>
        <v>0</v>
      </c>
      <c r="F29" s="15">
        <f t="shared" si="1"/>
        <v>10</v>
      </c>
    </row>
    <row r="30" spans="1:6" x14ac:dyDescent="0.2">
      <c r="A30" s="17" t="s">
        <v>50</v>
      </c>
      <c r="B30" s="17" t="s">
        <v>24</v>
      </c>
      <c r="C30" s="16">
        <v>15</v>
      </c>
      <c r="D30" s="18"/>
      <c r="E30" s="13">
        <f t="shared" si="0"/>
        <v>0</v>
      </c>
      <c r="F30" s="15">
        <f t="shared" si="1"/>
        <v>10</v>
      </c>
    </row>
    <row r="31" spans="1:6" x14ac:dyDescent="0.2">
      <c r="A31" s="17" t="s">
        <v>51</v>
      </c>
      <c r="B31" s="17" t="s">
        <v>24</v>
      </c>
      <c r="C31" s="16">
        <v>15</v>
      </c>
      <c r="D31" s="18"/>
      <c r="E31" s="13">
        <f t="shared" si="0"/>
        <v>0</v>
      </c>
      <c r="F31" s="15">
        <f t="shared" si="1"/>
        <v>10</v>
      </c>
    </row>
    <row r="32" spans="1:6" x14ac:dyDescent="0.2">
      <c r="A32" s="17" t="s">
        <v>52</v>
      </c>
      <c r="B32" s="17" t="s">
        <v>24</v>
      </c>
      <c r="C32" s="16">
        <v>20</v>
      </c>
      <c r="D32" s="18"/>
      <c r="E32" s="13">
        <f t="shared" si="0"/>
        <v>0</v>
      </c>
      <c r="F32" s="15">
        <f t="shared" si="1"/>
        <v>10</v>
      </c>
    </row>
    <row r="33" spans="1:6" x14ac:dyDescent="0.2">
      <c r="A33" s="17" t="s">
        <v>53</v>
      </c>
      <c r="B33" s="17" t="s">
        <v>24</v>
      </c>
      <c r="C33" s="16">
        <v>20</v>
      </c>
      <c r="D33" s="18"/>
      <c r="E33" s="13">
        <f t="shared" si="0"/>
        <v>0</v>
      </c>
      <c r="F33" s="15">
        <f t="shared" si="1"/>
        <v>10</v>
      </c>
    </row>
    <row r="34" spans="1:6" x14ac:dyDescent="0.2">
      <c r="A34" s="17" t="s">
        <v>54</v>
      </c>
      <c r="B34" s="17" t="s">
        <v>24</v>
      </c>
      <c r="C34" s="16">
        <v>20</v>
      </c>
      <c r="D34" s="18"/>
      <c r="E34" s="13">
        <f t="shared" si="0"/>
        <v>0</v>
      </c>
      <c r="F34" s="15">
        <f t="shared" si="1"/>
        <v>10</v>
      </c>
    </row>
    <row r="35" spans="1:6" x14ac:dyDescent="0.2">
      <c r="A35" s="17" t="s">
        <v>55</v>
      </c>
      <c r="B35" s="17" t="s">
        <v>24</v>
      </c>
      <c r="C35" s="16">
        <v>20</v>
      </c>
      <c r="D35" s="18"/>
      <c r="E35" s="13">
        <f t="shared" si="0"/>
        <v>0</v>
      </c>
      <c r="F35" s="15">
        <f t="shared" si="1"/>
        <v>10</v>
      </c>
    </row>
    <row r="36" spans="1:6" x14ac:dyDescent="0.2">
      <c r="A36" s="17" t="s">
        <v>56</v>
      </c>
      <c r="B36" s="17" t="s">
        <v>24</v>
      </c>
      <c r="C36" s="16">
        <v>25</v>
      </c>
      <c r="D36" s="18"/>
      <c r="E36" s="13">
        <f t="shared" si="0"/>
        <v>0</v>
      </c>
      <c r="F36" s="15">
        <f t="shared" si="1"/>
        <v>10</v>
      </c>
    </row>
    <row r="37" spans="1:6" x14ac:dyDescent="0.2">
      <c r="A37" s="17" t="s">
        <v>57</v>
      </c>
      <c r="B37" s="17" t="s">
        <v>24</v>
      </c>
      <c r="C37" s="16">
        <v>25</v>
      </c>
      <c r="D37" s="18"/>
      <c r="E37" s="13">
        <f t="shared" si="0"/>
        <v>0</v>
      </c>
      <c r="F37" s="15">
        <f t="shared" si="1"/>
        <v>10</v>
      </c>
    </row>
    <row r="38" spans="1:6" x14ac:dyDescent="0.2">
      <c r="A38" s="17" t="s">
        <v>58</v>
      </c>
      <c r="B38" s="17" t="s">
        <v>24</v>
      </c>
      <c r="C38" s="16">
        <v>25</v>
      </c>
      <c r="D38" s="18"/>
      <c r="E38" s="13">
        <f t="shared" si="0"/>
        <v>0</v>
      </c>
      <c r="F38" s="15">
        <f t="shared" si="1"/>
        <v>10</v>
      </c>
    </row>
    <row r="39" spans="1:6" x14ac:dyDescent="0.2">
      <c r="A39" s="17" t="s">
        <v>59</v>
      </c>
      <c r="B39" s="17" t="s">
        <v>24</v>
      </c>
      <c r="C39" s="16">
        <v>25</v>
      </c>
      <c r="D39" s="18"/>
      <c r="E39" s="13">
        <f t="shared" si="0"/>
        <v>0</v>
      </c>
      <c r="F39" s="15">
        <f t="shared" si="1"/>
        <v>10</v>
      </c>
    </row>
    <row r="40" spans="1:6" x14ac:dyDescent="0.2">
      <c r="A40" s="17" t="s">
        <v>60</v>
      </c>
      <c r="B40" s="17" t="s">
        <v>24</v>
      </c>
      <c r="C40" s="16">
        <v>20.5</v>
      </c>
      <c r="D40" s="18"/>
      <c r="E40" s="13">
        <f t="shared" si="0"/>
        <v>0</v>
      </c>
      <c r="F40" s="15">
        <f t="shared" si="1"/>
        <v>10</v>
      </c>
    </row>
    <row r="41" spans="1:6" x14ac:dyDescent="0.2">
      <c r="A41" s="17" t="s">
        <v>61</v>
      </c>
      <c r="B41" s="17" t="s">
        <v>24</v>
      </c>
      <c r="C41" s="16">
        <v>20.5</v>
      </c>
      <c r="D41" s="18"/>
      <c r="E41" s="13">
        <f t="shared" si="0"/>
        <v>0</v>
      </c>
      <c r="F41" s="15">
        <f t="shared" si="1"/>
        <v>10</v>
      </c>
    </row>
    <row r="42" spans="1:6" x14ac:dyDescent="0.2">
      <c r="A42" s="17" t="s">
        <v>62</v>
      </c>
      <c r="B42" s="17" t="s">
        <v>24</v>
      </c>
      <c r="C42" s="16">
        <v>18</v>
      </c>
      <c r="D42" s="18"/>
      <c r="E42" s="13">
        <f t="shared" si="0"/>
        <v>0</v>
      </c>
      <c r="F42" s="15">
        <f t="shared" si="1"/>
        <v>10</v>
      </c>
    </row>
    <row r="43" spans="1:6" x14ac:dyDescent="0.2">
      <c r="A43" s="17" t="s">
        <v>63</v>
      </c>
      <c r="B43" s="17" t="s">
        <v>24</v>
      </c>
      <c r="C43" s="16">
        <v>18</v>
      </c>
      <c r="D43" s="18"/>
      <c r="E43" s="13">
        <f t="shared" si="0"/>
        <v>0</v>
      </c>
      <c r="F43" s="15">
        <f t="shared" si="1"/>
        <v>10</v>
      </c>
    </row>
    <row r="44" spans="1:6" x14ac:dyDescent="0.2">
      <c r="A44" s="17" t="s">
        <v>64</v>
      </c>
      <c r="B44" s="17" t="s">
        <v>24</v>
      </c>
      <c r="C44" s="16">
        <v>38</v>
      </c>
      <c r="D44" s="18"/>
      <c r="E44" s="13">
        <f>D44*1.21</f>
        <v>0</v>
      </c>
      <c r="F44" s="15">
        <f t="shared" si="1"/>
        <v>10</v>
      </c>
    </row>
    <row r="45" spans="1:6" x14ac:dyDescent="0.2">
      <c r="A45" s="17" t="s">
        <v>65</v>
      </c>
      <c r="B45" s="17" t="s">
        <v>24</v>
      </c>
      <c r="C45" s="16">
        <v>27</v>
      </c>
      <c r="D45" s="18"/>
      <c r="E45" s="13">
        <f t="shared" si="0"/>
        <v>0</v>
      </c>
      <c r="F45" s="15">
        <f t="shared" si="1"/>
        <v>10</v>
      </c>
    </row>
    <row r="46" spans="1:6" x14ac:dyDescent="0.2">
      <c r="A46" s="17" t="s">
        <v>66</v>
      </c>
      <c r="B46" s="17" t="s">
        <v>24</v>
      </c>
      <c r="C46" s="16">
        <v>27</v>
      </c>
      <c r="D46" s="18"/>
      <c r="E46" s="13">
        <f t="shared" si="0"/>
        <v>0</v>
      </c>
      <c r="F46" s="15">
        <f t="shared" si="1"/>
        <v>10</v>
      </c>
    </row>
    <row r="47" spans="1:6" x14ac:dyDescent="0.2">
      <c r="A47" s="17" t="s">
        <v>67</v>
      </c>
      <c r="B47" s="17" t="s">
        <v>24</v>
      </c>
      <c r="C47" s="16">
        <v>27</v>
      </c>
      <c r="D47" s="18"/>
      <c r="E47" s="13">
        <f t="shared" si="0"/>
        <v>0</v>
      </c>
      <c r="F47" s="15">
        <f t="shared" si="1"/>
        <v>10</v>
      </c>
    </row>
    <row r="48" spans="1:6" x14ac:dyDescent="0.2">
      <c r="A48" s="17" t="s">
        <v>68</v>
      </c>
      <c r="B48" s="17" t="s">
        <v>24</v>
      </c>
      <c r="C48" s="16">
        <v>27</v>
      </c>
      <c r="D48" s="20"/>
      <c r="E48" s="13">
        <f t="shared" si="0"/>
        <v>0</v>
      </c>
      <c r="F48" s="15">
        <f t="shared" si="1"/>
        <v>10</v>
      </c>
    </row>
    <row r="49" spans="1:6" x14ac:dyDescent="0.2">
      <c r="A49" s="17" t="s">
        <v>69</v>
      </c>
      <c r="B49" s="17" t="s">
        <v>24</v>
      </c>
      <c r="C49" s="16">
        <v>45</v>
      </c>
      <c r="D49" s="18"/>
      <c r="E49" s="13">
        <f t="shared" si="0"/>
        <v>0</v>
      </c>
      <c r="F49" s="15">
        <f t="shared" si="1"/>
        <v>10</v>
      </c>
    </row>
    <row r="50" spans="1:6" x14ac:dyDescent="0.2">
      <c r="A50" s="17" t="s">
        <v>70</v>
      </c>
      <c r="B50" s="17" t="s">
        <v>24</v>
      </c>
      <c r="C50" s="16">
        <v>45</v>
      </c>
      <c r="D50" s="18"/>
      <c r="E50" s="13">
        <f t="shared" si="0"/>
        <v>0</v>
      </c>
      <c r="F50" s="15">
        <f t="shared" si="1"/>
        <v>10</v>
      </c>
    </row>
    <row r="51" spans="1:6" x14ac:dyDescent="0.2">
      <c r="A51" s="17" t="s">
        <v>71</v>
      </c>
      <c r="B51" s="17" t="s">
        <v>24</v>
      </c>
      <c r="C51" s="16">
        <v>20.6</v>
      </c>
      <c r="D51" s="18"/>
      <c r="E51" s="13">
        <f t="shared" si="0"/>
        <v>0</v>
      </c>
      <c r="F51" s="15">
        <f t="shared" si="1"/>
        <v>10</v>
      </c>
    </row>
    <row r="52" spans="1:6" x14ac:dyDescent="0.2">
      <c r="A52" s="17" t="s">
        <v>72</v>
      </c>
      <c r="B52" s="17" t="s">
        <v>24</v>
      </c>
      <c r="C52" s="16">
        <v>36</v>
      </c>
      <c r="D52" s="18"/>
      <c r="E52" s="13">
        <f t="shared" si="0"/>
        <v>0</v>
      </c>
      <c r="F52" s="15">
        <f t="shared" si="1"/>
        <v>10</v>
      </c>
    </row>
    <row r="53" spans="1:6" x14ac:dyDescent="0.2">
      <c r="A53" s="17" t="s">
        <v>73</v>
      </c>
      <c r="B53" s="17" t="s">
        <v>24</v>
      </c>
      <c r="C53" s="16">
        <v>36</v>
      </c>
      <c r="D53" s="18"/>
      <c r="E53" s="13">
        <f t="shared" si="0"/>
        <v>0</v>
      </c>
      <c r="F53" s="15">
        <f t="shared" si="1"/>
        <v>10</v>
      </c>
    </row>
    <row r="54" spans="1:6" x14ac:dyDescent="0.2">
      <c r="A54" s="17" t="s">
        <v>74</v>
      </c>
      <c r="B54" s="17" t="s">
        <v>24</v>
      </c>
      <c r="C54" s="16">
        <v>3.6</v>
      </c>
      <c r="D54" s="18"/>
      <c r="E54" s="13">
        <f t="shared" si="0"/>
        <v>0</v>
      </c>
      <c r="F54" s="15">
        <f t="shared" si="1"/>
        <v>10</v>
      </c>
    </row>
    <row r="55" spans="1:6" x14ac:dyDescent="0.2">
      <c r="A55" s="17" t="s">
        <v>75</v>
      </c>
      <c r="B55" s="17" t="s">
        <v>24</v>
      </c>
      <c r="C55" s="16">
        <v>3.6</v>
      </c>
      <c r="D55" s="18"/>
      <c r="E55" s="13">
        <f t="shared" si="0"/>
        <v>0</v>
      </c>
      <c r="F55" s="15">
        <f t="shared" si="1"/>
        <v>10</v>
      </c>
    </row>
    <row r="56" spans="1:6" x14ac:dyDescent="0.2">
      <c r="A56" s="17" t="s">
        <v>76</v>
      </c>
      <c r="B56" s="17" t="s">
        <v>26</v>
      </c>
      <c r="C56" s="16">
        <v>90</v>
      </c>
      <c r="D56" s="18"/>
      <c r="E56" s="13">
        <f t="shared" si="0"/>
        <v>0</v>
      </c>
      <c r="F56" s="15">
        <f t="shared" si="1"/>
        <v>10</v>
      </c>
    </row>
    <row r="57" spans="1:6" x14ac:dyDescent="0.2">
      <c r="A57" s="17" t="s">
        <v>77</v>
      </c>
      <c r="B57" s="17" t="s">
        <v>24</v>
      </c>
      <c r="C57" s="16">
        <v>26</v>
      </c>
      <c r="D57" s="18"/>
      <c r="E57" s="13">
        <f t="shared" si="0"/>
        <v>0</v>
      </c>
      <c r="F57" s="15">
        <f t="shared" si="1"/>
        <v>10</v>
      </c>
    </row>
    <row r="58" spans="1:6" x14ac:dyDescent="0.2">
      <c r="A58" s="17" t="s">
        <v>78</v>
      </c>
      <c r="B58" s="17" t="s">
        <v>24</v>
      </c>
      <c r="C58" s="16">
        <v>26</v>
      </c>
      <c r="D58" s="18"/>
      <c r="E58" s="13">
        <f t="shared" si="0"/>
        <v>0</v>
      </c>
      <c r="F58" s="15">
        <f t="shared" si="1"/>
        <v>10</v>
      </c>
    </row>
    <row r="59" spans="1:6" x14ac:dyDescent="0.2">
      <c r="A59" s="17" t="s">
        <v>79</v>
      </c>
      <c r="B59" s="17" t="s">
        <v>24</v>
      </c>
      <c r="C59" s="16">
        <v>24</v>
      </c>
      <c r="D59" s="18"/>
      <c r="E59" s="13">
        <f t="shared" si="0"/>
        <v>0</v>
      </c>
      <c r="F59" s="15">
        <f t="shared" si="1"/>
        <v>10</v>
      </c>
    </row>
    <row r="60" spans="1:6" x14ac:dyDescent="0.2">
      <c r="A60" s="17" t="s">
        <v>80</v>
      </c>
      <c r="B60" s="17" t="s">
        <v>24</v>
      </c>
      <c r="C60" s="16">
        <v>24</v>
      </c>
      <c r="D60" s="18"/>
      <c r="E60" s="13">
        <f t="shared" si="0"/>
        <v>0</v>
      </c>
      <c r="F60" s="15">
        <f t="shared" si="1"/>
        <v>10</v>
      </c>
    </row>
    <row r="61" spans="1:6" x14ac:dyDescent="0.2">
      <c r="A61" s="17" t="s">
        <v>81</v>
      </c>
      <c r="B61" s="17" t="s">
        <v>24</v>
      </c>
      <c r="C61" s="16">
        <v>22</v>
      </c>
      <c r="D61" s="18"/>
      <c r="E61" s="13">
        <f t="shared" si="0"/>
        <v>0</v>
      </c>
      <c r="F61" s="15">
        <f t="shared" si="1"/>
        <v>10</v>
      </c>
    </row>
    <row r="62" spans="1:6" x14ac:dyDescent="0.2">
      <c r="A62" s="17" t="s">
        <v>82</v>
      </c>
      <c r="B62" s="17" t="s">
        <v>24</v>
      </c>
      <c r="C62" s="16">
        <v>22</v>
      </c>
      <c r="D62" s="18"/>
      <c r="E62" s="13">
        <f t="shared" si="0"/>
        <v>0</v>
      </c>
      <c r="F62" s="15">
        <f t="shared" si="1"/>
        <v>10</v>
      </c>
    </row>
    <row r="63" spans="1:6" x14ac:dyDescent="0.2">
      <c r="A63" s="17" t="s">
        <v>83</v>
      </c>
      <c r="B63" s="17" t="s">
        <v>24</v>
      </c>
      <c r="C63" s="16">
        <v>22.5</v>
      </c>
      <c r="D63" s="18"/>
      <c r="E63" s="13">
        <f t="shared" si="0"/>
        <v>0</v>
      </c>
      <c r="F63" s="15">
        <f t="shared" si="1"/>
        <v>10</v>
      </c>
    </row>
    <row r="64" spans="1:6" x14ac:dyDescent="0.2">
      <c r="A64" s="17" t="s">
        <v>84</v>
      </c>
      <c r="B64" s="17" t="s">
        <v>24</v>
      </c>
      <c r="C64" s="16">
        <v>22.5</v>
      </c>
      <c r="D64" s="18"/>
      <c r="E64" s="13">
        <f t="shared" si="0"/>
        <v>0</v>
      </c>
      <c r="F64" s="15">
        <f t="shared" si="1"/>
        <v>10</v>
      </c>
    </row>
    <row r="65" spans="1:6" x14ac:dyDescent="0.2">
      <c r="A65" s="17" t="s">
        <v>85</v>
      </c>
      <c r="B65" s="17" t="s">
        <v>24</v>
      </c>
      <c r="C65" s="16">
        <v>22.5</v>
      </c>
      <c r="D65" s="18"/>
      <c r="E65" s="13">
        <f t="shared" si="0"/>
        <v>0</v>
      </c>
      <c r="F65" s="15">
        <f t="shared" si="1"/>
        <v>10</v>
      </c>
    </row>
    <row r="66" spans="1:6" x14ac:dyDescent="0.2">
      <c r="A66" s="17" t="s">
        <v>86</v>
      </c>
      <c r="B66" s="17" t="s">
        <v>24</v>
      </c>
      <c r="C66" s="16">
        <v>22.5</v>
      </c>
      <c r="D66" s="18"/>
      <c r="E66" s="13">
        <f t="shared" si="0"/>
        <v>0</v>
      </c>
      <c r="F66" s="15">
        <f t="shared" si="1"/>
        <v>10</v>
      </c>
    </row>
    <row r="67" spans="1:6" x14ac:dyDescent="0.2">
      <c r="A67" s="17" t="s">
        <v>87</v>
      </c>
      <c r="B67" s="17" t="s">
        <v>24</v>
      </c>
      <c r="C67" s="16">
        <v>90</v>
      </c>
      <c r="D67" s="18"/>
      <c r="E67" s="13">
        <f t="shared" si="0"/>
        <v>0</v>
      </c>
      <c r="F67" s="15">
        <f t="shared" si="1"/>
        <v>10</v>
      </c>
    </row>
    <row r="68" spans="1:6" x14ac:dyDescent="0.2">
      <c r="A68" s="17" t="s">
        <v>88</v>
      </c>
      <c r="B68" s="17" t="s">
        <v>24</v>
      </c>
      <c r="C68" s="16">
        <v>90</v>
      </c>
      <c r="D68" s="18"/>
      <c r="E68" s="13">
        <f t="shared" si="0"/>
        <v>0</v>
      </c>
      <c r="F68" s="15">
        <f t="shared" si="1"/>
        <v>10</v>
      </c>
    </row>
    <row r="69" spans="1:6" x14ac:dyDescent="0.2">
      <c r="A69" s="17" t="s">
        <v>89</v>
      </c>
      <c r="B69" s="17" t="s">
        <v>24</v>
      </c>
      <c r="C69" s="16">
        <v>90</v>
      </c>
      <c r="D69" s="18"/>
      <c r="E69" s="13">
        <f t="shared" si="0"/>
        <v>0</v>
      </c>
      <c r="F69" s="15">
        <f t="shared" si="1"/>
        <v>10</v>
      </c>
    </row>
    <row r="70" spans="1:6" x14ac:dyDescent="0.2">
      <c r="A70" s="17" t="s">
        <v>90</v>
      </c>
      <c r="B70" s="17" t="s">
        <v>24</v>
      </c>
      <c r="C70" s="16">
        <v>90</v>
      </c>
      <c r="D70" s="18"/>
      <c r="E70" s="13">
        <f t="shared" si="0"/>
        <v>0</v>
      </c>
      <c r="F70" s="15">
        <f t="shared" si="1"/>
        <v>10</v>
      </c>
    </row>
    <row r="71" spans="1:6" x14ac:dyDescent="0.2">
      <c r="A71" s="17" t="s">
        <v>91</v>
      </c>
      <c r="B71" s="17" t="s">
        <v>24</v>
      </c>
      <c r="C71" s="16">
        <v>9</v>
      </c>
      <c r="D71" s="18"/>
      <c r="E71" s="13">
        <f t="shared" si="0"/>
        <v>0</v>
      </c>
      <c r="F71" s="15">
        <f t="shared" si="1"/>
        <v>10</v>
      </c>
    </row>
    <row r="72" spans="1:6" x14ac:dyDescent="0.2">
      <c r="A72" s="17" t="s">
        <v>92</v>
      </c>
      <c r="B72" s="17" t="s">
        <v>24</v>
      </c>
      <c r="C72" s="16">
        <v>9</v>
      </c>
      <c r="D72" s="18"/>
      <c r="E72" s="13">
        <f t="shared" ref="E72:E89" si="2">D72*1.21</f>
        <v>0</v>
      </c>
      <c r="F72" s="15">
        <f t="shared" ref="F72:F90" si="3">IF(D72&gt;C72,(C72/D72)*10,10)</f>
        <v>10</v>
      </c>
    </row>
    <row r="73" spans="1:6" x14ac:dyDescent="0.2">
      <c r="A73" s="17" t="s">
        <v>93</v>
      </c>
      <c r="B73" s="17" t="s">
        <v>24</v>
      </c>
      <c r="C73" s="16">
        <v>9</v>
      </c>
      <c r="D73" s="18"/>
      <c r="E73" s="13">
        <f t="shared" si="2"/>
        <v>0</v>
      </c>
      <c r="F73" s="15">
        <f t="shared" si="3"/>
        <v>10</v>
      </c>
    </row>
    <row r="74" spans="1:6" x14ac:dyDescent="0.2">
      <c r="A74" s="17" t="s">
        <v>94</v>
      </c>
      <c r="B74" s="17" t="s">
        <v>24</v>
      </c>
      <c r="C74" s="16">
        <v>9</v>
      </c>
      <c r="D74" s="18"/>
      <c r="E74" s="13">
        <f t="shared" si="2"/>
        <v>0</v>
      </c>
      <c r="F74" s="15">
        <f t="shared" si="3"/>
        <v>10</v>
      </c>
    </row>
    <row r="75" spans="1:6" x14ac:dyDescent="0.2">
      <c r="A75" s="17" t="s">
        <v>95</v>
      </c>
      <c r="B75" s="17" t="s">
        <v>24</v>
      </c>
      <c r="C75" s="16">
        <v>9</v>
      </c>
      <c r="D75" s="18"/>
      <c r="E75" s="13">
        <f t="shared" si="2"/>
        <v>0</v>
      </c>
      <c r="F75" s="15">
        <f t="shared" si="3"/>
        <v>10</v>
      </c>
    </row>
    <row r="76" spans="1:6" x14ac:dyDescent="0.2">
      <c r="A76" s="17" t="s">
        <v>96</v>
      </c>
      <c r="B76" s="17" t="s">
        <v>24</v>
      </c>
      <c r="C76" s="16">
        <v>9</v>
      </c>
      <c r="D76" s="18"/>
      <c r="E76" s="13">
        <f t="shared" si="2"/>
        <v>0</v>
      </c>
      <c r="F76" s="15">
        <f t="shared" si="3"/>
        <v>10</v>
      </c>
    </row>
    <row r="77" spans="1:6" x14ac:dyDescent="0.2">
      <c r="A77" s="17" t="s">
        <v>97</v>
      </c>
      <c r="B77" s="17" t="s">
        <v>24</v>
      </c>
      <c r="C77" s="16">
        <v>9</v>
      </c>
      <c r="D77" s="18"/>
      <c r="E77" s="13">
        <f t="shared" si="2"/>
        <v>0</v>
      </c>
      <c r="F77" s="15">
        <f t="shared" si="3"/>
        <v>10</v>
      </c>
    </row>
    <row r="78" spans="1:6" x14ac:dyDescent="0.2">
      <c r="A78" s="17" t="s">
        <v>98</v>
      </c>
      <c r="B78" s="17" t="s">
        <v>24</v>
      </c>
      <c r="C78" s="16">
        <v>9</v>
      </c>
      <c r="D78" s="18"/>
      <c r="E78" s="13">
        <f t="shared" si="2"/>
        <v>0</v>
      </c>
      <c r="F78" s="15">
        <f t="shared" si="3"/>
        <v>10</v>
      </c>
    </row>
    <row r="79" spans="1:6" x14ac:dyDescent="0.2">
      <c r="A79" s="17" t="s">
        <v>99</v>
      </c>
      <c r="B79" s="17" t="s">
        <v>26</v>
      </c>
      <c r="C79" s="16">
        <v>8.1</v>
      </c>
      <c r="D79" s="18"/>
      <c r="E79" s="13">
        <f t="shared" si="2"/>
        <v>0</v>
      </c>
      <c r="F79" s="15">
        <f t="shared" si="3"/>
        <v>10</v>
      </c>
    </row>
    <row r="80" spans="1:6" x14ac:dyDescent="0.2">
      <c r="A80" s="17" t="s">
        <v>100</v>
      </c>
      <c r="B80" s="17" t="s">
        <v>26</v>
      </c>
      <c r="C80" s="16">
        <v>8.1</v>
      </c>
      <c r="D80" s="18"/>
      <c r="E80" s="13">
        <f>D80*1.21</f>
        <v>0</v>
      </c>
      <c r="F80" s="15">
        <f t="shared" si="3"/>
        <v>10</v>
      </c>
    </row>
    <row r="81" spans="1:6" x14ac:dyDescent="0.2">
      <c r="A81" s="17" t="s">
        <v>101</v>
      </c>
      <c r="B81" s="17" t="s">
        <v>24</v>
      </c>
      <c r="C81" s="16">
        <v>45</v>
      </c>
      <c r="D81" s="18"/>
      <c r="E81" s="13">
        <f t="shared" si="2"/>
        <v>0</v>
      </c>
      <c r="F81" s="15">
        <f t="shared" si="3"/>
        <v>10</v>
      </c>
    </row>
    <row r="82" spans="1:6" x14ac:dyDescent="0.2">
      <c r="A82" s="17" t="s">
        <v>102</v>
      </c>
      <c r="B82" s="17" t="s">
        <v>24</v>
      </c>
      <c r="C82" s="16">
        <v>45</v>
      </c>
      <c r="D82" s="18"/>
      <c r="E82" s="13">
        <f>D82*1.21</f>
        <v>0</v>
      </c>
      <c r="F82" s="15">
        <f t="shared" si="3"/>
        <v>10</v>
      </c>
    </row>
    <row r="83" spans="1:6" x14ac:dyDescent="0.2">
      <c r="A83" s="17" t="s">
        <v>103</v>
      </c>
      <c r="B83" s="17" t="s">
        <v>24</v>
      </c>
      <c r="C83" s="41">
        <v>45</v>
      </c>
      <c r="D83" s="18"/>
      <c r="E83" s="13">
        <f t="shared" si="2"/>
        <v>0</v>
      </c>
      <c r="F83" s="15">
        <f t="shared" si="3"/>
        <v>10</v>
      </c>
    </row>
    <row r="84" spans="1:6" x14ac:dyDescent="0.2">
      <c r="A84" s="17" t="s">
        <v>104</v>
      </c>
      <c r="B84" s="17" t="s">
        <v>24</v>
      </c>
      <c r="C84" s="16">
        <v>45</v>
      </c>
      <c r="D84" s="18"/>
      <c r="E84" s="13">
        <f>D84*1.21</f>
        <v>0</v>
      </c>
      <c r="F84" s="15">
        <f t="shared" ref="F84:F85" si="4">IF(D84&gt;C84,(C84/D84)*10,10)</f>
        <v>10</v>
      </c>
    </row>
    <row r="85" spans="1:6" x14ac:dyDescent="0.2">
      <c r="A85" s="17" t="s">
        <v>105</v>
      </c>
      <c r="B85" s="17" t="s">
        <v>26</v>
      </c>
      <c r="C85" s="16">
        <v>1.5</v>
      </c>
      <c r="D85" s="18"/>
      <c r="E85" s="13">
        <f>D85*1.21</f>
        <v>0</v>
      </c>
      <c r="F85" s="15">
        <f t="shared" si="4"/>
        <v>10</v>
      </c>
    </row>
    <row r="86" spans="1:6" x14ac:dyDescent="0.2">
      <c r="A86" s="17" t="s">
        <v>106</v>
      </c>
      <c r="B86" s="17" t="s">
        <v>24</v>
      </c>
      <c r="C86" s="16">
        <v>54</v>
      </c>
      <c r="D86" s="18"/>
      <c r="E86" s="13">
        <f t="shared" si="2"/>
        <v>0</v>
      </c>
      <c r="F86" s="15">
        <f t="shared" si="3"/>
        <v>10</v>
      </c>
    </row>
    <row r="87" spans="1:6" x14ac:dyDescent="0.2">
      <c r="A87" s="17" t="s">
        <v>107</v>
      </c>
      <c r="B87" s="17" t="s">
        <v>26</v>
      </c>
      <c r="C87" s="16">
        <v>9</v>
      </c>
      <c r="D87" s="18"/>
      <c r="E87" s="13">
        <f t="shared" si="2"/>
        <v>0</v>
      </c>
      <c r="F87" s="15">
        <f t="shared" si="3"/>
        <v>10</v>
      </c>
    </row>
    <row r="88" spans="1:6" x14ac:dyDescent="0.2">
      <c r="A88" s="17" t="s">
        <v>108</v>
      </c>
      <c r="B88" s="17" t="s">
        <v>26</v>
      </c>
      <c r="C88" s="16">
        <v>9</v>
      </c>
      <c r="D88" s="18"/>
      <c r="E88" s="48">
        <f>D88*1.21</f>
        <v>0</v>
      </c>
      <c r="F88" s="15">
        <f t="shared" si="3"/>
        <v>10</v>
      </c>
    </row>
    <row r="89" spans="1:6" x14ac:dyDescent="0.2">
      <c r="A89" s="25" t="s">
        <v>109</v>
      </c>
      <c r="B89" s="25" t="s">
        <v>26</v>
      </c>
      <c r="C89" s="27">
        <v>9</v>
      </c>
      <c r="D89" s="76"/>
      <c r="E89" s="47">
        <f t="shared" si="2"/>
        <v>0</v>
      </c>
      <c r="F89" s="78">
        <f t="shared" si="3"/>
        <v>10</v>
      </c>
    </row>
    <row r="90" spans="1:6" x14ac:dyDescent="0.2">
      <c r="A90" s="46" t="s">
        <v>110</v>
      </c>
      <c r="B90" s="46" t="s">
        <v>26</v>
      </c>
      <c r="C90" s="47">
        <v>9</v>
      </c>
      <c r="D90" s="77"/>
      <c r="E90" s="75">
        <f>D90*1.21</f>
        <v>0</v>
      </c>
      <c r="F90" s="79">
        <f t="shared" si="3"/>
        <v>10</v>
      </c>
    </row>
    <row r="91" spans="1:6" x14ac:dyDescent="0.2">
      <c r="A91" s="101" t="s">
        <v>111</v>
      </c>
      <c r="B91" s="102"/>
      <c r="C91" s="102"/>
      <c r="D91" s="102"/>
      <c r="E91" s="102"/>
      <c r="F91" s="102"/>
    </row>
    <row r="92" spans="1:6" x14ac:dyDescent="0.2">
      <c r="A92" s="17" t="s">
        <v>303</v>
      </c>
      <c r="B92" s="17" t="s">
        <v>24</v>
      </c>
      <c r="C92" s="16">
        <v>140</v>
      </c>
      <c r="D92" s="18"/>
      <c r="E92" s="16">
        <f>D92*1.21</f>
        <v>0</v>
      </c>
      <c r="F92" s="21">
        <f>IF(D92&gt;C92,(C92/D92)*10,10)</f>
        <v>10</v>
      </c>
    </row>
    <row r="93" spans="1:6" x14ac:dyDescent="0.2">
      <c r="A93" s="17" t="s">
        <v>304</v>
      </c>
      <c r="B93" s="17" t="s">
        <v>24</v>
      </c>
      <c r="C93" s="16">
        <v>140</v>
      </c>
      <c r="D93" s="18"/>
      <c r="E93" s="16">
        <f>D93*1.21</f>
        <v>0</v>
      </c>
      <c r="F93" s="21">
        <f>IF(D93&gt;C93,(C93/D93)*10,10)</f>
        <v>10</v>
      </c>
    </row>
    <row r="94" spans="1:6" x14ac:dyDescent="0.2">
      <c r="A94" s="17" t="s">
        <v>112</v>
      </c>
      <c r="B94" s="17" t="s">
        <v>24</v>
      </c>
      <c r="C94" s="16">
        <v>55</v>
      </c>
      <c r="D94" s="18"/>
      <c r="E94" s="16">
        <f t="shared" ref="E94:E132" si="5">D94*1.21</f>
        <v>0</v>
      </c>
      <c r="F94" s="21">
        <f>IF(D94&gt;C94,(C94/D94)*10,10)</f>
        <v>10</v>
      </c>
    </row>
    <row r="95" spans="1:6" x14ac:dyDescent="0.2">
      <c r="A95" s="17" t="s">
        <v>113</v>
      </c>
      <c r="B95" s="17" t="s">
        <v>24</v>
      </c>
      <c r="C95" s="16">
        <v>55</v>
      </c>
      <c r="D95" s="18"/>
      <c r="E95" s="16">
        <f t="shared" si="5"/>
        <v>0</v>
      </c>
      <c r="F95" s="21">
        <f>IF(D95&gt;C95,(C95/D95)*10,10)</f>
        <v>10</v>
      </c>
    </row>
    <row r="96" spans="1:6" x14ac:dyDescent="0.2">
      <c r="A96" s="17" t="s">
        <v>114</v>
      </c>
      <c r="B96" s="17" t="s">
        <v>24</v>
      </c>
      <c r="C96" s="16">
        <v>115</v>
      </c>
      <c r="D96" s="18"/>
      <c r="E96" s="16">
        <f t="shared" si="5"/>
        <v>0</v>
      </c>
      <c r="F96" s="21">
        <f>IF(D96&gt;C96,(C96/D96)*10,10)</f>
        <v>10</v>
      </c>
    </row>
    <row r="97" spans="1:6" x14ac:dyDescent="0.2">
      <c r="A97" s="17" t="s">
        <v>115</v>
      </c>
      <c r="B97" s="17" t="s">
        <v>24</v>
      </c>
      <c r="C97" s="16">
        <v>216</v>
      </c>
      <c r="D97" s="18"/>
      <c r="E97" s="16">
        <f t="shared" si="5"/>
        <v>0</v>
      </c>
      <c r="F97" s="21">
        <f>IF(D97&gt;C97,(C97/D97)*10,10)</f>
        <v>10</v>
      </c>
    </row>
    <row r="98" spans="1:6" x14ac:dyDescent="0.2">
      <c r="A98" s="17" t="s">
        <v>116</v>
      </c>
      <c r="B98" s="17" t="s">
        <v>24</v>
      </c>
      <c r="C98" s="16">
        <v>54</v>
      </c>
      <c r="D98" s="18"/>
      <c r="E98" s="16">
        <f t="shared" si="5"/>
        <v>0</v>
      </c>
      <c r="F98" s="21">
        <f t="shared" ref="F92:F132" si="6">IF(D98&gt;C98,(C98/D98)*10,10)</f>
        <v>10</v>
      </c>
    </row>
    <row r="99" spans="1:6" x14ac:dyDescent="0.2">
      <c r="A99" s="17" t="s">
        <v>117</v>
      </c>
      <c r="B99" s="17" t="s">
        <v>24</v>
      </c>
      <c r="C99" s="16">
        <v>95</v>
      </c>
      <c r="D99" s="18"/>
      <c r="E99" s="16">
        <f t="shared" si="5"/>
        <v>0</v>
      </c>
      <c r="F99" s="21">
        <f t="shared" si="6"/>
        <v>10</v>
      </c>
    </row>
    <row r="100" spans="1:6" x14ac:dyDescent="0.2">
      <c r="A100" s="17" t="s">
        <v>118</v>
      </c>
      <c r="B100" s="17" t="s">
        <v>24</v>
      </c>
      <c r="C100" s="16">
        <v>95</v>
      </c>
      <c r="D100" s="18"/>
      <c r="E100" s="16">
        <f t="shared" si="5"/>
        <v>0</v>
      </c>
      <c r="F100" s="21">
        <f t="shared" si="6"/>
        <v>10</v>
      </c>
    </row>
    <row r="101" spans="1:6" x14ac:dyDescent="0.2">
      <c r="A101" s="17" t="s">
        <v>119</v>
      </c>
      <c r="B101" s="17" t="s">
        <v>24</v>
      </c>
      <c r="C101" s="16">
        <v>75</v>
      </c>
      <c r="D101" s="18"/>
      <c r="E101" s="16">
        <f t="shared" si="5"/>
        <v>0</v>
      </c>
      <c r="F101" s="21">
        <f t="shared" si="6"/>
        <v>10</v>
      </c>
    </row>
    <row r="102" spans="1:6" x14ac:dyDescent="0.2">
      <c r="A102" s="17" t="s">
        <v>120</v>
      </c>
      <c r="B102" s="17" t="s">
        <v>24</v>
      </c>
      <c r="C102" s="16">
        <v>75</v>
      </c>
      <c r="D102" s="18"/>
      <c r="E102" s="16">
        <f t="shared" si="5"/>
        <v>0</v>
      </c>
      <c r="F102" s="21">
        <f t="shared" si="6"/>
        <v>10</v>
      </c>
    </row>
    <row r="103" spans="1:6" x14ac:dyDescent="0.2">
      <c r="A103" s="17" t="s">
        <v>121</v>
      </c>
      <c r="B103" s="17" t="s">
        <v>24</v>
      </c>
      <c r="C103" s="16">
        <v>65</v>
      </c>
      <c r="D103" s="18"/>
      <c r="E103" s="16">
        <f t="shared" si="5"/>
        <v>0</v>
      </c>
      <c r="F103" s="21">
        <f t="shared" si="6"/>
        <v>10</v>
      </c>
    </row>
    <row r="104" spans="1:6" x14ac:dyDescent="0.2">
      <c r="A104" s="17" t="s">
        <v>122</v>
      </c>
      <c r="B104" s="17" t="s">
        <v>24</v>
      </c>
      <c r="C104" s="16">
        <v>65</v>
      </c>
      <c r="D104" s="18"/>
      <c r="E104" s="16">
        <f t="shared" si="5"/>
        <v>0</v>
      </c>
      <c r="F104" s="21">
        <f t="shared" si="6"/>
        <v>10</v>
      </c>
    </row>
    <row r="105" spans="1:6" x14ac:dyDescent="0.2">
      <c r="A105" s="17" t="s">
        <v>123</v>
      </c>
      <c r="B105" s="17" t="s">
        <v>24</v>
      </c>
      <c r="C105" s="16">
        <v>195</v>
      </c>
      <c r="D105" s="18"/>
      <c r="E105" s="16">
        <f t="shared" si="5"/>
        <v>0</v>
      </c>
      <c r="F105" s="21">
        <f t="shared" si="6"/>
        <v>10</v>
      </c>
    </row>
    <row r="106" spans="1:6" x14ac:dyDescent="0.2">
      <c r="A106" s="17" t="s">
        <v>124</v>
      </c>
      <c r="B106" s="17" t="s">
        <v>24</v>
      </c>
      <c r="C106" s="16">
        <v>195</v>
      </c>
      <c r="D106" s="18"/>
      <c r="E106" s="16">
        <f t="shared" si="5"/>
        <v>0</v>
      </c>
      <c r="F106" s="21">
        <f t="shared" si="6"/>
        <v>10</v>
      </c>
    </row>
    <row r="107" spans="1:6" x14ac:dyDescent="0.2">
      <c r="A107" s="17" t="s">
        <v>125</v>
      </c>
      <c r="B107" s="17" t="s">
        <v>24</v>
      </c>
      <c r="C107" s="16">
        <v>43</v>
      </c>
      <c r="D107" s="18"/>
      <c r="E107" s="13">
        <f>D107*1.21</f>
        <v>0</v>
      </c>
      <c r="F107" s="21">
        <f t="shared" si="6"/>
        <v>10</v>
      </c>
    </row>
    <row r="108" spans="1:6" x14ac:dyDescent="0.2">
      <c r="A108" s="17" t="s">
        <v>126</v>
      </c>
      <c r="B108" s="17" t="s">
        <v>24</v>
      </c>
      <c r="C108" s="16">
        <v>43</v>
      </c>
      <c r="D108" s="18"/>
      <c r="E108" s="13">
        <f>D108*1.21</f>
        <v>0</v>
      </c>
      <c r="F108" s="21">
        <f t="shared" si="6"/>
        <v>10</v>
      </c>
    </row>
    <row r="109" spans="1:6" x14ac:dyDescent="0.2">
      <c r="A109" s="17" t="s">
        <v>127</v>
      </c>
      <c r="B109" s="17" t="s">
        <v>24</v>
      </c>
      <c r="C109" s="16">
        <v>78</v>
      </c>
      <c r="D109" s="18"/>
      <c r="E109" s="13">
        <f>D109*1.21</f>
        <v>0</v>
      </c>
      <c r="F109" s="21">
        <f t="shared" si="6"/>
        <v>10</v>
      </c>
    </row>
    <row r="110" spans="1:6" x14ac:dyDescent="0.2">
      <c r="A110" s="17" t="s">
        <v>128</v>
      </c>
      <c r="B110" s="17" t="s">
        <v>24</v>
      </c>
      <c r="C110" s="16">
        <v>78</v>
      </c>
      <c r="D110" s="18"/>
      <c r="E110" s="13">
        <f>D110*1.21</f>
        <v>0</v>
      </c>
      <c r="F110" s="21">
        <f t="shared" si="6"/>
        <v>10</v>
      </c>
    </row>
    <row r="111" spans="1:6" x14ac:dyDescent="0.2">
      <c r="A111" s="17" t="s">
        <v>129</v>
      </c>
      <c r="B111" s="17" t="s">
        <v>24</v>
      </c>
      <c r="C111" s="16">
        <v>19</v>
      </c>
      <c r="D111" s="18"/>
      <c r="E111" s="16">
        <f t="shared" si="5"/>
        <v>0</v>
      </c>
      <c r="F111" s="21">
        <f t="shared" si="6"/>
        <v>10</v>
      </c>
    </row>
    <row r="112" spans="1:6" x14ac:dyDescent="0.2">
      <c r="A112" s="17" t="s">
        <v>130</v>
      </c>
      <c r="B112" s="17" t="s">
        <v>24</v>
      </c>
      <c r="C112" s="16">
        <v>58.5</v>
      </c>
      <c r="D112" s="18"/>
      <c r="E112" s="16">
        <f t="shared" si="5"/>
        <v>0</v>
      </c>
      <c r="F112" s="21">
        <f t="shared" si="6"/>
        <v>10</v>
      </c>
    </row>
    <row r="113" spans="1:6" x14ac:dyDescent="0.2">
      <c r="A113" s="17" t="s">
        <v>131</v>
      </c>
      <c r="B113" s="17" t="s">
        <v>24</v>
      </c>
      <c r="C113" s="16">
        <v>58.5</v>
      </c>
      <c r="D113" s="18"/>
      <c r="E113" s="16">
        <f t="shared" si="5"/>
        <v>0</v>
      </c>
      <c r="F113" s="21">
        <f t="shared" si="6"/>
        <v>10</v>
      </c>
    </row>
    <row r="114" spans="1:6" x14ac:dyDescent="0.2">
      <c r="A114" s="17" t="s">
        <v>132</v>
      </c>
      <c r="B114" s="17" t="s">
        <v>26</v>
      </c>
      <c r="C114" s="16">
        <v>14</v>
      </c>
      <c r="D114" s="18"/>
      <c r="E114" s="16">
        <f t="shared" si="5"/>
        <v>0</v>
      </c>
      <c r="F114" s="21">
        <f t="shared" si="6"/>
        <v>10</v>
      </c>
    </row>
    <row r="115" spans="1:6" x14ac:dyDescent="0.2">
      <c r="A115" s="17" t="s">
        <v>133</v>
      </c>
      <c r="B115" s="17" t="s">
        <v>26</v>
      </c>
      <c r="C115" s="16">
        <v>14</v>
      </c>
      <c r="D115" s="18"/>
      <c r="E115" s="13">
        <f>D115*1.21</f>
        <v>0</v>
      </c>
      <c r="F115" s="21">
        <f t="shared" si="6"/>
        <v>10</v>
      </c>
    </row>
    <row r="116" spans="1:6" x14ac:dyDescent="0.2">
      <c r="A116" s="17" t="s">
        <v>134</v>
      </c>
      <c r="B116" s="17" t="s">
        <v>26</v>
      </c>
      <c r="C116" s="16">
        <v>14</v>
      </c>
      <c r="D116" s="18"/>
      <c r="E116" s="16">
        <f t="shared" si="5"/>
        <v>0</v>
      </c>
      <c r="F116" s="21">
        <f t="shared" si="6"/>
        <v>10</v>
      </c>
    </row>
    <row r="117" spans="1:6" x14ac:dyDescent="0.2">
      <c r="A117" s="17" t="s">
        <v>135</v>
      </c>
      <c r="B117" s="17" t="s">
        <v>26</v>
      </c>
      <c r="C117" s="16">
        <v>14</v>
      </c>
      <c r="D117" s="18"/>
      <c r="E117" s="13">
        <f>D117*1.21</f>
        <v>0</v>
      </c>
      <c r="F117" s="21">
        <f t="shared" si="6"/>
        <v>10</v>
      </c>
    </row>
    <row r="118" spans="1:6" x14ac:dyDescent="0.2">
      <c r="A118" s="17" t="s">
        <v>136</v>
      </c>
      <c r="B118" s="17" t="s">
        <v>24</v>
      </c>
      <c r="C118" s="16">
        <v>6.5</v>
      </c>
      <c r="D118" s="18"/>
      <c r="E118" s="16">
        <f t="shared" si="5"/>
        <v>0</v>
      </c>
      <c r="F118" s="21">
        <f t="shared" si="6"/>
        <v>10</v>
      </c>
    </row>
    <row r="119" spans="1:6" x14ac:dyDescent="0.2">
      <c r="A119" s="17" t="s">
        <v>137</v>
      </c>
      <c r="B119" s="17" t="s">
        <v>24</v>
      </c>
      <c r="C119" s="16">
        <v>5</v>
      </c>
      <c r="D119" s="18"/>
      <c r="E119" s="13">
        <f>D119*1.21</f>
        <v>0</v>
      </c>
      <c r="F119" s="21">
        <f t="shared" si="6"/>
        <v>10</v>
      </c>
    </row>
    <row r="120" spans="1:6" x14ac:dyDescent="0.2">
      <c r="A120" s="17" t="s">
        <v>138</v>
      </c>
      <c r="B120" s="17" t="s">
        <v>24</v>
      </c>
      <c r="C120" s="16">
        <v>90</v>
      </c>
      <c r="D120" s="18"/>
      <c r="E120" s="16">
        <f t="shared" si="5"/>
        <v>0</v>
      </c>
      <c r="F120" s="21">
        <f t="shared" si="6"/>
        <v>10</v>
      </c>
    </row>
    <row r="121" spans="1:6" x14ac:dyDescent="0.2">
      <c r="A121" s="17" t="s">
        <v>139</v>
      </c>
      <c r="B121" s="17" t="s">
        <v>24</v>
      </c>
      <c r="C121" s="16">
        <v>90</v>
      </c>
      <c r="D121" s="18"/>
      <c r="E121" s="16">
        <f t="shared" si="5"/>
        <v>0</v>
      </c>
      <c r="F121" s="21">
        <f t="shared" si="6"/>
        <v>10</v>
      </c>
    </row>
    <row r="122" spans="1:6" x14ac:dyDescent="0.2">
      <c r="A122" s="17" t="s">
        <v>140</v>
      </c>
      <c r="B122" s="17" t="s">
        <v>24</v>
      </c>
      <c r="C122" s="16">
        <v>119</v>
      </c>
      <c r="D122" s="18"/>
      <c r="E122" s="16">
        <f t="shared" si="5"/>
        <v>0</v>
      </c>
      <c r="F122" s="21">
        <f t="shared" si="6"/>
        <v>10</v>
      </c>
    </row>
    <row r="123" spans="1:6" x14ac:dyDescent="0.2">
      <c r="A123" s="17" t="s">
        <v>141</v>
      </c>
      <c r="B123" s="17" t="s">
        <v>24</v>
      </c>
      <c r="C123" s="16">
        <v>119</v>
      </c>
      <c r="D123" s="18"/>
      <c r="E123" s="16">
        <f t="shared" si="5"/>
        <v>0</v>
      </c>
      <c r="F123" s="21">
        <f t="shared" si="6"/>
        <v>10</v>
      </c>
    </row>
    <row r="124" spans="1:6" x14ac:dyDescent="0.2">
      <c r="A124" s="17" t="s">
        <v>142</v>
      </c>
      <c r="B124" s="17" t="s">
        <v>24</v>
      </c>
      <c r="C124" s="16">
        <v>27</v>
      </c>
      <c r="D124" s="18"/>
      <c r="E124" s="16">
        <f t="shared" si="5"/>
        <v>0</v>
      </c>
      <c r="F124" s="21">
        <f t="shared" si="6"/>
        <v>10</v>
      </c>
    </row>
    <row r="125" spans="1:6" x14ac:dyDescent="0.2">
      <c r="A125" s="17" t="s">
        <v>143</v>
      </c>
      <c r="B125" s="17" t="s">
        <v>24</v>
      </c>
      <c r="C125" s="16">
        <v>27</v>
      </c>
      <c r="D125" s="18"/>
      <c r="E125" s="16">
        <f t="shared" si="5"/>
        <v>0</v>
      </c>
      <c r="F125" s="21">
        <f t="shared" si="6"/>
        <v>10</v>
      </c>
    </row>
    <row r="126" spans="1:6" x14ac:dyDescent="0.2">
      <c r="A126" s="17" t="s">
        <v>144</v>
      </c>
      <c r="B126" s="17" t="s">
        <v>24</v>
      </c>
      <c r="C126" s="16">
        <v>22</v>
      </c>
      <c r="D126" s="18"/>
      <c r="E126" s="16">
        <f t="shared" si="5"/>
        <v>0</v>
      </c>
      <c r="F126" s="21">
        <f t="shared" si="6"/>
        <v>10</v>
      </c>
    </row>
    <row r="127" spans="1:6" x14ac:dyDescent="0.2">
      <c r="A127" s="17" t="s">
        <v>145</v>
      </c>
      <c r="B127" s="17" t="s">
        <v>24</v>
      </c>
      <c r="C127" s="16">
        <v>90</v>
      </c>
      <c r="D127" s="18"/>
      <c r="E127" s="16">
        <f t="shared" si="5"/>
        <v>0</v>
      </c>
      <c r="F127" s="21">
        <f t="shared" si="6"/>
        <v>10</v>
      </c>
    </row>
    <row r="128" spans="1:6" x14ac:dyDescent="0.2">
      <c r="A128" s="17" t="s">
        <v>146</v>
      </c>
      <c r="B128" s="17" t="s">
        <v>24</v>
      </c>
      <c r="C128" s="16">
        <v>47</v>
      </c>
      <c r="D128" s="18"/>
      <c r="E128" s="13">
        <f>D128*1.21</f>
        <v>0</v>
      </c>
      <c r="F128" s="21">
        <f t="shared" si="6"/>
        <v>10</v>
      </c>
    </row>
    <row r="129" spans="1:6" x14ac:dyDescent="0.2">
      <c r="A129" s="17" t="s">
        <v>147</v>
      </c>
      <c r="B129" s="17" t="s">
        <v>24</v>
      </c>
      <c r="C129" s="16">
        <v>40</v>
      </c>
      <c r="D129" s="18"/>
      <c r="E129" s="16">
        <f t="shared" si="5"/>
        <v>0</v>
      </c>
      <c r="F129" s="21">
        <f t="shared" si="6"/>
        <v>10</v>
      </c>
    </row>
    <row r="130" spans="1:6" x14ac:dyDescent="0.2">
      <c r="A130" s="17" t="s">
        <v>148</v>
      </c>
      <c r="B130" s="17" t="s">
        <v>24</v>
      </c>
      <c r="C130" s="16">
        <v>72.5</v>
      </c>
      <c r="D130" s="18"/>
      <c r="E130" s="16">
        <f t="shared" si="5"/>
        <v>0</v>
      </c>
      <c r="F130" s="21">
        <f t="shared" si="6"/>
        <v>10</v>
      </c>
    </row>
    <row r="131" spans="1:6" x14ac:dyDescent="0.2">
      <c r="A131" s="17" t="s">
        <v>149</v>
      </c>
      <c r="B131" s="17" t="s">
        <v>24</v>
      </c>
      <c r="C131" s="16">
        <v>105</v>
      </c>
      <c r="D131" s="18"/>
      <c r="E131" s="16">
        <f t="shared" si="5"/>
        <v>0</v>
      </c>
      <c r="F131" s="21">
        <f t="shared" si="6"/>
        <v>10</v>
      </c>
    </row>
    <row r="132" spans="1:6" x14ac:dyDescent="0.2">
      <c r="A132" s="17" t="s">
        <v>150</v>
      </c>
      <c r="B132" s="17" t="s">
        <v>24</v>
      </c>
      <c r="C132" s="16">
        <v>99</v>
      </c>
      <c r="D132" s="18"/>
      <c r="E132" s="16">
        <f t="shared" si="5"/>
        <v>0</v>
      </c>
      <c r="F132" s="21">
        <f t="shared" si="6"/>
        <v>10</v>
      </c>
    </row>
    <row r="133" spans="1:6" x14ac:dyDescent="0.2">
      <c r="A133" s="89" t="s">
        <v>151</v>
      </c>
      <c r="B133" s="90"/>
      <c r="C133" s="90"/>
      <c r="D133" s="90"/>
      <c r="E133" s="90"/>
      <c r="F133" s="90"/>
    </row>
    <row r="134" spans="1:6" x14ac:dyDescent="0.2">
      <c r="A134" s="17" t="s">
        <v>152</v>
      </c>
      <c r="B134" s="17" t="s">
        <v>24</v>
      </c>
      <c r="C134" s="16">
        <v>65</v>
      </c>
      <c r="D134" s="18"/>
      <c r="E134" s="16">
        <f t="shared" ref="E134:E197" si="7">D134*1.21</f>
        <v>0</v>
      </c>
      <c r="F134" s="21">
        <f t="shared" ref="F134:F220" si="8">IF(D134&gt;C134,(C134/D134)*10,10)</f>
        <v>10</v>
      </c>
    </row>
    <row r="135" spans="1:6" x14ac:dyDescent="0.2">
      <c r="A135" s="17" t="s">
        <v>153</v>
      </c>
      <c r="B135" s="17" t="s">
        <v>24</v>
      </c>
      <c r="C135" s="16">
        <v>36</v>
      </c>
      <c r="D135" s="18"/>
      <c r="E135" s="13">
        <f>D135*1.21</f>
        <v>0</v>
      </c>
      <c r="F135" s="21">
        <f t="shared" si="8"/>
        <v>10</v>
      </c>
    </row>
    <row r="136" spans="1:6" x14ac:dyDescent="0.2">
      <c r="A136" s="17" t="s">
        <v>154</v>
      </c>
      <c r="B136" s="17" t="s">
        <v>26</v>
      </c>
      <c r="C136" s="16">
        <v>0.2</v>
      </c>
      <c r="D136" s="18"/>
      <c r="E136" s="16">
        <f t="shared" si="7"/>
        <v>0</v>
      </c>
      <c r="F136" s="21">
        <f t="shared" si="8"/>
        <v>10</v>
      </c>
    </row>
    <row r="137" spans="1:6" x14ac:dyDescent="0.2">
      <c r="A137" s="17" t="s">
        <v>155</v>
      </c>
      <c r="B137" s="17" t="s">
        <v>24</v>
      </c>
      <c r="C137" s="16">
        <v>50</v>
      </c>
      <c r="D137" s="18"/>
      <c r="E137" s="16">
        <f t="shared" si="7"/>
        <v>0</v>
      </c>
      <c r="F137" s="21">
        <f t="shared" si="8"/>
        <v>10</v>
      </c>
    </row>
    <row r="138" spans="1:6" x14ac:dyDescent="0.2">
      <c r="A138" s="89" t="s">
        <v>156</v>
      </c>
      <c r="B138" s="90"/>
      <c r="C138" s="90"/>
      <c r="D138" s="90"/>
      <c r="E138" s="90"/>
      <c r="F138" s="90"/>
    </row>
    <row r="139" spans="1:6" x14ac:dyDescent="0.2">
      <c r="A139" s="22" t="s">
        <v>157</v>
      </c>
      <c r="B139" s="23" t="s">
        <v>26</v>
      </c>
      <c r="C139" s="16">
        <v>22.41</v>
      </c>
      <c r="D139" s="18"/>
      <c r="E139" s="16">
        <f t="shared" si="7"/>
        <v>0</v>
      </c>
      <c r="F139" s="21">
        <f t="shared" si="8"/>
        <v>10</v>
      </c>
    </row>
    <row r="140" spans="1:6" x14ac:dyDescent="0.2">
      <c r="A140" s="22" t="s">
        <v>158</v>
      </c>
      <c r="B140" s="23" t="s">
        <v>26</v>
      </c>
      <c r="C140" s="16">
        <v>2.61</v>
      </c>
      <c r="D140" s="18"/>
      <c r="E140" s="16">
        <f t="shared" si="7"/>
        <v>0</v>
      </c>
      <c r="F140" s="21">
        <f t="shared" si="8"/>
        <v>10</v>
      </c>
    </row>
    <row r="141" spans="1:6" x14ac:dyDescent="0.2">
      <c r="A141" s="22" t="s">
        <v>159</v>
      </c>
      <c r="B141" s="21" t="s">
        <v>160</v>
      </c>
      <c r="C141" s="16">
        <v>10.35</v>
      </c>
      <c r="D141" s="18"/>
      <c r="E141" s="16">
        <f t="shared" si="7"/>
        <v>0</v>
      </c>
      <c r="F141" s="21">
        <f t="shared" si="8"/>
        <v>10</v>
      </c>
    </row>
    <row r="142" spans="1:6" x14ac:dyDescent="0.2">
      <c r="A142" s="22" t="s">
        <v>161</v>
      </c>
      <c r="B142" s="23" t="s">
        <v>26</v>
      </c>
      <c r="C142" s="16">
        <v>3.42</v>
      </c>
      <c r="D142" s="18"/>
      <c r="E142" s="16">
        <f t="shared" si="7"/>
        <v>0</v>
      </c>
      <c r="F142" s="21">
        <f t="shared" si="8"/>
        <v>10</v>
      </c>
    </row>
    <row r="143" spans="1:6" x14ac:dyDescent="0.2">
      <c r="A143" s="17" t="s">
        <v>162</v>
      </c>
      <c r="B143" s="23" t="s">
        <v>26</v>
      </c>
      <c r="C143" s="16">
        <v>2.25</v>
      </c>
      <c r="D143" s="18"/>
      <c r="E143" s="16">
        <f t="shared" si="7"/>
        <v>0</v>
      </c>
      <c r="F143" s="21">
        <f t="shared" si="8"/>
        <v>10</v>
      </c>
    </row>
    <row r="144" spans="1:6" x14ac:dyDescent="0.2">
      <c r="A144" s="17" t="s">
        <v>163</v>
      </c>
      <c r="B144" s="23" t="s">
        <v>164</v>
      </c>
      <c r="C144" s="16">
        <v>16</v>
      </c>
      <c r="D144" s="18"/>
      <c r="E144" s="13">
        <f>D144*1.21</f>
        <v>0</v>
      </c>
      <c r="F144" s="21">
        <f t="shared" si="8"/>
        <v>10</v>
      </c>
    </row>
    <row r="145" spans="1:6" x14ac:dyDescent="0.2">
      <c r="A145" s="17" t="s">
        <v>165</v>
      </c>
      <c r="B145" s="23" t="s">
        <v>26</v>
      </c>
      <c r="C145" s="16">
        <v>35</v>
      </c>
      <c r="D145" s="18"/>
      <c r="E145" s="13">
        <f>D145*1.21</f>
        <v>0</v>
      </c>
      <c r="F145" s="21">
        <f t="shared" si="8"/>
        <v>10</v>
      </c>
    </row>
    <row r="146" spans="1:6" x14ac:dyDescent="0.2">
      <c r="A146" s="17" t="s">
        <v>166</v>
      </c>
      <c r="B146" s="21" t="s">
        <v>167</v>
      </c>
      <c r="C146" s="16">
        <v>6.75</v>
      </c>
      <c r="D146" s="18"/>
      <c r="E146" s="16">
        <f t="shared" si="7"/>
        <v>0</v>
      </c>
      <c r="F146" s="21">
        <f t="shared" si="8"/>
        <v>10</v>
      </c>
    </row>
    <row r="147" spans="1:6" x14ac:dyDescent="0.2">
      <c r="A147" s="17" t="s">
        <v>168</v>
      </c>
      <c r="B147" s="23" t="s">
        <v>26</v>
      </c>
      <c r="C147" s="16">
        <v>5.4</v>
      </c>
      <c r="D147" s="18"/>
      <c r="E147" s="16">
        <f t="shared" si="7"/>
        <v>0</v>
      </c>
      <c r="F147" s="21">
        <f t="shared" si="8"/>
        <v>10</v>
      </c>
    </row>
    <row r="148" spans="1:6" x14ac:dyDescent="0.2">
      <c r="A148" s="17" t="s">
        <v>169</v>
      </c>
      <c r="B148" s="23" t="s">
        <v>26</v>
      </c>
      <c r="C148" s="16">
        <v>4.5</v>
      </c>
      <c r="D148" s="18"/>
      <c r="E148" s="16">
        <f t="shared" si="7"/>
        <v>0</v>
      </c>
      <c r="F148" s="21">
        <f t="shared" si="8"/>
        <v>10</v>
      </c>
    </row>
    <row r="149" spans="1:6" x14ac:dyDescent="0.2">
      <c r="A149" s="17" t="s">
        <v>170</v>
      </c>
      <c r="B149" s="21" t="s">
        <v>171</v>
      </c>
      <c r="C149" s="16">
        <v>2.9699999999999998</v>
      </c>
      <c r="D149" s="18"/>
      <c r="E149" s="16">
        <f t="shared" si="7"/>
        <v>0</v>
      </c>
      <c r="F149" s="21">
        <f t="shared" si="8"/>
        <v>10</v>
      </c>
    </row>
    <row r="150" spans="1:6" x14ac:dyDescent="0.2">
      <c r="A150" s="17" t="s">
        <v>172</v>
      </c>
      <c r="B150" s="23" t="s">
        <v>26</v>
      </c>
      <c r="C150" s="16">
        <v>7.2000000000000008E-2</v>
      </c>
      <c r="D150" s="18"/>
      <c r="E150" s="16">
        <f t="shared" si="7"/>
        <v>0</v>
      </c>
      <c r="F150" s="21">
        <f t="shared" si="8"/>
        <v>10</v>
      </c>
    </row>
    <row r="151" spans="1:6" x14ac:dyDescent="0.2">
      <c r="A151" s="17" t="s">
        <v>173</v>
      </c>
      <c r="B151" s="23" t="s">
        <v>26</v>
      </c>
      <c r="C151" s="16">
        <v>3.6</v>
      </c>
      <c r="D151" s="18"/>
      <c r="E151" s="16">
        <f t="shared" si="7"/>
        <v>0</v>
      </c>
      <c r="F151" s="21">
        <f t="shared" si="8"/>
        <v>10</v>
      </c>
    </row>
    <row r="152" spans="1:6" x14ac:dyDescent="0.2">
      <c r="A152" s="17" t="s">
        <v>174</v>
      </c>
      <c r="B152" s="23" t="s">
        <v>26</v>
      </c>
      <c r="C152" s="16">
        <v>18</v>
      </c>
      <c r="D152" s="18"/>
      <c r="E152" s="16">
        <f t="shared" si="7"/>
        <v>0</v>
      </c>
      <c r="F152" s="21">
        <f t="shared" si="8"/>
        <v>10</v>
      </c>
    </row>
    <row r="153" spans="1:6" x14ac:dyDescent="0.2">
      <c r="A153" s="89" t="s">
        <v>175</v>
      </c>
      <c r="B153" s="90"/>
      <c r="C153" s="90"/>
      <c r="D153" s="90"/>
      <c r="E153" s="90"/>
      <c r="F153" s="90"/>
    </row>
    <row r="154" spans="1:6" x14ac:dyDescent="0.2">
      <c r="A154" s="17" t="s">
        <v>176</v>
      </c>
      <c r="B154" s="23" t="s">
        <v>24</v>
      </c>
      <c r="C154" s="16">
        <v>1.1000000000000001</v>
      </c>
      <c r="D154" s="18"/>
      <c r="E154" s="16">
        <f t="shared" si="7"/>
        <v>0</v>
      </c>
      <c r="F154" s="21">
        <f t="shared" si="8"/>
        <v>10</v>
      </c>
    </row>
    <row r="155" spans="1:6" x14ac:dyDescent="0.2">
      <c r="A155" s="17" t="s">
        <v>177</v>
      </c>
      <c r="B155" s="23" t="s">
        <v>24</v>
      </c>
      <c r="C155" s="16">
        <v>2.1</v>
      </c>
      <c r="D155" s="18"/>
      <c r="E155" s="16">
        <f t="shared" si="7"/>
        <v>0</v>
      </c>
      <c r="F155" s="21">
        <f t="shared" si="8"/>
        <v>10</v>
      </c>
    </row>
    <row r="156" spans="1:6" x14ac:dyDescent="0.2">
      <c r="A156" s="17" t="s">
        <v>178</v>
      </c>
      <c r="B156" s="23" t="s">
        <v>24</v>
      </c>
      <c r="C156" s="16">
        <v>40</v>
      </c>
      <c r="D156" s="18"/>
      <c r="E156" s="13">
        <f>D156*1.21</f>
        <v>0</v>
      </c>
      <c r="F156" s="21">
        <f t="shared" si="8"/>
        <v>10</v>
      </c>
    </row>
    <row r="157" spans="1:6" x14ac:dyDescent="0.2">
      <c r="A157" s="17" t="s">
        <v>179</v>
      </c>
      <c r="B157" s="23" t="s">
        <v>24</v>
      </c>
      <c r="C157" s="16">
        <v>12.15</v>
      </c>
      <c r="D157" s="18"/>
      <c r="E157" s="16">
        <f t="shared" si="7"/>
        <v>0</v>
      </c>
      <c r="F157" s="21">
        <f t="shared" si="8"/>
        <v>10</v>
      </c>
    </row>
    <row r="158" spans="1:6" x14ac:dyDescent="0.2">
      <c r="A158" s="17" t="s">
        <v>180</v>
      </c>
      <c r="B158" s="23" t="s">
        <v>24</v>
      </c>
      <c r="C158" s="16">
        <v>7</v>
      </c>
      <c r="D158" s="18"/>
      <c r="E158" s="16">
        <f t="shared" si="7"/>
        <v>0</v>
      </c>
      <c r="F158" s="21">
        <f t="shared" si="8"/>
        <v>10</v>
      </c>
    </row>
    <row r="159" spans="1:6" x14ac:dyDescent="0.2">
      <c r="A159" s="17" t="s">
        <v>181</v>
      </c>
      <c r="B159" s="23" t="s">
        <v>24</v>
      </c>
      <c r="C159" s="16">
        <v>30</v>
      </c>
      <c r="D159" s="18"/>
      <c r="E159" s="16">
        <f t="shared" si="7"/>
        <v>0</v>
      </c>
      <c r="F159" s="21">
        <f t="shared" si="8"/>
        <v>10</v>
      </c>
    </row>
    <row r="160" spans="1:6" x14ac:dyDescent="0.2">
      <c r="A160" s="17" t="s">
        <v>182</v>
      </c>
      <c r="B160" s="23" t="s">
        <v>24</v>
      </c>
      <c r="C160" s="16">
        <v>20.5</v>
      </c>
      <c r="D160" s="18"/>
      <c r="E160" s="16">
        <f t="shared" si="7"/>
        <v>0</v>
      </c>
      <c r="F160" s="21">
        <f t="shared" si="8"/>
        <v>10</v>
      </c>
    </row>
    <row r="161" spans="1:6" x14ac:dyDescent="0.2">
      <c r="A161" s="17" t="s">
        <v>183</v>
      </c>
      <c r="B161" s="23" t="s">
        <v>24</v>
      </c>
      <c r="C161" s="16">
        <v>3.1</v>
      </c>
      <c r="D161" s="18"/>
      <c r="E161" s="13">
        <f>D161*1.21</f>
        <v>0</v>
      </c>
      <c r="F161" s="21">
        <f t="shared" si="8"/>
        <v>10</v>
      </c>
    </row>
    <row r="162" spans="1:6" x14ac:dyDescent="0.2">
      <c r="A162" s="17" t="s">
        <v>184</v>
      </c>
      <c r="B162" s="23" t="s">
        <v>24</v>
      </c>
      <c r="C162" s="16">
        <v>8.5</v>
      </c>
      <c r="D162" s="18"/>
      <c r="E162" s="16">
        <f t="shared" si="7"/>
        <v>0</v>
      </c>
      <c r="F162" s="21">
        <f t="shared" si="8"/>
        <v>10</v>
      </c>
    </row>
    <row r="163" spans="1:6" x14ac:dyDescent="0.2">
      <c r="A163" s="17" t="s">
        <v>185</v>
      </c>
      <c r="B163" s="23" t="s">
        <v>24</v>
      </c>
      <c r="C163" s="16">
        <v>11.5</v>
      </c>
      <c r="D163" s="18"/>
      <c r="E163" s="16">
        <f t="shared" si="7"/>
        <v>0</v>
      </c>
      <c r="F163" s="21">
        <f t="shared" si="8"/>
        <v>10</v>
      </c>
    </row>
    <row r="164" spans="1:6" x14ac:dyDescent="0.2">
      <c r="A164" s="17" t="s">
        <v>186</v>
      </c>
      <c r="B164" s="23" t="s">
        <v>24</v>
      </c>
      <c r="C164" s="16">
        <v>8.1</v>
      </c>
      <c r="D164" s="18"/>
      <c r="E164" s="16">
        <f t="shared" si="7"/>
        <v>0</v>
      </c>
      <c r="F164" s="21">
        <f t="shared" si="8"/>
        <v>10</v>
      </c>
    </row>
    <row r="165" spans="1:6" x14ac:dyDescent="0.2">
      <c r="A165" s="17" t="s">
        <v>187</v>
      </c>
      <c r="B165" s="23" t="s">
        <v>24</v>
      </c>
      <c r="C165" s="16">
        <v>32</v>
      </c>
      <c r="D165" s="18"/>
      <c r="E165" s="16">
        <f t="shared" si="7"/>
        <v>0</v>
      </c>
      <c r="F165" s="21">
        <f t="shared" si="8"/>
        <v>10</v>
      </c>
    </row>
    <row r="166" spans="1:6" x14ac:dyDescent="0.2">
      <c r="A166" s="17" t="s">
        <v>188</v>
      </c>
      <c r="B166" s="23" t="s">
        <v>24</v>
      </c>
      <c r="C166" s="16">
        <v>12.5</v>
      </c>
      <c r="D166" s="18"/>
      <c r="E166" s="16">
        <f t="shared" si="7"/>
        <v>0</v>
      </c>
      <c r="F166" s="21">
        <f t="shared" si="8"/>
        <v>10</v>
      </c>
    </row>
    <row r="167" spans="1:6" x14ac:dyDescent="0.2">
      <c r="A167" s="24" t="s">
        <v>189</v>
      </c>
      <c r="B167" s="23" t="s">
        <v>190</v>
      </c>
      <c r="C167" s="16">
        <v>12.5</v>
      </c>
      <c r="D167" s="43"/>
      <c r="E167" s="16">
        <f t="shared" si="7"/>
        <v>0</v>
      </c>
      <c r="F167" s="21">
        <f t="shared" si="8"/>
        <v>10</v>
      </c>
    </row>
    <row r="168" spans="1:6" x14ac:dyDescent="0.2">
      <c r="A168" s="24" t="s">
        <v>191</v>
      </c>
      <c r="B168" s="45" t="s">
        <v>24</v>
      </c>
      <c r="C168" s="42">
        <v>15</v>
      </c>
      <c r="D168" s="43"/>
      <c r="E168" s="13">
        <f>D168*1.21</f>
        <v>0</v>
      </c>
      <c r="F168" s="21">
        <f t="shared" si="8"/>
        <v>10</v>
      </c>
    </row>
    <row r="169" spans="1:6" x14ac:dyDescent="0.2">
      <c r="A169" s="89" t="s">
        <v>192</v>
      </c>
      <c r="B169" s="90"/>
      <c r="C169" s="90"/>
      <c r="D169" s="90"/>
      <c r="E169" s="90"/>
      <c r="F169" s="90"/>
    </row>
    <row r="170" spans="1:6" x14ac:dyDescent="0.2">
      <c r="A170" s="17" t="s">
        <v>193</v>
      </c>
      <c r="B170" s="23" t="s">
        <v>26</v>
      </c>
      <c r="C170" s="16">
        <v>80</v>
      </c>
      <c r="D170" s="18"/>
      <c r="E170" s="16">
        <f t="shared" si="7"/>
        <v>0</v>
      </c>
      <c r="F170" s="21">
        <f t="shared" si="8"/>
        <v>10</v>
      </c>
    </row>
    <row r="171" spans="1:6" x14ac:dyDescent="0.2">
      <c r="A171" s="17" t="s">
        <v>194</v>
      </c>
      <c r="B171" s="23" t="s">
        <v>26</v>
      </c>
      <c r="C171" s="16">
        <v>80</v>
      </c>
      <c r="D171" s="18"/>
      <c r="E171" s="13">
        <f>D171*1.21</f>
        <v>0</v>
      </c>
      <c r="F171" s="21">
        <f t="shared" si="8"/>
        <v>10</v>
      </c>
    </row>
    <row r="172" spans="1:6" x14ac:dyDescent="0.2">
      <c r="A172" s="17" t="s">
        <v>195</v>
      </c>
      <c r="B172" s="23" t="s">
        <v>26</v>
      </c>
      <c r="C172" s="16">
        <v>80</v>
      </c>
      <c r="D172" s="18"/>
      <c r="E172" s="16">
        <f t="shared" si="7"/>
        <v>0</v>
      </c>
      <c r="F172" s="21">
        <f t="shared" si="8"/>
        <v>10</v>
      </c>
    </row>
    <row r="173" spans="1:6" x14ac:dyDescent="0.2">
      <c r="A173" s="17" t="s">
        <v>196</v>
      </c>
      <c r="B173" s="23" t="s">
        <v>26</v>
      </c>
      <c r="C173" s="16">
        <v>80</v>
      </c>
      <c r="D173" s="18"/>
      <c r="E173" s="13">
        <f>D173*1.21</f>
        <v>0</v>
      </c>
      <c r="F173" s="21">
        <f t="shared" si="8"/>
        <v>10</v>
      </c>
    </row>
    <row r="174" spans="1:6" x14ac:dyDescent="0.2">
      <c r="A174" s="17" t="s">
        <v>197</v>
      </c>
      <c r="B174" s="23" t="s">
        <v>26</v>
      </c>
      <c r="C174" s="16">
        <v>50</v>
      </c>
      <c r="D174" s="18"/>
      <c r="E174" s="16">
        <f t="shared" si="7"/>
        <v>0</v>
      </c>
      <c r="F174" s="21">
        <f t="shared" si="8"/>
        <v>10</v>
      </c>
    </row>
    <row r="175" spans="1:6" x14ac:dyDescent="0.2">
      <c r="A175" s="17" t="s">
        <v>198</v>
      </c>
      <c r="B175" s="23" t="s">
        <v>26</v>
      </c>
      <c r="C175" s="16">
        <v>50</v>
      </c>
      <c r="D175" s="18"/>
      <c r="E175" s="13">
        <f>D175*1.21</f>
        <v>0</v>
      </c>
      <c r="F175" s="21">
        <f t="shared" si="8"/>
        <v>10</v>
      </c>
    </row>
    <row r="176" spans="1:6" x14ac:dyDescent="0.2">
      <c r="A176" s="17" t="s">
        <v>199</v>
      </c>
      <c r="B176" s="23" t="s">
        <v>26</v>
      </c>
      <c r="C176" s="16">
        <v>55</v>
      </c>
      <c r="D176" s="18"/>
      <c r="E176" s="16">
        <f t="shared" si="7"/>
        <v>0</v>
      </c>
      <c r="F176" s="21">
        <f t="shared" si="8"/>
        <v>10</v>
      </c>
    </row>
    <row r="177" spans="1:6" x14ac:dyDescent="0.2">
      <c r="A177" s="17" t="s">
        <v>200</v>
      </c>
      <c r="B177" s="23" t="s">
        <v>26</v>
      </c>
      <c r="C177" s="16">
        <v>55</v>
      </c>
      <c r="D177" s="18"/>
      <c r="E177" s="13">
        <f>D177*1.21</f>
        <v>0</v>
      </c>
      <c r="F177" s="21">
        <f t="shared" si="8"/>
        <v>10</v>
      </c>
    </row>
    <row r="178" spans="1:6" x14ac:dyDescent="0.2">
      <c r="A178" s="17" t="s">
        <v>201</v>
      </c>
      <c r="B178" s="23" t="s">
        <v>26</v>
      </c>
      <c r="C178" s="16">
        <v>55</v>
      </c>
      <c r="D178" s="18"/>
      <c r="E178" s="16">
        <f t="shared" si="7"/>
        <v>0</v>
      </c>
      <c r="F178" s="21">
        <f t="shared" si="8"/>
        <v>10</v>
      </c>
    </row>
    <row r="179" spans="1:6" x14ac:dyDescent="0.2">
      <c r="A179" s="17" t="s">
        <v>202</v>
      </c>
      <c r="B179" s="23" t="s">
        <v>26</v>
      </c>
      <c r="C179" s="16">
        <v>55</v>
      </c>
      <c r="D179" s="18"/>
      <c r="E179" s="13">
        <f>D179*1.21</f>
        <v>0</v>
      </c>
      <c r="F179" s="21">
        <f t="shared" si="8"/>
        <v>10</v>
      </c>
    </row>
    <row r="180" spans="1:6" x14ac:dyDescent="0.2">
      <c r="A180" s="17" t="s">
        <v>203</v>
      </c>
      <c r="B180" s="23" t="s">
        <v>26</v>
      </c>
      <c r="C180" s="16">
        <v>75</v>
      </c>
      <c r="D180" s="18"/>
      <c r="E180" s="13">
        <f>D180*1.21</f>
        <v>0</v>
      </c>
      <c r="F180" s="21">
        <f t="shared" si="8"/>
        <v>10</v>
      </c>
    </row>
    <row r="181" spans="1:6" x14ac:dyDescent="0.2">
      <c r="A181" s="17" t="s">
        <v>204</v>
      </c>
      <c r="B181" s="23" t="s">
        <v>26</v>
      </c>
      <c r="C181" s="16">
        <v>75</v>
      </c>
      <c r="D181" s="18"/>
      <c r="E181" s="13">
        <f>D181*1.21</f>
        <v>0</v>
      </c>
      <c r="F181" s="21">
        <f t="shared" si="8"/>
        <v>10</v>
      </c>
    </row>
    <row r="182" spans="1:6" x14ac:dyDescent="0.2">
      <c r="A182" s="17" t="s">
        <v>205</v>
      </c>
      <c r="B182" s="23" t="s">
        <v>26</v>
      </c>
      <c r="C182" s="16">
        <v>63</v>
      </c>
      <c r="D182" s="18"/>
      <c r="E182" s="16">
        <f t="shared" si="7"/>
        <v>0</v>
      </c>
      <c r="F182" s="21">
        <f t="shared" si="8"/>
        <v>10</v>
      </c>
    </row>
    <row r="183" spans="1:6" x14ac:dyDescent="0.2">
      <c r="A183" s="17" t="s">
        <v>206</v>
      </c>
      <c r="B183" s="23" t="s">
        <v>26</v>
      </c>
      <c r="C183" s="16">
        <v>63</v>
      </c>
      <c r="D183" s="18"/>
      <c r="E183" s="13">
        <f>D183*1.21</f>
        <v>0</v>
      </c>
      <c r="F183" s="21">
        <f t="shared" si="8"/>
        <v>10</v>
      </c>
    </row>
    <row r="184" spans="1:6" x14ac:dyDescent="0.2">
      <c r="A184" s="17" t="s">
        <v>207</v>
      </c>
      <c r="B184" s="23" t="s">
        <v>26</v>
      </c>
      <c r="C184" s="16">
        <v>63</v>
      </c>
      <c r="D184" s="18"/>
      <c r="E184" s="16">
        <f t="shared" si="7"/>
        <v>0</v>
      </c>
      <c r="F184" s="21">
        <f t="shared" si="8"/>
        <v>10</v>
      </c>
    </row>
    <row r="185" spans="1:6" x14ac:dyDescent="0.2">
      <c r="A185" s="17" t="s">
        <v>208</v>
      </c>
      <c r="B185" s="23" t="s">
        <v>26</v>
      </c>
      <c r="C185" s="16">
        <v>63</v>
      </c>
      <c r="D185" s="18"/>
      <c r="E185" s="13">
        <f>D185*1.21</f>
        <v>0</v>
      </c>
      <c r="F185" s="21">
        <f t="shared" si="8"/>
        <v>10</v>
      </c>
    </row>
    <row r="186" spans="1:6" x14ac:dyDescent="0.2">
      <c r="A186" s="17" t="s">
        <v>209</v>
      </c>
      <c r="B186" s="23" t="s">
        <v>26</v>
      </c>
      <c r="C186" s="16">
        <v>119</v>
      </c>
      <c r="D186" s="18"/>
      <c r="E186" s="13">
        <f>D186*1.21</f>
        <v>0</v>
      </c>
      <c r="F186" s="21">
        <f t="shared" si="8"/>
        <v>10</v>
      </c>
    </row>
    <row r="187" spans="1:6" x14ac:dyDescent="0.2">
      <c r="A187" s="17" t="s">
        <v>210</v>
      </c>
      <c r="B187" s="23" t="s">
        <v>26</v>
      </c>
      <c r="C187" s="16">
        <v>119</v>
      </c>
      <c r="D187" s="18"/>
      <c r="E187" s="13">
        <f>D187*1.21</f>
        <v>0</v>
      </c>
      <c r="F187" s="21">
        <f t="shared" si="8"/>
        <v>10</v>
      </c>
    </row>
    <row r="188" spans="1:6" ht="25.5" x14ac:dyDescent="0.2">
      <c r="A188" s="17" t="s">
        <v>211</v>
      </c>
      <c r="B188" s="23" t="s">
        <v>26</v>
      </c>
      <c r="C188" s="16">
        <v>70</v>
      </c>
      <c r="D188" s="18"/>
      <c r="E188" s="16">
        <f t="shared" si="7"/>
        <v>0</v>
      </c>
      <c r="F188" s="21">
        <f t="shared" si="8"/>
        <v>10</v>
      </c>
    </row>
    <row r="189" spans="1:6" ht="25.5" x14ac:dyDescent="0.2">
      <c r="A189" s="17" t="s">
        <v>212</v>
      </c>
      <c r="B189" s="23" t="s">
        <v>26</v>
      </c>
      <c r="C189" s="16">
        <v>70</v>
      </c>
      <c r="D189" s="18"/>
      <c r="E189" s="13">
        <f>D189*1.21</f>
        <v>0</v>
      </c>
      <c r="F189" s="21">
        <f t="shared" si="8"/>
        <v>10</v>
      </c>
    </row>
    <row r="190" spans="1:6" ht="25.5" x14ac:dyDescent="0.2">
      <c r="A190" s="17" t="s">
        <v>213</v>
      </c>
      <c r="B190" s="23" t="s">
        <v>26</v>
      </c>
      <c r="C190" s="16">
        <v>80</v>
      </c>
      <c r="D190" s="18"/>
      <c r="E190" s="16">
        <f t="shared" si="7"/>
        <v>0</v>
      </c>
      <c r="F190" s="21">
        <f t="shared" si="8"/>
        <v>10</v>
      </c>
    </row>
    <row r="191" spans="1:6" ht="25.5" x14ac:dyDescent="0.2">
      <c r="A191" s="17" t="s">
        <v>214</v>
      </c>
      <c r="B191" s="23" t="s">
        <v>26</v>
      </c>
      <c r="C191" s="16">
        <v>80</v>
      </c>
      <c r="D191" s="18"/>
      <c r="E191" s="13">
        <f>D191*1.21</f>
        <v>0</v>
      </c>
      <c r="F191" s="21">
        <f t="shared" si="8"/>
        <v>10</v>
      </c>
    </row>
    <row r="192" spans="1:6" x14ac:dyDescent="0.2">
      <c r="A192" s="17" t="s">
        <v>215</v>
      </c>
      <c r="B192" s="23" t="s">
        <v>26</v>
      </c>
      <c r="C192" s="16">
        <v>70</v>
      </c>
      <c r="D192" s="18"/>
      <c r="E192" s="16">
        <f t="shared" si="7"/>
        <v>0</v>
      </c>
      <c r="F192" s="21">
        <f t="shared" si="8"/>
        <v>10</v>
      </c>
    </row>
    <row r="193" spans="1:6" x14ac:dyDescent="0.2">
      <c r="A193" s="17" t="s">
        <v>216</v>
      </c>
      <c r="B193" s="23" t="s">
        <v>26</v>
      </c>
      <c r="C193" s="16">
        <v>70</v>
      </c>
      <c r="D193" s="18"/>
      <c r="E193" s="16">
        <f t="shared" si="7"/>
        <v>0</v>
      </c>
      <c r="F193" s="21">
        <f t="shared" si="8"/>
        <v>10</v>
      </c>
    </row>
    <row r="194" spans="1:6" x14ac:dyDescent="0.2">
      <c r="A194" s="17" t="s">
        <v>217</v>
      </c>
      <c r="B194" s="23" t="s">
        <v>26</v>
      </c>
      <c r="C194" s="16">
        <v>80</v>
      </c>
      <c r="D194" s="18"/>
      <c r="E194" s="16">
        <f t="shared" si="7"/>
        <v>0</v>
      </c>
      <c r="F194" s="21">
        <f t="shared" si="8"/>
        <v>10</v>
      </c>
    </row>
    <row r="195" spans="1:6" x14ac:dyDescent="0.2">
      <c r="A195" s="17" t="s">
        <v>218</v>
      </c>
      <c r="B195" s="23" t="s">
        <v>26</v>
      </c>
      <c r="C195" s="16">
        <v>80</v>
      </c>
      <c r="D195" s="18"/>
      <c r="E195" s="16">
        <f t="shared" si="7"/>
        <v>0</v>
      </c>
      <c r="F195" s="21">
        <f t="shared" si="8"/>
        <v>10</v>
      </c>
    </row>
    <row r="196" spans="1:6" x14ac:dyDescent="0.2">
      <c r="A196" s="17" t="s">
        <v>219</v>
      </c>
      <c r="B196" s="23" t="s">
        <v>26</v>
      </c>
      <c r="C196" s="16">
        <v>100</v>
      </c>
      <c r="D196" s="18"/>
      <c r="E196" s="16">
        <f t="shared" si="7"/>
        <v>0</v>
      </c>
      <c r="F196" s="21">
        <f t="shared" si="8"/>
        <v>10</v>
      </c>
    </row>
    <row r="197" spans="1:6" x14ac:dyDescent="0.2">
      <c r="A197" s="24" t="s">
        <v>220</v>
      </c>
      <c r="B197" s="23" t="s">
        <v>26</v>
      </c>
      <c r="C197" s="16">
        <v>100</v>
      </c>
      <c r="D197" s="18"/>
      <c r="E197" s="16">
        <f t="shared" si="7"/>
        <v>0</v>
      </c>
      <c r="F197" s="21">
        <f t="shared" si="8"/>
        <v>10</v>
      </c>
    </row>
    <row r="198" spans="1:6" x14ac:dyDescent="0.2">
      <c r="A198" s="91" t="s">
        <v>221</v>
      </c>
      <c r="B198" s="91"/>
      <c r="C198" s="91"/>
      <c r="D198" s="91"/>
      <c r="E198" s="91"/>
      <c r="F198" s="91"/>
    </row>
    <row r="199" spans="1:6" x14ac:dyDescent="0.2">
      <c r="A199" s="17" t="s">
        <v>222</v>
      </c>
      <c r="B199" s="23" t="s">
        <v>24</v>
      </c>
      <c r="C199" s="16">
        <v>11.5</v>
      </c>
      <c r="D199" s="18"/>
      <c r="E199" s="16">
        <f t="shared" ref="E199:E227" si="9">D199*1.21</f>
        <v>0</v>
      </c>
      <c r="F199" s="21">
        <f t="shared" si="8"/>
        <v>10</v>
      </c>
    </row>
    <row r="200" spans="1:6" x14ac:dyDescent="0.2">
      <c r="A200" s="17" t="s">
        <v>223</v>
      </c>
      <c r="B200" s="23" t="s">
        <v>24</v>
      </c>
      <c r="C200" s="16">
        <v>25</v>
      </c>
      <c r="D200" s="18"/>
      <c r="E200" s="16">
        <f t="shared" si="9"/>
        <v>0</v>
      </c>
      <c r="F200" s="21">
        <f t="shared" si="8"/>
        <v>10</v>
      </c>
    </row>
    <row r="201" spans="1:6" x14ac:dyDescent="0.2">
      <c r="A201" s="17" t="s">
        <v>224</v>
      </c>
      <c r="B201" s="23" t="s">
        <v>24</v>
      </c>
      <c r="C201" s="16">
        <v>8.1999999999999993</v>
      </c>
      <c r="D201" s="18"/>
      <c r="E201" s="16">
        <f t="shared" si="9"/>
        <v>0</v>
      </c>
      <c r="F201" s="21">
        <f t="shared" si="8"/>
        <v>10</v>
      </c>
    </row>
    <row r="202" spans="1:6" x14ac:dyDescent="0.2">
      <c r="A202" s="17" t="s">
        <v>225</v>
      </c>
      <c r="B202" s="23" t="s">
        <v>24</v>
      </c>
      <c r="C202" s="16">
        <v>59</v>
      </c>
      <c r="D202" s="18"/>
      <c r="E202" s="16">
        <f t="shared" si="9"/>
        <v>0</v>
      </c>
      <c r="F202" s="21">
        <f t="shared" si="8"/>
        <v>10</v>
      </c>
    </row>
    <row r="203" spans="1:6" x14ac:dyDescent="0.2">
      <c r="A203" s="17" t="s">
        <v>226</v>
      </c>
      <c r="B203" s="23" t="s">
        <v>24</v>
      </c>
      <c r="C203" s="16">
        <v>32</v>
      </c>
      <c r="D203" s="18"/>
      <c r="E203" s="16">
        <f>D203*1.21</f>
        <v>0</v>
      </c>
      <c r="F203" s="21">
        <f t="shared" si="8"/>
        <v>10</v>
      </c>
    </row>
    <row r="204" spans="1:6" x14ac:dyDescent="0.2">
      <c r="A204" s="17" t="s">
        <v>227</v>
      </c>
      <c r="B204" s="23" t="s">
        <v>24</v>
      </c>
      <c r="C204" s="16">
        <v>6.9</v>
      </c>
      <c r="D204" s="18"/>
      <c r="E204" s="13">
        <f>D204*1.21</f>
        <v>0</v>
      </c>
      <c r="F204" s="21">
        <f>IF(D204&gt;C204,(C204/D204)*10,10)</f>
        <v>10</v>
      </c>
    </row>
    <row r="205" spans="1:6" x14ac:dyDescent="0.2">
      <c r="A205" s="17" t="s">
        <v>228</v>
      </c>
      <c r="B205" s="23" t="s">
        <v>24</v>
      </c>
      <c r="C205" s="16">
        <v>7</v>
      </c>
      <c r="D205" s="18"/>
      <c r="E205" s="13">
        <f>D205*1.21</f>
        <v>0</v>
      </c>
      <c r="F205" s="21">
        <f>IF(D205&gt;C205,(C205/D205)*10,10)</f>
        <v>10</v>
      </c>
    </row>
    <row r="206" spans="1:6" x14ac:dyDescent="0.2">
      <c r="A206" s="17" t="s">
        <v>229</v>
      </c>
      <c r="B206" s="23" t="s">
        <v>24</v>
      </c>
      <c r="C206" s="16">
        <v>7</v>
      </c>
      <c r="D206" s="18"/>
      <c r="E206" s="13">
        <f>D206*1.21</f>
        <v>0</v>
      </c>
      <c r="F206" s="21">
        <f t="shared" si="8"/>
        <v>10</v>
      </c>
    </row>
    <row r="207" spans="1:6" x14ac:dyDescent="0.2">
      <c r="A207" s="17" t="s">
        <v>230</v>
      </c>
      <c r="B207" s="23" t="s">
        <v>24</v>
      </c>
      <c r="C207" s="16">
        <v>3.1</v>
      </c>
      <c r="D207" s="18"/>
      <c r="E207" s="16">
        <f t="shared" si="9"/>
        <v>0</v>
      </c>
      <c r="F207" s="21">
        <f t="shared" si="8"/>
        <v>10</v>
      </c>
    </row>
    <row r="208" spans="1:6" x14ac:dyDescent="0.2">
      <c r="A208" s="17" t="s">
        <v>231</v>
      </c>
      <c r="B208" s="23" t="s">
        <v>24</v>
      </c>
      <c r="C208" s="16">
        <v>1.5</v>
      </c>
      <c r="D208" s="18"/>
      <c r="E208" s="16">
        <f t="shared" si="9"/>
        <v>0</v>
      </c>
      <c r="F208" s="21">
        <f t="shared" si="8"/>
        <v>10</v>
      </c>
    </row>
    <row r="209" spans="1:6" x14ac:dyDescent="0.2">
      <c r="A209" s="17" t="s">
        <v>232</v>
      </c>
      <c r="B209" s="23" t="s">
        <v>24</v>
      </c>
      <c r="C209" s="16">
        <v>7.5</v>
      </c>
      <c r="D209" s="18"/>
      <c r="E209" s="16">
        <f t="shared" si="9"/>
        <v>0</v>
      </c>
      <c r="F209" s="21">
        <f t="shared" si="8"/>
        <v>10</v>
      </c>
    </row>
    <row r="210" spans="1:6" x14ac:dyDescent="0.2">
      <c r="A210" s="17" t="s">
        <v>233</v>
      </c>
      <c r="B210" s="23" t="s">
        <v>24</v>
      </c>
      <c r="C210" s="16">
        <v>2.4</v>
      </c>
      <c r="D210" s="18"/>
      <c r="E210" s="16">
        <f t="shared" si="9"/>
        <v>0</v>
      </c>
      <c r="F210" s="21">
        <f t="shared" si="8"/>
        <v>10</v>
      </c>
    </row>
    <row r="211" spans="1:6" x14ac:dyDescent="0.2">
      <c r="A211" s="17" t="s">
        <v>234</v>
      </c>
      <c r="B211" s="23" t="s">
        <v>24</v>
      </c>
      <c r="C211" s="16">
        <v>58</v>
      </c>
      <c r="D211" s="18"/>
      <c r="E211" s="16">
        <f t="shared" si="9"/>
        <v>0</v>
      </c>
      <c r="F211" s="21">
        <f t="shared" si="8"/>
        <v>10</v>
      </c>
    </row>
    <row r="212" spans="1:6" x14ac:dyDescent="0.2">
      <c r="A212" s="17" t="s">
        <v>235</v>
      </c>
      <c r="B212" s="23" t="s">
        <v>24</v>
      </c>
      <c r="C212" s="16">
        <v>265</v>
      </c>
      <c r="D212" s="18"/>
      <c r="E212" s="16">
        <f t="shared" si="9"/>
        <v>0</v>
      </c>
      <c r="F212" s="21">
        <f t="shared" si="8"/>
        <v>10</v>
      </c>
    </row>
    <row r="213" spans="1:6" x14ac:dyDescent="0.2">
      <c r="A213" s="17" t="s">
        <v>236</v>
      </c>
      <c r="B213" s="23" t="s">
        <v>24</v>
      </c>
      <c r="C213" s="16">
        <v>38</v>
      </c>
      <c r="D213" s="18"/>
      <c r="E213" s="16">
        <f t="shared" si="9"/>
        <v>0</v>
      </c>
      <c r="F213" s="21">
        <f t="shared" si="8"/>
        <v>10</v>
      </c>
    </row>
    <row r="214" spans="1:6" x14ac:dyDescent="0.2">
      <c r="A214" s="17" t="s">
        <v>237</v>
      </c>
      <c r="B214" s="23" t="s">
        <v>24</v>
      </c>
      <c r="C214" s="16">
        <v>5.0999999999999996</v>
      </c>
      <c r="D214" s="18"/>
      <c r="E214" s="16">
        <f t="shared" si="9"/>
        <v>0</v>
      </c>
      <c r="F214" s="21">
        <f t="shared" si="8"/>
        <v>10</v>
      </c>
    </row>
    <row r="215" spans="1:6" x14ac:dyDescent="0.2">
      <c r="A215" s="17" t="s">
        <v>238</v>
      </c>
      <c r="B215" s="23" t="s">
        <v>24</v>
      </c>
      <c r="C215" s="16">
        <v>7</v>
      </c>
      <c r="D215" s="18"/>
      <c r="E215" s="16">
        <f t="shared" si="9"/>
        <v>0</v>
      </c>
      <c r="F215" s="21">
        <f t="shared" si="8"/>
        <v>10</v>
      </c>
    </row>
    <row r="216" spans="1:6" x14ac:dyDescent="0.2">
      <c r="A216" s="25" t="s">
        <v>239</v>
      </c>
      <c r="B216" s="26" t="s">
        <v>26</v>
      </c>
      <c r="C216" s="27">
        <v>15.5</v>
      </c>
      <c r="D216" s="18"/>
      <c r="E216" s="27">
        <f t="shared" si="9"/>
        <v>0</v>
      </c>
      <c r="F216" s="28">
        <f t="shared" si="8"/>
        <v>10</v>
      </c>
    </row>
    <row r="217" spans="1:6" x14ac:dyDescent="0.2">
      <c r="A217" s="92" t="s">
        <v>240</v>
      </c>
      <c r="B217" s="93"/>
      <c r="C217" s="93"/>
      <c r="D217" s="93"/>
      <c r="E217" s="93"/>
      <c r="F217" s="94"/>
    </row>
    <row r="218" spans="1:6" x14ac:dyDescent="0.2">
      <c r="A218" s="17" t="s">
        <v>241</v>
      </c>
      <c r="B218" s="23" t="s">
        <v>24</v>
      </c>
      <c r="C218" s="16">
        <v>5.6</v>
      </c>
      <c r="D218" s="18"/>
      <c r="E218" s="27">
        <f t="shared" si="9"/>
        <v>0</v>
      </c>
      <c r="F218" s="28">
        <f t="shared" si="8"/>
        <v>10</v>
      </c>
    </row>
    <row r="219" spans="1:6" x14ac:dyDescent="0.2">
      <c r="A219" s="17" t="s">
        <v>242</v>
      </c>
      <c r="B219" s="23" t="s">
        <v>24</v>
      </c>
      <c r="C219" s="16">
        <v>5.6</v>
      </c>
      <c r="D219" s="18"/>
      <c r="E219" s="27">
        <f t="shared" si="9"/>
        <v>0</v>
      </c>
      <c r="F219" s="28">
        <f t="shared" si="8"/>
        <v>10</v>
      </c>
    </row>
    <row r="220" spans="1:6" x14ac:dyDescent="0.2">
      <c r="A220" s="17" t="s">
        <v>243</v>
      </c>
      <c r="B220" s="17" t="s">
        <v>24</v>
      </c>
      <c r="C220" s="16">
        <v>2</v>
      </c>
      <c r="D220" s="18"/>
      <c r="E220" s="27">
        <f t="shared" si="9"/>
        <v>0</v>
      </c>
      <c r="F220" s="28">
        <f t="shared" si="8"/>
        <v>10</v>
      </c>
    </row>
    <row r="221" spans="1:6" x14ac:dyDescent="0.2">
      <c r="A221" s="17" t="s">
        <v>244</v>
      </c>
      <c r="B221" s="17" t="s">
        <v>24</v>
      </c>
      <c r="C221" s="16">
        <v>1.5</v>
      </c>
      <c r="D221" s="18"/>
      <c r="E221" s="27">
        <f t="shared" si="9"/>
        <v>0</v>
      </c>
      <c r="F221" s="28">
        <f t="shared" ref="F221:F227" si="10">IF(D221&gt;C221,(C221/D221)*10,10)</f>
        <v>10</v>
      </c>
    </row>
    <row r="222" spans="1:6" x14ac:dyDescent="0.2">
      <c r="A222" s="17" t="s">
        <v>245</v>
      </c>
      <c r="B222" s="17" t="s">
        <v>24</v>
      </c>
      <c r="C222" s="16">
        <v>1</v>
      </c>
      <c r="D222" s="18"/>
      <c r="E222" s="27">
        <f t="shared" si="9"/>
        <v>0</v>
      </c>
      <c r="F222" s="28">
        <f t="shared" si="10"/>
        <v>10</v>
      </c>
    </row>
    <row r="223" spans="1:6" x14ac:dyDescent="0.2">
      <c r="A223" s="17" t="s">
        <v>246</v>
      </c>
      <c r="B223" s="17" t="s">
        <v>24</v>
      </c>
      <c r="C223" s="16">
        <v>9</v>
      </c>
      <c r="D223" s="18"/>
      <c r="E223" s="16">
        <f t="shared" si="9"/>
        <v>0</v>
      </c>
      <c r="F223" s="21">
        <f t="shared" si="10"/>
        <v>10</v>
      </c>
    </row>
    <row r="224" spans="1:6" x14ac:dyDescent="0.2">
      <c r="A224" s="17" t="s">
        <v>247</v>
      </c>
      <c r="B224" s="17" t="s">
        <v>24</v>
      </c>
      <c r="C224" s="16">
        <v>1.25</v>
      </c>
      <c r="D224" s="18"/>
      <c r="E224" s="16">
        <f t="shared" si="9"/>
        <v>0</v>
      </c>
      <c r="F224" s="21">
        <f t="shared" si="10"/>
        <v>10</v>
      </c>
    </row>
    <row r="225" spans="1:6" x14ac:dyDescent="0.2">
      <c r="A225" s="17" t="s">
        <v>248</v>
      </c>
      <c r="B225" s="17" t="s">
        <v>24</v>
      </c>
      <c r="C225" s="16">
        <v>3</v>
      </c>
      <c r="D225" s="18"/>
      <c r="E225" s="13">
        <f>D225*1.21</f>
        <v>0</v>
      </c>
      <c r="F225" s="21">
        <f>IF(D225&gt;C225,(C225/D225)*10,10)</f>
        <v>10</v>
      </c>
    </row>
    <row r="226" spans="1:6" x14ac:dyDescent="0.2">
      <c r="A226" s="19" t="s">
        <v>249</v>
      </c>
      <c r="B226" s="17" t="s">
        <v>24</v>
      </c>
      <c r="C226" s="29">
        <v>2.5</v>
      </c>
      <c r="D226" s="18"/>
      <c r="E226" s="16">
        <f t="shared" si="9"/>
        <v>0</v>
      </c>
      <c r="F226" s="21">
        <f t="shared" si="10"/>
        <v>10</v>
      </c>
    </row>
    <row r="227" spans="1:6" x14ac:dyDescent="0.2">
      <c r="A227" s="19" t="s">
        <v>250</v>
      </c>
      <c r="B227" s="17" t="s">
        <v>24</v>
      </c>
      <c r="C227" s="29">
        <v>4.5</v>
      </c>
      <c r="D227" s="18"/>
      <c r="E227" s="16">
        <f t="shared" si="9"/>
        <v>0</v>
      </c>
      <c r="F227" s="21">
        <f t="shared" si="10"/>
        <v>10</v>
      </c>
    </row>
    <row r="228" spans="1:6" x14ac:dyDescent="0.2">
      <c r="A228" s="30"/>
      <c r="C228" s="7"/>
      <c r="D228" s="7"/>
    </row>
    <row r="229" spans="1:6" ht="13.5" thickBot="1" x14ac:dyDescent="0.25">
      <c r="A229" s="30"/>
      <c r="C229" s="7"/>
      <c r="D229" s="7"/>
    </row>
    <row r="230" spans="1:6" ht="18.75" thickBot="1" x14ac:dyDescent="0.3">
      <c r="A230" s="31" t="s">
        <v>251</v>
      </c>
      <c r="B230" s="32"/>
      <c r="C230" s="33"/>
      <c r="D230" s="33"/>
      <c r="E230" s="32"/>
      <c r="F230" s="34">
        <f>SUM(F5:F90,F92:F132,F134:F137,F139:F152,F154:F168,F170:F197,F199:F216,F218:F227)</f>
        <v>2160</v>
      </c>
    </row>
    <row r="231" spans="1:6" ht="36" x14ac:dyDescent="0.25">
      <c r="A231" s="35" t="s">
        <v>306</v>
      </c>
      <c r="B231" s="36"/>
      <c r="C231" s="37"/>
      <c r="D231" s="37"/>
      <c r="E231" s="36"/>
      <c r="F231" s="38">
        <v>2160</v>
      </c>
    </row>
    <row r="232" spans="1:6" ht="18.75" thickBot="1" x14ac:dyDescent="0.3">
      <c r="A232" s="95" t="s">
        <v>252</v>
      </c>
      <c r="B232" s="96"/>
      <c r="C232" s="96"/>
      <c r="D232" s="96"/>
      <c r="E232" s="96"/>
      <c r="F232" s="85">
        <f>F230/F231*24</f>
        <v>24</v>
      </c>
    </row>
    <row r="233" spans="1:6" x14ac:dyDescent="0.2">
      <c r="A233" s="39"/>
      <c r="B233" s="39"/>
      <c r="C233" s="40"/>
      <c r="D233" s="40"/>
      <c r="E233" s="39"/>
      <c r="F233" s="39"/>
    </row>
    <row r="234" spans="1:6" x14ac:dyDescent="0.2">
      <c r="A234" s="39"/>
      <c r="B234" s="39"/>
      <c r="C234" s="40"/>
      <c r="D234" s="40"/>
      <c r="E234" s="39"/>
      <c r="F234" s="39"/>
    </row>
    <row r="235" spans="1:6" x14ac:dyDescent="0.2">
      <c r="A235" s="39"/>
      <c r="B235" s="39"/>
      <c r="C235" s="40"/>
      <c r="D235" s="40"/>
      <c r="E235" s="39"/>
      <c r="F235" s="39"/>
    </row>
    <row r="236" spans="1:6" x14ac:dyDescent="0.2">
      <c r="A236" s="39"/>
      <c r="B236" s="39"/>
      <c r="C236" s="40"/>
      <c r="D236" s="40"/>
      <c r="E236" s="39"/>
      <c r="F236" s="39"/>
    </row>
    <row r="237" spans="1:6" x14ac:dyDescent="0.2">
      <c r="A237" s="39"/>
      <c r="B237" s="39"/>
      <c r="C237" s="40"/>
      <c r="D237" s="40"/>
      <c r="E237" s="39"/>
      <c r="F237" s="39"/>
    </row>
    <row r="238" spans="1:6" x14ac:dyDescent="0.2">
      <c r="A238" s="39"/>
      <c r="B238" s="39"/>
      <c r="C238" s="40"/>
      <c r="D238" s="40"/>
      <c r="E238" s="39"/>
      <c r="F238" s="39"/>
    </row>
    <row r="239" spans="1:6" x14ac:dyDescent="0.2">
      <c r="A239" s="39"/>
      <c r="B239" s="39"/>
      <c r="C239" s="40"/>
      <c r="D239" s="40"/>
      <c r="E239" s="39"/>
      <c r="F239" s="39"/>
    </row>
    <row r="240" spans="1:6" x14ac:dyDescent="0.2">
      <c r="A240" s="39"/>
      <c r="B240" s="39"/>
      <c r="C240" s="40"/>
      <c r="D240" s="40"/>
      <c r="E240" s="39"/>
      <c r="F240" s="39"/>
    </row>
    <row r="241" spans="1:6" x14ac:dyDescent="0.2">
      <c r="A241" s="39"/>
      <c r="B241" s="39"/>
      <c r="C241" s="40"/>
      <c r="D241" s="40"/>
      <c r="E241" s="39"/>
      <c r="F241" s="39"/>
    </row>
    <row r="242" spans="1:6" x14ac:dyDescent="0.2">
      <c r="A242" s="39"/>
      <c r="B242" s="39"/>
      <c r="C242" s="40"/>
      <c r="D242" s="40"/>
      <c r="E242" s="39"/>
      <c r="F242" s="39"/>
    </row>
    <row r="243" spans="1:6" x14ac:dyDescent="0.2">
      <c r="A243" s="39"/>
      <c r="B243" s="39"/>
      <c r="C243" s="40"/>
      <c r="D243" s="40"/>
      <c r="E243" s="39"/>
      <c r="F243" s="39"/>
    </row>
    <row r="244" spans="1:6" x14ac:dyDescent="0.2">
      <c r="A244" s="39"/>
      <c r="B244" s="39"/>
      <c r="C244" s="40"/>
      <c r="D244" s="40"/>
      <c r="E244" s="39"/>
      <c r="F244" s="39"/>
    </row>
    <row r="245" spans="1:6" x14ac:dyDescent="0.2">
      <c r="A245" s="39"/>
      <c r="B245" s="39"/>
      <c r="C245" s="40"/>
      <c r="D245" s="40"/>
      <c r="E245" s="39"/>
      <c r="F245" s="39"/>
    </row>
    <row r="246" spans="1:6" x14ac:dyDescent="0.2">
      <c r="A246" s="39"/>
      <c r="B246" s="39"/>
      <c r="C246" s="40"/>
      <c r="D246" s="40"/>
      <c r="E246" s="39"/>
      <c r="F246" s="39"/>
    </row>
    <row r="247" spans="1:6" x14ac:dyDescent="0.2">
      <c r="A247" s="39"/>
      <c r="B247" s="39"/>
      <c r="C247" s="40"/>
      <c r="D247" s="40"/>
      <c r="E247" s="39"/>
      <c r="F247" s="39"/>
    </row>
    <row r="248" spans="1:6" x14ac:dyDescent="0.2">
      <c r="A248" s="39"/>
      <c r="B248" s="39"/>
      <c r="C248" s="40"/>
      <c r="D248" s="40"/>
      <c r="E248" s="39"/>
      <c r="F248" s="39"/>
    </row>
  </sheetData>
  <sheetProtection algorithmName="SHA-512" hashValue="m1GZOXb7BBQbBUY2ldAU2C61MeKWoPlmZuBPNTHnSJn+8afAUbCAvRzhfcSppiOBY6x03o58ivieb3ugXBsDyA==" saltValue="CxiYkADb9BoZvWF2Ya9xiw==" spinCount="100000" sheet="1" objects="1" scenarios="1"/>
  <mergeCells count="10">
    <mergeCell ref="A169:F169"/>
    <mergeCell ref="A198:F198"/>
    <mergeCell ref="A217:F217"/>
    <mergeCell ref="A232:E232"/>
    <mergeCell ref="A1:F1"/>
    <mergeCell ref="A4:F4"/>
    <mergeCell ref="A91:F91"/>
    <mergeCell ref="A133:F133"/>
    <mergeCell ref="A138:F138"/>
    <mergeCell ref="A153:F153"/>
  </mergeCells>
  <phoneticPr fontId="10" type="noConversion"/>
  <dataValidations count="1">
    <dataValidation type="decimal" operator="lessThanOrEqual" allowBlank="1" showInputMessage="1" showErrorMessage="1" sqref="F218:F227 F5:F90 F134:F137 F139:F152 F170:F197 F154:F168 F199:F216 F92:F132" xr:uid="{03145FE9-C200-49F5-B8E4-B567EE78AD4E}">
      <formula1>C5</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B34D-2741-4CC8-BA23-28C36F043A41}">
  <dimension ref="A1:G230"/>
  <sheetViews>
    <sheetView topLeftCell="A25" workbookViewId="0">
      <selection activeCell="D53" sqref="D53"/>
    </sheetView>
  </sheetViews>
  <sheetFormatPr defaultRowHeight="12.75" x14ac:dyDescent="0.2"/>
  <cols>
    <col min="1" max="1" width="65.42578125" customWidth="1"/>
    <col min="2" max="2" width="8.42578125" bestFit="1" customWidth="1"/>
    <col min="3" max="3" width="21" bestFit="1" customWidth="1"/>
    <col min="4" max="4" width="22.140625" bestFit="1" customWidth="1"/>
    <col min="5" max="5" width="21.7109375" bestFit="1" customWidth="1"/>
    <col min="6" max="6" width="20.85546875" customWidth="1"/>
  </cols>
  <sheetData>
    <row r="1" spans="1:7" ht="18" x14ac:dyDescent="0.25">
      <c r="A1" s="103" t="s">
        <v>253</v>
      </c>
      <c r="B1" s="103"/>
      <c r="C1" s="103"/>
      <c r="D1" s="103"/>
      <c r="E1" s="103"/>
      <c r="F1" s="103"/>
    </row>
    <row r="2" spans="1:7" x14ac:dyDescent="0.2">
      <c r="A2" s="49"/>
      <c r="B2" s="49"/>
      <c r="C2" s="49"/>
      <c r="D2" s="49"/>
      <c r="E2" s="49"/>
      <c r="F2" s="49"/>
    </row>
    <row r="3" spans="1:7" x14ac:dyDescent="0.2">
      <c r="A3" s="50" t="s">
        <v>16</v>
      </c>
      <c r="B3" s="51" t="s">
        <v>17</v>
      </c>
      <c r="C3" s="51" t="s">
        <v>18</v>
      </c>
      <c r="D3" s="51" t="s">
        <v>19</v>
      </c>
      <c r="E3" s="51" t="s">
        <v>20</v>
      </c>
      <c r="F3" s="51" t="s">
        <v>21</v>
      </c>
    </row>
    <row r="4" spans="1:7" x14ac:dyDescent="0.2">
      <c r="A4" s="104" t="s">
        <v>22</v>
      </c>
      <c r="B4" s="105"/>
      <c r="C4" s="105"/>
      <c r="D4" s="105"/>
      <c r="E4" s="105"/>
      <c r="F4" s="105"/>
    </row>
    <row r="5" spans="1:7" x14ac:dyDescent="0.2">
      <c r="A5" s="52" t="s">
        <v>23</v>
      </c>
      <c r="B5" s="53" t="s">
        <v>24</v>
      </c>
      <c r="C5" s="54">
        <v>2.2799999999999998</v>
      </c>
      <c r="D5" s="111"/>
      <c r="E5" s="54">
        <f>D5*1.21</f>
        <v>0</v>
      </c>
      <c r="F5" s="80">
        <f>IF(D5&gt;C5,(C5/D5)*10,10)</f>
        <v>10</v>
      </c>
    </row>
    <row r="6" spans="1:7" x14ac:dyDescent="0.2">
      <c r="A6" s="52" t="s">
        <v>25</v>
      </c>
      <c r="B6" s="53" t="s">
        <v>26</v>
      </c>
      <c r="C6" s="54">
        <v>2</v>
      </c>
      <c r="D6" s="111"/>
      <c r="E6" s="54">
        <f>D6*1.21</f>
        <v>0</v>
      </c>
      <c r="F6" s="80">
        <f t="shared" ref="F6:F25" si="0">IF(D6&gt;C6,(C6/D6)*10,10)</f>
        <v>10</v>
      </c>
      <c r="G6" s="64"/>
    </row>
    <row r="7" spans="1:7" x14ac:dyDescent="0.2">
      <c r="A7" s="52" t="s">
        <v>254</v>
      </c>
      <c r="B7" s="53" t="s">
        <v>24</v>
      </c>
      <c r="C7" s="54">
        <v>1.79</v>
      </c>
      <c r="D7" s="111"/>
      <c r="E7" s="54">
        <f t="shared" ref="E7:E26" si="1">D7*1.21</f>
        <v>0</v>
      </c>
      <c r="F7" s="80">
        <f t="shared" si="0"/>
        <v>10</v>
      </c>
    </row>
    <row r="8" spans="1:7" x14ac:dyDescent="0.2">
      <c r="A8" s="52" t="s">
        <v>255</v>
      </c>
      <c r="B8" s="53" t="s">
        <v>24</v>
      </c>
      <c r="C8" s="54">
        <v>1.79</v>
      </c>
      <c r="D8" s="111"/>
      <c r="E8" s="54">
        <f t="shared" si="1"/>
        <v>0</v>
      </c>
      <c r="F8" s="80">
        <f t="shared" si="0"/>
        <v>10</v>
      </c>
    </row>
    <row r="9" spans="1:7" x14ac:dyDescent="0.2">
      <c r="A9" s="52" t="s">
        <v>256</v>
      </c>
      <c r="B9" s="53" t="s">
        <v>24</v>
      </c>
      <c r="C9" s="54">
        <v>1.79</v>
      </c>
      <c r="D9" s="111"/>
      <c r="E9" s="54">
        <f t="shared" si="1"/>
        <v>0</v>
      </c>
      <c r="F9" s="80">
        <f t="shared" si="0"/>
        <v>10</v>
      </c>
    </row>
    <row r="10" spans="1:7" x14ac:dyDescent="0.2">
      <c r="A10" s="52" t="s">
        <v>257</v>
      </c>
      <c r="B10" s="53" t="s">
        <v>24</v>
      </c>
      <c r="C10" s="54">
        <v>2.2799999999999998</v>
      </c>
      <c r="D10" s="111"/>
      <c r="E10" s="54">
        <f t="shared" si="1"/>
        <v>0</v>
      </c>
      <c r="F10" s="80">
        <f t="shared" si="0"/>
        <v>10</v>
      </c>
    </row>
    <row r="11" spans="1:7" x14ac:dyDescent="0.2">
      <c r="A11" s="52" t="s">
        <v>258</v>
      </c>
      <c r="B11" s="53" t="s">
        <v>24</v>
      </c>
      <c r="C11" s="54">
        <v>1.79</v>
      </c>
      <c r="D11" s="111"/>
      <c r="E11" s="54">
        <f>D11*1.21</f>
        <v>0</v>
      </c>
      <c r="F11" s="80">
        <f t="shared" si="0"/>
        <v>10</v>
      </c>
    </row>
    <row r="12" spans="1:7" x14ac:dyDescent="0.2">
      <c r="A12" s="52" t="s">
        <v>259</v>
      </c>
      <c r="B12" s="53" t="s">
        <v>24</v>
      </c>
      <c r="C12" s="54">
        <v>1.79</v>
      </c>
      <c r="D12" s="111"/>
      <c r="E12" s="54">
        <f t="shared" si="1"/>
        <v>0</v>
      </c>
      <c r="F12" s="80">
        <f t="shared" si="0"/>
        <v>10</v>
      </c>
    </row>
    <row r="13" spans="1:7" x14ac:dyDescent="0.2">
      <c r="A13" s="52" t="s">
        <v>260</v>
      </c>
      <c r="B13" s="53" t="s">
        <v>24</v>
      </c>
      <c r="C13" s="54">
        <v>1.79</v>
      </c>
      <c r="D13" s="111"/>
      <c r="E13" s="54">
        <f t="shared" si="1"/>
        <v>0</v>
      </c>
      <c r="F13" s="80">
        <f t="shared" si="0"/>
        <v>10</v>
      </c>
    </row>
    <row r="14" spans="1:7" x14ac:dyDescent="0.2">
      <c r="A14" s="52" t="s">
        <v>261</v>
      </c>
      <c r="B14" s="53" t="s">
        <v>24</v>
      </c>
      <c r="C14" s="54">
        <v>1.79</v>
      </c>
      <c r="D14" s="111"/>
      <c r="E14" s="54">
        <f t="shared" si="1"/>
        <v>0</v>
      </c>
      <c r="F14" s="80">
        <f t="shared" si="0"/>
        <v>10</v>
      </c>
    </row>
    <row r="15" spans="1:7" x14ac:dyDescent="0.2">
      <c r="A15" s="52" t="s">
        <v>262</v>
      </c>
      <c r="B15" s="53" t="s">
        <v>24</v>
      </c>
      <c r="C15" s="54">
        <v>1.79</v>
      </c>
      <c r="D15" s="111"/>
      <c r="E15" s="54">
        <f t="shared" si="1"/>
        <v>0</v>
      </c>
      <c r="F15" s="80">
        <f t="shared" si="0"/>
        <v>10</v>
      </c>
    </row>
    <row r="16" spans="1:7" x14ac:dyDescent="0.2">
      <c r="A16" s="52" t="s">
        <v>263</v>
      </c>
      <c r="B16" s="53" t="s">
        <v>24</v>
      </c>
      <c r="C16" s="54">
        <v>3</v>
      </c>
      <c r="D16" s="111"/>
      <c r="E16" s="54">
        <f t="shared" si="1"/>
        <v>0</v>
      </c>
      <c r="F16" s="80">
        <f t="shared" si="0"/>
        <v>10</v>
      </c>
    </row>
    <row r="17" spans="1:6" x14ac:dyDescent="0.2">
      <c r="A17" s="52" t="s">
        <v>264</v>
      </c>
      <c r="B17" s="53" t="s">
        <v>24</v>
      </c>
      <c r="C17" s="54">
        <v>1.79</v>
      </c>
      <c r="D17" s="111"/>
      <c r="E17" s="54">
        <f t="shared" si="1"/>
        <v>0</v>
      </c>
      <c r="F17" s="80">
        <f t="shared" si="0"/>
        <v>10</v>
      </c>
    </row>
    <row r="18" spans="1:6" x14ac:dyDescent="0.2">
      <c r="A18" s="52" t="s">
        <v>265</v>
      </c>
      <c r="B18" s="53" t="s">
        <v>24</v>
      </c>
      <c r="C18" s="54">
        <v>1.6</v>
      </c>
      <c r="D18" s="111"/>
      <c r="E18" s="54">
        <f t="shared" si="1"/>
        <v>0</v>
      </c>
      <c r="F18" s="80">
        <f t="shared" si="0"/>
        <v>10</v>
      </c>
    </row>
    <row r="19" spans="1:6" x14ac:dyDescent="0.2">
      <c r="A19" s="52" t="s">
        <v>266</v>
      </c>
      <c r="B19" s="53" t="s">
        <v>24</v>
      </c>
      <c r="C19" s="54">
        <v>1.79</v>
      </c>
      <c r="D19" s="111"/>
      <c r="E19" s="54">
        <f t="shared" si="1"/>
        <v>0</v>
      </c>
      <c r="F19" s="80">
        <f t="shared" si="0"/>
        <v>10</v>
      </c>
    </row>
    <row r="20" spans="1:6" x14ac:dyDescent="0.2">
      <c r="A20" s="52" t="s">
        <v>267</v>
      </c>
      <c r="B20" s="53" t="s">
        <v>24</v>
      </c>
      <c r="C20" s="54">
        <v>5</v>
      </c>
      <c r="D20" s="111"/>
      <c r="E20" s="54">
        <f t="shared" si="1"/>
        <v>0</v>
      </c>
      <c r="F20" s="80">
        <f t="shared" si="0"/>
        <v>10</v>
      </c>
    </row>
    <row r="21" spans="1:6" x14ac:dyDescent="0.2">
      <c r="A21" s="52" t="s">
        <v>268</v>
      </c>
      <c r="B21" s="53" t="s">
        <v>24</v>
      </c>
      <c r="C21" s="54">
        <v>1.79</v>
      </c>
      <c r="D21" s="111"/>
      <c r="E21" s="54">
        <f t="shared" si="1"/>
        <v>0</v>
      </c>
      <c r="F21" s="80">
        <f t="shared" si="0"/>
        <v>10</v>
      </c>
    </row>
    <row r="22" spans="1:6" x14ac:dyDescent="0.2">
      <c r="A22" s="52" t="s">
        <v>269</v>
      </c>
      <c r="B22" s="53" t="s">
        <v>26</v>
      </c>
      <c r="C22" s="54">
        <v>0.4</v>
      </c>
      <c r="D22" s="111"/>
      <c r="E22" s="54">
        <f t="shared" si="1"/>
        <v>0</v>
      </c>
      <c r="F22" s="80">
        <f t="shared" si="0"/>
        <v>10</v>
      </c>
    </row>
    <row r="23" spans="1:6" x14ac:dyDescent="0.2">
      <c r="A23" s="52" t="s">
        <v>270</v>
      </c>
      <c r="B23" s="53" t="s">
        <v>24</v>
      </c>
      <c r="C23" s="54">
        <v>1.79</v>
      </c>
      <c r="D23" s="111"/>
      <c r="E23" s="54">
        <f>D23*1.21</f>
        <v>0</v>
      </c>
      <c r="F23" s="80">
        <f t="shared" si="0"/>
        <v>10</v>
      </c>
    </row>
    <row r="24" spans="1:6" x14ac:dyDescent="0.2">
      <c r="A24" s="52" t="s">
        <v>271</v>
      </c>
      <c r="B24" s="53" t="s">
        <v>24</v>
      </c>
      <c r="C24" s="54">
        <v>1.79</v>
      </c>
      <c r="D24" s="111"/>
      <c r="E24" s="54">
        <f t="shared" si="1"/>
        <v>0</v>
      </c>
      <c r="F24" s="80">
        <f t="shared" si="0"/>
        <v>10</v>
      </c>
    </row>
    <row r="25" spans="1:6" x14ac:dyDescent="0.2">
      <c r="A25" s="52" t="s">
        <v>272</v>
      </c>
      <c r="B25" s="53" t="s">
        <v>26</v>
      </c>
      <c r="C25" s="54">
        <v>0.4</v>
      </c>
      <c r="D25" s="111"/>
      <c r="E25" s="54">
        <f t="shared" si="1"/>
        <v>0</v>
      </c>
      <c r="F25" s="80">
        <f t="shared" si="0"/>
        <v>10</v>
      </c>
    </row>
    <row r="26" spans="1:6" x14ac:dyDescent="0.2">
      <c r="A26" s="52" t="s">
        <v>273</v>
      </c>
      <c r="B26" s="53" t="s">
        <v>26</v>
      </c>
      <c r="C26" s="54">
        <v>0.4</v>
      </c>
      <c r="D26" s="111"/>
      <c r="E26" s="54">
        <f t="shared" si="1"/>
        <v>0</v>
      </c>
      <c r="F26" s="80">
        <f>IF(D26&gt;C26,(C26/D26)*10,10)</f>
        <v>10</v>
      </c>
    </row>
    <row r="27" spans="1:6" x14ac:dyDescent="0.2">
      <c r="A27" s="106" t="s">
        <v>111</v>
      </c>
      <c r="B27" s="107"/>
      <c r="C27" s="107"/>
      <c r="D27" s="107"/>
      <c r="E27" s="107"/>
      <c r="F27" s="108"/>
    </row>
    <row r="28" spans="1:6" x14ac:dyDescent="0.2">
      <c r="A28" s="52" t="s">
        <v>274</v>
      </c>
      <c r="B28" s="53" t="s">
        <v>24</v>
      </c>
      <c r="C28" s="54">
        <v>5</v>
      </c>
      <c r="D28" s="111"/>
      <c r="E28" s="54">
        <f>SUM(D28*1.21)</f>
        <v>0</v>
      </c>
      <c r="F28" s="80">
        <f t="shared" ref="F28:F53" si="2">IF(D28&gt;C28,(C28/D28)*10,10)</f>
        <v>10</v>
      </c>
    </row>
    <row r="29" spans="1:6" x14ac:dyDescent="0.2">
      <c r="A29" s="52" t="s">
        <v>275</v>
      </c>
      <c r="B29" s="53" t="s">
        <v>24</v>
      </c>
      <c r="C29" s="54">
        <v>1.79</v>
      </c>
      <c r="D29" s="111"/>
      <c r="E29" s="54">
        <f t="shared" ref="E29:E51" si="3">SUM(D29*1.21)</f>
        <v>0</v>
      </c>
      <c r="F29" s="80">
        <f t="shared" si="2"/>
        <v>10</v>
      </c>
    </row>
    <row r="30" spans="1:6" x14ac:dyDescent="0.2">
      <c r="A30" s="52" t="s">
        <v>276</v>
      </c>
      <c r="B30" s="53" t="s">
        <v>24</v>
      </c>
      <c r="C30" s="54">
        <v>5</v>
      </c>
      <c r="D30" s="111"/>
      <c r="E30" s="54">
        <f t="shared" si="3"/>
        <v>0</v>
      </c>
      <c r="F30" s="80">
        <f t="shared" si="2"/>
        <v>10</v>
      </c>
    </row>
    <row r="31" spans="1:6" x14ac:dyDescent="0.2">
      <c r="A31" s="52" t="s">
        <v>277</v>
      </c>
      <c r="B31" s="53" t="s">
        <v>24</v>
      </c>
      <c r="C31" s="54">
        <v>1.79</v>
      </c>
      <c r="D31" s="111"/>
      <c r="E31" s="54">
        <f t="shared" si="3"/>
        <v>0</v>
      </c>
      <c r="F31" s="80">
        <f t="shared" si="2"/>
        <v>10</v>
      </c>
    </row>
    <row r="32" spans="1:6" x14ac:dyDescent="0.2">
      <c r="A32" s="52" t="s">
        <v>278</v>
      </c>
      <c r="B32" s="53" t="s">
        <v>24</v>
      </c>
      <c r="C32" s="54">
        <v>1.79</v>
      </c>
      <c r="D32" s="111"/>
      <c r="E32" s="54">
        <f t="shared" si="3"/>
        <v>0</v>
      </c>
      <c r="F32" s="80">
        <f t="shared" si="2"/>
        <v>10</v>
      </c>
    </row>
    <row r="33" spans="1:6" x14ac:dyDescent="0.2">
      <c r="A33" s="52" t="s">
        <v>279</v>
      </c>
      <c r="B33" s="53" t="s">
        <v>24</v>
      </c>
      <c r="C33" s="54">
        <v>2.2599999999999998</v>
      </c>
      <c r="D33" s="111"/>
      <c r="E33" s="54">
        <f t="shared" si="3"/>
        <v>0</v>
      </c>
      <c r="F33" s="80">
        <f t="shared" si="2"/>
        <v>10</v>
      </c>
    </row>
    <row r="34" spans="1:6" x14ac:dyDescent="0.2">
      <c r="A34" s="52" t="s">
        <v>280</v>
      </c>
      <c r="B34" s="53" t="s">
        <v>24</v>
      </c>
      <c r="C34" s="54">
        <v>5</v>
      </c>
      <c r="D34" s="111"/>
      <c r="E34" s="54">
        <f t="shared" si="3"/>
        <v>0</v>
      </c>
      <c r="F34" s="80">
        <f t="shared" si="2"/>
        <v>10</v>
      </c>
    </row>
    <row r="35" spans="1:6" x14ac:dyDescent="0.2">
      <c r="A35" s="52" t="s">
        <v>281</v>
      </c>
      <c r="B35" s="53" t="s">
        <v>24</v>
      </c>
      <c r="C35" s="54">
        <v>1.79</v>
      </c>
      <c r="D35" s="111"/>
      <c r="E35" s="54">
        <f t="shared" si="3"/>
        <v>0</v>
      </c>
      <c r="F35" s="80">
        <f t="shared" si="2"/>
        <v>10</v>
      </c>
    </row>
    <row r="36" spans="1:6" x14ac:dyDescent="0.2">
      <c r="A36" s="52" t="s">
        <v>282</v>
      </c>
      <c r="B36" s="53" t="s">
        <v>24</v>
      </c>
      <c r="C36" s="54">
        <v>1.79</v>
      </c>
      <c r="D36" s="111"/>
      <c r="E36" s="54">
        <f t="shared" si="3"/>
        <v>0</v>
      </c>
      <c r="F36" s="80">
        <f t="shared" si="2"/>
        <v>10</v>
      </c>
    </row>
    <row r="37" spans="1:6" x14ac:dyDescent="0.2">
      <c r="A37" s="52" t="s">
        <v>283</v>
      </c>
      <c r="B37" s="53" t="s">
        <v>24</v>
      </c>
      <c r="C37" s="54">
        <v>1.79</v>
      </c>
      <c r="D37" s="111"/>
      <c r="E37" s="54">
        <f t="shared" si="3"/>
        <v>0</v>
      </c>
      <c r="F37" s="80">
        <f t="shared" si="2"/>
        <v>10</v>
      </c>
    </row>
    <row r="38" spans="1:6" x14ac:dyDescent="0.2">
      <c r="A38" s="52" t="s">
        <v>284</v>
      </c>
      <c r="B38" s="53" t="s">
        <v>26</v>
      </c>
      <c r="C38" s="54">
        <v>0.4</v>
      </c>
      <c r="D38" s="111"/>
      <c r="E38" s="54">
        <f t="shared" si="3"/>
        <v>0</v>
      </c>
      <c r="F38" s="80">
        <f t="shared" si="2"/>
        <v>10</v>
      </c>
    </row>
    <row r="39" spans="1:6" x14ac:dyDescent="0.2">
      <c r="A39" s="52" t="s">
        <v>285</v>
      </c>
      <c r="B39" s="53" t="s">
        <v>26</v>
      </c>
      <c r="C39" s="54">
        <v>0.4</v>
      </c>
      <c r="D39" s="111"/>
      <c r="E39" s="54">
        <f t="shared" si="3"/>
        <v>0</v>
      </c>
      <c r="F39" s="80">
        <f t="shared" si="2"/>
        <v>10</v>
      </c>
    </row>
    <row r="40" spans="1:6" x14ac:dyDescent="0.2">
      <c r="A40" s="52" t="s">
        <v>286</v>
      </c>
      <c r="B40" s="53" t="s">
        <v>24</v>
      </c>
      <c r="C40" s="54">
        <v>1.79</v>
      </c>
      <c r="D40" s="111"/>
      <c r="E40" s="54">
        <f t="shared" si="3"/>
        <v>0</v>
      </c>
      <c r="F40" s="80">
        <f t="shared" si="2"/>
        <v>10</v>
      </c>
    </row>
    <row r="41" spans="1:6" x14ac:dyDescent="0.2">
      <c r="A41" s="52" t="s">
        <v>287</v>
      </c>
      <c r="B41" s="53" t="s">
        <v>24</v>
      </c>
      <c r="C41" s="54">
        <v>1.79</v>
      </c>
      <c r="D41" s="111"/>
      <c r="E41" s="54">
        <f t="shared" si="3"/>
        <v>0</v>
      </c>
      <c r="F41" s="80">
        <f t="shared" si="2"/>
        <v>10</v>
      </c>
    </row>
    <row r="42" spans="1:6" x14ac:dyDescent="0.2">
      <c r="A42" s="52" t="s">
        <v>288</v>
      </c>
      <c r="B42" s="53" t="s">
        <v>24</v>
      </c>
      <c r="C42" s="54">
        <v>2.1</v>
      </c>
      <c r="D42" s="111"/>
      <c r="E42" s="54">
        <f t="shared" si="3"/>
        <v>0</v>
      </c>
      <c r="F42" s="80">
        <f t="shared" si="2"/>
        <v>10</v>
      </c>
    </row>
    <row r="43" spans="1:6" x14ac:dyDescent="0.2">
      <c r="A43" s="52" t="s">
        <v>289</v>
      </c>
      <c r="B43" s="53" t="s">
        <v>24</v>
      </c>
      <c r="C43" s="54">
        <v>3</v>
      </c>
      <c r="D43" s="111"/>
      <c r="E43" s="54">
        <f t="shared" si="3"/>
        <v>0</v>
      </c>
      <c r="F43" s="80">
        <f t="shared" si="2"/>
        <v>10</v>
      </c>
    </row>
    <row r="44" spans="1:6" x14ac:dyDescent="0.2">
      <c r="A44" s="52" t="s">
        <v>290</v>
      </c>
      <c r="B44" s="53" t="s">
        <v>24</v>
      </c>
      <c r="C44" s="54">
        <v>2.1</v>
      </c>
      <c r="D44" s="111"/>
      <c r="E44" s="54">
        <f t="shared" si="3"/>
        <v>0</v>
      </c>
      <c r="F44" s="80">
        <f t="shared" si="2"/>
        <v>10</v>
      </c>
    </row>
    <row r="45" spans="1:6" x14ac:dyDescent="0.2">
      <c r="A45" s="52" t="s">
        <v>291</v>
      </c>
      <c r="B45" s="53" t="s">
        <v>24</v>
      </c>
      <c r="C45" s="54">
        <v>2.1</v>
      </c>
      <c r="D45" s="111"/>
      <c r="E45" s="54">
        <f t="shared" si="3"/>
        <v>0</v>
      </c>
      <c r="F45" s="80">
        <f t="shared" si="2"/>
        <v>10</v>
      </c>
    </row>
    <row r="46" spans="1:6" x14ac:dyDescent="0.2">
      <c r="A46" s="52" t="s">
        <v>292</v>
      </c>
      <c r="B46" s="53" t="s">
        <v>24</v>
      </c>
      <c r="C46" s="54">
        <v>1.6</v>
      </c>
      <c r="D46" s="111"/>
      <c r="E46" s="54">
        <f t="shared" si="3"/>
        <v>0</v>
      </c>
      <c r="F46" s="80">
        <f t="shared" si="2"/>
        <v>10</v>
      </c>
    </row>
    <row r="47" spans="1:6" x14ac:dyDescent="0.2">
      <c r="A47" s="52" t="s">
        <v>293</v>
      </c>
      <c r="B47" s="53" t="s">
        <v>24</v>
      </c>
      <c r="C47" s="54">
        <v>2.1</v>
      </c>
      <c r="D47" s="111"/>
      <c r="E47" s="54">
        <f t="shared" si="3"/>
        <v>0</v>
      </c>
      <c r="F47" s="80">
        <f t="shared" si="2"/>
        <v>10</v>
      </c>
    </row>
    <row r="48" spans="1:6" x14ac:dyDescent="0.2">
      <c r="A48" s="52" t="s">
        <v>294</v>
      </c>
      <c r="B48" s="53" t="s">
        <v>24</v>
      </c>
      <c r="C48" s="54">
        <v>2.1</v>
      </c>
      <c r="D48" s="111"/>
      <c r="E48" s="54">
        <f t="shared" si="3"/>
        <v>0</v>
      </c>
      <c r="F48" s="80">
        <f t="shared" si="2"/>
        <v>10</v>
      </c>
    </row>
    <row r="49" spans="1:6" x14ac:dyDescent="0.2">
      <c r="A49" s="52" t="s">
        <v>295</v>
      </c>
      <c r="B49" s="53" t="s">
        <v>24</v>
      </c>
      <c r="C49" s="54">
        <v>2.1</v>
      </c>
      <c r="D49" s="111"/>
      <c r="E49" s="54">
        <f t="shared" si="3"/>
        <v>0</v>
      </c>
      <c r="F49" s="80">
        <f t="shared" si="2"/>
        <v>10</v>
      </c>
    </row>
    <row r="50" spans="1:6" x14ac:dyDescent="0.2">
      <c r="A50" s="52" t="s">
        <v>296</v>
      </c>
      <c r="B50" s="53" t="s">
        <v>24</v>
      </c>
      <c r="C50" s="54">
        <v>2.1</v>
      </c>
      <c r="D50" s="111"/>
      <c r="E50" s="54">
        <f t="shared" si="3"/>
        <v>0</v>
      </c>
      <c r="F50" s="80">
        <f t="shared" si="2"/>
        <v>10</v>
      </c>
    </row>
    <row r="51" spans="1:6" x14ac:dyDescent="0.2">
      <c r="A51" s="52" t="s">
        <v>297</v>
      </c>
      <c r="B51" s="53" t="s">
        <v>24</v>
      </c>
      <c r="C51" s="54">
        <v>2.1</v>
      </c>
      <c r="D51" s="111"/>
      <c r="E51" s="54">
        <f t="shared" si="3"/>
        <v>0</v>
      </c>
      <c r="F51" s="80">
        <f t="shared" si="2"/>
        <v>10</v>
      </c>
    </row>
    <row r="52" spans="1:6" x14ac:dyDescent="0.2">
      <c r="A52" s="106" t="s">
        <v>156</v>
      </c>
      <c r="B52" s="107"/>
      <c r="C52" s="107"/>
      <c r="D52" s="107"/>
      <c r="E52" s="107"/>
      <c r="F52" s="108"/>
    </row>
    <row r="53" spans="1:6" x14ac:dyDescent="0.2">
      <c r="A53" s="52" t="s">
        <v>174</v>
      </c>
      <c r="B53" s="55" t="s">
        <v>26</v>
      </c>
      <c r="C53" s="54">
        <v>1</v>
      </c>
      <c r="D53" s="111"/>
      <c r="E53" s="54">
        <f>D53*1.21</f>
        <v>0</v>
      </c>
      <c r="F53" s="80">
        <f t="shared" si="2"/>
        <v>10</v>
      </c>
    </row>
    <row r="54" spans="1:6" x14ac:dyDescent="0.2">
      <c r="A54" s="49"/>
      <c r="B54" s="49"/>
      <c r="C54" s="49"/>
      <c r="D54" s="49"/>
      <c r="E54" s="49"/>
      <c r="F54" s="49"/>
    </row>
    <row r="55" spans="1:6" ht="18" x14ac:dyDescent="0.25">
      <c r="A55" s="56" t="s">
        <v>251</v>
      </c>
      <c r="B55" s="57" t="s">
        <v>298</v>
      </c>
      <c r="C55" s="57" t="s">
        <v>298</v>
      </c>
      <c r="D55" s="57" t="s">
        <v>298</v>
      </c>
      <c r="E55" s="57" t="s">
        <v>298</v>
      </c>
      <c r="F55" s="58">
        <f>SUM(F5:F26,F28:F51,F53)</f>
        <v>470</v>
      </c>
    </row>
    <row r="56" spans="1:6" ht="36" x14ac:dyDescent="0.25">
      <c r="A56" s="59" t="s">
        <v>307</v>
      </c>
      <c r="B56" s="60" t="s">
        <v>298</v>
      </c>
      <c r="C56" s="60" t="s">
        <v>298</v>
      </c>
      <c r="D56" s="60" t="s">
        <v>298</v>
      </c>
      <c r="E56" s="60" t="s">
        <v>298</v>
      </c>
      <c r="F56" s="61">
        <v>470</v>
      </c>
    </row>
    <row r="57" spans="1:6" ht="18" x14ac:dyDescent="0.25">
      <c r="A57" s="109" t="s">
        <v>299</v>
      </c>
      <c r="B57" s="110"/>
      <c r="C57" s="110"/>
      <c r="D57" s="110"/>
      <c r="E57" s="110"/>
      <c r="F57" s="86">
        <f>F55/F56*6</f>
        <v>6</v>
      </c>
    </row>
    <row r="58" spans="1:6" x14ac:dyDescent="0.2">
      <c r="A58" s="62" t="s">
        <v>298</v>
      </c>
      <c r="B58" s="62" t="s">
        <v>298</v>
      </c>
      <c r="C58" s="62" t="s">
        <v>298</v>
      </c>
      <c r="D58" s="62" t="s">
        <v>298</v>
      </c>
      <c r="E58" s="62" t="s">
        <v>298</v>
      </c>
      <c r="F58" s="62" t="s">
        <v>298</v>
      </c>
    </row>
    <row r="59" spans="1:6" x14ac:dyDescent="0.2">
      <c r="A59" s="62" t="s">
        <v>298</v>
      </c>
      <c r="B59" s="62" t="s">
        <v>298</v>
      </c>
      <c r="C59" s="62" t="s">
        <v>298</v>
      </c>
      <c r="D59" s="62" t="s">
        <v>298</v>
      </c>
      <c r="E59" s="62" t="s">
        <v>298</v>
      </c>
      <c r="F59" s="62" t="s">
        <v>298</v>
      </c>
    </row>
    <row r="60" spans="1:6" x14ac:dyDescent="0.2">
      <c r="A60" s="63"/>
      <c r="B60" s="62" t="s">
        <v>298</v>
      </c>
      <c r="C60" s="62" t="s">
        <v>298</v>
      </c>
      <c r="D60" s="62" t="s">
        <v>298</v>
      </c>
      <c r="E60" s="62" t="s">
        <v>298</v>
      </c>
      <c r="F60" s="62" t="s">
        <v>298</v>
      </c>
    </row>
    <row r="61" spans="1:6" x14ac:dyDescent="0.2">
      <c r="A61" s="62" t="s">
        <v>298</v>
      </c>
      <c r="B61" s="62" t="s">
        <v>298</v>
      </c>
      <c r="C61" s="62" t="s">
        <v>298</v>
      </c>
      <c r="D61" s="62" t="s">
        <v>298</v>
      </c>
      <c r="E61" s="62" t="s">
        <v>298</v>
      </c>
      <c r="F61" s="62" t="s">
        <v>298</v>
      </c>
    </row>
    <row r="62" spans="1:6" x14ac:dyDescent="0.2">
      <c r="A62" s="62" t="s">
        <v>298</v>
      </c>
      <c r="B62" s="62" t="s">
        <v>298</v>
      </c>
      <c r="C62" s="62" t="s">
        <v>298</v>
      </c>
      <c r="D62" s="62" t="s">
        <v>298</v>
      </c>
      <c r="E62" s="62" t="s">
        <v>298</v>
      </c>
      <c r="F62" s="62" t="s">
        <v>298</v>
      </c>
    </row>
    <row r="63" spans="1:6" x14ac:dyDescent="0.2">
      <c r="A63" s="62" t="s">
        <v>298</v>
      </c>
      <c r="B63" s="62" t="s">
        <v>298</v>
      </c>
      <c r="C63" s="62" t="s">
        <v>298</v>
      </c>
      <c r="D63" s="62" t="s">
        <v>298</v>
      </c>
      <c r="E63" s="62" t="s">
        <v>298</v>
      </c>
      <c r="F63" s="62" t="s">
        <v>298</v>
      </c>
    </row>
    <row r="64" spans="1:6" x14ac:dyDescent="0.2">
      <c r="A64" s="62" t="s">
        <v>298</v>
      </c>
      <c r="B64" s="62" t="s">
        <v>298</v>
      </c>
      <c r="C64" s="62" t="s">
        <v>298</v>
      </c>
      <c r="D64" s="62" t="s">
        <v>298</v>
      </c>
      <c r="E64" s="62" t="s">
        <v>298</v>
      </c>
      <c r="F64" s="62" t="s">
        <v>298</v>
      </c>
    </row>
    <row r="65" spans="1:6" x14ac:dyDescent="0.2">
      <c r="A65" s="62" t="s">
        <v>298</v>
      </c>
      <c r="B65" s="62" t="s">
        <v>298</v>
      </c>
      <c r="C65" s="62" t="s">
        <v>298</v>
      </c>
      <c r="D65" s="62" t="s">
        <v>298</v>
      </c>
      <c r="E65" s="62" t="s">
        <v>298</v>
      </c>
      <c r="F65" s="62" t="s">
        <v>298</v>
      </c>
    </row>
    <row r="66" spans="1:6" x14ac:dyDescent="0.2">
      <c r="A66" s="62" t="s">
        <v>298</v>
      </c>
      <c r="B66" s="62" t="s">
        <v>298</v>
      </c>
      <c r="C66" s="62" t="s">
        <v>298</v>
      </c>
      <c r="D66" s="62" t="s">
        <v>298</v>
      </c>
      <c r="E66" s="62" t="s">
        <v>298</v>
      </c>
      <c r="F66" s="62" t="s">
        <v>298</v>
      </c>
    </row>
    <row r="67" spans="1:6" x14ac:dyDescent="0.2">
      <c r="A67" s="62" t="s">
        <v>298</v>
      </c>
      <c r="B67" s="62" t="s">
        <v>298</v>
      </c>
      <c r="C67" s="62" t="s">
        <v>298</v>
      </c>
      <c r="D67" s="62" t="s">
        <v>298</v>
      </c>
      <c r="E67" s="62" t="s">
        <v>298</v>
      </c>
      <c r="F67" s="62" t="s">
        <v>298</v>
      </c>
    </row>
    <row r="68" spans="1:6" x14ac:dyDescent="0.2">
      <c r="A68" s="62" t="s">
        <v>298</v>
      </c>
      <c r="B68" s="62" t="s">
        <v>298</v>
      </c>
      <c r="C68" s="62" t="s">
        <v>298</v>
      </c>
      <c r="D68" s="62" t="s">
        <v>298</v>
      </c>
      <c r="E68" s="62" t="s">
        <v>298</v>
      </c>
      <c r="F68" s="62" t="s">
        <v>298</v>
      </c>
    </row>
    <row r="69" spans="1:6" x14ac:dyDescent="0.2">
      <c r="A69" s="49"/>
      <c r="B69" s="49"/>
      <c r="C69" s="49"/>
      <c r="D69" s="49"/>
      <c r="E69" s="49"/>
      <c r="F69" s="49"/>
    </row>
    <row r="70" spans="1:6" x14ac:dyDescent="0.2">
      <c r="A70" s="62" t="s">
        <v>298</v>
      </c>
      <c r="B70" s="62" t="s">
        <v>298</v>
      </c>
      <c r="C70" s="62" t="s">
        <v>298</v>
      </c>
      <c r="D70" s="62" t="s">
        <v>298</v>
      </c>
      <c r="E70" s="62" t="s">
        <v>298</v>
      </c>
      <c r="F70" s="62" t="s">
        <v>298</v>
      </c>
    </row>
    <row r="71" spans="1:6" x14ac:dyDescent="0.2">
      <c r="A71" s="62" t="s">
        <v>298</v>
      </c>
      <c r="B71" s="62" t="s">
        <v>298</v>
      </c>
      <c r="C71" s="62" t="s">
        <v>298</v>
      </c>
      <c r="D71" s="62" t="s">
        <v>298</v>
      </c>
      <c r="E71" s="62" t="s">
        <v>298</v>
      </c>
      <c r="F71" s="62" t="s">
        <v>298</v>
      </c>
    </row>
    <row r="230" spans="6:6" x14ac:dyDescent="0.2">
      <c r="F230" t="e">
        <f>F228/F229*'Prijzenblad 2'!D8</f>
        <v>#DIV/0!</v>
      </c>
    </row>
  </sheetData>
  <sheetProtection algorithmName="SHA-512" hashValue="UC3PtF/kPNjUcpfd3ldPLAEu1JmRX4d88MAOTF1bY60htWeq3f+sA7zpoej6Z2zsDtN3T/a9CaIU+W8NA13GQw==" saltValue="sl/R5guTguGpqCWvIr00EA==" spinCount="100000" sheet="1" objects="1" scenarios="1"/>
  <mergeCells count="5">
    <mergeCell ref="A1:F1"/>
    <mergeCell ref="A4:F4"/>
    <mergeCell ref="A27:F27"/>
    <mergeCell ref="A52:F52"/>
    <mergeCell ref="A57:E57"/>
  </mergeCells>
  <dataValidations count="1">
    <dataValidation type="decimal" operator="lessThanOrEqual" allowBlank="1" showInputMessage="1" showErrorMessage="1" sqref="F6:G6 F5 F7:F26 F28:F51 F53" xr:uid="{22EFDF06-4FDA-4A74-98CD-8D74670ECBBB}">
      <formula1>C5</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64B79-6DF9-4223-B8DD-A5D3B87B4D6B}">
  <dimension ref="A1:E4"/>
  <sheetViews>
    <sheetView workbookViewId="0">
      <selection activeCell="E2" sqref="E2"/>
    </sheetView>
  </sheetViews>
  <sheetFormatPr defaultRowHeight="12.75" x14ac:dyDescent="0.2"/>
  <cols>
    <col min="1" max="1" width="60.85546875" customWidth="1"/>
  </cols>
  <sheetData>
    <row r="1" spans="1:5" ht="13.5" thickBot="1" x14ac:dyDescent="0.25"/>
    <row r="2" spans="1:5" ht="18.75" thickBot="1" x14ac:dyDescent="0.3">
      <c r="A2" s="56" t="s">
        <v>300</v>
      </c>
      <c r="B2" s="57" t="s">
        <v>298</v>
      </c>
      <c r="C2" s="57" t="s">
        <v>298</v>
      </c>
      <c r="D2" s="57" t="s">
        <v>298</v>
      </c>
      <c r="E2" s="57">
        <f>'Prijzenblad 1'!F232</f>
        <v>24</v>
      </c>
    </row>
    <row r="3" spans="1:5" ht="18.75" thickBot="1" x14ac:dyDescent="0.3">
      <c r="A3" s="83" t="s">
        <v>301</v>
      </c>
      <c r="B3" s="84" t="s">
        <v>298</v>
      </c>
      <c r="C3" s="84" t="s">
        <v>298</v>
      </c>
      <c r="D3" s="84" t="s">
        <v>298</v>
      </c>
      <c r="E3" s="84">
        <f>'Prijzenblad 2'!F57</f>
        <v>6</v>
      </c>
    </row>
    <row r="4" spans="1:5" ht="19.5" thickTop="1" thickBot="1" x14ac:dyDescent="0.3">
      <c r="A4" s="81" t="s">
        <v>302</v>
      </c>
      <c r="B4" s="82"/>
      <c r="C4" s="82"/>
      <c r="D4" s="82"/>
      <c r="E4" s="87">
        <f>SUM(E2:E3)</f>
        <v>30</v>
      </c>
    </row>
  </sheetData>
  <sheetProtection algorithmName="SHA-512" hashValue="xNNwHkrKsXPI5XnIENxckGrW3DmhsT+g86d257QqZ2xCh+qEuXK3prJi+arSiU0XnAXFwadt94fVRVW/SQN04w==" saltValue="eEGiQOPo9+YtbDdMh6T6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e1b9b6d-b887-446c-9dce-4968e9b06264" ContentTypeId="0x010100DCD422DC78816243BC06FDD53AB4B0000105" PreviousValue="true"/>
</file>

<file path=customXml/item2.xml><?xml version="1.0" encoding="utf-8"?>
<ct:contentTypeSchema xmlns:ct="http://schemas.microsoft.com/office/2006/metadata/contentType" xmlns:ma="http://schemas.microsoft.com/office/2006/metadata/properties/metaAttributes" ct:_="" ma:_="" ma:contentTypeName="document WL" ma:contentTypeID="0x010100DCD422DC78816243BC06FDD53AB4B00001050050B5B856F42B474C862652678557011A" ma:contentTypeVersion="107" ma:contentTypeDescription="document WL" ma:contentTypeScope="" ma:versionID="08bfc3ce48307fde1600ae864e0d5dd9">
  <xsd:schema xmlns:xsd="http://www.w3.org/2001/XMLSchema" xmlns:xs="http://www.w3.org/2001/XMLSchema" xmlns:p="http://schemas.microsoft.com/office/2006/metadata/properties" xmlns:ns1="http://schemas.microsoft.com/sharepoint/v3" xmlns:ns2="c41d040b-1f23-46d8-95f8-73c4343eacb6" xmlns:ns4="9729beee-8231-416b-840d-ac6e112eeed3" xmlns:ns5="dfc62a55-fff3-4b8d-9937-2b197328c51d" targetNamespace="http://schemas.microsoft.com/office/2006/metadata/properties" ma:root="true" ma:fieldsID="11f38ff9c3c024586181eb3e503175d6" ns1:_="" ns2:_="" ns4:_="" ns5:_="">
    <xsd:import namespace="http://schemas.microsoft.com/sharepoint/v3"/>
    <xsd:import namespace="c41d040b-1f23-46d8-95f8-73c4343eacb6"/>
    <xsd:import namespace="9729beee-8231-416b-840d-ac6e112eeed3"/>
    <xsd:import namespace="dfc62a55-fff3-4b8d-9937-2b197328c51d"/>
    <xsd:element name="properties">
      <xsd:complexType>
        <xsd:sequence>
          <xsd:element name="documentManagement">
            <xsd:complexType>
              <xsd:all>
                <xsd:element ref="ns2:Documentomschrijving" minOccurs="0"/>
                <xsd:element ref="ns2:Documentnummer" minOccurs="0"/>
                <xsd:element ref="ns2:Documentsortering1" minOccurs="0"/>
                <xsd:element ref="ns2:Documentsortering2" minOccurs="0"/>
                <xsd:element ref="ns2:ContactNaam" minOccurs="0"/>
                <xsd:element ref="ns2:ContactAdres" minOccurs="0"/>
                <xsd:element ref="ns2:ContactPostcode" minOccurs="0"/>
                <xsd:element ref="ns2:ContactPlaats" minOccurs="0"/>
                <xsd:element ref="ns2:ContactLand" minOccurs="0"/>
                <xsd:element ref="ns2:ContactTelefoon" minOccurs="0"/>
                <xsd:element ref="ns2:ContactEmail" minOccurs="0"/>
                <xsd:element ref="ns2:UwKenmerk" minOccurs="0"/>
                <xsd:element ref="ns2:DatumDocument" minOccurs="0"/>
                <xsd:element ref="ns2:Verzenddatum" minOccurs="0"/>
                <xsd:element ref="ns2:DatumVervanging" minOccurs="0"/>
                <xsd:element ref="ns2:DocumentcreatieXML" minOccurs="0"/>
                <xsd:element ref="ns2:IdentificatiekenmerkTMLO" minOccurs="0"/>
                <xsd:element ref="ns2:KlantPlaats" minOccurs="0"/>
                <xsd:element ref="ns2:ZaakId" minOccurs="0"/>
                <xsd:element ref="ns4:Bestandsgrootte" minOccurs="0"/>
                <xsd:element ref="ns4:AfgewekenVanInkoopbeleid" minOccurs="0"/>
                <xsd:element ref="ns4:Inkoopcategorie" minOccurs="0"/>
                <xsd:element ref="ns4:DuurzaamheidscriteriumPianoo" minOccurs="0"/>
                <xsd:element ref="ns4:VoorgeschrevenProcedure" minOccurs="0"/>
                <xsd:element ref="ns4:Gunningscriterium" minOccurs="0"/>
                <xsd:element ref="ns4:SoortAanbesteding" minOccurs="0"/>
                <xsd:element ref="ns2:KlantNaam" minOccurs="0"/>
                <xsd:element ref="ns1:DocumentSetDescription" minOccurs="0"/>
                <xsd:element ref="ns2:KlantLand" minOccurs="0"/>
                <xsd:element ref="ns2:KlantPostcode" minOccurs="0"/>
                <xsd:element ref="ns2:KlantAdres" minOccurs="0"/>
                <xsd:element ref="ns2:Zaaknummer" minOccurs="0"/>
                <xsd:element ref="ns5:MediaServiceDateTaken" minOccurs="0"/>
                <xsd:element ref="ns5:MediaServiceLocation" minOccurs="0"/>
                <xsd:element ref="ns5:MediaLengthInSeconds" minOccurs="0"/>
                <xsd:element ref="ns2:KlantVestigingsnummer" minOccurs="0"/>
                <xsd:element ref="ns2:Zaakbehandelaa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6"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1d040b-1f23-46d8-95f8-73c4343eacb6" elementFormDefault="qualified">
    <xsd:import namespace="http://schemas.microsoft.com/office/2006/documentManagement/types"/>
    <xsd:import namespace="http://schemas.microsoft.com/office/infopath/2007/PartnerControls"/>
    <xsd:element name="Documentomschrijving" ma:index="2" nillable="true" ma:displayName="Documentomschrijving" ma:internalName="Documentomschrijving" ma:readOnly="false">
      <xsd:simpleType>
        <xsd:restriction base="dms:Text">
          <xsd:maxLength value="255"/>
        </xsd:restriction>
      </xsd:simpleType>
    </xsd:element>
    <xsd:element name="Documentnummer" ma:index="3" nillable="true" ma:displayName="Documentnummer" ma:internalName="Documentnummer">
      <xsd:simpleType>
        <xsd:restriction base="dms:Text">
          <xsd:maxLength value="255"/>
        </xsd:restriction>
      </xsd:simpleType>
    </xsd:element>
    <xsd:element name="Documentsortering1" ma:index="4" nillable="true" ma:displayName="Documentsortering 1" ma:internalName="Documentsortering1" ma:readOnly="false">
      <xsd:simpleType>
        <xsd:restriction base="dms:Text">
          <xsd:maxLength value="255"/>
        </xsd:restriction>
      </xsd:simpleType>
    </xsd:element>
    <xsd:element name="Documentsortering2" ma:index="5" nillable="true" ma:displayName="Documentsortering 2" ma:internalName="Documentsortering2" ma:readOnly="false">
      <xsd:simpleType>
        <xsd:restriction base="dms:Text">
          <xsd:maxLength value="255"/>
        </xsd:restriction>
      </xsd:simpleType>
    </xsd:element>
    <xsd:element name="ContactNaam" ma:index="6" nillable="true" ma:displayName="Contact naam" ma:internalName="ContactNaam" ma:readOnly="false">
      <xsd:simpleType>
        <xsd:restriction base="dms:Text">
          <xsd:maxLength value="255"/>
        </xsd:restriction>
      </xsd:simpleType>
    </xsd:element>
    <xsd:element name="ContactAdres" ma:index="7" nillable="true" ma:displayName="Contact adres" ma:internalName="ContactAdres" ma:readOnly="false">
      <xsd:simpleType>
        <xsd:restriction base="dms:Text">
          <xsd:maxLength value="255"/>
        </xsd:restriction>
      </xsd:simpleType>
    </xsd:element>
    <xsd:element name="ContactPostcode" ma:index="8" nillable="true" ma:displayName="Contact postcode" ma:internalName="ContactPostcode" ma:readOnly="false">
      <xsd:simpleType>
        <xsd:restriction base="dms:Text">
          <xsd:maxLength value="255"/>
        </xsd:restriction>
      </xsd:simpleType>
    </xsd:element>
    <xsd:element name="ContactPlaats" ma:index="9" nillable="true" ma:displayName="Contact  Plaats" ma:internalName="ContactPlaats" ma:readOnly="false">
      <xsd:simpleType>
        <xsd:restriction base="dms:Text">
          <xsd:maxLength value="255"/>
        </xsd:restriction>
      </xsd:simpleType>
    </xsd:element>
    <xsd:element name="ContactLand" ma:index="10" nillable="true" ma:displayName="Contact land" ma:default="Nederland" ma:format="Dropdown" ma:internalName="ContactLand" ma:readOnly="false">
      <xsd:simpleType>
        <xsd:restriction base="dms:Choice">
          <xsd:enumeration value="Nederland"/>
          <xsd:enumeration value="Belgie"/>
          <xsd:enumeration value="Duitsland"/>
        </xsd:restriction>
      </xsd:simpleType>
    </xsd:element>
    <xsd:element name="ContactTelefoon" ma:index="11" nillable="true" ma:displayName="Contact telefoon" ma:internalName="ContactTelefoon" ma:readOnly="false">
      <xsd:simpleType>
        <xsd:restriction base="dms:Text">
          <xsd:maxLength value="255"/>
        </xsd:restriction>
      </xsd:simpleType>
    </xsd:element>
    <xsd:element name="ContactEmail" ma:index="12" nillable="true" ma:displayName="Contact email" ma:internalName="ContactEmail" ma:readOnly="false">
      <xsd:simpleType>
        <xsd:restriction base="dms:Text">
          <xsd:maxLength value="255"/>
        </xsd:restriction>
      </xsd:simpleType>
    </xsd:element>
    <xsd:element name="UwKenmerk" ma:index="14" nillable="true" ma:displayName="Uw kenmerk" ma:internalName="UwKenmerk" ma:readOnly="false">
      <xsd:simpleType>
        <xsd:restriction base="dms:Text">
          <xsd:maxLength value="255"/>
        </xsd:restriction>
      </xsd:simpleType>
    </xsd:element>
    <xsd:element name="DatumDocument" ma:index="15" nillable="true" ma:displayName="Datum document" ma:format="DateOnly" ma:internalName="DatumDocument" ma:readOnly="false">
      <xsd:simpleType>
        <xsd:restriction base="dms:DateTime"/>
      </xsd:simpleType>
    </xsd:element>
    <xsd:element name="Verzenddatum" ma:index="16" nillable="true" ma:displayName="Verzenddatum" ma:format="DateOnly" ma:internalName="Verzenddatum" ma:readOnly="false">
      <xsd:simpleType>
        <xsd:restriction base="dms:DateTime"/>
      </xsd:simpleType>
    </xsd:element>
    <xsd:element name="DatumVervanging" ma:index="17" nillable="true" ma:displayName="Datum vervanging" ma:format="DateOnly" ma:internalName="DatumVervanging" ma:readOnly="false">
      <xsd:simpleType>
        <xsd:restriction base="dms:DateTime"/>
      </xsd:simpleType>
    </xsd:element>
    <xsd:element name="DocumentcreatieXML" ma:index="24" nillable="true" ma:displayName="DocumentcreatieXML" ma:internalName="DocumentcreatieXML">
      <xsd:simpleType>
        <xsd:restriction base="dms:Text">
          <xsd:maxLength value="255"/>
        </xsd:restriction>
      </xsd:simpleType>
    </xsd:element>
    <xsd:element name="IdentificatiekenmerkTMLO" ma:index="25" nillable="true" ma:displayName="Identificatiekenmerk TMLO" ma:default="Waterschap Limburg" ma:format="Dropdown" ma:internalName="IdentificatiekenmerkTMLO" ma:readOnly="false">
      <xsd:simpleType>
        <xsd:restriction base="dms:Choice">
          <xsd:enumeration value="Waterschap Limburg"/>
        </xsd:restriction>
      </xsd:simpleType>
    </xsd:element>
    <xsd:element name="KlantPlaats" ma:index="26" nillable="true" ma:displayName="Klant plaats" ma:internalName="KlantPlaats" ma:readOnly="false">
      <xsd:simpleType>
        <xsd:restriction base="dms:Text">
          <xsd:maxLength value="255"/>
        </xsd:restriction>
      </xsd:simpleType>
    </xsd:element>
    <xsd:element name="ZaakId" ma:index="27" nillable="true" ma:displayName="ZaakId" ma:indexed="true" ma:internalName="ZaakId">
      <xsd:simpleType>
        <xsd:restriction base="dms:Text">
          <xsd:maxLength value="255"/>
        </xsd:restriction>
      </xsd:simpleType>
    </xsd:element>
    <xsd:element name="KlantNaam" ma:index="35" nillable="true" ma:displayName="Klant naam" ma:internalName="KlantNaam" ma:readOnly="false">
      <xsd:simpleType>
        <xsd:restriction base="dms:Text">
          <xsd:maxLength value="255"/>
        </xsd:restriction>
      </xsd:simpleType>
    </xsd:element>
    <xsd:element name="KlantLand" ma:index="37" nillable="true" ma:displayName="Klant land" ma:default="Nederland" ma:format="Dropdown" ma:internalName="KlantLand" ma:readOnly="false">
      <xsd:simpleType>
        <xsd:restriction base="dms:Choice">
          <xsd:enumeration value="Nederland"/>
          <xsd:enumeration value="Belgie"/>
          <xsd:enumeration value="Duitsland"/>
        </xsd:restriction>
      </xsd:simpleType>
    </xsd:element>
    <xsd:element name="KlantPostcode" ma:index="38" nillable="true" ma:displayName="Klant postcode" ma:internalName="KlantPostcode" ma:readOnly="false">
      <xsd:simpleType>
        <xsd:restriction base="dms:Text">
          <xsd:maxLength value="255"/>
        </xsd:restriction>
      </xsd:simpleType>
    </xsd:element>
    <xsd:element name="KlantAdres" ma:index="39" nillable="true" ma:displayName="Klant adres" ma:internalName="KlantAdres" ma:readOnly="false">
      <xsd:simpleType>
        <xsd:restriction base="dms:Text">
          <xsd:maxLength value="255"/>
        </xsd:restriction>
      </xsd:simpleType>
    </xsd:element>
    <xsd:element name="Zaaknummer" ma:index="40" nillable="true" ma:displayName="Zaaknummer" ma:indexed="true" ma:internalName="Zaaknummer" ma:readOnly="false">
      <xsd:simpleType>
        <xsd:restriction base="dms:Text">
          <xsd:maxLength value="255"/>
        </xsd:restriction>
      </xsd:simpleType>
    </xsd:element>
    <xsd:element name="KlantVestigingsnummer" ma:index="44" nillable="true" ma:displayName="Klant vestigingsnummer" ma:internalName="KlantVestigingsnummer" ma:readOnly="false">
      <xsd:simpleType>
        <xsd:restriction base="dms:Text">
          <xsd:maxLength value="255"/>
        </xsd:restriction>
      </xsd:simpleType>
    </xsd:element>
    <xsd:element name="Zaakbehandelaar" ma:index="45" nillable="true" ma:displayName="Zaakbehandelaar" ma:indexed="true" ma:internalName="Zaakbehandel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29beee-8231-416b-840d-ac6e112eeed3" elementFormDefault="qualified">
    <xsd:import namespace="http://schemas.microsoft.com/office/2006/documentManagement/types"/>
    <xsd:import namespace="http://schemas.microsoft.com/office/infopath/2007/PartnerControls"/>
    <xsd:element name="Bestandsgrootte" ma:index="28" nillable="true" ma:displayName="Bestandsgrootte" ma:hidden="true" ma:internalName="Bestandsgrootte" ma:readOnly="false">
      <xsd:simpleType>
        <xsd:restriction base="dms:Text">
          <xsd:maxLength value="255"/>
        </xsd:restriction>
      </xsd:simpleType>
    </xsd:element>
    <xsd:element name="AfgewekenVanInkoopbeleid" ma:index="29" nillable="true" ma:displayName="Afgeweken van inkoopbeleid" ma:default="Maak uw keuze" ma:format="Dropdown" ma:internalName="AfgewekenVanInkoopbeleid" ma:readOnly="false">
      <xsd:simpleType>
        <xsd:restriction base="dms:Choice">
          <xsd:enumeration value="Maak uw keuze"/>
          <xsd:enumeration value="Ja"/>
          <xsd:enumeration value="Nee"/>
        </xsd:restriction>
      </xsd:simpleType>
    </xsd:element>
    <xsd:element name="Inkoopcategorie" ma:index="30" nillable="true" ma:displayName="Inkoopcategorie" ma:default="Maak uw keuze" ma:format="Dropdown" ma:internalName="Inkoopcategorie" ma:readOnly="false">
      <xsd:simpleType>
        <xsd:restriction base="dms:Choice">
          <xsd:enumeration value="Maak uw keuze"/>
          <xsd:enumeration value="werken"/>
          <xsd:enumeration value="leveringen"/>
          <xsd:enumeration value="diensten"/>
        </xsd:restriction>
      </xsd:simpleType>
    </xsd:element>
    <xsd:element name="DuurzaamheidscriteriumPianoo" ma:index="31" nillable="true" ma:displayName="Duurzaamheidscriterium Pianoo" ma:default="Maak uw keuze" ma:format="Dropdown" ma:internalName="DuurzaamheidscriteriumPianoo" ma:readOnly="false">
      <xsd:simpleType>
        <xsd:restriction base="dms:Choice">
          <xsd:enumeration value="Maak uw keuze"/>
          <xsd:enumeration value="Ja"/>
          <xsd:enumeration value="Nee"/>
        </xsd:restriction>
      </xsd:simpleType>
    </xsd:element>
    <xsd:element name="VoorgeschrevenProcedure" ma:index="32" nillable="true" ma:displayName="Voorgeschreven procedure" ma:default="Maak uw keuze" ma:format="Dropdown" ma:internalName="VoorgeschrevenProcedure" ma:readOnly="false">
      <xsd:simpleType>
        <xsd:restriction base="dms:Choice">
          <xsd:enumeration value="Maak uw keuze"/>
          <xsd:enumeration value="Enkelvoudig onderhands"/>
          <xsd:enumeration value="Meervoudig onderhands"/>
          <xsd:enumeration value="Nationaal"/>
          <xsd:enumeration value="Europees"/>
        </xsd:restriction>
      </xsd:simpleType>
    </xsd:element>
    <xsd:element name="Gunningscriterium" ma:index="33" nillable="true" ma:displayName="Gunningscriterium" ma:default="Maak uw keuze" ma:format="Dropdown" ma:internalName="Gunningscriterium" ma:readOnly="false">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Aanbesteding" ma:index="34" nillable="true" ma:displayName="Soort aanbesteding" ma:default="Maak uw keuze" ma:format="Dropdown" ma:internalName="SoortAanbesteding" ma:readOnly="false">
      <xsd:simpleType>
        <xsd:restriction base="dms:Choice">
          <xsd:enumeration value="Maak uw keuze"/>
          <xsd:enumeration value="Europese aanbesteding"/>
          <xsd:enumeration value="nationale aanbesteding"/>
          <xsd:enumeration value="meervoudig onderhandse aanbesteding"/>
        </xsd:restriction>
      </xsd:simpleType>
    </xsd:element>
    <xsd:element name="_dlc_DocId" ma:index="46" nillable="true" ma:displayName="Waarde van de document-id" ma:description="De waarde van de document-id die aan dit item is toegewezen."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fc62a55-fff3-4b8d-9937-2b197328c51d" elementFormDefault="qualified">
    <xsd:import namespace="http://schemas.microsoft.com/office/2006/documentManagement/types"/>
    <xsd:import namespace="http://schemas.microsoft.com/office/infopath/2007/PartnerControls"/>
    <xsd:element name="MediaServiceDateTaken" ma:index="41" nillable="true" ma:displayName="MediaServiceDateTaken" ma:hidden="true" ma:internalName="MediaServiceDateTaken"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LengthInSeconds" ma:index="4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3" ma:displayName="Auteur"/>
        <xsd:element ref="dcterms:created" minOccurs="0" maxOccurs="1"/>
        <xsd:element ref="dc:identifier" minOccurs="0" maxOccurs="1"/>
        <xsd:element name="contentType" minOccurs="0" maxOccurs="1" type="xsd:string" ma:index="18"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lantAdres xmlns="c41d040b-1f23-46d8-95f8-73c4343eacb6" xsi:nil="true"/>
    <KlantLand xmlns="c41d040b-1f23-46d8-95f8-73c4343eacb6" xsi:nil="true"/>
    <KlantVestigingsnummer xmlns="c41d040b-1f23-46d8-95f8-73c4343eacb6" xsi:nil="true"/>
    <KlantNaam xmlns="c41d040b-1f23-46d8-95f8-73c4343eacb6" xsi:nil="true"/>
    <ZaakId xmlns="c41d040b-1f23-46d8-95f8-73c4343eacb6">23651</ZaakId>
    <IdentificatiekenmerkTMLO xmlns="c41d040b-1f23-46d8-95f8-73c4343eacb6">Waterschap Limburg</IdentificatiekenmerkTMLO>
    <SoortAanbesteding xmlns="9729beee-8231-416b-840d-ac6e112eeed3">Maak uw keuze</SoortAanbesteding>
    <Zaaknummer xmlns="c41d040b-1f23-46d8-95f8-73c4343eacb6">2021-Z2087</Zaaknummer>
    <Documentsortering1 xmlns="c41d040b-1f23-46d8-95f8-73c4343eacb6" xsi:nil="true"/>
    <ContactTelefoon xmlns="c41d040b-1f23-46d8-95f8-73c4343eacb6" xsi:nil="true"/>
    <Verzenddatum xmlns="c41d040b-1f23-46d8-95f8-73c4343eacb6" xsi:nil="true"/>
    <Zaakbehandelaar xmlns="c41d040b-1f23-46d8-95f8-73c4343eacb6">Melvie Slangen</Zaakbehandelaar>
    <DocumentSetDescription xmlns="http://schemas.microsoft.com/sharepoint/v3">BHR-Contracten-FAZA-Bedrijfskleding Waterschap Limburg</DocumentSetDescription>
    <Documentsortering2 xmlns="c41d040b-1f23-46d8-95f8-73c4343eacb6" xsi:nil="true"/>
    <UwKenmerk xmlns="c41d040b-1f23-46d8-95f8-73c4343eacb6" xsi:nil="true"/>
    <ContactAdres xmlns="c41d040b-1f23-46d8-95f8-73c4343eacb6" xsi:nil="true"/>
    <ContactLand xmlns="c41d040b-1f23-46d8-95f8-73c4343eacb6">Nederland</ContactLand>
    <Gunningscriterium xmlns="9729beee-8231-416b-840d-ac6e112eeed3">Maak uw keuze</Gunningscriterium>
    <KlantPlaats xmlns="c41d040b-1f23-46d8-95f8-73c4343eacb6" xsi:nil="true"/>
    <Bestandsgrootte xmlns="9729beee-8231-416b-840d-ac6e112eeed3" xsi:nil="true"/>
    <Inkoopcategorie xmlns="9729beee-8231-416b-840d-ac6e112eeed3">Maak uw keuze</Inkoopcategorie>
    <DatumDocument xmlns="c41d040b-1f23-46d8-95f8-73c4343eacb6" xsi:nil="true"/>
    <DocumentcreatieXML xmlns="c41d040b-1f23-46d8-95f8-73c4343eacb6" xsi:nil="true"/>
    <VoorgeschrevenProcedure xmlns="9729beee-8231-416b-840d-ac6e112eeed3">Maak uw keuze</VoorgeschrevenProcedure>
    <Documentomschrijving xmlns="c41d040b-1f23-46d8-95f8-73c4343eacb6" xsi:nil="true"/>
    <ContactNaam xmlns="c41d040b-1f23-46d8-95f8-73c4343eacb6" xsi:nil="true"/>
    <_dlc_DocIdPersistId xmlns="9729beee-8231-416b-840d-ac6e112eeed3" xsi:nil="true"/>
    <KlantPostcode xmlns="c41d040b-1f23-46d8-95f8-73c4343eacb6" xsi:nil="true"/>
    <ContactPlaats xmlns="c41d040b-1f23-46d8-95f8-73c4343eacb6" xsi:nil="true"/>
    <DatumVervanging xmlns="c41d040b-1f23-46d8-95f8-73c4343eacb6" xsi:nil="true"/>
    <Documentnummer xmlns="c41d040b-1f23-46d8-95f8-73c4343eacb6" xsi:nil="true"/>
    <AfgewekenVanInkoopbeleid xmlns="9729beee-8231-416b-840d-ac6e112eeed3">Maak uw keuze</AfgewekenVanInkoopbeleid>
    <DuurzaamheidscriteriumPianoo xmlns="9729beee-8231-416b-840d-ac6e112eeed3">Maak uw keuze</DuurzaamheidscriteriumPianoo>
    <ContactPostcode xmlns="c41d040b-1f23-46d8-95f8-73c4343eacb6" xsi:nil="true"/>
    <ContactEmail xmlns="c41d040b-1f23-46d8-95f8-73c4343eacb6" xsi:nil="true"/>
    <_dlc_DocId xmlns="9729beee-8231-416b-840d-ac6e112eeed3">WLDOC-1187088822-128972</_dlc_DocId>
    <_dlc_DocIdUrl xmlns="9729beee-8231-416b-840d-ac6e112eeed3">
      <Url>https://waterschaplimburg.sharepoint.com/sites/Inkoop/_layouts/15/DocIdRedir.aspx?ID=WLDOC-1187088822-128972</Url>
      <Description>WLDOC-1187088822-128972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6E86F5-545C-4BF8-818A-F57DCC5B8D5C}">
  <ds:schemaRefs>
    <ds:schemaRef ds:uri="Microsoft.SharePoint.Taxonomy.ContentTypeSync"/>
  </ds:schemaRefs>
</ds:datastoreItem>
</file>

<file path=customXml/itemProps2.xml><?xml version="1.0" encoding="utf-8"?>
<ds:datastoreItem xmlns:ds="http://schemas.openxmlformats.org/officeDocument/2006/customXml" ds:itemID="{7BFDAA42-B67F-4A45-8711-7D9DA25E1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1d040b-1f23-46d8-95f8-73c4343eacb6"/>
    <ds:schemaRef ds:uri="9729beee-8231-416b-840d-ac6e112eeed3"/>
    <ds:schemaRef ds:uri="dfc62a55-fff3-4b8d-9937-2b197328c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AA469-B794-4B3B-870A-CF8C731E7C4B}">
  <ds:schemaRefs>
    <ds:schemaRef ds:uri="http://www.w3.org/XML/1998/namespace"/>
    <ds:schemaRef ds:uri="http://schemas.microsoft.com/sharepoint/v3"/>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dfc62a55-fff3-4b8d-9937-2b197328c51d"/>
    <ds:schemaRef ds:uri="9729beee-8231-416b-840d-ac6e112eeed3"/>
    <ds:schemaRef ds:uri="c41d040b-1f23-46d8-95f8-73c4343eacb6"/>
    <ds:schemaRef ds:uri="http://purl.org/dc/dcmitype/"/>
  </ds:schemaRefs>
</ds:datastoreItem>
</file>

<file path=customXml/itemProps4.xml><?xml version="1.0" encoding="utf-8"?>
<ds:datastoreItem xmlns:ds="http://schemas.openxmlformats.org/officeDocument/2006/customXml" ds:itemID="{A6A7C778-CCB2-4BB5-A831-FD5D868FB5B2}">
  <ds:schemaRefs>
    <ds:schemaRef ds:uri="http://schemas.microsoft.com/sharepoint/v3/contenttype/forms"/>
  </ds:schemaRefs>
</ds:datastoreItem>
</file>

<file path=customXml/itemProps5.xml><?xml version="1.0" encoding="utf-8"?>
<ds:datastoreItem xmlns:ds="http://schemas.openxmlformats.org/officeDocument/2006/customXml" ds:itemID="{EBFA7463-F3D8-4385-9838-C41C82947C0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4</vt:i4>
      </vt:variant>
    </vt:vector>
  </HeadingPairs>
  <TitlesOfParts>
    <vt:vector size="4" baseType="lpstr">
      <vt:lpstr>Instructieblad</vt:lpstr>
      <vt:lpstr>Prijzenblad 1</vt:lpstr>
      <vt:lpstr>Prijzenblad 2</vt:lpstr>
      <vt:lpstr>Totaal score</vt:lpstr>
    </vt:vector>
  </TitlesOfParts>
  <Manager/>
  <Company>Waterschap Limburg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Chantal Vink</dc:creator>
  <cp:keywords/>
  <dc:description/>
  <cp:lastModifiedBy>Melvie Slangen</cp:lastModifiedBy>
  <cp:revision/>
  <dcterms:created xsi:type="dcterms:W3CDTF">2021-09-20T14:35:43Z</dcterms:created>
  <dcterms:modified xsi:type="dcterms:W3CDTF">2021-11-04T15:54:53Z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0x010100DCD422DC78816243BC06FDD53AB4B00001050050B5B856F42B474C862652678557011A</vt:lpwstr>
  </property>
  <property fmtid="{D5CDD505-2E9C-101B-9397-08002B2CF9AE}" pid="3" name="_dlc_DocIdItemGuid">
    <vt:lpwstr>6d445e78-43a3-4d3b-a208-f675ecf8c0f4</vt:lpwstr>
  </property>
</Properties>
</file>