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filterPrivacy="1"/>
  <xr:revisionPtr revIDLastSave="0" documentId="13_ncr:1_{FFD398CA-16EC-F74D-ABAC-67CB8C669601}" xr6:coauthVersionLast="47" xr6:coauthVersionMax="47" xr10:uidLastSave="{00000000-0000-0000-0000-000000000000}"/>
  <bookViews>
    <workbookView xWindow="30860" yWindow="500" windowWidth="42240" windowHeight="18680" activeTab="1" xr2:uid="{00000000-000D-0000-FFFF-FFFF00000000}"/>
  </bookViews>
  <sheets>
    <sheet name="Data 2 onderwijsinstellingen" sheetId="10" r:id="rId1"/>
    <sheet name="Prijzenblad FC FP" sheetId="8" r:id="rId2"/>
  </sheets>
  <definedNames>
    <definedName name="_xlnm.Print_Area" localSheetId="1">'Prijzenblad FC FP'!$A$1:$H$28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9" i="8" l="1"/>
  <c r="G10" i="10"/>
  <c r="K10" i="8"/>
  <c r="K9" i="8"/>
  <c r="K8" i="8"/>
  <c r="B10" i="8"/>
  <c r="I10" i="8" s="1"/>
  <c r="J10" i="8" s="1"/>
  <c r="F10" i="10"/>
  <c r="B9" i="8"/>
  <c r="I9" i="8" s="1"/>
  <c r="J9" i="8" s="1"/>
  <c r="B8" i="8"/>
  <c r="I8" i="8" s="1"/>
  <c r="J8" i="8" s="1"/>
  <c r="E14" i="10"/>
  <c r="E12" i="10"/>
  <c r="E10" i="10"/>
  <c r="E13" i="10"/>
  <c r="E11" i="10"/>
  <c r="E9" i="10"/>
  <c r="E8" i="10"/>
  <c r="E7" i="10"/>
  <c r="E6" i="10"/>
  <c r="B3" i="8" l="1"/>
  <c r="J12" i="8"/>
  <c r="F24" i="8"/>
  <c r="F23" i="8"/>
  <c r="F22" i="8"/>
  <c r="F10" i="8"/>
  <c r="F9" i="8"/>
  <c r="F8" i="8"/>
  <c r="B26" i="8" l="1"/>
  <c r="B12" i="8"/>
  <c r="H12" i="8" s="1"/>
  <c r="B28" i="8" l="1"/>
</calcChain>
</file>

<file path=xl/sharedStrings.xml><?xml version="1.0" encoding="utf-8"?>
<sst xmlns="http://schemas.openxmlformats.org/spreadsheetml/2006/main" count="54" uniqueCount="50">
  <si>
    <t>&lt;&lt;NAAM INSCHRIJVER&gt;&gt;</t>
  </si>
  <si>
    <t>Kosten trainingen</t>
  </si>
  <si>
    <t>totaal:</t>
  </si>
  <si>
    <t>aantal medewerkers:</t>
  </si>
  <si>
    <t xml:space="preserve">aantal periodes, per definitieve inkomensberekening (dib): </t>
  </si>
  <si>
    <t xml:space="preserve">Totaal per jaar </t>
  </si>
  <si>
    <t>variabel</t>
  </si>
  <si>
    <t xml:space="preserve">aantal maanden, per actieve medewerker: </t>
  </si>
  <si>
    <t>Aantal licenties (dit kunnen periodiek meer/ minder worden, te verrekenen naar werkelijke licenties per maand)</t>
  </si>
  <si>
    <t>aantal fictieve afname/ wegingsfactor</t>
  </si>
  <si>
    <t>Inschrijver dient alle lichtgroene cellen in te vullen.</t>
  </si>
  <si>
    <t xml:space="preserve"> </t>
  </si>
  <si>
    <t>Licentiekosten all-in, alle gevraagde modules te berekenen per verloonde medewerker per maand. Licenties zijn per  medewerker per maand te verhogen en te verlagen. Incl. Digitale salarisstroken, jaaropgaven, aanstellings documenten, eventuele SMS berichten  etc etc. inclusief verschillende rechten voor leidinggevenden.</t>
  </si>
  <si>
    <t>Implementatiekosten (eenmalig)</t>
  </si>
  <si>
    <t>tarief all-in, exclusief BTW</t>
  </si>
  <si>
    <t>opgave prijs per verloning per licentie per betreffende maand exclusief BTW, vergoeding NA goedgekeurde implementatie op zijn vroegst per 1-1-2023</t>
  </si>
  <si>
    <t>prijs per eenheid exclusief BTW</t>
  </si>
  <si>
    <r>
      <t xml:space="preserve">Extra Gebruikerstraining </t>
    </r>
    <r>
      <rPr>
        <b/>
        <sz val="10"/>
        <rFont val="Verdana"/>
        <family val="2"/>
      </rPr>
      <t>per dagdeel</t>
    </r>
    <r>
      <rPr>
        <sz val="10"/>
        <rFont val="Verdana"/>
        <family val="2"/>
      </rPr>
      <t xml:space="preserve"> (4 uur) op n.n.b. locatie aanbestedende dienst NA implementatie en aanvangstrainingen</t>
    </r>
  </si>
  <si>
    <r>
      <t xml:space="preserve">Advieskosten af te nemen op basis van nadere opdracht/ strippenkaart (zonder afname verplichtingen) prijs </t>
    </r>
    <r>
      <rPr>
        <b/>
        <sz val="10"/>
        <rFont val="Verdana"/>
        <family val="2"/>
      </rPr>
      <t>per uur</t>
    </r>
    <r>
      <rPr>
        <sz val="10"/>
        <rFont val="Verdana"/>
        <family val="2"/>
      </rPr>
      <t xml:space="preserve"> voor senior consultant buiten de scope van deze aanbesteding.</t>
    </r>
  </si>
  <si>
    <r>
      <t>Extra beheerderstrainingen</t>
    </r>
    <r>
      <rPr>
        <b/>
        <sz val="10"/>
        <rFont val="Verdana"/>
        <family val="2"/>
      </rPr>
      <t xml:space="preserve"> per dagdeel</t>
    </r>
    <r>
      <rPr>
        <sz val="10"/>
        <rFont val="Verdana"/>
        <family val="2"/>
      </rPr>
      <t xml:space="preserve"> (4 uur) op n.n.b. locatie aanbestedende dienst NA implementatie en aanvangstrainingen</t>
    </r>
  </si>
  <si>
    <t>data beide onderwijsinstellingen</t>
  </si>
  <si>
    <t>ROC Friese Poort</t>
  </si>
  <si>
    <t>Friesland College</t>
  </si>
  <si>
    <t>Aantal medewerkers MET verloning</t>
  </si>
  <si>
    <t>Aantal PNIL (niet in loondienst)</t>
  </si>
  <si>
    <t>Aantal leidinggevenden</t>
  </si>
  <si>
    <t>Aantal salarisadministrateurs/ PSA</t>
  </si>
  <si>
    <t>Aantal applicatiebeheerders</t>
  </si>
  <si>
    <t>Aantal bedrijfsartsen met toegang</t>
  </si>
  <si>
    <t>Aantal HR adviseurs</t>
  </si>
  <si>
    <t>Aantal HR managers</t>
  </si>
  <si>
    <t>Aantal historische dossiers (medewerkers uit dienst)</t>
  </si>
  <si>
    <t>totaal</t>
  </si>
  <si>
    <t>Jaarlijkse kosten ALL-IN op basis van licentiekosten per 1-1-2023 waarbij beide onderwijsinstellingen gezamenlijk gebruik maene van de EHRM applicatie.</t>
  </si>
  <si>
    <t>Totale periodieke all-in licentiekosten buiten de verloning (medewerkers niet in loondienst zoals uitzendkrachten, externen en gedetacheerden).</t>
  </si>
  <si>
    <t>Overige gebruikers (PSA medewerkers, bedrijfsartsen, HR adviseurs, leidinggevenden, applicatiebeheerders die met een aparte login gebruik kunnen maken van de applicatie of middels een autorisatiemodel (meer rechten/ meer rollen) inloggen)</t>
  </si>
  <si>
    <t>per eenheid</t>
  </si>
  <si>
    <t xml:space="preserve">totaal </t>
  </si>
  <si>
    <t>FP</t>
  </si>
  <si>
    <t>EXTRA Kosten uitstap Friesland college na contractenondertekening en voortzetting dienstverlening in eigen beheer voor 1-9-2022.</t>
  </si>
  <si>
    <t>EXTRA Kosten uitstap Friesland college na contractenondertekening en voortzetting dienstverlening in eigen beheer na 1-9-2022.</t>
  </si>
  <si>
    <t>aantallen totaal</t>
  </si>
  <si>
    <t>NB: inschrijver houdt er hierbij rekening mee dat alleen de licenties van ROC Friese Poort afgenomen gaan worden.</t>
  </si>
  <si>
    <t>subtotaal eenmalige kosten</t>
  </si>
  <si>
    <t>Subtotaalbedragen jaarlijks:</t>
  </si>
  <si>
    <t>Subtotaal kosten aanvullende trainingen (instroom nieuwe gebruikers)</t>
  </si>
  <si>
    <t>Totaal som gunningscriterium prijs exclusief BTW</t>
  </si>
  <si>
    <t>Toeslag op de ALL-IN licentiekosten indien onderwijsinstellingen zelfstandig verder gaan, of indien ROC Friese Poort alleen verder gaat. Indien de toeslag 5% bedraagt vult inschrijver 105% in en geen 5%.</t>
  </si>
  <si>
    <t>Kosten per maand voor 1 onderwijsinstelling per maand per eenheid (ook indien Friesland College volledig uitstapt).</t>
  </si>
  <si>
    <t>Prijzenblad E-HRM ROC Friese Poort en Friesland College
VERSIE 3 februari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</si>
</sst>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_);\(&quot;€&quot;\ #,##0.00\)"/>
    <numFmt numFmtId="164" formatCode="_-&quot;€&quot;\ * #,##0.00_-;_-&quot;€&quot;\ * #,##0.00\-;_-&quot;€&quot;\ * &quot;-&quot;??_-;_-@_-"/>
    <numFmt numFmtId="165" formatCode="&quot;€&quot;\ #,##0.00"/>
    <numFmt numFmtId="166" formatCode="&quot;€&quot;\ #,##0.00_-"/>
  </numFmts>
  <fonts count="19" x14ac:knownFonts="1">
    <font>
      <sz val="10"/>
      <name val="Arial"/>
    </font>
    <font>
      <sz val="10"/>
      <name val="Arial"/>
      <family val="2"/>
    </font>
    <font>
      <b/>
      <sz val="18"/>
      <color indexed="9"/>
      <name val="Verdana"/>
      <family val="2"/>
    </font>
    <font>
      <sz val="10"/>
      <name val="Verdana"/>
      <family val="2"/>
    </font>
    <font>
      <b/>
      <sz val="10"/>
      <name val="Verdana"/>
      <family val="2"/>
    </font>
    <font>
      <b/>
      <sz val="10"/>
      <color theme="0"/>
      <name val="Verdana"/>
      <family val="2"/>
    </font>
    <font>
      <b/>
      <sz val="12"/>
      <color theme="0"/>
      <name val="Verdana"/>
      <family val="2"/>
    </font>
    <font>
      <b/>
      <sz val="18"/>
      <color theme="0"/>
      <name val="Verdana"/>
      <family val="2"/>
    </font>
    <font>
      <sz val="10"/>
      <color rgb="FF00B050"/>
      <name val="Arial"/>
      <family val="2"/>
    </font>
    <font>
      <b/>
      <i/>
      <sz val="14"/>
      <color rgb="FFFF0000"/>
      <name val="Arial"/>
      <family val="2"/>
    </font>
    <font>
      <b/>
      <sz val="28"/>
      <color indexed="9"/>
      <name val="Verdana"/>
      <family val="2"/>
    </font>
    <font>
      <b/>
      <sz val="36"/>
      <color theme="0"/>
      <name val="Verdana"/>
      <family val="2"/>
    </font>
    <font>
      <i/>
      <sz val="14"/>
      <color rgb="FFFF0000"/>
      <name val="Arial"/>
      <family val="2"/>
    </font>
    <font>
      <sz val="10"/>
      <name val="Arial"/>
      <family val="2"/>
    </font>
    <font>
      <b/>
      <sz val="9"/>
      <color rgb="FFFFFFFF"/>
      <name val="Verdana"/>
      <family val="2"/>
    </font>
    <font>
      <b/>
      <sz val="8"/>
      <color rgb="FFFFFFFF"/>
      <name val="Verdana"/>
      <family val="2"/>
    </font>
    <font>
      <b/>
      <sz val="12"/>
      <color rgb="FFFFFFFF"/>
      <name val="Verdana"/>
      <family val="2"/>
    </font>
    <font>
      <b/>
      <sz val="10"/>
      <color rgb="FFFFFFFF"/>
      <name val="Verdana"/>
      <family val="2"/>
    </font>
    <font>
      <b/>
      <sz val="24"/>
      <color theme="0"/>
      <name val="Verdana"/>
      <family val="2"/>
    </font>
  </fonts>
  <fills count="1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31"/>
        <bgColor indexed="64"/>
      </patternFill>
    </fill>
    <fill>
      <patternFill patternType="solid">
        <fgColor theme="1" tint="0.499984740745262"/>
        <bgColor indexed="64"/>
      </patternFill>
    </fill>
    <fill>
      <patternFill patternType="solid">
        <fgColor theme="0"/>
        <bgColor indexed="64"/>
      </patternFill>
    </fill>
    <fill>
      <patternFill patternType="solid">
        <fgColor rgb="FFC0504D"/>
        <bgColor indexed="64"/>
      </patternFill>
    </fill>
    <fill>
      <patternFill patternType="solid">
        <fgColor rgb="FFE5B8B7"/>
        <bgColor indexed="64"/>
      </patternFill>
    </fill>
    <fill>
      <patternFill patternType="solid">
        <fgColor rgb="FFF2DBDB"/>
        <bgColor indexed="64"/>
      </patternFill>
    </fill>
    <fill>
      <patternFill patternType="solid">
        <fgColor theme="1" tint="0.249977111117893"/>
        <bgColor indexed="64"/>
      </patternFill>
    </fill>
    <fill>
      <patternFill patternType="solid">
        <fgColor theme="4"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164" fontId="1" fillId="0" borderId="0" applyFont="0" applyFill="0" applyBorder="0" applyAlignment="0" applyProtection="0"/>
    <xf numFmtId="0" fontId="1" fillId="0" borderId="0"/>
    <xf numFmtId="0" fontId="1" fillId="7" borderId="5" applyNumberFormat="0" applyProtection="0">
      <alignment horizontal="left" vertical="center" indent="1"/>
    </xf>
    <xf numFmtId="0" fontId="1" fillId="7" borderId="5" applyNumberFormat="0" applyProtection="0">
      <alignment horizontal="left" vertical="center" indent="1"/>
    </xf>
    <xf numFmtId="9" fontId="13" fillId="0" borderId="0" applyFont="0" applyFill="0" applyBorder="0" applyAlignment="0" applyProtection="0"/>
  </cellStyleXfs>
  <cellXfs count="65">
    <xf numFmtId="0" fontId="0" fillId="0" borderId="0" xfId="0"/>
    <xf numFmtId="0" fontId="0" fillId="0" borderId="0" xfId="0" applyProtection="1"/>
    <xf numFmtId="0" fontId="0" fillId="0" borderId="0" xfId="0" applyFill="1" applyProtection="1"/>
    <xf numFmtId="0" fontId="0" fillId="0" borderId="0" xfId="0" applyAlignment="1" applyProtection="1">
      <alignment horizontal="center" vertical="center"/>
    </xf>
    <xf numFmtId="0" fontId="3" fillId="6" borderId="1" xfId="0" applyFont="1" applyFill="1" applyBorder="1" applyAlignment="1" applyProtection="1">
      <alignment horizontal="left" vertical="center" wrapText="1"/>
    </xf>
    <xf numFmtId="166" fontId="3" fillId="6" borderId="1" xfId="0" applyNumberFormat="1" applyFont="1" applyFill="1" applyBorder="1" applyAlignment="1" applyProtection="1">
      <alignment horizontal="center" vertical="center"/>
    </xf>
    <xf numFmtId="0" fontId="5" fillId="3" borderId="0" xfId="0" applyFont="1" applyFill="1" applyAlignment="1" applyProtection="1">
      <alignment vertical="center"/>
    </xf>
    <xf numFmtId="166" fontId="5" fillId="3" borderId="0" xfId="1" applyNumberFormat="1" applyFont="1" applyFill="1" applyAlignment="1" applyProtection="1">
      <alignment horizontal="center" vertical="center"/>
    </xf>
    <xf numFmtId="0" fontId="5" fillId="3" borderId="0" xfId="0" applyFont="1" applyFill="1" applyAlignment="1" applyProtection="1">
      <alignment horizontal="center" vertical="center" wrapText="1"/>
    </xf>
    <xf numFmtId="166" fontId="5" fillId="3" borderId="0" xfId="1" applyNumberFormat="1" applyFont="1" applyFill="1" applyBorder="1" applyAlignment="1" applyProtection="1">
      <alignment horizontal="center" vertical="center" wrapText="1"/>
    </xf>
    <xf numFmtId="7" fontId="3" fillId="5" borderId="1" xfId="1" applyNumberFormat="1" applyFont="1" applyFill="1" applyBorder="1" applyAlignment="1" applyProtection="1">
      <alignment horizontal="center" vertical="center"/>
      <protection locked="0"/>
    </xf>
    <xf numFmtId="0" fontId="4" fillId="6" borderId="1" xfId="0" applyFont="1" applyFill="1" applyBorder="1" applyAlignment="1" applyProtection="1">
      <alignment horizontal="left" vertical="center" wrapText="1"/>
    </xf>
    <xf numFmtId="0" fontId="4" fillId="6" borderId="6" xfId="0" applyFont="1" applyFill="1" applyBorder="1" applyAlignment="1" applyProtection="1">
      <alignment vertical="center" wrapText="1"/>
    </xf>
    <xf numFmtId="3" fontId="3" fillId="6" borderId="1" xfId="0" applyNumberFormat="1" applyFont="1" applyFill="1" applyBorder="1" applyAlignment="1" applyProtection="1">
      <alignment horizontal="center" vertical="center"/>
    </xf>
    <xf numFmtId="0" fontId="4" fillId="6" borderId="1" xfId="0" applyFont="1" applyFill="1" applyBorder="1" applyAlignment="1" applyProtection="1">
      <alignment vertical="center" wrapText="1"/>
    </xf>
    <xf numFmtId="0" fontId="3" fillId="6" borderId="7" xfId="0" applyFont="1" applyFill="1" applyBorder="1" applyAlignment="1" applyProtection="1">
      <alignment horizontal="left" vertical="center" wrapText="1"/>
    </xf>
    <xf numFmtId="3" fontId="3" fillId="6" borderId="7" xfId="0"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Protection="1"/>
    <xf numFmtId="0" fontId="6" fillId="8" borderId="10" xfId="0" applyFont="1" applyFill="1" applyBorder="1" applyAlignment="1" applyProtection="1">
      <alignment vertical="center"/>
    </xf>
    <xf numFmtId="0" fontId="6" fillId="8" borderId="12" xfId="0" applyFont="1" applyFill="1" applyBorder="1" applyAlignment="1" applyProtection="1">
      <alignment vertical="center"/>
    </xf>
    <xf numFmtId="0" fontId="6" fillId="8" borderId="13" xfId="0" applyFont="1" applyFill="1" applyBorder="1" applyAlignment="1" applyProtection="1">
      <alignment horizontal="left" vertical="center"/>
    </xf>
    <xf numFmtId="0" fontId="6" fillId="8" borderId="14" xfId="0" applyFont="1" applyFill="1" applyBorder="1" applyAlignment="1" applyProtection="1">
      <alignment vertical="center"/>
    </xf>
    <xf numFmtId="0" fontId="6" fillId="8" borderId="15" xfId="0" applyFont="1" applyFill="1" applyBorder="1" applyAlignment="1" applyProtection="1">
      <alignment horizontal="left" vertical="center"/>
    </xf>
    <xf numFmtId="3" fontId="6" fillId="8" borderId="11" xfId="0" applyNumberFormat="1" applyFont="1" applyFill="1" applyBorder="1" applyAlignment="1" applyProtection="1">
      <alignment horizontal="left" vertical="center"/>
    </xf>
    <xf numFmtId="165" fontId="7" fillId="4" borderId="1" xfId="0" applyNumberFormat="1" applyFont="1" applyFill="1" applyBorder="1" applyAlignment="1" applyProtection="1">
      <alignment horizontal="center" vertical="center"/>
    </xf>
    <xf numFmtId="0" fontId="9" fillId="9" borderId="0" xfId="0" applyFont="1" applyFill="1" applyAlignment="1" applyProtection="1">
      <alignment horizontal="left" vertical="center"/>
    </xf>
    <xf numFmtId="165" fontId="7" fillId="4" borderId="4" xfId="0" applyNumberFormat="1" applyFont="1" applyFill="1" applyBorder="1" applyAlignment="1" applyProtection="1">
      <alignment horizontal="center" vertical="center"/>
    </xf>
    <xf numFmtId="0" fontId="12" fillId="9" borderId="0" xfId="0" applyFont="1" applyFill="1" applyAlignment="1" applyProtection="1">
      <alignment horizontal="left" vertical="center"/>
    </xf>
    <xf numFmtId="0" fontId="1" fillId="0" borderId="0" xfId="0" applyFont="1"/>
    <xf numFmtId="0" fontId="14" fillId="10" borderId="17" xfId="0" applyFont="1" applyFill="1" applyBorder="1" applyAlignment="1">
      <alignment vertical="center" wrapText="1"/>
    </xf>
    <xf numFmtId="0" fontId="14" fillId="10" borderId="18"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16" fillId="12" borderId="21"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5" fillId="3" borderId="0" xfId="0" applyFont="1" applyFill="1" applyAlignment="1" applyProtection="1">
      <alignment vertical="center" wrapText="1"/>
    </xf>
    <xf numFmtId="0" fontId="5" fillId="13" borderId="0" xfId="0" applyFont="1" applyFill="1" applyAlignment="1" applyProtection="1">
      <alignment horizontal="center" vertical="center" wrapText="1"/>
    </xf>
    <xf numFmtId="9" fontId="3" fillId="5" borderId="1" xfId="5" applyFont="1" applyFill="1" applyBorder="1" applyAlignment="1" applyProtection="1">
      <alignment horizontal="center" vertical="center"/>
      <protection locked="0"/>
    </xf>
    <xf numFmtId="165" fontId="1" fillId="0" borderId="0" xfId="0" applyNumberFormat="1" applyFont="1" applyFill="1" applyProtection="1"/>
    <xf numFmtId="0" fontId="1" fillId="0" borderId="0" xfId="0" applyFont="1" applyProtection="1"/>
    <xf numFmtId="3" fontId="1" fillId="0" borderId="0" xfId="0" applyNumberFormat="1" applyFont="1" applyFill="1" applyProtection="1"/>
    <xf numFmtId="0" fontId="18" fillId="4" borderId="1" xfId="0" applyFont="1" applyFill="1" applyBorder="1" applyAlignment="1" applyProtection="1">
      <alignment vertical="center" wrapText="1"/>
    </xf>
    <xf numFmtId="0" fontId="1" fillId="0" borderId="0" xfId="0" applyFont="1" applyAlignment="1" applyProtection="1">
      <alignment wrapText="1"/>
    </xf>
    <xf numFmtId="165" fontId="11" fillId="4" borderId="4" xfId="1" applyNumberFormat="1" applyFont="1" applyFill="1" applyBorder="1" applyAlignment="1" applyProtection="1">
      <alignment horizontal="center" vertical="center" wrapText="1"/>
    </xf>
    <xf numFmtId="165" fontId="11" fillId="4" borderId="0" xfId="1"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center"/>
    </xf>
    <xf numFmtId="0" fontId="3" fillId="6" borderId="16" xfId="0" applyFont="1" applyFill="1" applyBorder="1" applyAlignment="1" applyProtection="1">
      <alignment horizontal="center" vertical="center"/>
    </xf>
    <xf numFmtId="0" fontId="3" fillId="6" borderId="3" xfId="0" applyFont="1" applyFill="1" applyBorder="1" applyAlignment="1" applyProtection="1">
      <alignment horizontal="center" vertical="center"/>
    </xf>
    <xf numFmtId="165" fontId="7" fillId="4" borderId="4" xfId="0" applyNumberFormat="1" applyFont="1" applyFill="1" applyBorder="1" applyAlignment="1" applyProtection="1">
      <alignment horizontal="center" vertical="center"/>
    </xf>
    <xf numFmtId="165" fontId="7" fillId="4"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2" fillId="5" borderId="12"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165" fontId="7" fillId="4" borderId="6" xfId="0" applyNumberFormat="1" applyFont="1" applyFill="1" applyBorder="1" applyAlignment="1" applyProtection="1">
      <alignment horizontal="center" vertical="center"/>
    </xf>
    <xf numFmtId="165" fontId="7" fillId="4" borderId="8" xfId="0" applyNumberFormat="1" applyFont="1" applyFill="1" applyBorder="1" applyAlignment="1" applyProtection="1">
      <alignment horizontal="center" vertical="center"/>
    </xf>
    <xf numFmtId="165" fontId="7" fillId="4" borderId="9" xfId="0" applyNumberFormat="1"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14" borderId="0" xfId="0" applyFont="1" applyFill="1" applyBorder="1" applyAlignment="1" applyProtection="1">
      <alignment horizontal="center" vertical="center" wrapText="1"/>
    </xf>
    <xf numFmtId="0" fontId="10" fillId="14" borderId="0" xfId="0" applyFont="1" applyFill="1" applyBorder="1" applyAlignment="1" applyProtection="1">
      <alignment horizontal="center" vertical="center"/>
    </xf>
  </cellXfs>
  <cellStyles count="6">
    <cellStyle name="Euro" xfId="1" xr:uid="{00000000-0005-0000-0000-000000000000}"/>
    <cellStyle name="Procent" xfId="5" builtinId="5"/>
    <cellStyle name="SAPBEXchaText" xfId="3" xr:uid="{00000000-0005-0000-0000-000001000000}"/>
    <cellStyle name="SAPBEXstdItem" xfId="4" xr:uid="{00000000-0005-0000-0000-000002000000}"/>
    <cellStyle name="Standaard" xfId="0" builtinId="0"/>
    <cellStyle name="Standaard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BBA0-3094-B540-A368-E3F96038ABA8}">
  <sheetPr>
    <tabColor rgb="FFFF0000"/>
  </sheetPr>
  <dimension ref="A1:G14"/>
  <sheetViews>
    <sheetView workbookViewId="0">
      <selection activeCell="F15" sqref="F15"/>
    </sheetView>
  </sheetViews>
  <sheetFormatPr baseColWidth="10" defaultRowHeight="13" x14ac:dyDescent="0.15"/>
  <cols>
    <col min="2" max="2" width="33.6640625" customWidth="1"/>
    <col min="3" max="4" width="23.5" customWidth="1"/>
    <col min="5" max="5" width="26.6640625" customWidth="1"/>
    <col min="6" max="6" width="30" customWidth="1"/>
    <col min="7" max="7" width="28.33203125" customWidth="1"/>
  </cols>
  <sheetData>
    <row r="1" spans="1:7" x14ac:dyDescent="0.15">
      <c r="A1" s="29" t="s">
        <v>20</v>
      </c>
    </row>
    <row r="4" spans="1:7" ht="14" thickBot="1" x14ac:dyDescent="0.2"/>
    <row r="5" spans="1:7" ht="46" customHeight="1" thickBot="1" x14ac:dyDescent="0.2">
      <c r="B5" s="30"/>
      <c r="C5" s="31" t="s">
        <v>21</v>
      </c>
      <c r="D5" s="32" t="s">
        <v>22</v>
      </c>
      <c r="E5" s="35" t="s">
        <v>32</v>
      </c>
    </row>
    <row r="6" spans="1:7" ht="57" customHeight="1" thickBot="1" x14ac:dyDescent="0.2">
      <c r="B6" s="38" t="s">
        <v>23</v>
      </c>
      <c r="C6" s="33">
        <v>1697</v>
      </c>
      <c r="D6" s="33">
        <v>1126</v>
      </c>
      <c r="E6" s="36">
        <f t="shared" ref="E6:E14" si="0">C6+D6</f>
        <v>2823</v>
      </c>
    </row>
    <row r="7" spans="1:7" ht="57" customHeight="1" thickBot="1" x14ac:dyDescent="0.2">
      <c r="B7" s="38" t="s">
        <v>24</v>
      </c>
      <c r="C7" s="34">
        <v>249</v>
      </c>
      <c r="D7" s="34">
        <v>166</v>
      </c>
      <c r="E7" s="37">
        <f t="shared" si="0"/>
        <v>415</v>
      </c>
    </row>
    <row r="8" spans="1:7" ht="57" customHeight="1" thickBot="1" x14ac:dyDescent="0.2">
      <c r="B8" s="38" t="s">
        <v>25</v>
      </c>
      <c r="C8" s="33">
        <v>101</v>
      </c>
      <c r="D8" s="33">
        <v>18</v>
      </c>
      <c r="E8" s="36">
        <f t="shared" si="0"/>
        <v>119</v>
      </c>
    </row>
    <row r="9" spans="1:7" ht="57" customHeight="1" thickBot="1" x14ac:dyDescent="0.2">
      <c r="B9" s="38" t="s">
        <v>26</v>
      </c>
      <c r="C9" s="34">
        <v>13</v>
      </c>
      <c r="D9" s="34">
        <v>6</v>
      </c>
      <c r="E9" s="37">
        <f t="shared" si="0"/>
        <v>19</v>
      </c>
      <c r="F9" s="32" t="s">
        <v>37</v>
      </c>
      <c r="G9" s="32" t="s">
        <v>38</v>
      </c>
    </row>
    <row r="10" spans="1:7" ht="57" customHeight="1" thickBot="1" x14ac:dyDescent="0.2">
      <c r="B10" s="38" t="s">
        <v>27</v>
      </c>
      <c r="C10" s="33">
        <v>1</v>
      </c>
      <c r="D10" s="33">
        <v>1</v>
      </c>
      <c r="E10" s="36">
        <f t="shared" si="0"/>
        <v>2</v>
      </c>
      <c r="F10" s="36">
        <f>E9+E10+E12+E11</f>
        <v>39</v>
      </c>
      <c r="G10" s="36">
        <f>C9+C10+C11+C12</f>
        <v>25</v>
      </c>
    </row>
    <row r="11" spans="1:7" ht="57" customHeight="1" thickBot="1" x14ac:dyDescent="0.2">
      <c r="B11" s="38" t="s">
        <v>28</v>
      </c>
      <c r="C11" s="34">
        <v>1</v>
      </c>
      <c r="D11" s="34">
        <v>1</v>
      </c>
      <c r="E11" s="37">
        <f t="shared" si="0"/>
        <v>2</v>
      </c>
    </row>
    <row r="12" spans="1:7" ht="57" customHeight="1" thickBot="1" x14ac:dyDescent="0.2">
      <c r="B12" s="38" t="s">
        <v>29</v>
      </c>
      <c r="C12" s="33">
        <v>10</v>
      </c>
      <c r="D12" s="33">
        <v>6</v>
      </c>
      <c r="E12" s="36">
        <f t="shared" si="0"/>
        <v>16</v>
      </c>
    </row>
    <row r="13" spans="1:7" ht="57" customHeight="1" thickBot="1" x14ac:dyDescent="0.2">
      <c r="B13" s="38" t="s">
        <v>30</v>
      </c>
      <c r="C13" s="34">
        <v>1</v>
      </c>
      <c r="D13" s="34">
        <v>1</v>
      </c>
      <c r="E13" s="37">
        <f t="shared" si="0"/>
        <v>2</v>
      </c>
    </row>
    <row r="14" spans="1:7" ht="57" customHeight="1" thickBot="1" x14ac:dyDescent="0.2">
      <c r="B14" s="38" t="s">
        <v>31</v>
      </c>
      <c r="C14" s="33">
        <v>5180</v>
      </c>
      <c r="D14" s="33">
        <v>983</v>
      </c>
      <c r="E14" s="36">
        <f t="shared" si="0"/>
        <v>6163</v>
      </c>
    </row>
  </sheetData>
  <sheetProtection algorithmName="SHA-512" hashValue="TYUn1BLC3TDEeRmL0SwKGhf2mCSkYg+JN6HCaJSyLkuYur5iX8ZzZ2ATcRVpI4KNbfMvBHiiZRjmRVzrgzvFvQ==" saltValue="l3/bP76EnzH6glvD/y67o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6A7C-C5AF-1A4A-B914-FB03E46FAED9}">
  <sheetPr>
    <tabColor rgb="FF92D050"/>
  </sheetPr>
  <dimension ref="A1:K28"/>
  <sheetViews>
    <sheetView showGridLines="0" tabSelected="1" topLeftCell="A15" zoomScale="90" zoomScaleNormal="90" workbookViewId="0">
      <selection activeCell="D22" sqref="D22"/>
    </sheetView>
  </sheetViews>
  <sheetFormatPr baseColWidth="10" defaultColWidth="9.1640625" defaultRowHeight="13" x14ac:dyDescent="0.15"/>
  <cols>
    <col min="1" max="1" width="80.83203125" style="1" customWidth="1"/>
    <col min="2" max="2" width="27.5" style="3" customWidth="1"/>
    <col min="3" max="3" width="3.5" style="3" customWidth="1"/>
    <col min="4" max="4" width="37.1640625" style="1" customWidth="1"/>
    <col min="5" max="5" width="3.5" style="1" customWidth="1"/>
    <col min="6" max="6" width="25.5" style="1" customWidth="1"/>
    <col min="7" max="7" width="3.5" style="1" customWidth="1"/>
    <col min="8" max="8" width="61" style="1" customWidth="1"/>
    <col min="9" max="9" width="34.83203125" style="1" customWidth="1"/>
    <col min="10" max="10" width="36.6640625" style="1" customWidth="1"/>
    <col min="11" max="11" width="38.5" style="1" customWidth="1"/>
    <col min="12" max="16384" width="9.1640625" style="1"/>
  </cols>
  <sheetData>
    <row r="1" spans="1:11" ht="106" customHeight="1" x14ac:dyDescent="0.15">
      <c r="A1" s="63" t="s">
        <v>49</v>
      </c>
      <c r="B1" s="64"/>
      <c r="C1" s="64"/>
      <c r="D1" s="64"/>
      <c r="E1" s="64"/>
      <c r="F1" s="64"/>
      <c r="G1" s="64"/>
      <c r="H1" s="64"/>
      <c r="I1" s="64"/>
      <c r="J1" s="64"/>
      <c r="K1" s="64"/>
    </row>
    <row r="2" spans="1:11" ht="79" customHeight="1" thickBot="1" x14ac:dyDescent="0.2">
      <c r="A2" s="55" t="s">
        <v>0</v>
      </c>
      <c r="B2" s="56"/>
      <c r="C2" s="56"/>
      <c r="D2" s="56"/>
      <c r="E2" s="56"/>
      <c r="F2" s="56"/>
      <c r="G2" s="56"/>
      <c r="H2" s="56"/>
      <c r="I2" s="56"/>
      <c r="J2" s="56"/>
      <c r="K2" s="56"/>
    </row>
    <row r="3" spans="1:11" ht="20" customHeight="1" x14ac:dyDescent="0.15">
      <c r="A3" s="19" t="s">
        <v>3</v>
      </c>
      <c r="B3" s="24">
        <f>B8</f>
        <v>2823</v>
      </c>
      <c r="C3" s="62" t="s">
        <v>10</v>
      </c>
      <c r="D3" s="54"/>
      <c r="E3" s="54"/>
      <c r="F3" s="54"/>
      <c r="G3" s="54"/>
      <c r="H3" s="54"/>
      <c r="I3" s="54"/>
      <c r="J3" s="54"/>
      <c r="K3" s="54"/>
    </row>
    <row r="4" spans="1:11" ht="27" customHeight="1" x14ac:dyDescent="0.15">
      <c r="A4" s="20" t="s">
        <v>7</v>
      </c>
      <c r="B4" s="21" t="s">
        <v>6</v>
      </c>
      <c r="C4" s="62"/>
      <c r="D4" s="54"/>
      <c r="E4" s="54"/>
      <c r="F4" s="54"/>
      <c r="G4" s="54"/>
      <c r="H4" s="54"/>
      <c r="I4" s="54"/>
      <c r="J4" s="54"/>
      <c r="K4" s="54"/>
    </row>
    <row r="5" spans="1:11" ht="20" customHeight="1" thickBot="1" x14ac:dyDescent="0.2">
      <c r="A5" s="22" t="s">
        <v>4</v>
      </c>
      <c r="B5" s="23">
        <v>12</v>
      </c>
      <c r="C5" s="62"/>
      <c r="D5" s="54"/>
      <c r="E5" s="54"/>
      <c r="F5" s="54"/>
      <c r="G5" s="54"/>
      <c r="H5" s="54"/>
      <c r="I5" s="54"/>
      <c r="J5" s="54"/>
      <c r="K5" s="54"/>
    </row>
    <row r="6" spans="1:11" ht="20" customHeight="1" x14ac:dyDescent="0.15"/>
    <row r="7" spans="1:11" s="2" customFormat="1" ht="107" customHeight="1" x14ac:dyDescent="0.15">
      <c r="A7" s="39" t="s">
        <v>33</v>
      </c>
      <c r="B7" s="8" t="s">
        <v>8</v>
      </c>
      <c r="C7" s="7"/>
      <c r="D7" s="8" t="s">
        <v>15</v>
      </c>
      <c r="E7" s="7"/>
      <c r="F7" s="8" t="s">
        <v>5</v>
      </c>
      <c r="H7" s="40" t="s">
        <v>47</v>
      </c>
      <c r="I7" s="40" t="s">
        <v>41</v>
      </c>
      <c r="J7" s="40" t="s">
        <v>48</v>
      </c>
      <c r="K7" s="40" t="s">
        <v>36</v>
      </c>
    </row>
    <row r="8" spans="1:11" s="2" customFormat="1" ht="92" customHeight="1" x14ac:dyDescent="0.15">
      <c r="A8" s="4" t="s">
        <v>12</v>
      </c>
      <c r="B8" s="13">
        <f>'Data 2 onderwijsinstellingen'!E6</f>
        <v>2823</v>
      </c>
      <c r="C8" s="49"/>
      <c r="D8" s="10">
        <v>0</v>
      </c>
      <c r="E8" s="49"/>
      <c r="F8" s="5">
        <f>(B8*D8)*12</f>
        <v>0</v>
      </c>
      <c r="H8" s="41">
        <v>1</v>
      </c>
      <c r="I8" s="13">
        <f>B8</f>
        <v>2823</v>
      </c>
      <c r="J8" s="5">
        <f>(D8*H8)*I8</f>
        <v>0</v>
      </c>
      <c r="K8" s="5">
        <f>D8*H8</f>
        <v>0</v>
      </c>
    </row>
    <row r="9" spans="1:11" s="2" customFormat="1" ht="92" customHeight="1" x14ac:dyDescent="0.15">
      <c r="A9" s="4" t="s">
        <v>34</v>
      </c>
      <c r="B9" s="13">
        <f>'Data 2 onderwijsinstellingen'!E7</f>
        <v>415</v>
      </c>
      <c r="C9" s="50"/>
      <c r="D9" s="10">
        <v>0</v>
      </c>
      <c r="E9" s="50"/>
      <c r="F9" s="5">
        <f>(B9*D9)*12</f>
        <v>0</v>
      </c>
      <c r="H9" s="41">
        <v>1</v>
      </c>
      <c r="I9" s="13">
        <f>B9</f>
        <v>415</v>
      </c>
      <c r="J9" s="5">
        <f>(D9*H9)*I9</f>
        <v>0</v>
      </c>
      <c r="K9" s="5">
        <f>D9*H9</f>
        <v>0</v>
      </c>
    </row>
    <row r="10" spans="1:11" s="2" customFormat="1" ht="58" customHeight="1" x14ac:dyDescent="0.15">
      <c r="A10" s="4" t="s">
        <v>35</v>
      </c>
      <c r="B10" s="13">
        <f>'Data 2 onderwijsinstellingen'!F10</f>
        <v>39</v>
      </c>
      <c r="C10" s="51"/>
      <c r="D10" s="10">
        <v>0</v>
      </c>
      <c r="E10" s="51"/>
      <c r="F10" s="5">
        <f>(B10*D10)*12</f>
        <v>0</v>
      </c>
      <c r="H10" s="41">
        <v>1</v>
      </c>
      <c r="I10" s="13">
        <f>B10</f>
        <v>39</v>
      </c>
      <c r="J10" s="5">
        <f>(D10*H10)*I10</f>
        <v>0</v>
      </c>
      <c r="K10" s="5">
        <f>D10*H10</f>
        <v>0</v>
      </c>
    </row>
    <row r="11" spans="1:11" ht="10" customHeight="1" x14ac:dyDescent="0.15"/>
    <row r="12" spans="1:11" s="2" customFormat="1" ht="72" customHeight="1" x14ac:dyDescent="0.15">
      <c r="A12" s="11" t="s">
        <v>44</v>
      </c>
      <c r="B12" s="52">
        <f>F10+F9+F8</f>
        <v>0</v>
      </c>
      <c r="C12" s="53"/>
      <c r="D12" s="53"/>
      <c r="E12" s="53"/>
      <c r="F12" s="53"/>
      <c r="H12" s="27">
        <f>J12-B12</f>
        <v>0</v>
      </c>
      <c r="I12" s="44" t="s">
        <v>11</v>
      </c>
      <c r="J12" s="5">
        <f>(J10+J9+J8)*12</f>
        <v>0</v>
      </c>
    </row>
    <row r="13" spans="1:11" ht="20" customHeight="1" x14ac:dyDescent="0.15"/>
    <row r="14" spans="1:11" ht="31" customHeight="1" x14ac:dyDescent="0.15">
      <c r="F14" s="1" t="s">
        <v>11</v>
      </c>
      <c r="H14" s="46" t="s">
        <v>42</v>
      </c>
      <c r="I14" s="43" t="s">
        <v>11</v>
      </c>
    </row>
    <row r="15" spans="1:11" s="2" customFormat="1" ht="87" customHeight="1" x14ac:dyDescent="0.15">
      <c r="A15" s="6" t="s">
        <v>13</v>
      </c>
      <c r="B15" s="8" t="s">
        <v>14</v>
      </c>
      <c r="H15" s="42" t="s">
        <v>11</v>
      </c>
    </row>
    <row r="16" spans="1:11" s="2" customFormat="1" ht="49" customHeight="1" x14ac:dyDescent="0.15">
      <c r="A16" s="15" t="s">
        <v>39</v>
      </c>
      <c r="B16" s="10">
        <v>0</v>
      </c>
      <c r="D16" s="28"/>
      <c r="E16" s="28"/>
      <c r="F16" s="28"/>
      <c r="G16" s="28"/>
      <c r="H16" s="28"/>
    </row>
    <row r="17" spans="1:8" s="2" customFormat="1" ht="49" customHeight="1" x14ac:dyDescent="0.15">
      <c r="A17" s="15" t="s">
        <v>40</v>
      </c>
      <c r="B17" s="10">
        <v>0</v>
      </c>
      <c r="D17" s="26"/>
      <c r="E17" s="26"/>
      <c r="F17" s="26"/>
      <c r="G17" s="26"/>
      <c r="H17" s="26"/>
    </row>
    <row r="18" spans="1:8" ht="10" customHeight="1" x14ac:dyDescent="0.15">
      <c r="D18" s="18"/>
    </row>
    <row r="19" spans="1:8" s="2" customFormat="1" ht="35" customHeight="1" x14ac:dyDescent="0.15">
      <c r="A19" s="12" t="s">
        <v>43</v>
      </c>
      <c r="B19" s="25">
        <f>B17+B16</f>
        <v>0</v>
      </c>
      <c r="D19" s="17" t="s">
        <v>11</v>
      </c>
    </row>
    <row r="20" spans="1:8" ht="20" customHeight="1" x14ac:dyDescent="0.15"/>
    <row r="21" spans="1:8" s="2" customFormat="1" ht="60" customHeight="1" x14ac:dyDescent="0.15">
      <c r="A21" s="6" t="s">
        <v>1</v>
      </c>
      <c r="B21" s="8" t="s">
        <v>9</v>
      </c>
      <c r="C21" s="7"/>
      <c r="D21" s="8" t="s">
        <v>16</v>
      </c>
      <c r="E21" s="7"/>
      <c r="F21" s="9" t="s">
        <v>2</v>
      </c>
    </row>
    <row r="22" spans="1:8" s="2" customFormat="1" ht="38" customHeight="1" x14ac:dyDescent="0.15">
      <c r="A22" s="4" t="s">
        <v>17</v>
      </c>
      <c r="B22" s="13">
        <v>20</v>
      </c>
      <c r="C22" s="57"/>
      <c r="D22" s="10">
        <v>0</v>
      </c>
      <c r="E22" s="57"/>
      <c r="F22" s="5">
        <f>B22*D22</f>
        <v>0</v>
      </c>
    </row>
    <row r="23" spans="1:8" s="2" customFormat="1" ht="54" customHeight="1" x14ac:dyDescent="0.15">
      <c r="A23" s="15" t="s">
        <v>18</v>
      </c>
      <c r="B23" s="16">
        <v>200</v>
      </c>
      <c r="C23" s="58"/>
      <c r="D23" s="10">
        <v>0</v>
      </c>
      <c r="E23" s="58"/>
      <c r="F23" s="5">
        <f>B23*D23</f>
        <v>0</v>
      </c>
    </row>
    <row r="24" spans="1:8" s="2" customFormat="1" ht="49" customHeight="1" x14ac:dyDescent="0.15">
      <c r="A24" s="4" t="s">
        <v>19</v>
      </c>
      <c r="B24" s="13">
        <v>10</v>
      </c>
      <c r="C24" s="57"/>
      <c r="D24" s="10">
        <v>0</v>
      </c>
      <c r="E24" s="57"/>
      <c r="F24" s="5">
        <f>B24*D24</f>
        <v>0</v>
      </c>
    </row>
    <row r="25" spans="1:8" ht="10" customHeight="1" x14ac:dyDescent="0.15"/>
    <row r="26" spans="1:8" s="2" customFormat="1" ht="30" customHeight="1" x14ac:dyDescent="0.15">
      <c r="A26" s="14" t="s">
        <v>45</v>
      </c>
      <c r="B26" s="59">
        <f>F22+F24+F23</f>
        <v>0</v>
      </c>
      <c r="C26" s="60"/>
      <c r="D26" s="60"/>
      <c r="E26" s="60"/>
      <c r="F26" s="61"/>
    </row>
    <row r="27" spans="1:8" ht="20" customHeight="1" x14ac:dyDescent="0.15"/>
    <row r="28" spans="1:8" ht="66" customHeight="1" x14ac:dyDescent="0.15">
      <c r="A28" s="45" t="s">
        <v>46</v>
      </c>
      <c r="B28" s="47">
        <f>B26+B19+B12+H12</f>
        <v>0</v>
      </c>
      <c r="C28" s="48"/>
      <c r="D28" s="48"/>
      <c r="E28" s="48"/>
      <c r="F28" s="48"/>
    </row>
  </sheetData>
  <sheetProtection algorithmName="SHA-512" hashValue="lMN1Zp0hr1aFHqSpkCR5p5eHWwIAeVOdnYokuTchjXXNxzkjao7mEwLk2/mu1swcuqC/FR7noNBVPZRpSNWnhw==" saltValue="Wat9GhGTbeTQqf8UFYwtDQ==" spinCount="100000" sheet="1" selectLockedCells="1"/>
  <mergeCells count="10">
    <mergeCell ref="A1:K1"/>
    <mergeCell ref="A2:K2"/>
    <mergeCell ref="C22:C24"/>
    <mergeCell ref="E22:E24"/>
    <mergeCell ref="B26:F26"/>
    <mergeCell ref="C3:K5"/>
    <mergeCell ref="B28:F28"/>
    <mergeCell ref="C8:C10"/>
    <mergeCell ref="E8:E10"/>
    <mergeCell ref="B12:F12"/>
  </mergeCells>
  <pageMargins left="0.75" right="0.75" top="1" bottom="1" header="0.5" footer="0.5"/>
  <pageSetup paperSize="8"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01525CD67E7246B1169218CF0CB99F" ma:contentTypeVersion="8" ma:contentTypeDescription="Een nieuw document maken." ma:contentTypeScope="" ma:versionID="219f65b85b652d7b47c9793e90485d73">
  <xsd:schema xmlns:xsd="http://www.w3.org/2001/XMLSchema" xmlns:xs="http://www.w3.org/2001/XMLSchema" xmlns:p="http://schemas.microsoft.com/office/2006/metadata/properties" xmlns:ns2="c8327127-3568-44c0-a9cd-72cd40493eae" xmlns:ns3="9fb40d75-5405-4d0f-8b66-e30f6f517d25" targetNamespace="http://schemas.microsoft.com/office/2006/metadata/properties" ma:root="true" ma:fieldsID="38315f6f87ec7d3620400e6c0e2691ab" ns2:_="" ns3:_="">
    <xsd:import namespace="c8327127-3568-44c0-a9cd-72cd40493eae"/>
    <xsd:import namespace="9fb40d75-5405-4d0f-8b66-e30f6f517d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7127-3568-44c0-a9cd-72cd40493ea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b40d75-5405-4d0f-8b66-e30f6f517d25" elementFormDefault="qualified">
    <xsd:import namespace="http://schemas.microsoft.com/office/2006/documentManagement/types"/>
    <xsd:import namespace="http://schemas.microsoft.com/office/infopath/2007/PartnerControls"/>
    <xsd:element name="SharedWithUsers" ma:index="13"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D86840-27FE-4E15-B7D9-B347D2376505}">
  <ds:schemaRefs>
    <ds:schemaRef ds:uri="http://schemas.microsoft.com/sharepoint/v3/contenttype/forms"/>
  </ds:schemaRefs>
</ds:datastoreItem>
</file>

<file path=customXml/itemProps2.xml><?xml version="1.0" encoding="utf-8"?>
<ds:datastoreItem xmlns:ds="http://schemas.openxmlformats.org/officeDocument/2006/customXml" ds:itemID="{E74735D7-46F7-42DF-A59B-5A5C2CF520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34E03C-345E-4B6A-84B5-6905AE70E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7127-3568-44c0-a9cd-72cd40493eae"/>
    <ds:schemaRef ds:uri="9fb40d75-5405-4d0f-8b66-e30f6f517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Data 2 onderwijsinstellingen</vt:lpstr>
      <vt:lpstr>Prijzenblad FC FP</vt:lpstr>
      <vt:lpstr>'Prijzenblad FC FP'!Afdrukbereik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2014-10-31T15:34:42Z</dcterms:created>
  <dcterms:modified xsi:type="dcterms:W3CDTF">2022-02-02T14:47:38Z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0x0101002C01525CD67E7246B1169218CF0CB99F</vt:lpwstr>
  </property>
</Properties>
</file>