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1"/>
  <workbookPr defaultThemeVersion="166925"/>
  <mc:AlternateContent xmlns:mc="http://schemas.openxmlformats.org/markup-compatibility/2006">
    <mc:Choice Requires="x15">
      <x15ac:absPath xmlns:x15ac="http://schemas.microsoft.com/office/spreadsheetml/2010/11/ac" url="/Library/Dropbox BIC BV/BiC bv Dropbox/BiC Leeuwarden/BiC Leeuwarden/BiC_consultancy/ROC Friese Poort en Friesland College EHRM/aanbestedingsdocument en bijlagen/concept/"/>
    </mc:Choice>
  </mc:AlternateContent>
  <xr:revisionPtr revIDLastSave="0" documentId="13_ncr:1_{618D8652-1729-0A4D-B4A8-8A247603E1D4}" xr6:coauthVersionLast="47" xr6:coauthVersionMax="47" xr10:uidLastSave="{00000000-0000-0000-0000-000000000000}"/>
  <bookViews>
    <workbookView xWindow="33000" yWindow="980" windowWidth="47000" windowHeight="17720" xr2:uid="{00000000-000D-0000-FFFF-FFFF00000000}"/>
  </bookViews>
  <sheets>
    <sheet name="Waardemodel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7" i="2" l="1"/>
  <c r="H6" i="2"/>
  <c r="H5" i="2"/>
  <c r="G7" i="2"/>
  <c r="F7" i="2"/>
  <c r="E7" i="2"/>
  <c r="D7" i="2"/>
  <c r="C7" i="2"/>
  <c r="B7" i="2"/>
  <c r="B5" i="2"/>
  <c r="N17" i="2"/>
  <c r="M17" i="2"/>
  <c r="L17" i="2"/>
  <c r="K17" i="2"/>
  <c r="J17" i="2"/>
  <c r="I17" i="2"/>
  <c r="H17" i="2"/>
  <c r="G17" i="2"/>
  <c r="F17" i="2"/>
  <c r="E17" i="2"/>
  <c r="D17" i="2"/>
  <c r="C17" i="2"/>
  <c r="B17" i="2"/>
  <c r="M15" i="2" l="1"/>
  <c r="L15" i="2"/>
  <c r="K15" i="2"/>
  <c r="J15" i="2"/>
  <c r="I15" i="2"/>
  <c r="H15" i="2"/>
  <c r="G15" i="2"/>
  <c r="F15" i="2"/>
  <c r="E15" i="2"/>
  <c r="D15" i="2"/>
  <c r="C15" i="2"/>
  <c r="B15" i="2"/>
  <c r="H4" i="2"/>
  <c r="H3" i="2"/>
  <c r="N16" i="2" l="1"/>
  <c r="N15" i="2"/>
  <c r="N14" i="2"/>
  <c r="B13" i="2" s="1"/>
  <c r="O16" i="2" l="1"/>
  <c r="J13" i="2"/>
  <c r="C13" i="2"/>
  <c r="B20" i="2"/>
  <c r="I13" i="2"/>
  <c r="F13" i="2"/>
  <c r="D13" i="2"/>
  <c r="G13" i="2"/>
  <c r="M13" i="2"/>
  <c r="L13" i="2"/>
  <c r="E13" i="2"/>
  <c r="H13" i="2"/>
  <c r="K13" i="2"/>
  <c r="N13" i="2" l="1"/>
</calcChain>
</file>

<file path=xl/sharedStrings.xml><?xml version="1.0" encoding="utf-8"?>
<sst xmlns="http://schemas.openxmlformats.org/spreadsheetml/2006/main" count="62" uniqueCount="35">
  <si>
    <t>4 goed</t>
  </si>
  <si>
    <t>3 voldoende</t>
  </si>
  <si>
    <t>2 matig</t>
  </si>
  <si>
    <t>1 onvoldoende</t>
  </si>
  <si>
    <t>5 uitmuntend</t>
  </si>
  <si>
    <t>KO</t>
  </si>
  <si>
    <t>Totaal:</t>
  </si>
  <si>
    <t>Percentage</t>
  </si>
  <si>
    <t xml:space="preserve"> </t>
  </si>
  <si>
    <t>Totaal maximaal te behalen  kwaliteit</t>
  </si>
  <si>
    <t>1. Plan van aanpak implementatie</t>
  </si>
  <si>
    <t>3. Gebruikerservaringen/ trainingen</t>
  </si>
  <si>
    <t>4. Borging kwaliteit inschrijving/ realisatie</t>
  </si>
  <si>
    <t>5. Borging inrichting bij een integratie 2 werkgevers</t>
  </si>
  <si>
    <t>Casus 1. Werving</t>
  </si>
  <si>
    <t>Casus 2. Indiensttreding</t>
  </si>
  <si>
    <t>Casus 3. Betaald verlof</t>
  </si>
  <si>
    <t>Casus 4. Inzetverdeling</t>
  </si>
  <si>
    <t>Casus 6. Tijdelijke uitbreiding</t>
  </si>
  <si>
    <t>Casus 7. De salarisrun</t>
  </si>
  <si>
    <t>Casus 8. Rapportages</t>
  </si>
  <si>
    <t>Casus 9. Verzuim</t>
  </si>
  <si>
    <t>Casus 10. Uit dienst</t>
  </si>
  <si>
    <t>2. DEMONSTRATIE APPLICATIE</t>
  </si>
  <si>
    <t>1. OPEN VRAGEN</t>
  </si>
  <si>
    <t>Casus 11. Declaraties</t>
  </si>
  <si>
    <t>Casus 12. Formatiebegroting</t>
  </si>
  <si>
    <t>2. Niveau projectmanagement/ consultancy/ SLA/ AVG</t>
  </si>
  <si>
    <t>Casus 5. Uitruil vakbond contributie</t>
  </si>
  <si>
    <t>6. Borging veiligheid</t>
  </si>
  <si>
    <t>KO= knock-out en zal leiden tot een uitgebreid gemotiveerde uitsluiting.</t>
  </si>
  <si>
    <t>indien er door een inschrijver viermaal of vaker 'matig' gescoord wordt zal dit leiden tot een uitgebreid gemotiveerde uitsluiting.</t>
  </si>
  <si>
    <t>NB (open vragen):</t>
  </si>
  <si>
    <t>NB (demo):</t>
  </si>
  <si>
    <t>indien er door een inschrijver driemaal of vaker 'matig' gescoord wordt zal dit leiden tot een uitgebreid gemotiveerde uitsluiting.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</si>
</sst>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€&quot;\ * #,##0.00_);_(&quot;€&quot;\ * \(#,##0.00\);_(&quot;€&quot;\ * &quot;-&quot;??_);_(@_)"/>
    <numFmt numFmtId="164" formatCode="&quot;€&quot;\ #,##0.00"/>
    <numFmt numFmtId="165" formatCode="0.0%"/>
  </numFmts>
  <fonts count="14" x14ac:knownFonts="1">
    <font>
      <sz val="12"/>
      <color theme="1"/>
      <name val="Calibri"/>
      <family val="2"/>
      <scheme val="minor"/>
    </font>
    <font>
      <sz val="10"/>
      <color theme="1"/>
      <name val="Verdana"/>
      <family val="2"/>
    </font>
    <font>
      <sz val="12"/>
      <color theme="1"/>
      <name val="Calibri"/>
      <family val="2"/>
      <scheme val="minor"/>
    </font>
    <font>
      <sz val="10"/>
      <color theme="1"/>
      <name val="Verdana"/>
      <family val="2"/>
    </font>
    <font>
      <sz val="10"/>
      <color rgb="FF000000"/>
      <name val="Verdana"/>
      <family val="2"/>
    </font>
    <font>
      <b/>
      <sz val="10"/>
      <color rgb="FFFF0000"/>
      <name val="Verdana"/>
      <family val="2"/>
    </font>
    <font>
      <b/>
      <sz val="8"/>
      <color rgb="FF000000"/>
      <name val="Verdana"/>
      <family val="2"/>
    </font>
    <font>
      <b/>
      <sz val="10"/>
      <color theme="0"/>
      <name val="Verdana"/>
      <family val="2"/>
    </font>
    <font>
      <sz val="10"/>
      <color theme="1"/>
      <name val="Calibri"/>
      <family val="2"/>
      <scheme val="minor"/>
    </font>
    <font>
      <b/>
      <sz val="10"/>
      <color rgb="FF000000"/>
      <name val="Verdana"/>
      <family val="2"/>
    </font>
    <font>
      <sz val="10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FF0000"/>
      <name val="Verdana"/>
      <family val="2"/>
    </font>
    <font>
      <b/>
      <sz val="10"/>
      <color rgb="FFFF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37">
    <xf numFmtId="0" fontId="0" fillId="0" borderId="0" xfId="0"/>
    <xf numFmtId="0" fontId="6" fillId="3" borderId="1" xfId="0" applyFont="1" applyFill="1" applyBorder="1" applyAlignment="1">
      <alignment horizontal="justify" vertical="center" wrapText="1"/>
    </xf>
    <xf numFmtId="0" fontId="3" fillId="0" borderId="1" xfId="0" applyFont="1" applyBorder="1"/>
    <xf numFmtId="0" fontId="6" fillId="5" borderId="1" xfId="0" applyFont="1" applyFill="1" applyBorder="1" applyAlignment="1">
      <alignment horizontal="justify" vertical="center" wrapText="1"/>
    </xf>
    <xf numFmtId="0" fontId="8" fillId="0" borderId="0" xfId="0" applyFont="1"/>
    <xf numFmtId="0" fontId="9" fillId="5" borderId="1" xfId="0" applyFont="1" applyFill="1" applyBorder="1" applyAlignment="1">
      <alignment horizontal="justify" vertical="center" wrapText="1"/>
    </xf>
    <xf numFmtId="9" fontId="9" fillId="5" borderId="1" xfId="1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justify" vertical="center" wrapText="1"/>
    </xf>
    <xf numFmtId="0" fontId="5" fillId="2" borderId="4" xfId="0" applyFont="1" applyFill="1" applyBorder="1" applyAlignment="1">
      <alignment horizontal="justify" vertical="center" wrapText="1"/>
    </xf>
    <xf numFmtId="164" fontId="4" fillId="2" borderId="4" xfId="0" applyNumberFormat="1" applyFont="1" applyFill="1" applyBorder="1" applyAlignment="1">
      <alignment horizontal="justify" vertical="center" wrapText="1"/>
    </xf>
    <xf numFmtId="9" fontId="3" fillId="0" borderId="1" xfId="1" applyFont="1" applyBorder="1"/>
    <xf numFmtId="0" fontId="8" fillId="7" borderId="0" xfId="0" applyFont="1" applyFill="1"/>
    <xf numFmtId="0" fontId="0" fillId="7" borderId="0" xfId="0" applyFill="1"/>
    <xf numFmtId="44" fontId="10" fillId="7" borderId="0" xfId="2" applyFont="1" applyFill="1"/>
    <xf numFmtId="164" fontId="3" fillId="8" borderId="1" xfId="0" applyNumberFormat="1" applyFont="1" applyFill="1" applyBorder="1"/>
    <xf numFmtId="0" fontId="4" fillId="9" borderId="1" xfId="0" applyFont="1" applyFill="1" applyBorder="1" applyAlignment="1">
      <alignment horizontal="center" vertical="center" wrapText="1"/>
    </xf>
    <xf numFmtId="164" fontId="11" fillId="8" borderId="1" xfId="0" applyNumberFormat="1" applyFont="1" applyFill="1" applyBorder="1" applyAlignment="1">
      <alignment vertical="center"/>
    </xf>
    <xf numFmtId="165" fontId="9" fillId="5" borderId="1" xfId="1" applyNumberFormat="1" applyFont="1" applyFill="1" applyBorder="1" applyAlignment="1">
      <alignment horizontal="center" vertical="center" wrapText="1"/>
    </xf>
    <xf numFmtId="164" fontId="1" fillId="8" borderId="1" xfId="0" applyNumberFormat="1" applyFont="1" applyFill="1" applyBorder="1"/>
    <xf numFmtId="164" fontId="0" fillId="0" borderId="0" xfId="0" applyNumberFormat="1"/>
    <xf numFmtId="164" fontId="12" fillId="2" borderId="4" xfId="0" applyNumberFormat="1" applyFont="1" applyFill="1" applyBorder="1" applyAlignment="1">
      <alignment horizontal="justify" vertical="center" wrapText="1"/>
    </xf>
    <xf numFmtId="164" fontId="12" fillId="8" borderId="1" xfId="0" applyNumberFormat="1" applyFont="1" applyFill="1" applyBorder="1"/>
    <xf numFmtId="0" fontId="13" fillId="10" borderId="8" xfId="0" applyFont="1" applyFill="1" applyBorder="1"/>
    <xf numFmtId="44" fontId="10" fillId="10" borderId="9" xfId="2" applyFont="1" applyFill="1" applyBorder="1"/>
    <xf numFmtId="0" fontId="10" fillId="10" borderId="9" xfId="0" applyFont="1" applyFill="1" applyBorder="1"/>
    <xf numFmtId="0" fontId="10" fillId="10" borderId="10" xfId="0" applyFont="1" applyFill="1" applyBorder="1"/>
    <xf numFmtId="0" fontId="10" fillId="10" borderId="5" xfId="0" applyFont="1" applyFill="1" applyBorder="1"/>
    <xf numFmtId="0" fontId="10" fillId="10" borderId="0" xfId="0" applyFont="1" applyFill="1" applyBorder="1"/>
    <xf numFmtId="0" fontId="10" fillId="10" borderId="11" xfId="0" applyFont="1" applyFill="1" applyBorder="1"/>
    <xf numFmtId="0" fontId="10" fillId="10" borderId="6" xfId="0" applyFont="1" applyFill="1" applyBorder="1"/>
    <xf numFmtId="0" fontId="10" fillId="10" borderId="7" xfId="0" applyFont="1" applyFill="1" applyBorder="1"/>
    <xf numFmtId="0" fontId="10" fillId="10" borderId="4" xfId="0" applyFont="1" applyFill="1" applyBorder="1"/>
    <xf numFmtId="0" fontId="9" fillId="3" borderId="3" xfId="0" applyFont="1" applyFill="1" applyBorder="1" applyAlignment="1">
      <alignment horizontal="justify" vertical="center" wrapText="1"/>
    </xf>
    <xf numFmtId="0" fontId="7" fillId="4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6" borderId="5" xfId="0" applyFont="1" applyFill="1" applyBorder="1" applyAlignment="1">
      <alignment horizontal="center" vertical="center" wrapText="1"/>
    </xf>
    <xf numFmtId="0" fontId="7" fillId="6" borderId="0" xfId="0" applyFont="1" applyFill="1" applyBorder="1" applyAlignment="1">
      <alignment horizontal="center" vertical="center" wrapText="1"/>
    </xf>
  </cellXfs>
  <cellStyles count="3">
    <cellStyle name="Procent" xfId="1" builtinId="5"/>
    <cellStyle name="Standaard" xfId="0" builtinId="0"/>
    <cellStyle name="Valuta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2"/>
  <sheetViews>
    <sheetView showGridLines="0" tabSelected="1" topLeftCell="A12" zoomScale="142" zoomScaleNormal="142" workbookViewId="0">
      <selection activeCell="I6" sqref="I6"/>
    </sheetView>
  </sheetViews>
  <sheetFormatPr baseColWidth="10" defaultColWidth="11" defaultRowHeight="16" x14ac:dyDescent="0.2"/>
  <cols>
    <col min="1" max="1" width="15.83203125" customWidth="1"/>
    <col min="2" max="2" width="18.83203125" customWidth="1"/>
    <col min="3" max="3" width="19" customWidth="1"/>
    <col min="4" max="4" width="19.5" customWidth="1"/>
    <col min="5" max="12" width="18.83203125" customWidth="1"/>
    <col min="13" max="13" width="20.1640625" customWidth="1"/>
    <col min="14" max="14" width="12.83203125" bestFit="1" customWidth="1"/>
  </cols>
  <sheetData>
    <row r="1" spans="1:15" ht="50" customHeight="1" thickBot="1" x14ac:dyDescent="0.25">
      <c r="A1" s="35" t="s">
        <v>24</v>
      </c>
      <c r="B1" s="36"/>
      <c r="C1" s="36"/>
      <c r="D1" s="36"/>
      <c r="E1" s="36"/>
      <c r="F1" s="36"/>
      <c r="G1" s="36"/>
      <c r="H1" s="36"/>
    </row>
    <row r="2" spans="1:15" ht="77" customHeight="1" thickBot="1" x14ac:dyDescent="0.25">
      <c r="A2" s="32"/>
      <c r="B2" s="15" t="s">
        <v>10</v>
      </c>
      <c r="C2" s="15" t="s">
        <v>27</v>
      </c>
      <c r="D2" s="15" t="s">
        <v>11</v>
      </c>
      <c r="E2" s="15" t="s">
        <v>12</v>
      </c>
      <c r="F2" s="15" t="s">
        <v>13</v>
      </c>
      <c r="G2" s="15" t="s">
        <v>29</v>
      </c>
      <c r="H2" s="2" t="s">
        <v>6</v>
      </c>
    </row>
    <row r="3" spans="1:15" ht="17" thickBot="1" x14ac:dyDescent="0.25">
      <c r="A3" s="5" t="s">
        <v>7</v>
      </c>
      <c r="B3" s="6">
        <v>0.16669999999999999</v>
      </c>
      <c r="C3" s="6">
        <v>0.16669999999999999</v>
      </c>
      <c r="D3" s="6">
        <v>0.16669999999999999</v>
      </c>
      <c r="E3" s="6">
        <v>0.16669999999999999</v>
      </c>
      <c r="F3" s="6">
        <v>0.16669999999999999</v>
      </c>
      <c r="G3" s="6">
        <v>0.16669999999999999</v>
      </c>
      <c r="H3" s="10">
        <f>SUM(B3:G3)</f>
        <v>1.0002</v>
      </c>
      <c r="I3" s="22" t="s">
        <v>32</v>
      </c>
      <c r="J3" s="23"/>
      <c r="K3" s="23"/>
      <c r="L3" s="24"/>
      <c r="M3" s="25"/>
    </row>
    <row r="4" spans="1:15" ht="17" thickBot="1" x14ac:dyDescent="0.25">
      <c r="A4" s="7" t="s">
        <v>4</v>
      </c>
      <c r="B4" s="9">
        <v>16000</v>
      </c>
      <c r="C4" s="9">
        <v>16000</v>
      </c>
      <c r="D4" s="9">
        <v>16000</v>
      </c>
      <c r="E4" s="9">
        <v>16000</v>
      </c>
      <c r="F4" s="9">
        <v>16000</v>
      </c>
      <c r="G4" s="9">
        <v>16000</v>
      </c>
      <c r="H4" s="18">
        <f>SUM(B4:G4)</f>
        <v>96000</v>
      </c>
      <c r="I4" s="26" t="s">
        <v>30</v>
      </c>
      <c r="J4" s="27"/>
      <c r="K4" s="27"/>
      <c r="L4" s="27"/>
      <c r="M4" s="28"/>
    </row>
    <row r="5" spans="1:15" ht="17" thickBot="1" x14ac:dyDescent="0.25">
      <c r="A5" s="7" t="s">
        <v>0</v>
      </c>
      <c r="B5" s="9">
        <f>B4*0.8</f>
        <v>12800</v>
      </c>
      <c r="C5" s="9">
        <v>13000</v>
      </c>
      <c r="D5" s="9">
        <v>13000</v>
      </c>
      <c r="E5" s="9">
        <v>13000</v>
      </c>
      <c r="F5" s="9">
        <v>13000</v>
      </c>
      <c r="G5" s="9">
        <v>13000</v>
      </c>
      <c r="H5" s="18">
        <f t="shared" ref="H5:H7" si="0">SUM(B5:G5)</f>
        <v>77800</v>
      </c>
      <c r="I5" s="29" t="s">
        <v>34</v>
      </c>
      <c r="J5" s="30"/>
      <c r="K5" s="30"/>
      <c r="L5" s="30"/>
      <c r="M5" s="31"/>
    </row>
    <row r="6" spans="1:15" ht="17" thickBot="1" x14ac:dyDescent="0.25">
      <c r="A6" s="7" t="s">
        <v>1</v>
      </c>
      <c r="B6" s="9">
        <v>0</v>
      </c>
      <c r="C6" s="9">
        <v>0</v>
      </c>
      <c r="D6" s="9">
        <v>0</v>
      </c>
      <c r="E6" s="9">
        <v>0</v>
      </c>
      <c r="F6" s="9">
        <v>0</v>
      </c>
      <c r="G6" s="9">
        <v>0</v>
      </c>
      <c r="H6" s="18">
        <f t="shared" si="0"/>
        <v>0</v>
      </c>
    </row>
    <row r="7" spans="1:15" ht="17" customHeight="1" thickBot="1" x14ac:dyDescent="0.25">
      <c r="A7" s="7" t="s">
        <v>2</v>
      </c>
      <c r="B7" s="20">
        <f>0-(B4*0.6)</f>
        <v>-9600</v>
      </c>
      <c r="C7" s="20">
        <f t="shared" ref="C7:G7" si="1">0-(C4*0.6)</f>
        <v>-9600</v>
      </c>
      <c r="D7" s="20">
        <f t="shared" si="1"/>
        <v>-9600</v>
      </c>
      <c r="E7" s="20">
        <f t="shared" si="1"/>
        <v>-9600</v>
      </c>
      <c r="F7" s="20">
        <f t="shared" si="1"/>
        <v>-9600</v>
      </c>
      <c r="G7" s="20">
        <f t="shared" si="1"/>
        <v>-9600</v>
      </c>
      <c r="H7" s="21">
        <f t="shared" si="0"/>
        <v>-57600</v>
      </c>
    </row>
    <row r="8" spans="1:15" ht="17" customHeight="1" thickBot="1" x14ac:dyDescent="0.25">
      <c r="A8" s="7" t="s">
        <v>3</v>
      </c>
      <c r="B8" s="8" t="s">
        <v>5</v>
      </c>
      <c r="C8" s="8" t="s">
        <v>5</v>
      </c>
      <c r="D8" s="8" t="s">
        <v>5</v>
      </c>
      <c r="E8" s="8" t="s">
        <v>5</v>
      </c>
      <c r="F8" s="8" t="s">
        <v>5</v>
      </c>
      <c r="G8" s="8" t="s">
        <v>5</v>
      </c>
      <c r="H8" s="2"/>
    </row>
    <row r="9" spans="1:15" ht="44" customHeight="1" x14ac:dyDescent="0.2">
      <c r="A9" s="4"/>
      <c r="B9" s="4"/>
      <c r="C9" s="4"/>
      <c r="D9" s="4"/>
      <c r="E9" s="4"/>
      <c r="F9" s="4"/>
      <c r="G9" s="4"/>
    </row>
    <row r="10" spans="1:15" hidden="1" x14ac:dyDescent="0.2">
      <c r="A10" s="4"/>
      <c r="B10" s="4"/>
      <c r="C10" s="4"/>
      <c r="D10" s="4"/>
      <c r="E10" s="4" t="s">
        <v>8</v>
      </c>
      <c r="F10" s="4" t="s">
        <v>8</v>
      </c>
      <c r="G10" s="4"/>
    </row>
    <row r="11" spans="1:15" ht="52" customHeight="1" thickBot="1" x14ac:dyDescent="0.25">
      <c r="A11" s="33" t="s">
        <v>23</v>
      </c>
      <c r="B11" s="34"/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</row>
    <row r="12" spans="1:15" ht="54" customHeight="1" thickBot="1" x14ac:dyDescent="0.25">
      <c r="A12" s="1" t="s">
        <v>8</v>
      </c>
      <c r="B12" s="15" t="s">
        <v>14</v>
      </c>
      <c r="C12" s="15" t="s">
        <v>15</v>
      </c>
      <c r="D12" s="15" t="s">
        <v>16</v>
      </c>
      <c r="E12" s="15" t="s">
        <v>17</v>
      </c>
      <c r="F12" s="15" t="s">
        <v>28</v>
      </c>
      <c r="G12" s="15" t="s">
        <v>18</v>
      </c>
      <c r="H12" s="15" t="s">
        <v>19</v>
      </c>
      <c r="I12" s="15" t="s">
        <v>20</v>
      </c>
      <c r="J12" s="15" t="s">
        <v>21</v>
      </c>
      <c r="K12" s="15" t="s">
        <v>22</v>
      </c>
      <c r="L12" s="15" t="s">
        <v>25</v>
      </c>
      <c r="M12" s="15" t="s">
        <v>26</v>
      </c>
      <c r="N12" s="2" t="s">
        <v>6</v>
      </c>
    </row>
    <row r="13" spans="1:15" ht="17" thickBot="1" x14ac:dyDescent="0.25">
      <c r="A13" s="3" t="s">
        <v>7</v>
      </c>
      <c r="B13" s="17">
        <f>(B14/$N$14)</f>
        <v>2.9166666666666667E-2</v>
      </c>
      <c r="C13" s="17">
        <f t="shared" ref="C13:M13" si="2">(C14/$N$14)</f>
        <v>0.125</v>
      </c>
      <c r="D13" s="17">
        <f t="shared" si="2"/>
        <v>9.166666666666666E-2</v>
      </c>
      <c r="E13" s="17">
        <f t="shared" si="2"/>
        <v>0.10833333333333334</v>
      </c>
      <c r="F13" s="17">
        <f t="shared" si="2"/>
        <v>7.0833333333333331E-2</v>
      </c>
      <c r="G13" s="17">
        <f t="shared" si="2"/>
        <v>8.7499999999999994E-2</v>
      </c>
      <c r="H13" s="17">
        <f t="shared" si="2"/>
        <v>5.4166666666666669E-2</v>
      </c>
      <c r="I13" s="17">
        <f t="shared" si="2"/>
        <v>5.4166666666666669E-2</v>
      </c>
      <c r="J13" s="17">
        <f t="shared" si="2"/>
        <v>0.14166666666666666</v>
      </c>
      <c r="K13" s="17">
        <f t="shared" si="2"/>
        <v>8.3333333333333329E-2</v>
      </c>
      <c r="L13" s="17">
        <f t="shared" si="2"/>
        <v>0.10833333333333334</v>
      </c>
      <c r="M13" s="17">
        <f t="shared" si="2"/>
        <v>4.583333333333333E-2</v>
      </c>
      <c r="N13" s="10">
        <f>K13+I13+H13+G13+F13+E13+D13+C13+B13+J13+L13+M13</f>
        <v>0.99999999999999989</v>
      </c>
    </row>
    <row r="14" spans="1:15" ht="17" thickBot="1" x14ac:dyDescent="0.25">
      <c r="A14" s="7" t="s">
        <v>4</v>
      </c>
      <c r="B14" s="9">
        <v>3500</v>
      </c>
      <c r="C14" s="9">
        <v>15000</v>
      </c>
      <c r="D14" s="9">
        <v>11000</v>
      </c>
      <c r="E14" s="9">
        <v>13000</v>
      </c>
      <c r="F14" s="9">
        <v>8500</v>
      </c>
      <c r="G14" s="9">
        <v>10500</v>
      </c>
      <c r="H14" s="9">
        <v>6500</v>
      </c>
      <c r="I14" s="9">
        <v>6500</v>
      </c>
      <c r="J14" s="9">
        <v>17000</v>
      </c>
      <c r="K14" s="9">
        <v>10000</v>
      </c>
      <c r="L14" s="9">
        <v>13000</v>
      </c>
      <c r="M14" s="9">
        <v>5500</v>
      </c>
      <c r="N14" s="14">
        <f>SUM(B14:M14)</f>
        <v>120000</v>
      </c>
    </row>
    <row r="15" spans="1:15" ht="17" thickBot="1" x14ac:dyDescent="0.25">
      <c r="A15" s="7" t="s">
        <v>0</v>
      </c>
      <c r="B15" s="9">
        <f>B14*0.8</f>
        <v>2800</v>
      </c>
      <c r="C15" s="9">
        <f t="shared" ref="C15:M15" si="3">C14*0.8</f>
        <v>12000</v>
      </c>
      <c r="D15" s="9">
        <f t="shared" si="3"/>
        <v>8800</v>
      </c>
      <c r="E15" s="9">
        <f t="shared" si="3"/>
        <v>10400</v>
      </c>
      <c r="F15" s="9">
        <f t="shared" si="3"/>
        <v>6800</v>
      </c>
      <c r="G15" s="9">
        <f t="shared" si="3"/>
        <v>8400</v>
      </c>
      <c r="H15" s="9">
        <f t="shared" si="3"/>
        <v>5200</v>
      </c>
      <c r="I15" s="9">
        <f t="shared" si="3"/>
        <v>5200</v>
      </c>
      <c r="J15" s="9">
        <f t="shared" si="3"/>
        <v>13600</v>
      </c>
      <c r="K15" s="9">
        <f t="shared" si="3"/>
        <v>8000</v>
      </c>
      <c r="L15" s="9">
        <f t="shared" si="3"/>
        <v>10400</v>
      </c>
      <c r="M15" s="9">
        <f t="shared" si="3"/>
        <v>4400</v>
      </c>
      <c r="N15" s="14">
        <f>SUM(B15:M15)</f>
        <v>96000</v>
      </c>
    </row>
    <row r="16" spans="1:15" ht="17" thickBot="1" x14ac:dyDescent="0.25">
      <c r="A16" s="7" t="s">
        <v>1</v>
      </c>
      <c r="B16" s="9">
        <v>0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  <c r="M16" s="9">
        <v>0</v>
      </c>
      <c r="N16" s="14">
        <f>SUM(B16:M16)</f>
        <v>0</v>
      </c>
      <c r="O16" s="19">
        <f>N15-N16</f>
        <v>96000</v>
      </c>
    </row>
    <row r="17" spans="1:14" ht="17" thickBot="1" x14ac:dyDescent="0.25">
      <c r="A17" s="7" t="s">
        <v>2</v>
      </c>
      <c r="B17" s="20">
        <f>0-(B14*0.6)</f>
        <v>-2100</v>
      </c>
      <c r="C17" s="20">
        <f t="shared" ref="C17:M17" si="4">0-(C14*0.6)</f>
        <v>-9000</v>
      </c>
      <c r="D17" s="20">
        <f t="shared" si="4"/>
        <v>-6600</v>
      </c>
      <c r="E17" s="20">
        <f t="shared" si="4"/>
        <v>-7800</v>
      </c>
      <c r="F17" s="20">
        <f t="shared" si="4"/>
        <v>-5100</v>
      </c>
      <c r="G17" s="20">
        <f t="shared" si="4"/>
        <v>-6300</v>
      </c>
      <c r="H17" s="20">
        <f t="shared" si="4"/>
        <v>-3900</v>
      </c>
      <c r="I17" s="20">
        <f t="shared" si="4"/>
        <v>-3900</v>
      </c>
      <c r="J17" s="20">
        <f t="shared" si="4"/>
        <v>-10200</v>
      </c>
      <c r="K17" s="20">
        <f t="shared" si="4"/>
        <v>-6000</v>
      </c>
      <c r="L17" s="20">
        <f t="shared" si="4"/>
        <v>-7800</v>
      </c>
      <c r="M17" s="20">
        <f t="shared" si="4"/>
        <v>-3300</v>
      </c>
      <c r="N17" s="21">
        <f>SUM(B17:M17)</f>
        <v>-72000</v>
      </c>
    </row>
    <row r="18" spans="1:14" ht="17" thickBot="1" x14ac:dyDescent="0.25">
      <c r="A18" s="7" t="s">
        <v>3</v>
      </c>
      <c r="B18" s="8" t="s">
        <v>5</v>
      </c>
      <c r="C18" s="8" t="s">
        <v>5</v>
      </c>
      <c r="D18" s="8" t="s">
        <v>5</v>
      </c>
      <c r="E18" s="8" t="s">
        <v>5</v>
      </c>
      <c r="F18" s="8" t="s">
        <v>5</v>
      </c>
      <c r="G18" s="8" t="s">
        <v>5</v>
      </c>
      <c r="H18" s="8" t="s">
        <v>5</v>
      </c>
      <c r="I18" s="8" t="s">
        <v>5</v>
      </c>
      <c r="J18" s="8" t="s">
        <v>5</v>
      </c>
      <c r="K18" s="8" t="s">
        <v>5</v>
      </c>
      <c r="L18" s="8" t="s">
        <v>5</v>
      </c>
      <c r="M18" s="8" t="s">
        <v>5</v>
      </c>
      <c r="N18" s="2"/>
    </row>
    <row r="19" spans="1:14" ht="17" thickBot="1" x14ac:dyDescent="0.25">
      <c r="A19" s="4"/>
      <c r="B19" s="4"/>
      <c r="C19" s="4"/>
      <c r="D19" s="4"/>
      <c r="E19" s="13"/>
      <c r="F19" s="13"/>
      <c r="G19" s="11"/>
      <c r="H19" s="12"/>
    </row>
    <row r="20" spans="1:14" ht="49" customHeight="1" thickBot="1" x14ac:dyDescent="0.25">
      <c r="A20" s="1" t="s">
        <v>9</v>
      </c>
      <c r="B20" s="16">
        <f>N14+H4</f>
        <v>216000</v>
      </c>
      <c r="C20" s="4"/>
      <c r="D20" s="22" t="s">
        <v>33</v>
      </c>
      <c r="E20" s="23"/>
      <c r="F20" s="23"/>
      <c r="G20" s="24"/>
      <c r="H20" s="25"/>
    </row>
    <row r="21" spans="1:14" x14ac:dyDescent="0.2">
      <c r="A21" s="4"/>
      <c r="B21" s="4"/>
      <c r="D21" s="26" t="s">
        <v>30</v>
      </c>
      <c r="E21" s="27"/>
      <c r="F21" s="27"/>
      <c r="G21" s="27"/>
      <c r="H21" s="28"/>
    </row>
    <row r="22" spans="1:14" ht="17" thickBot="1" x14ac:dyDescent="0.25">
      <c r="D22" s="29" t="s">
        <v>31</v>
      </c>
      <c r="E22" s="30"/>
      <c r="F22" s="30"/>
      <c r="G22" s="30"/>
      <c r="H22" s="31"/>
    </row>
  </sheetData>
  <sheetProtection algorithmName="SHA-512" hashValue="oUwX42/JtkX5pyJ2TPY+hzZ6BXc22jnRN3PfzmrOu2j1ZkbW7iLvxZDFWc5WuAyD62KUIVGaEm6aH1cHa4w7ow==" saltValue="CCX4sCCZNKWqiq0tqjq6BA==" spinCount="100000" sheet="1" objects="1" scenarios="1"/>
  <mergeCells count="3">
    <mergeCell ref="A2"/>
    <mergeCell ref="A11:M11"/>
    <mergeCell ref="A1:H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Waardemodel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Saskia Roos</dc:creator>
  <cp:lastModifiedBy>Microsoft Office User</cp:lastModifiedBy>
  <dcterms:created xsi:type="dcterms:W3CDTF">2020-03-23T12:24:07Z</dcterms:created>
  <dcterms:modified xsi:type="dcterms:W3CDTF">2021-12-22T15:13:08Z</dcterms:modified>
</cp:coreProperties>
</file>