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1"/>
  <workbookPr filterPrivacy="1" codeName="ThisWorkbook" autoCompressPictures="0"/>
  <xr:revisionPtr revIDLastSave="0" documentId="13_ncr:1_{82209288-9396-7544-ACBE-64C8D3000725}" xr6:coauthVersionLast="47" xr6:coauthVersionMax="47" xr10:uidLastSave="{00000000-0000-0000-0000-000000000000}"/>
  <bookViews>
    <workbookView xWindow="28800" yWindow="500" windowWidth="30680" windowHeight="19380" xr2:uid="{00000000-000D-0000-FFFF-FFFF00000000}"/>
  </bookViews>
  <sheets>
    <sheet name="Beoordelen open vragen" sheetId="6" r:id="rId1"/>
    <sheet name="Beoordelaar 1" sheetId="7" r:id="rId2"/>
    <sheet name="Beoordelaar 2" sheetId="15" r:id="rId3"/>
    <sheet name="Beoordelaar 3" sheetId="16" r:id="rId4"/>
    <sheet name="Consensus" sheetId="9" r:id="rId5"/>
    <sheet name="Eindscores" sheetId="17" r:id="rId6"/>
  </sheets>
  <externalReferences>
    <externalReference r:id="rId7"/>
  </externalReferences>
  <definedNames>
    <definedName name="Score">'Beoordelen open vragen'!$C$3:$C$4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47" i="9" l="1"/>
  <c r="G47" i="9"/>
  <c r="D47" i="9"/>
  <c r="J42" i="9"/>
  <c r="G42" i="9"/>
  <c r="D42" i="9"/>
  <c r="J32" i="9"/>
  <c r="G32" i="9"/>
  <c r="D32" i="9"/>
  <c r="J27" i="9"/>
  <c r="G27" i="9"/>
  <c r="D27" i="9"/>
  <c r="J17" i="9"/>
  <c r="G17" i="9"/>
  <c r="D17" i="9"/>
  <c r="J7" i="9"/>
  <c r="G7" i="9"/>
  <c r="D7" i="9"/>
  <c r="G2" i="17"/>
  <c r="E2" i="17"/>
  <c r="C2" i="17"/>
  <c r="J48" i="9" l="1"/>
  <c r="G3" i="17" s="1"/>
  <c r="G4" i="17" s="1"/>
  <c r="G8" i="17" s="1"/>
  <c r="G48" i="9"/>
  <c r="E3" i="17" s="1"/>
  <c r="E4" i="17" s="1"/>
  <c r="E8" i="17" s="1"/>
  <c r="J45" i="9"/>
  <c r="J44" i="9"/>
  <c r="J40" i="9"/>
  <c r="J39" i="9"/>
  <c r="J35" i="9"/>
  <c r="J34" i="9"/>
  <c r="J28" i="9"/>
  <c r="G45" i="9"/>
  <c r="G44" i="9"/>
  <c r="G40" i="9"/>
  <c r="G39" i="9"/>
  <c r="G38" i="9"/>
  <c r="G35" i="9"/>
  <c r="G34" i="9"/>
  <c r="G28" i="9"/>
  <c r="D45" i="9"/>
  <c r="D44" i="9"/>
  <c r="D40" i="9"/>
  <c r="D39" i="9"/>
  <c r="D35" i="9"/>
  <c r="D34" i="9"/>
  <c r="D33" i="9"/>
  <c r="A20" i="16"/>
  <c r="A19" i="16"/>
  <c r="A18" i="16"/>
  <c r="A17" i="16"/>
  <c r="A16" i="16"/>
  <c r="A15" i="16"/>
  <c r="A14" i="16"/>
  <c r="A13" i="16"/>
  <c r="A12" i="16"/>
  <c r="A11" i="16"/>
  <c r="A10" i="16"/>
  <c r="A9" i="16"/>
  <c r="A8" i="16"/>
  <c r="A7" i="16"/>
  <c r="A6" i="16"/>
  <c r="A5" i="16"/>
  <c r="A4" i="16"/>
  <c r="A3" i="16"/>
  <c r="A20" i="15"/>
  <c r="A19" i="15"/>
  <c r="A18" i="15"/>
  <c r="A17" i="15"/>
  <c r="A16" i="15"/>
  <c r="A15" i="15"/>
  <c r="A14" i="15"/>
  <c r="A13" i="15"/>
  <c r="A12" i="15"/>
  <c r="A11" i="15"/>
  <c r="A10" i="15"/>
  <c r="A9" i="15"/>
  <c r="A8" i="15"/>
  <c r="A7" i="15"/>
  <c r="A6" i="15"/>
  <c r="A5" i="15"/>
  <c r="A4" i="15"/>
  <c r="A3" i="15"/>
  <c r="A19" i="7"/>
  <c r="A17" i="7"/>
  <c r="A15" i="7"/>
  <c r="A13" i="7"/>
  <c r="A11" i="7"/>
  <c r="A9" i="7"/>
  <c r="A7" i="7"/>
  <c r="A5" i="7"/>
  <c r="A3" i="7"/>
  <c r="D28" i="9"/>
  <c r="D3" i="9"/>
  <c r="A43" i="9"/>
  <c r="A38" i="9"/>
  <c r="A33" i="9"/>
  <c r="A28" i="9"/>
  <c r="A23" i="9"/>
  <c r="A18" i="9"/>
  <c r="A13" i="9"/>
  <c r="A8" i="9"/>
  <c r="A3" i="9"/>
  <c r="J2" i="9" l="1"/>
  <c r="G2" i="9"/>
  <c r="D2" i="9"/>
  <c r="J37" i="9"/>
  <c r="G37" i="9"/>
  <c r="D37" i="9"/>
  <c r="J22" i="9"/>
  <c r="G22" i="9"/>
  <c r="D22" i="9"/>
  <c r="J12" i="9"/>
  <c r="G12" i="9"/>
  <c r="D12" i="9"/>
  <c r="D48" i="9" s="1"/>
  <c r="C3" i="17" s="1"/>
  <c r="C4" i="17" s="1"/>
  <c r="C8" i="17" s="1"/>
  <c r="B45" i="9"/>
  <c r="B44" i="9"/>
  <c r="B43" i="9"/>
  <c r="B40" i="9"/>
  <c r="B39" i="9"/>
  <c r="B38" i="9"/>
  <c r="B35" i="9"/>
  <c r="B34" i="9"/>
  <c r="B33" i="9"/>
  <c r="B30" i="9"/>
  <c r="B29" i="9"/>
  <c r="B28" i="9"/>
  <c r="B25" i="9"/>
  <c r="B24" i="9"/>
  <c r="B23" i="9"/>
  <c r="B20" i="9"/>
  <c r="B19" i="9"/>
  <c r="B18" i="9"/>
  <c r="B15" i="9"/>
  <c r="B14" i="9"/>
  <c r="B13" i="9"/>
  <c r="B10" i="9"/>
  <c r="B9" i="9"/>
  <c r="B8" i="9"/>
  <c r="A1" i="9"/>
  <c r="A20" i="7"/>
  <c r="A18" i="7"/>
  <c r="A16" i="7"/>
  <c r="A14" i="7"/>
  <c r="A12" i="7"/>
  <c r="A10" i="7"/>
  <c r="A8" i="7"/>
  <c r="A6" i="7"/>
  <c r="A4" i="7"/>
  <c r="J15" i="9"/>
  <c r="J14" i="9"/>
  <c r="J13" i="9"/>
  <c r="G15" i="9"/>
  <c r="G14" i="9"/>
  <c r="G13" i="9"/>
  <c r="D15" i="9"/>
  <c r="D14" i="9"/>
  <c r="D13" i="9"/>
  <c r="J43" i="9"/>
  <c r="J38" i="9"/>
  <c r="J33" i="9"/>
  <c r="J30" i="9"/>
  <c r="J29" i="9"/>
  <c r="J25" i="9"/>
  <c r="J24" i="9"/>
  <c r="J23" i="9"/>
  <c r="G43" i="9"/>
  <c r="G33" i="9"/>
  <c r="G30" i="9"/>
  <c r="G29" i="9"/>
  <c r="G25" i="9"/>
  <c r="G24" i="9"/>
  <c r="G23" i="9"/>
  <c r="D43" i="9"/>
  <c r="D38" i="9"/>
  <c r="D30" i="9"/>
  <c r="D29" i="9"/>
  <c r="D25" i="9"/>
  <c r="D24" i="9"/>
  <c r="D23" i="9"/>
  <c r="J20" i="9"/>
  <c r="J19" i="9"/>
  <c r="J18" i="9"/>
  <c r="J10" i="9"/>
  <c r="J9" i="9"/>
  <c r="J8" i="9"/>
  <c r="J5" i="9"/>
  <c r="J4" i="9"/>
  <c r="J3" i="9"/>
  <c r="G20" i="9"/>
  <c r="G19" i="9"/>
  <c r="G18" i="9"/>
  <c r="G10" i="9"/>
  <c r="G9" i="9"/>
  <c r="G8" i="9"/>
  <c r="G5" i="9"/>
  <c r="G4" i="9"/>
  <c r="G3" i="9"/>
  <c r="D20" i="9"/>
  <c r="D19" i="9"/>
  <c r="D18" i="9"/>
  <c r="D9" i="9"/>
  <c r="D10" i="9"/>
  <c r="D8" i="9"/>
  <c r="D5" i="9"/>
  <c r="D4" i="9"/>
</calcChain>
</file>

<file path=xl/sharedStrings.xml><?xml version="1.0" encoding="utf-8"?>
<sst xmlns="http://schemas.openxmlformats.org/spreadsheetml/2006/main" count="312" uniqueCount="65">
  <si>
    <t>Vraag</t>
  </si>
  <si>
    <t>Beoordelaar 1</t>
  </si>
  <si>
    <t>Beoordelaar 2</t>
  </si>
  <si>
    <t>Beoordelaar 3</t>
  </si>
  <si>
    <t>Beoordelaar 3: &lt;&lt;&gt;&gt;</t>
  </si>
  <si>
    <t>Beoordeling criterium 1 Open vragen</t>
  </si>
  <si>
    <t>Totaal behaalde waarde subcriterium open vragen:</t>
  </si>
  <si>
    <t>&lt;MOTIVATIE&gt;</t>
  </si>
  <si>
    <t>Score:</t>
  </si>
  <si>
    <t>Consensus:</t>
  </si>
  <si>
    <t>Behaalde waarde vraag 7.1.1:</t>
  </si>
  <si>
    <t>Behaalde waarde vraag 7.1.2:</t>
  </si>
  <si>
    <t>Behaalde waarde vraag 7.1.3:</t>
  </si>
  <si>
    <t>Behaalde waarde vraag 7.1.4:</t>
  </si>
  <si>
    <t>Behaalde waarde vraag 7.1.5:</t>
  </si>
  <si>
    <t>Behaalde waarde vraag 7.1.6:</t>
  </si>
  <si>
    <t>Behaalde waarde vraag 7.1.7:</t>
  </si>
  <si>
    <t>Behaalde waarde vraag 7.1.8:</t>
  </si>
  <si>
    <t>Behaalde waarde vraag 7.1.9:</t>
  </si>
  <si>
    <t>Goed</t>
  </si>
  <si>
    <t>Voldoende</t>
  </si>
  <si>
    <t>Matig</t>
  </si>
  <si>
    <t>Onvoldoende</t>
  </si>
  <si>
    <t>&lt;Motivatie&gt;</t>
  </si>
  <si>
    <t>Inschrijver 1</t>
  </si>
  <si>
    <t>Inschrijver 2</t>
  </si>
  <si>
    <t>Inschrijver 3</t>
  </si>
  <si>
    <t xml:space="preserve">7.1.1 	PLAN VAN AANPAK IMPLEMENTATIE </t>
  </si>
  <si>
    <t xml:space="preserve">Naast de gestelde eisen uit de onderhavige aanbesteding is de aanbestedende dienst op zoek naar een opdrachtnemer die haar gedurende de periode van de overeenkomst kan voorzien van veel toegevoegde waarde. Hoe meer toegevoegde waarde een inschrijver biedt, ten opzichte van wat er al vereist is, hoe hoger zij op dit onderdeel kwaliteit scoort. </t>
  </si>
  <si>
    <t>7.1.2	 SEO</t>
  </si>
  <si>
    <t>Inschrijver dient te beschrijven op maximaal 2 A4 (toe te voegen op TenderNed) op welke wijze zij beschikt over SEO kennis en vaardigheden, welke mogelijkheden zij biedt en op welke wijze zij dit gaat organiseren, beheren en implementeren. 
Daarnaast beschrijft inschrijver wat ZIJ verstaat over een goede SEO inrichting van een website gebruik makend van welke toetscriteria en welke ontwikkelingen zij ziet op het gebied van SEO.</t>
  </si>
  <si>
    <t>7.1.3	 PROJECTMANAGEMENT</t>
  </si>
  <si>
    <t>Inschrijver dient te beschrijven op maximaal 3 A4 (toe te voegen op TenderNed) welke methode van projectmanagement zij gebruikt bij een aanvraag voor een geheel nieuw project en waarom dit voor de opdrachtgever de beste projectmanagement methodiek is. Inschrijver beschrijft hierbij minimaal: de projectmanagement methodiek die zij aanbiedt en wenst in te zetten (maximaal 2 methodieken), welk voordeel dit biedt voor de opdrachtgever, hoe de rapportages eruit zien, welke opleidingen ze hiervoor gevolgd heeft, wat de eventuele nadelen/ risico’s zijn van deze methodiek en wat er aan expertise inzake projectmanagement van de opdrachtgever verwacht wordt.</t>
  </si>
  <si>
    <t>7.1.4 	SUCCESMANAGEMENT</t>
  </si>
  <si>
    <t xml:space="preserve">Inschrijver dient te beschrijven op maximaal 3 A4 (toe te voegen op TenderNed) hoe zij invulling denkt te gaan geven aan succesmanagement na een eventuele gunning. In de beantwoording beschrijft inschrijver minimaal het volgende: welk strategisch niveau zij gaat inzetten, op welke wijze zij de opdrachtgever gaat ondersteunen in het verder ontwikkelen van de websites van de opdrachtgever, welke relevante noviteiten zij op de korte termijn denkt te gaan voorstellen, met welke frequentie zij overleggen met de werkgroep online van de opdrachtgever wil voeren en hoe zij dit denkt te gaan organiseren. </t>
  </si>
  <si>
    <t>7.1.5	 TESTOMGEVING BIJ EEN REQUEST FOR CHANGE</t>
  </si>
  <si>
    <t>Inschrijver dient te beschrijven op maximaal 4 A4 (toe te voegen op TenderNed) hoe zij een testomgeving gaat inrichten en op welke wijze zij (voordat een productie live gaat) de testen bij een request for change uitvoert. Inschrijver beschrijft hierbij minimaal het volgende: hoe zij een test organiseert, uitgesplitst naar een functionele en een technische test, welke browsers en devices er ingezet gaan worden bij de test(s), in welke mate de opdrachtgever hierbij betrokken wordt, hoe zij voorkomt dat er nog ‘bugs’ in zitten, welk testplatform en testscripts inschrijver gaat inzetten, welke audits en controles er gaan plaatsvinden, welk niveau medewerkers zij hiervoor denkt te gaan inzetten en hoe gerealiseerd wordt dat de opdrachtgever tevreden is over de RFC. Daarnaast wil de opdrachtgever zelf ook kunnen testen, met meerdere personen binnen de organisatie van de opdrachtgever, inschrijver beschrijft op welk moment en op welke wijze opdrachtgever zelf kan gaan testen.</t>
  </si>
  <si>
    <t>Inschrijver dient te beschrijven op maximaal 1 A4 (toe te voegen op TenderNed) hoe zij een eventuele EXIT gaat organiseren in de volgende situaties: 1. Einde van de overeenkomst 2. Tussentijdse beëindiging van de raamovereenkomst bij ontevredenheid. Inschrijver beschrijft een plan van aanpak en welke support zij gaat verlenen bij een overgang naar een andere dienstverlener.</t>
  </si>
  <si>
    <t>Inschrijver dient te beschrijven op maximaal 2 A4 (toe te voegen op TenderNed) welke toegevoegde waarde zij gaat bieden in relatie tot het integreren van customer journey’s in websites en advies op dit terrein. Wat is daar dan de meerwaarde voor de opdrachtgever van?</t>
  </si>
  <si>
    <t>Beoordelaar 1: &lt;&lt;&gt;&gt;</t>
  </si>
  <si>
    <t>Beoordelaar 2: &lt;&lt;&gt;&gt;</t>
  </si>
  <si>
    <t>Inschrijver dient te beschrijven op maximaal 4 A4 (toe te voegen op TenderNed) op welke wijze zij de aanvang van de opdracht gaat implementeren in haar werkprocessen en op welke wijze inschrijver de opdrachtgever gaat ontzorgen. 
Inschrijver beschrijft daarbij minimaal:
•	Een plan van aanpak waarbij zij duidelijk aangeeft welke rol zij hierin gaat vervullen;
•	Een uitgewerkt tijdspad;
•	Op welke wijze Inschrijver contacten opbouwt en organiseert met de Marketing en Communicatieadviseurs van de Opdrachtgever;
•	Welke inspanningen (uitgedrukt in uren en functies) er van de Opdrachtgever verwacht wordt;
•	Welke risico’s ziet inschrijver en welke beheersmaatregelen stelt inschrijver voor;
•	Welk niveau en omvang van mensen zet Inschrijver in om deze belangrijke overgangsfase te organiseren;
•	Een communicatieplan passend bij de aanvang/opstart van de dynamische verificatie.
Inschrijver licht dit toe (zonder te wijzigen of aan te vullen) bij de persoonlijke toelichting.</t>
  </si>
  <si>
    <t>7.1.6	 EXIT SITUATIE</t>
  </si>
  <si>
    <t>7.1.7	  CUSTOMER JOURNEY</t>
  </si>
  <si>
    <t>7.1.8 	  ONLNE MARKETING</t>
  </si>
  <si>
    <t>Inschrijver dient te beschrijven op maximaal 4 A4 (toe te voegen op TenderNed) welke toegevoegde waarde zij kan bieden op het gebied van online marketing Opdrachtgever wil benadrukken dat zij online marketing niet per se in volle omvang onderdeel van de dienstverlening wil laten zijn. Inschrijver werkt dit minimaal uit in:
-	Mogelijke marktonderzoeken;
-	Analyses;
-	Adviezen;
-	Gebruikersonderzoeken;
-	Website monitoring;
-	SEA;
-	Mogelijkheden voor samenwerking met andere bureaus.</t>
  </si>
  <si>
    <t>7.1.9	   CASUISTIEK</t>
  </si>
  <si>
    <r>
      <t xml:space="preserve">Inschrijver dient antwoord te geven op de onderstaande vraag/ casuïstiek op maximaal 6 A4 (toe te voegen op TenderNed);
</t>
    </r>
    <r>
      <rPr>
        <b/>
        <sz val="9"/>
        <color theme="1"/>
        <rFont val="Verdana"/>
        <family val="2"/>
      </rPr>
      <t xml:space="preserve">Vraag: </t>
    </r>
    <r>
      <rPr>
        <sz val="9"/>
        <color theme="1"/>
        <rFont val="Verdana"/>
        <family val="2"/>
      </rPr>
      <t xml:space="preserve">
Beantwoord aan de hand van onderstaande casus de bijbehorende vragen.
Situatie:
Aeres is en onderwijs-en kennisorganisatie die vooral het groene domein bedient (agro, food, groene leefomgeving). Het aanbod van Aeres bestaat uit:
•	onderwijs (praktijkonderwijs, vmbo, mbo, hbo);
•	commerciële cursussen en trainingen;
•	(praktijk)onderzoek;
•	verschillende vormen van dienstverlening (met name) arbeidsbemiddeling in de groene sector. 
Door de variatie van het aanbod is er ook een variatie aan doelgroepen. Zowel binnen de Aeres-onderdelen als over de Aeres-onderdelen heen. Ook is er een ruime variatie op het gebied van de vakgebieden waarin Aeres actief is. Een van de uitdagingen van Aeres is om enerzijds het imago van de gehele organisatie te versterken en anderzijds succesvol (*) en herkenbaar te zijn in de verschillende deelmarkten waarin Aeres actief is. 
(*) Bij ‘succesvol’ kan dan gedacht worden aan: werving van leerlingen, cursisten en studenten, het aantrekken van de beste werknemers, het opbouwen van een sterk imago binnen de deelmarkten en betere verkoopresultaten in de dienstverlening, zoals bijvoorbeeld werving&amp; selectie van personeel voor de groene sector.  sector. </t>
    </r>
  </si>
  <si>
    <t>Totaalwaarde criterium kwaliteit</t>
  </si>
  <si>
    <t>Onderdeel</t>
  </si>
  <si>
    <t>6.1 Open vragen + toelichting</t>
  </si>
  <si>
    <t>Totaal behaalde waarde criterium kwaliteit:</t>
  </si>
  <si>
    <t>Totaal behaalde waarde criterium prijs:</t>
  </si>
  <si>
    <t>FICTIEVE EINDWAARDE (prijs -/- kwaliteit):</t>
  </si>
  <si>
    <t>7.1.1</t>
  </si>
  <si>
    <t>7.1.2</t>
  </si>
  <si>
    <t>7.1.3</t>
  </si>
  <si>
    <t>7.1.4</t>
  </si>
  <si>
    <t>7.1.5</t>
  </si>
  <si>
    <t>7.1.6</t>
  </si>
  <si>
    <t>7.1.7</t>
  </si>
  <si>
    <t>7.1.8</t>
  </si>
  <si>
    <t>7.1.9</t>
  </si>
  <si>
    <t>Uitmunted</t>
  </si>
  <si>
    <t>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</si>
</sst>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 #,##0;&quot;€&quot;\ \-#,##0"/>
    <numFmt numFmtId="165" formatCode="&quot;€&quot;\ #,##0_-"/>
    <numFmt numFmtId="166" formatCode="#,##0.00_ ;\-#,##0.00\ "/>
    <numFmt numFmtId="167" formatCode="#,##0_ ;\-#,##0\ "/>
    <numFmt numFmtId="168" formatCode="&quot;€&quot;\ #,##0.00"/>
    <numFmt numFmtId="169" formatCode="&quot;€&quot;\ #,##0.0000"/>
  </numFmts>
  <fonts count="19"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sz val="9"/>
      <color theme="1"/>
      <name val="Verdana"/>
      <family val="2"/>
    </font>
    <font>
      <b/>
      <sz val="10"/>
      <name val="Verdana"/>
      <family val="2"/>
    </font>
    <font>
      <b/>
      <sz val="10"/>
      <color theme="0"/>
      <name val="Verdana"/>
      <family val="2"/>
    </font>
    <font>
      <b/>
      <sz val="11"/>
      <color theme="1"/>
      <name val="Verdana"/>
      <family val="2"/>
    </font>
    <font>
      <b/>
      <sz val="12"/>
      <color theme="1"/>
      <name val="Calibri"/>
      <family val="2"/>
      <scheme val="minor"/>
    </font>
    <font>
      <sz val="10"/>
      <color theme="1"/>
      <name val="Calibri"/>
      <family val="2"/>
      <scheme val="minor"/>
    </font>
    <font>
      <b/>
      <sz val="9"/>
      <color theme="1"/>
      <name val="Verdana"/>
      <family val="2"/>
    </font>
    <font>
      <sz val="10"/>
      <color rgb="FF454545"/>
      <name val="Helvetica Neue"/>
      <family val="2"/>
    </font>
    <font>
      <sz val="8"/>
      <name val="Calibri"/>
      <family val="2"/>
      <scheme val="minor"/>
    </font>
    <font>
      <sz val="11"/>
      <color theme="1"/>
      <name val="Verdana"/>
      <family val="2"/>
    </font>
    <font>
      <sz val="9"/>
      <color theme="1"/>
      <name val="Calibri"/>
      <family val="2"/>
      <scheme val="minor"/>
    </font>
    <font>
      <b/>
      <sz val="9"/>
      <color rgb="FFFF0000"/>
      <name val="Verdana"/>
      <family val="2"/>
    </font>
  </fonts>
  <fills count="9">
    <fill>
      <patternFill patternType="none"/>
    </fill>
    <fill>
      <patternFill patternType="gray125"/>
    </fill>
    <fill>
      <patternFill patternType="solid">
        <fgColor theme="0"/>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6"/>
        <bgColor indexed="64"/>
      </patternFill>
    </fill>
    <fill>
      <patternFill patternType="solid">
        <fgColor theme="6"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top style="thin">
        <color auto="1"/>
      </top>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99">
    <xf numFmtId="0" fontId="0" fillId="0" borderId="0" xfId="0"/>
    <xf numFmtId="0" fontId="0" fillId="0" borderId="0" xfId="0" applyAlignment="1">
      <alignment wrapText="1"/>
    </xf>
    <xf numFmtId="0" fontId="1" fillId="0" borderId="0" xfId="0" applyFont="1" applyAlignment="1" applyProtection="1"/>
    <xf numFmtId="0" fontId="2" fillId="0" borderId="0" xfId="0" applyFont="1" applyProtection="1"/>
    <xf numFmtId="165" fontId="2" fillId="0" borderId="0" xfId="0" applyNumberFormat="1" applyFont="1" applyAlignment="1" applyProtection="1">
      <alignment horizontal="center"/>
    </xf>
    <xf numFmtId="0" fontId="2" fillId="2" borderId="0" xfId="0" applyFont="1" applyFill="1" applyProtection="1"/>
    <xf numFmtId="0" fontId="3" fillId="2" borderId="8" xfId="0" applyFont="1" applyFill="1" applyBorder="1" applyAlignment="1" applyProtection="1">
      <alignment horizontal="left" vertical="center" indent="1"/>
    </xf>
    <xf numFmtId="0" fontId="2" fillId="2" borderId="8" xfId="0" applyFont="1" applyFill="1" applyBorder="1" applyAlignment="1" applyProtection="1">
      <alignment horizontal="left" vertical="center" wrapText="1" indent="1"/>
    </xf>
    <xf numFmtId="0" fontId="2" fillId="2" borderId="8" xfId="0" applyFont="1" applyFill="1" applyBorder="1" applyAlignment="1" applyProtection="1"/>
    <xf numFmtId="167" fontId="8" fillId="4" borderId="1" xfId="0" applyNumberFormat="1" applyFont="1" applyFill="1" applyBorder="1" applyAlignment="1" applyProtection="1">
      <alignment horizontal="center" vertical="center" wrapText="1"/>
      <protection locked="0"/>
    </xf>
    <xf numFmtId="0" fontId="10" fillId="4" borderId="2" xfId="0" applyFont="1" applyFill="1" applyBorder="1" applyAlignment="1">
      <alignment horizontal="right" vertical="center"/>
    </xf>
    <xf numFmtId="0" fontId="10" fillId="4" borderId="3" xfId="0" applyFont="1" applyFill="1" applyBorder="1" applyAlignment="1">
      <alignment horizontal="right" vertical="center"/>
    </xf>
    <xf numFmtId="164" fontId="8" fillId="4" borderId="1" xfId="0" applyNumberFormat="1" applyFont="1" applyFill="1" applyBorder="1" applyAlignment="1" applyProtection="1">
      <alignment horizontal="center" vertical="center" wrapText="1"/>
    </xf>
    <xf numFmtId="0" fontId="10" fillId="4" borderId="6" xfId="0" applyFont="1" applyFill="1" applyBorder="1" applyAlignment="1">
      <alignment horizontal="right" vertical="center"/>
    </xf>
    <xf numFmtId="0" fontId="2" fillId="5" borderId="1" xfId="0" applyFont="1" applyFill="1" applyBorder="1" applyAlignment="1">
      <alignment vertical="center"/>
    </xf>
    <xf numFmtId="166" fontId="2" fillId="6" borderId="1"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xf>
    <xf numFmtId="0" fontId="2" fillId="2" borderId="8" xfId="0" applyFont="1" applyFill="1" applyBorder="1" applyAlignment="1">
      <alignment vertical="center"/>
    </xf>
    <xf numFmtId="0" fontId="10" fillId="2" borderId="8" xfId="0" applyFont="1" applyFill="1" applyBorder="1" applyAlignment="1">
      <alignment horizontal="right" vertical="center"/>
    </xf>
    <xf numFmtId="0" fontId="4" fillId="2" borderId="8" xfId="0" applyFont="1" applyFill="1" applyBorder="1" applyAlignment="1">
      <alignment horizontal="left" vertical="center"/>
    </xf>
    <xf numFmtId="164" fontId="4" fillId="3" borderId="8" xfId="0" applyNumberFormat="1" applyFont="1" applyFill="1" applyBorder="1" applyAlignment="1">
      <alignment horizontal="center" vertical="center"/>
    </xf>
    <xf numFmtId="166" fontId="2" fillId="6" borderId="9" xfId="0" applyNumberFormat="1" applyFont="1" applyFill="1" applyBorder="1" applyAlignment="1">
      <alignment horizontal="center" vertical="center" wrapText="1"/>
    </xf>
    <xf numFmtId="0" fontId="4" fillId="3" borderId="2" xfId="0" applyFont="1" applyFill="1" applyBorder="1" applyAlignment="1" applyProtection="1">
      <alignment horizontal="left" vertical="center" indent="1"/>
      <protection locked="0"/>
    </xf>
    <xf numFmtId="0" fontId="2" fillId="4" borderId="4" xfId="0" applyFont="1" applyFill="1" applyBorder="1" applyAlignment="1" applyProtection="1"/>
    <xf numFmtId="0" fontId="2" fillId="4" borderId="2" xfId="0" applyFont="1" applyFill="1" applyBorder="1" applyAlignment="1" applyProtection="1"/>
    <xf numFmtId="0" fontId="2" fillId="4" borderId="3" xfId="0" applyFont="1" applyFill="1" applyBorder="1" applyAlignment="1" applyProtection="1"/>
    <xf numFmtId="0" fontId="3" fillId="4" borderId="2" xfId="0" applyFont="1" applyFill="1" applyBorder="1" applyAlignment="1" applyProtection="1">
      <alignment horizontal="left" vertical="center" indent="1"/>
    </xf>
    <xf numFmtId="0" fontId="4" fillId="2" borderId="8" xfId="0" applyFont="1" applyFill="1" applyBorder="1" applyAlignment="1" applyProtection="1">
      <alignment horizontal="left" vertical="center" indent="1"/>
    </xf>
    <xf numFmtId="0" fontId="12" fillId="0" borderId="0" xfId="0" applyFont="1"/>
    <xf numFmtId="0" fontId="1" fillId="7" borderId="9" xfId="0" applyFont="1" applyFill="1" applyBorder="1" applyAlignment="1" applyProtection="1">
      <alignment vertical="center"/>
    </xf>
    <xf numFmtId="0" fontId="1" fillId="2" borderId="8" xfId="0" applyFont="1" applyFill="1" applyBorder="1" applyAlignment="1" applyProtection="1">
      <alignment vertical="center"/>
    </xf>
    <xf numFmtId="0" fontId="1" fillId="2" borderId="12" xfId="0" applyFont="1" applyFill="1" applyBorder="1" applyAlignment="1" applyProtection="1">
      <alignment vertical="center"/>
    </xf>
    <xf numFmtId="0" fontId="11" fillId="0" borderId="0" xfId="0" applyFont="1" applyProtection="1"/>
    <xf numFmtId="0" fontId="7" fillId="8" borderId="1" xfId="0" applyFont="1" applyFill="1" applyBorder="1" applyAlignment="1">
      <alignment horizontal="left" vertical="center" wrapText="1"/>
    </xf>
    <xf numFmtId="165" fontId="4" fillId="3" borderId="4" xfId="0" applyNumberFormat="1" applyFont="1" applyFill="1" applyBorder="1" applyAlignment="1" applyProtection="1">
      <alignment horizontal="center" vertical="center"/>
      <protection locked="0"/>
    </xf>
    <xf numFmtId="165" fontId="4" fillId="3" borderId="3" xfId="0" applyNumberFormat="1" applyFont="1" applyFill="1" applyBorder="1" applyAlignment="1" applyProtection="1">
      <alignment horizontal="center" vertical="center"/>
      <protection locked="0"/>
    </xf>
    <xf numFmtId="165" fontId="3" fillId="4" borderId="4" xfId="0" applyNumberFormat="1" applyFont="1" applyFill="1" applyBorder="1" applyAlignment="1" applyProtection="1">
      <alignment horizontal="center" vertical="center"/>
    </xf>
    <xf numFmtId="165" fontId="3" fillId="4" borderId="3" xfId="0" applyNumberFormat="1" applyFont="1" applyFill="1" applyBorder="1" applyAlignment="1" applyProtection="1">
      <alignment horizontal="center" vertical="center"/>
    </xf>
    <xf numFmtId="165" fontId="3" fillId="4" borderId="2" xfId="0" applyNumberFormat="1" applyFont="1" applyFill="1" applyBorder="1" applyAlignment="1" applyProtection="1">
      <alignment horizontal="center" vertical="center"/>
    </xf>
    <xf numFmtId="0" fontId="10" fillId="4" borderId="2" xfId="0" applyFont="1" applyFill="1" applyBorder="1" applyAlignment="1">
      <alignment horizontal="right" vertical="center"/>
    </xf>
    <xf numFmtId="0" fontId="10" fillId="4" borderId="3" xfId="0" applyFont="1" applyFill="1" applyBorder="1" applyAlignment="1">
      <alignment horizontal="right" vertical="center"/>
    </xf>
    <xf numFmtId="0" fontId="10" fillId="5" borderId="7" xfId="0" applyFont="1" applyFill="1" applyBorder="1" applyAlignment="1">
      <alignment horizontal="left" vertical="center"/>
    </xf>
    <xf numFmtId="0" fontId="10" fillId="5" borderId="8" xfId="0" applyFont="1" applyFill="1" applyBorder="1" applyAlignment="1">
      <alignment horizontal="left" vertical="center"/>
    </xf>
    <xf numFmtId="0" fontId="10" fillId="5" borderId="9" xfId="0" applyFont="1" applyFill="1" applyBorder="1" applyAlignment="1">
      <alignment horizontal="left" vertical="center"/>
    </xf>
    <xf numFmtId="166" fontId="2" fillId="6" borderId="7" xfId="0" applyNumberFormat="1" applyFont="1" applyFill="1" applyBorder="1" applyAlignment="1">
      <alignment horizontal="center" vertical="center" wrapText="1"/>
    </xf>
    <xf numFmtId="166" fontId="2" fillId="6" borderId="8" xfId="0" applyNumberFormat="1" applyFont="1" applyFill="1" applyBorder="1" applyAlignment="1">
      <alignment horizontal="center" vertical="center" wrapText="1"/>
    </xf>
    <xf numFmtId="0" fontId="1" fillId="7" borderId="10" xfId="0" applyFont="1" applyFill="1" applyBorder="1" applyAlignment="1" applyProtection="1">
      <alignment horizontal="center" vertical="center"/>
    </xf>
    <xf numFmtId="0" fontId="1" fillId="7" borderId="5" xfId="0" applyFont="1" applyFill="1" applyBorder="1" applyAlignment="1" applyProtection="1">
      <alignment horizontal="center"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 xfId="0" applyFont="1" applyFill="1" applyBorder="1" applyAlignment="1">
      <alignment horizontal="left" vertical="center"/>
    </xf>
    <xf numFmtId="0" fontId="2" fillId="5" borderId="6" xfId="0" applyFont="1" applyFill="1" applyBorder="1" applyAlignment="1" applyProtection="1">
      <alignment vertical="center" wrapText="1"/>
    </xf>
    <xf numFmtId="0" fontId="9" fillId="3" borderId="1" xfId="0" applyFont="1" applyFill="1" applyBorder="1" applyAlignment="1" applyProtection="1">
      <alignment vertical="center"/>
    </xf>
    <xf numFmtId="0" fontId="2" fillId="5" borderId="6" xfId="0" applyNumberFormat="1" applyFont="1" applyFill="1" applyBorder="1" applyAlignment="1" applyProtection="1">
      <alignment vertical="center" wrapText="1"/>
    </xf>
    <xf numFmtId="0" fontId="3" fillId="5" borderId="2" xfId="0" applyFont="1" applyFill="1" applyBorder="1" applyAlignment="1">
      <alignment vertical="center"/>
    </xf>
    <xf numFmtId="0" fontId="9" fillId="0" borderId="8" xfId="0" applyFont="1" applyBorder="1" applyAlignment="1">
      <alignment horizontal="left" vertical="center" indent="1"/>
    </xf>
    <xf numFmtId="0" fontId="9" fillId="5" borderId="3" xfId="0" applyFont="1" applyFill="1" applyBorder="1" applyAlignment="1">
      <alignment vertical="center"/>
    </xf>
    <xf numFmtId="0" fontId="3" fillId="4" borderId="1" xfId="0" applyFont="1" applyFill="1" applyBorder="1" applyAlignment="1">
      <alignment horizontal="left" vertical="center"/>
    </xf>
    <xf numFmtId="0" fontId="3" fillId="4" borderId="1" xfId="0" applyFont="1" applyFill="1" applyBorder="1" applyAlignment="1">
      <alignment horizontal="center" vertical="center"/>
    </xf>
    <xf numFmtId="0" fontId="9" fillId="0" borderId="8" xfId="0" applyFont="1" applyBorder="1" applyAlignment="1">
      <alignment horizontal="left" vertical="center"/>
    </xf>
    <xf numFmtId="0" fontId="3" fillId="8" borderId="1" xfId="0" applyFont="1" applyFill="1" applyBorder="1" applyAlignment="1">
      <alignment vertical="center" wrapText="1"/>
    </xf>
    <xf numFmtId="168" fontId="3" fillId="8" borderId="7" xfId="0" applyNumberFormat="1" applyFont="1" applyFill="1" applyBorder="1" applyAlignment="1">
      <alignment horizontal="center" vertical="center" wrapText="1"/>
    </xf>
    <xf numFmtId="0" fontId="12" fillId="0" borderId="0" xfId="0" applyFont="1" applyAlignment="1">
      <alignment wrapText="1"/>
    </xf>
    <xf numFmtId="0" fontId="3" fillId="4" borderId="1" xfId="0" applyFont="1" applyFill="1" applyBorder="1" applyAlignment="1">
      <alignment horizontal="right" vertical="center"/>
    </xf>
    <xf numFmtId="168" fontId="3" fillId="4" borderId="1" xfId="0" applyNumberFormat="1" applyFont="1" applyFill="1" applyBorder="1" applyAlignment="1">
      <alignment horizontal="center" vertical="center"/>
    </xf>
    <xf numFmtId="0" fontId="3" fillId="8" borderId="1" xfId="0" applyFont="1" applyFill="1" applyBorder="1" applyAlignment="1">
      <alignment horizontal="right" vertical="center"/>
    </xf>
    <xf numFmtId="168" fontId="3" fillId="8" borderId="1" xfId="0" applyNumberFormat="1" applyFont="1" applyFill="1" applyBorder="1" applyAlignment="1" applyProtection="1">
      <alignment horizontal="center" vertical="center"/>
      <protection locked="0"/>
    </xf>
    <xf numFmtId="0" fontId="3" fillId="7" borderId="1" xfId="0" applyFont="1" applyFill="1" applyBorder="1" applyAlignment="1">
      <alignment horizontal="left" vertical="center"/>
    </xf>
    <xf numFmtId="168" fontId="3" fillId="7" borderId="1" xfId="0" applyNumberFormat="1" applyFont="1" applyFill="1" applyBorder="1" applyAlignment="1">
      <alignment horizontal="center" vertical="center"/>
    </xf>
    <xf numFmtId="169" fontId="9" fillId="0" borderId="8" xfId="0" applyNumberFormat="1" applyFont="1" applyBorder="1" applyAlignment="1">
      <alignment horizontal="left" vertical="center"/>
    </xf>
    <xf numFmtId="0" fontId="14" fillId="0" borderId="0" xfId="0" applyFont="1"/>
    <xf numFmtId="1" fontId="3" fillId="2" borderId="4" xfId="0" applyNumberFormat="1" applyFont="1" applyFill="1" applyBorder="1" applyAlignment="1" applyProtection="1">
      <alignment horizontal="center" vertical="center" wrapText="1"/>
      <protection locked="0"/>
    </xf>
    <xf numFmtId="1" fontId="3" fillId="2" borderId="3" xfId="0" applyNumberFormat="1" applyFont="1" applyFill="1" applyBorder="1" applyAlignment="1" applyProtection="1">
      <alignment horizontal="center" vertical="center" wrapText="1"/>
    </xf>
    <xf numFmtId="1" fontId="2" fillId="2" borderId="8" xfId="0" applyNumberFormat="1" applyFont="1" applyFill="1" applyBorder="1" applyAlignment="1" applyProtection="1">
      <alignment horizontal="left" vertical="center" wrapText="1"/>
    </xf>
    <xf numFmtId="165" fontId="3" fillId="2" borderId="3" xfId="0" applyNumberFormat="1" applyFont="1" applyFill="1" applyBorder="1" applyAlignment="1" applyProtection="1">
      <alignment horizontal="center" vertical="center" wrapText="1"/>
    </xf>
    <xf numFmtId="165" fontId="3" fillId="6" borderId="11" xfId="0" applyNumberFormat="1" applyFont="1" applyFill="1" applyBorder="1" applyAlignment="1" applyProtection="1">
      <alignment horizontal="center" vertical="center" wrapText="1"/>
      <protection locked="0"/>
    </xf>
    <xf numFmtId="165" fontId="3" fillId="6" borderId="5" xfId="0" applyNumberFormat="1" applyFont="1" applyFill="1" applyBorder="1" applyAlignment="1" applyProtection="1">
      <alignment horizontal="center" vertical="center" wrapText="1"/>
      <protection locked="0"/>
    </xf>
    <xf numFmtId="0" fontId="2" fillId="2" borderId="8" xfId="0" applyFont="1" applyFill="1" applyBorder="1" applyAlignment="1" applyProtection="1">
      <alignment horizontal="left" vertical="center" wrapText="1"/>
    </xf>
    <xf numFmtId="165" fontId="3" fillId="6" borderId="2" xfId="0" applyNumberFormat="1" applyFont="1" applyFill="1" applyBorder="1" applyAlignment="1" applyProtection="1">
      <alignment horizontal="center" vertical="center" wrapText="1"/>
      <protection locked="0"/>
    </xf>
    <xf numFmtId="165" fontId="3" fillId="6" borderId="3" xfId="0" applyNumberFormat="1" applyFont="1" applyFill="1" applyBorder="1" applyAlignment="1" applyProtection="1">
      <alignment horizontal="center" vertical="center" wrapText="1"/>
      <protection locked="0"/>
    </xf>
    <xf numFmtId="165" fontId="3" fillId="6" borderId="4" xfId="0" applyNumberFormat="1" applyFont="1" applyFill="1" applyBorder="1" applyAlignment="1" applyProtection="1">
      <alignment horizontal="center" vertical="center" wrapText="1"/>
      <protection locked="0"/>
    </xf>
    <xf numFmtId="0" fontId="2" fillId="4" borderId="4" xfId="0" applyFont="1" applyFill="1" applyBorder="1" applyAlignment="1" applyProtection="1">
      <alignment wrapText="1"/>
    </xf>
    <xf numFmtId="0" fontId="2" fillId="2" borderId="8" xfId="0" applyFont="1" applyFill="1" applyBorder="1" applyAlignment="1" applyProtection="1">
      <alignment wrapText="1"/>
    </xf>
    <xf numFmtId="0" fontId="2" fillId="4" borderId="3" xfId="0" applyFont="1" applyFill="1" applyBorder="1" applyAlignment="1" applyProtection="1">
      <alignment wrapText="1"/>
    </xf>
    <xf numFmtId="0" fontId="9" fillId="3" borderId="1" xfId="0" applyFont="1" applyFill="1" applyBorder="1" applyAlignment="1">
      <alignment horizontal="center" vertical="center"/>
    </xf>
    <xf numFmtId="0" fontId="3" fillId="4" borderId="1" xfId="0"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5" borderId="13"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3" borderId="1" xfId="0" applyFont="1" applyFill="1" applyBorder="1" applyAlignment="1">
      <alignment horizontal="center" vertical="center"/>
    </xf>
    <xf numFmtId="0" fontId="16" fillId="0" borderId="0" xfId="0" applyFont="1"/>
    <xf numFmtId="0" fontId="7" fillId="0" borderId="0" xfId="0" applyFont="1"/>
    <xf numFmtId="0" fontId="17" fillId="0" borderId="0" xfId="0" applyFont="1"/>
    <xf numFmtId="0" fontId="7" fillId="5" borderId="1" xfId="0" applyFont="1" applyFill="1" applyBorder="1"/>
    <xf numFmtId="0" fontId="13" fillId="5" borderId="1" xfId="0" applyFont="1" applyFill="1" applyBorder="1" applyAlignment="1">
      <alignment vertical="center"/>
    </xf>
    <xf numFmtId="0" fontId="13" fillId="6" borderId="1" xfId="0" applyFont="1" applyFill="1" applyBorder="1"/>
    <xf numFmtId="168" fontId="18" fillId="6" borderId="1" xfId="0" applyNumberFormat="1" applyFont="1" applyFill="1" applyBorder="1" applyAlignment="1">
      <alignment horizontal="center" vertical="center"/>
    </xf>
    <xf numFmtId="168" fontId="7" fillId="6" borderId="1" xfId="0" applyNumberFormat="1" applyFont="1" applyFill="1" applyBorder="1" applyAlignment="1">
      <alignment horizontal="center" vertical="center"/>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E26B0A"/>
      <color rgb="FFF69D54"/>
      <color rgb="FFFF7C80"/>
      <color rgb="FFF2F2F2"/>
      <color rgb="FFFDE9D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Library/Dropbox%20BIC%20BV/BiC%20bv%20Dropbox/BiC%20Leeuwarden/BiC%20Leeuwarden/BiC_consultancy/SOPOH%20Stichting%20Openbaar%20Primair%20Onderwijs%20Haarlemmermeer/MVOA%20ARBO%202021/aanbestedingsdocument%20en%20bijlagen/definitief/Bijlage%207%20Beoordelingsformulier%20kwaliteit.xlsx?6FE972F5" TargetMode="External"/><Relationship Id="rId1" Type="http://schemas.openxmlformats.org/officeDocument/2006/relationships/externalLinkPath" Target="file:///6FE972F5/Bijlage%207%20Beoordelingsformulier%20kwalite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oordelen open vragen"/>
      <sheetName val="Beoordelen interview"/>
      <sheetName val="Beoordelaar 1"/>
      <sheetName val="Beoordelaar 2"/>
      <sheetName val="Beoordelaar 3"/>
      <sheetName val="Beoordelaar 4"/>
      <sheetName val="Beoordelaar 5"/>
      <sheetName val="Consensus"/>
      <sheetName val="Eindscores"/>
    </sheetNames>
    <sheetDataSet>
      <sheetData sheetId="0" refreshError="1"/>
      <sheetData sheetId="1" refreshError="1"/>
      <sheetData sheetId="2">
        <row r="1">
          <cell r="C1" t="str">
            <v>Inschrijver 1</v>
          </cell>
          <cell r="F1" t="str">
            <v>Inschrijver 2</v>
          </cell>
          <cell r="I1" t="str">
            <v>Inschrijver 3</v>
          </cell>
        </row>
      </sheetData>
      <sheetData sheetId="3" refreshError="1"/>
      <sheetData sheetId="4" refreshError="1"/>
      <sheetData sheetId="5" refreshError="1"/>
      <sheetData sheetId="6" refreshError="1"/>
      <sheetData sheetId="7"/>
      <sheetData sheetId="8" refreshError="1"/>
    </sheetDataSet>
  </externalBook>
</externalLink>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L28"/>
  <sheetViews>
    <sheetView showGridLines="0" tabSelected="1" topLeftCell="A18" workbookViewId="0">
      <selection activeCell="J25" sqref="J25"/>
    </sheetView>
  </sheetViews>
  <sheetFormatPr baseColWidth="10" defaultColWidth="8.83203125" defaultRowHeight="15" x14ac:dyDescent="0.2"/>
  <cols>
    <col min="1" max="1" width="17.83203125" customWidth="1"/>
    <col min="2" max="2" width="17" style="28" customWidth="1"/>
    <col min="3" max="10" width="17" customWidth="1"/>
  </cols>
  <sheetData>
    <row r="1" spans="1:10" ht="30" customHeight="1" x14ac:dyDescent="0.2">
      <c r="A1" s="85" t="s">
        <v>5</v>
      </c>
      <c r="B1" s="85"/>
      <c r="C1" s="85"/>
      <c r="D1" s="85"/>
      <c r="E1" s="85"/>
      <c r="F1" s="85"/>
      <c r="G1" s="85"/>
      <c r="H1" s="85"/>
      <c r="I1" s="85"/>
      <c r="J1" s="85"/>
    </row>
    <row r="2" spans="1:10" s="1" customFormat="1" ht="65" customHeight="1" x14ac:dyDescent="0.2">
      <c r="A2" s="86" t="s">
        <v>28</v>
      </c>
      <c r="B2" s="86"/>
      <c r="C2" s="86"/>
      <c r="D2" s="86"/>
      <c r="E2" s="86"/>
      <c r="F2" s="86"/>
      <c r="G2" s="86"/>
      <c r="H2" s="86"/>
      <c r="I2" s="86"/>
      <c r="J2" s="86"/>
    </row>
    <row r="3" spans="1:10" s="1" customFormat="1" ht="20" customHeight="1" x14ac:dyDescent="0.2">
      <c r="A3" s="87" t="s">
        <v>27</v>
      </c>
      <c r="B3" s="88"/>
      <c r="C3" s="88"/>
      <c r="D3" s="88"/>
      <c r="E3" s="88"/>
      <c r="F3" s="88"/>
      <c r="G3" s="88"/>
      <c r="H3" s="88"/>
      <c r="I3" s="88"/>
      <c r="J3" s="88"/>
    </row>
    <row r="4" spans="1:10" s="1" customFormat="1" ht="195" customHeight="1" x14ac:dyDescent="0.2">
      <c r="A4" s="33" t="s">
        <v>41</v>
      </c>
      <c r="B4" s="33"/>
      <c r="C4" s="33"/>
      <c r="D4" s="33"/>
      <c r="E4" s="33"/>
      <c r="F4" s="33"/>
      <c r="G4" s="33"/>
      <c r="H4" s="33"/>
      <c r="I4" s="33"/>
      <c r="J4" s="33"/>
    </row>
    <row r="5" spans="1:10" s="1" customFormat="1" ht="20" customHeight="1" x14ac:dyDescent="0.2">
      <c r="A5" s="89" t="s">
        <v>29</v>
      </c>
      <c r="B5" s="89"/>
      <c r="C5" s="89"/>
      <c r="D5" s="89"/>
      <c r="E5" s="89"/>
      <c r="F5" s="89"/>
      <c r="G5" s="89"/>
      <c r="H5" s="89"/>
      <c r="I5" s="89"/>
      <c r="J5" s="89"/>
    </row>
    <row r="6" spans="1:10" s="1" customFormat="1" ht="122" customHeight="1" x14ac:dyDescent="0.2">
      <c r="A6" s="33" t="s">
        <v>30</v>
      </c>
      <c r="B6" s="33"/>
      <c r="C6" s="33"/>
      <c r="D6" s="33"/>
      <c r="E6" s="33"/>
      <c r="F6" s="33"/>
      <c r="G6" s="33"/>
      <c r="H6" s="33"/>
      <c r="I6" s="33"/>
      <c r="J6" s="33"/>
    </row>
    <row r="7" spans="1:10" s="1" customFormat="1" ht="20" customHeight="1" x14ac:dyDescent="0.2">
      <c r="A7" s="89" t="s">
        <v>31</v>
      </c>
      <c r="B7" s="89"/>
      <c r="C7" s="89"/>
      <c r="D7" s="89"/>
      <c r="E7" s="89"/>
      <c r="F7" s="89"/>
      <c r="G7" s="89"/>
      <c r="H7" s="89"/>
      <c r="I7" s="89"/>
      <c r="J7" s="89"/>
    </row>
    <row r="8" spans="1:10" s="1" customFormat="1" ht="92" customHeight="1" x14ac:dyDescent="0.2">
      <c r="A8" s="33" t="s">
        <v>32</v>
      </c>
      <c r="B8" s="33"/>
      <c r="C8" s="33"/>
      <c r="D8" s="33"/>
      <c r="E8" s="33"/>
      <c r="F8" s="33"/>
      <c r="G8" s="33"/>
      <c r="H8" s="33"/>
      <c r="I8" s="33"/>
      <c r="J8" s="33"/>
    </row>
    <row r="9" spans="1:10" s="1" customFormat="1" ht="20" customHeight="1" x14ac:dyDescent="0.2">
      <c r="A9" s="89" t="s">
        <v>33</v>
      </c>
      <c r="B9" s="89"/>
      <c r="C9" s="89"/>
      <c r="D9" s="89"/>
      <c r="E9" s="89"/>
      <c r="F9" s="89"/>
      <c r="G9" s="89"/>
      <c r="H9" s="89"/>
      <c r="I9" s="89"/>
      <c r="J9" s="89"/>
    </row>
    <row r="10" spans="1:10" s="1" customFormat="1" ht="96" customHeight="1" x14ac:dyDescent="0.2">
      <c r="A10" s="33" t="s">
        <v>34</v>
      </c>
      <c r="B10" s="33"/>
      <c r="C10" s="33"/>
      <c r="D10" s="33"/>
      <c r="E10" s="33"/>
      <c r="F10" s="33"/>
      <c r="G10" s="33"/>
      <c r="H10" s="33"/>
      <c r="I10" s="33"/>
      <c r="J10" s="33"/>
    </row>
    <row r="11" spans="1:10" s="1" customFormat="1" ht="20" customHeight="1" x14ac:dyDescent="0.2">
      <c r="A11" s="89" t="s">
        <v>35</v>
      </c>
      <c r="B11" s="89"/>
      <c r="C11" s="89"/>
      <c r="D11" s="89"/>
      <c r="E11" s="89"/>
      <c r="F11" s="89"/>
      <c r="G11" s="89"/>
      <c r="H11" s="89"/>
      <c r="I11" s="89"/>
      <c r="J11" s="89"/>
    </row>
    <row r="12" spans="1:10" s="1" customFormat="1" ht="129" customHeight="1" x14ac:dyDescent="0.2">
      <c r="A12" s="33" t="s">
        <v>36</v>
      </c>
      <c r="B12" s="33"/>
      <c r="C12" s="33"/>
      <c r="D12" s="33"/>
      <c r="E12" s="33"/>
      <c r="F12" s="33"/>
      <c r="G12" s="33"/>
      <c r="H12" s="33"/>
      <c r="I12" s="33"/>
      <c r="J12" s="33"/>
    </row>
    <row r="13" spans="1:10" s="1" customFormat="1" ht="20" customHeight="1" x14ac:dyDescent="0.2">
      <c r="A13" s="89" t="s">
        <v>42</v>
      </c>
      <c r="B13" s="89"/>
      <c r="C13" s="89"/>
      <c r="D13" s="89"/>
      <c r="E13" s="89"/>
      <c r="F13" s="89"/>
      <c r="G13" s="89"/>
      <c r="H13" s="89"/>
      <c r="I13" s="89"/>
      <c r="J13" s="89"/>
    </row>
    <row r="14" spans="1:10" s="1" customFormat="1" ht="80" customHeight="1" x14ac:dyDescent="0.2">
      <c r="A14" s="33" t="s">
        <v>37</v>
      </c>
      <c r="B14" s="33"/>
      <c r="C14" s="33"/>
      <c r="D14" s="33"/>
      <c r="E14" s="33"/>
      <c r="F14" s="33"/>
      <c r="G14" s="33"/>
      <c r="H14" s="33"/>
      <c r="I14" s="33"/>
      <c r="J14" s="33"/>
    </row>
    <row r="15" spans="1:10" s="1" customFormat="1" ht="20" customHeight="1" x14ac:dyDescent="0.2">
      <c r="A15" s="89" t="s">
        <v>43</v>
      </c>
      <c r="B15" s="89"/>
      <c r="C15" s="89"/>
      <c r="D15" s="89"/>
      <c r="E15" s="89"/>
      <c r="F15" s="89"/>
      <c r="G15" s="89"/>
      <c r="H15" s="89"/>
      <c r="I15" s="89"/>
      <c r="J15" s="89"/>
    </row>
    <row r="16" spans="1:10" s="1" customFormat="1" ht="71" customHeight="1" x14ac:dyDescent="0.2">
      <c r="A16" s="33" t="s">
        <v>38</v>
      </c>
      <c r="B16" s="33"/>
      <c r="C16" s="33"/>
      <c r="D16" s="33"/>
      <c r="E16" s="33"/>
      <c r="F16" s="33"/>
      <c r="G16" s="33"/>
      <c r="H16" s="33"/>
      <c r="I16" s="33"/>
      <c r="J16" s="33"/>
    </row>
    <row r="17" spans="1:12" s="1" customFormat="1" ht="20" customHeight="1" x14ac:dyDescent="0.2">
      <c r="A17" s="89" t="s">
        <v>44</v>
      </c>
      <c r="B17" s="89"/>
      <c r="C17" s="89"/>
      <c r="D17" s="89"/>
      <c r="E17" s="89"/>
      <c r="F17" s="89"/>
      <c r="G17" s="89"/>
      <c r="H17" s="89"/>
      <c r="I17" s="89"/>
      <c r="J17" s="89"/>
    </row>
    <row r="18" spans="1:12" s="1" customFormat="1" ht="180" customHeight="1" x14ac:dyDescent="0.2">
      <c r="A18" s="33" t="s">
        <v>45</v>
      </c>
      <c r="B18" s="33"/>
      <c r="C18" s="33"/>
      <c r="D18" s="33"/>
      <c r="E18" s="33"/>
      <c r="F18" s="33"/>
      <c r="G18" s="33"/>
      <c r="H18" s="33"/>
      <c r="I18" s="33"/>
      <c r="J18" s="33"/>
    </row>
    <row r="19" spans="1:12" s="1" customFormat="1" ht="20" customHeight="1" x14ac:dyDescent="0.2">
      <c r="A19" s="89" t="s">
        <v>46</v>
      </c>
      <c r="B19" s="89"/>
      <c r="C19" s="89"/>
      <c r="D19" s="89"/>
      <c r="E19" s="89"/>
      <c r="F19" s="89"/>
      <c r="G19" s="89"/>
      <c r="H19" s="89"/>
      <c r="I19" s="89"/>
      <c r="J19" s="89"/>
    </row>
    <row r="20" spans="1:12" s="1" customFormat="1" ht="262" customHeight="1" x14ac:dyDescent="0.2">
      <c r="A20" s="33" t="s">
        <v>47</v>
      </c>
      <c r="B20" s="33"/>
      <c r="C20" s="33"/>
      <c r="D20" s="33"/>
      <c r="E20" s="33"/>
      <c r="F20" s="33"/>
      <c r="G20" s="33"/>
      <c r="H20" s="33"/>
      <c r="I20" s="33"/>
      <c r="J20" s="33"/>
    </row>
    <row r="21" spans="1:12" ht="35" customHeight="1" x14ac:dyDescent="0.2">
      <c r="A21" s="94"/>
      <c r="B21" s="95" t="s">
        <v>54</v>
      </c>
      <c r="C21" s="95" t="s">
        <v>55</v>
      </c>
      <c r="D21" s="95" t="s">
        <v>56</v>
      </c>
      <c r="E21" s="95" t="s">
        <v>57</v>
      </c>
      <c r="F21" s="95" t="s">
        <v>58</v>
      </c>
      <c r="G21" s="95" t="s">
        <v>59</v>
      </c>
      <c r="H21" s="95" t="s">
        <v>60</v>
      </c>
      <c r="I21" s="95" t="s">
        <v>61</v>
      </c>
      <c r="J21" s="95" t="s">
        <v>62</v>
      </c>
      <c r="K21" s="92"/>
      <c r="L21" s="91"/>
    </row>
    <row r="22" spans="1:12" ht="28" customHeight="1" x14ac:dyDescent="0.2">
      <c r="A22" s="96" t="s">
        <v>63</v>
      </c>
      <c r="B22" s="98">
        <v>12000</v>
      </c>
      <c r="C22" s="98">
        <v>24000</v>
      </c>
      <c r="D22" s="98">
        <v>48000</v>
      </c>
      <c r="E22" s="98">
        <v>24000</v>
      </c>
      <c r="F22" s="98">
        <v>36000</v>
      </c>
      <c r="G22" s="98">
        <v>12000</v>
      </c>
      <c r="H22" s="98">
        <v>24000</v>
      </c>
      <c r="I22" s="98">
        <v>12000</v>
      </c>
      <c r="J22" s="98">
        <v>48000</v>
      </c>
      <c r="K22" s="92"/>
      <c r="L22" s="91"/>
    </row>
    <row r="23" spans="1:12" ht="28" customHeight="1" x14ac:dyDescent="0.2">
      <c r="A23" s="96" t="s">
        <v>19</v>
      </c>
      <c r="B23" s="98">
        <v>9600</v>
      </c>
      <c r="C23" s="98">
        <v>19200</v>
      </c>
      <c r="D23" s="98">
        <v>38400</v>
      </c>
      <c r="E23" s="98">
        <v>19200</v>
      </c>
      <c r="F23" s="98">
        <v>28800</v>
      </c>
      <c r="G23" s="98">
        <v>9600</v>
      </c>
      <c r="H23" s="98">
        <v>19200</v>
      </c>
      <c r="I23" s="98">
        <v>9600</v>
      </c>
      <c r="J23" s="98">
        <v>38400</v>
      </c>
      <c r="K23" s="92"/>
      <c r="L23" s="91"/>
    </row>
    <row r="24" spans="1:12" ht="28" customHeight="1" x14ac:dyDescent="0.2">
      <c r="A24" s="96" t="s">
        <v>20</v>
      </c>
      <c r="B24" s="98">
        <v>2400</v>
      </c>
      <c r="C24" s="98">
        <v>4800</v>
      </c>
      <c r="D24" s="98">
        <v>9600</v>
      </c>
      <c r="E24" s="98">
        <v>4800</v>
      </c>
      <c r="F24" s="98">
        <v>7200</v>
      </c>
      <c r="G24" s="98">
        <v>2400</v>
      </c>
      <c r="H24" s="98">
        <v>4800</v>
      </c>
      <c r="I24" s="98">
        <v>2400</v>
      </c>
      <c r="J24" s="98">
        <v>9600</v>
      </c>
      <c r="K24" s="92"/>
      <c r="L24" s="91"/>
    </row>
    <row r="25" spans="1:12" ht="28" customHeight="1" x14ac:dyDescent="0.2">
      <c r="A25" s="96" t="s">
        <v>21</v>
      </c>
      <c r="B25" s="98">
        <v>0</v>
      </c>
      <c r="C25" s="98">
        <v>0</v>
      </c>
      <c r="D25" s="98">
        <v>0</v>
      </c>
      <c r="E25" s="98">
        <v>0</v>
      </c>
      <c r="F25" s="98">
        <v>0</v>
      </c>
      <c r="G25" s="98">
        <v>0</v>
      </c>
      <c r="H25" s="98">
        <v>0</v>
      </c>
      <c r="I25" s="98">
        <v>0</v>
      </c>
      <c r="J25" s="98">
        <v>0</v>
      </c>
      <c r="K25" s="92"/>
      <c r="L25" s="91"/>
    </row>
    <row r="26" spans="1:12" ht="28" customHeight="1" x14ac:dyDescent="0.2">
      <c r="A26" s="96" t="s">
        <v>22</v>
      </c>
      <c r="B26" s="97" t="s">
        <v>64</v>
      </c>
      <c r="C26" s="97" t="s">
        <v>64</v>
      </c>
      <c r="D26" s="97" t="s">
        <v>64</v>
      </c>
      <c r="E26" s="97" t="s">
        <v>64</v>
      </c>
      <c r="F26" s="97" t="s">
        <v>64</v>
      </c>
      <c r="G26" s="97" t="s">
        <v>64</v>
      </c>
      <c r="H26" s="97" t="s">
        <v>64</v>
      </c>
      <c r="I26" s="97" t="s">
        <v>64</v>
      </c>
      <c r="J26" s="97" t="s">
        <v>64</v>
      </c>
      <c r="K26" s="92"/>
      <c r="L26" s="91"/>
    </row>
    <row r="27" spans="1:12" ht="20" customHeight="1" x14ac:dyDescent="0.2">
      <c r="A27" s="90"/>
      <c r="B27" s="90"/>
      <c r="C27" s="90"/>
      <c r="D27" s="90"/>
      <c r="E27" s="90"/>
      <c r="F27" s="90"/>
      <c r="G27" s="90"/>
      <c r="H27" s="90"/>
      <c r="I27" s="90"/>
      <c r="J27" s="90"/>
    </row>
    <row r="28" spans="1:12" x14ac:dyDescent="0.2">
      <c r="A28" s="93"/>
      <c r="B28" s="93"/>
      <c r="C28" s="93"/>
      <c r="D28" s="93"/>
      <c r="E28" s="93"/>
      <c r="F28" s="93"/>
      <c r="G28" s="93"/>
      <c r="H28" s="93"/>
      <c r="I28" s="93"/>
      <c r="J28" s="93"/>
      <c r="K28" s="93"/>
    </row>
  </sheetData>
  <sheetProtection algorithmName="SHA-512" hashValue="QT4RlkRm35E6j5gDvGpDyngEIiDifB+Zug8Qq0GylNGu6hgSFD4YDkBt4A9WWmn1WO7cXdXc3KDvZxbgINiXcg==" saltValue="psvqyx8zIAYLGcx25gPOUg==" spinCount="100000" sheet="1" objects="1" scenarios="1"/>
  <mergeCells count="21">
    <mergeCell ref="A17:J17"/>
    <mergeCell ref="A18:J18"/>
    <mergeCell ref="A19:J19"/>
    <mergeCell ref="A20:J20"/>
    <mergeCell ref="A27:J27"/>
    <mergeCell ref="A12:J12"/>
    <mergeCell ref="A13:J13"/>
    <mergeCell ref="A14:J14"/>
    <mergeCell ref="A15:J15"/>
    <mergeCell ref="A16:J16"/>
    <mergeCell ref="A1:J1"/>
    <mergeCell ref="A2:J2"/>
    <mergeCell ref="A3:J3"/>
    <mergeCell ref="A4:J4"/>
    <mergeCell ref="A5:J5"/>
    <mergeCell ref="A6:J6"/>
    <mergeCell ref="A7:J7"/>
    <mergeCell ref="A8:J8"/>
    <mergeCell ref="A9:J9"/>
    <mergeCell ref="A10:J10"/>
    <mergeCell ref="A11:J11"/>
  </mergeCells>
  <phoneticPr fontId="15" type="noConversion"/>
  <pageMargins left="0.31496062992125984" right="0.31496062992125984" top="0.35433070866141736" bottom="0.35433070866141736" header="0.31496062992125984" footer="0.31496062992125984"/>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21"/>
  <sheetViews>
    <sheetView showGridLines="0" zoomScale="85" zoomScaleNormal="85" zoomScalePageLayoutView="85" workbookViewId="0">
      <pane xSplit="1" ySplit="2" topLeftCell="B13" activePane="bottomRight" state="frozen"/>
      <selection pane="topRight" activeCell="B1" sqref="B1"/>
      <selection pane="bottomLeft" activeCell="A3" sqref="A3"/>
      <selection pane="bottomRight" activeCell="C18" sqref="C18:D18"/>
    </sheetView>
  </sheetViews>
  <sheetFormatPr baseColWidth="10" defaultColWidth="8.83203125" defaultRowHeight="13" x14ac:dyDescent="0.15"/>
  <cols>
    <col min="1" max="1" width="133.83203125" style="3" customWidth="1"/>
    <col min="2" max="2" width="2.6640625" style="5" customWidth="1"/>
    <col min="3" max="3" width="30.83203125" style="4" customWidth="1"/>
    <col min="4" max="4" width="3.6640625" style="4" customWidth="1"/>
    <col min="5" max="5" width="2.6640625" style="5" customWidth="1"/>
    <col min="6" max="6" width="30.83203125" style="4" customWidth="1"/>
    <col min="7" max="7" width="3.6640625" style="4" customWidth="1"/>
    <col min="8" max="8" width="2.6640625" style="5" customWidth="1"/>
    <col min="9" max="9" width="30.83203125" style="3" customWidth="1"/>
    <col min="10" max="10" width="3.6640625" style="3" customWidth="1"/>
    <col min="11" max="11" width="11.6640625" style="3" bestFit="1" customWidth="1"/>
    <col min="12" max="16384" width="8.83203125" style="3"/>
  </cols>
  <sheetData>
    <row r="1" spans="1:11" ht="50" customHeight="1" x14ac:dyDescent="0.2">
      <c r="A1" s="22" t="s">
        <v>39</v>
      </c>
      <c r="B1" s="27"/>
      <c r="C1" s="34" t="s">
        <v>24</v>
      </c>
      <c r="D1" s="35"/>
      <c r="E1" s="27"/>
      <c r="F1" s="34" t="s">
        <v>25</v>
      </c>
      <c r="G1" s="35"/>
      <c r="H1" s="27"/>
      <c r="I1" s="34" t="s">
        <v>26</v>
      </c>
      <c r="J1" s="35"/>
      <c r="K1" s="2"/>
    </row>
    <row r="2" spans="1:11" ht="28" customHeight="1" x14ac:dyDescent="0.15">
      <c r="A2" s="26" t="s">
        <v>0</v>
      </c>
      <c r="B2" s="6"/>
      <c r="C2" s="36" t="s">
        <v>8</v>
      </c>
      <c r="D2" s="37"/>
      <c r="E2" s="6"/>
      <c r="F2" s="38" t="s">
        <v>8</v>
      </c>
      <c r="G2" s="37"/>
      <c r="H2" s="6"/>
      <c r="I2" s="38" t="s">
        <v>8</v>
      </c>
      <c r="J2" s="37"/>
    </row>
    <row r="3" spans="1:11" ht="20" customHeight="1" x14ac:dyDescent="0.15">
      <c r="A3" s="53" t="str">
        <f>'Beoordelen open vragen'!A3</f>
        <v xml:space="preserve">7.1.1 	PLAN VAN AANPAK IMPLEMENTATIE </v>
      </c>
      <c r="B3" s="7"/>
      <c r="C3" s="72" t="s">
        <v>8</v>
      </c>
      <c r="D3" s="73"/>
      <c r="E3" s="74"/>
      <c r="F3" s="72" t="s">
        <v>8</v>
      </c>
      <c r="G3" s="73"/>
      <c r="H3" s="74"/>
      <c r="I3" s="72" t="s">
        <v>8</v>
      </c>
      <c r="J3" s="75"/>
    </row>
    <row r="4" spans="1:11" ht="188" customHeight="1" x14ac:dyDescent="0.15">
      <c r="A4" s="52" t="str">
        <f>'Beoordelen open vragen'!A4:A4</f>
        <v>Inschrijver dient te beschrijven op maximaal 4 A4 (toe te voegen op TenderNed) op welke wijze zij de aanvang van de opdracht gaat implementeren in haar werkprocessen en op welke wijze inschrijver de opdrachtgever gaat ontzorgen. 
Inschrijver beschrijft daarbij minimaal:
•	Een plan van aanpak waarbij zij duidelijk aangeeft welke rol zij hierin gaat vervullen;
•	Een uitgewerkt tijdspad;
•	Op welke wijze Inschrijver contacten opbouwt en organiseert met de Marketing en Communicatieadviseurs van de Opdrachtgever;
•	Welke inspanningen (uitgedrukt in uren en functies) er van de Opdrachtgever verwacht wordt;
•	Welke risico’s ziet inschrijver en welke beheersmaatregelen stelt inschrijver voor;
•	Welk niveau en omvang van mensen zet Inschrijver in om deze belangrijke overgangsfase te organiseren;
•	Een communicatieplan passend bij de aanvang/opstart van de dynamische verificatie.
Inschrijver licht dit toe (zonder te wijzigen of aan te vullen) bij de persoonlijke toelichting.</v>
      </c>
      <c r="B4" s="7"/>
      <c r="C4" s="76" t="s">
        <v>7</v>
      </c>
      <c r="D4" s="77"/>
      <c r="E4" s="78"/>
      <c r="F4" s="79" t="s">
        <v>7</v>
      </c>
      <c r="G4" s="80"/>
      <c r="H4" s="78"/>
      <c r="I4" s="79" t="s">
        <v>7</v>
      </c>
      <c r="J4" s="80"/>
    </row>
    <row r="5" spans="1:11" ht="20" customHeight="1" x14ac:dyDescent="0.15">
      <c r="A5" s="53" t="str">
        <f>'Beoordelen open vragen'!A5</f>
        <v>7.1.2	 SEO</v>
      </c>
      <c r="B5" s="7"/>
      <c r="C5" s="72" t="s">
        <v>8</v>
      </c>
      <c r="D5" s="73"/>
      <c r="E5" s="74"/>
      <c r="F5" s="72" t="s">
        <v>8</v>
      </c>
      <c r="G5" s="73"/>
      <c r="H5" s="74"/>
      <c r="I5" s="72" t="s">
        <v>8</v>
      </c>
      <c r="J5" s="75"/>
    </row>
    <row r="6" spans="1:11" ht="130.25" customHeight="1" x14ac:dyDescent="0.15">
      <c r="A6" s="52" t="str">
        <f>'Beoordelen open vragen'!A6:A6</f>
        <v>Inschrijver dient te beschrijven op maximaal 2 A4 (toe te voegen op TenderNed) op welke wijze zij beschikt over SEO kennis en vaardigheden, welke mogelijkheden zij biedt en op welke wijze zij dit gaat organiseren, beheren en implementeren. 
Daarnaast beschrijft inschrijver wat ZIJ verstaat over een goede SEO inrichting van een website gebruik makend van welke toetscriteria en welke ontwikkelingen zij ziet op het gebied van SEO.</v>
      </c>
      <c r="B6" s="7"/>
      <c r="C6" s="81" t="s">
        <v>7</v>
      </c>
      <c r="D6" s="80"/>
      <c r="E6" s="78"/>
      <c r="F6" s="79" t="s">
        <v>7</v>
      </c>
      <c r="G6" s="80"/>
      <c r="H6" s="78"/>
      <c r="I6" s="79" t="s">
        <v>7</v>
      </c>
      <c r="J6" s="80"/>
    </row>
    <row r="7" spans="1:11" ht="20" customHeight="1" x14ac:dyDescent="0.15">
      <c r="A7" s="53" t="str">
        <f>'Beoordelen open vragen'!A7</f>
        <v>7.1.3	 PROJECTMANAGEMENT</v>
      </c>
      <c r="B7" s="7"/>
      <c r="C7" s="72" t="s">
        <v>8</v>
      </c>
      <c r="D7" s="73"/>
      <c r="E7" s="74"/>
      <c r="F7" s="72" t="s">
        <v>8</v>
      </c>
      <c r="G7" s="73"/>
      <c r="H7" s="74"/>
      <c r="I7" s="72" t="s">
        <v>8</v>
      </c>
      <c r="J7" s="75"/>
    </row>
    <row r="8" spans="1:11" ht="130.25" customHeight="1" x14ac:dyDescent="0.15">
      <c r="A8" s="52" t="str">
        <f>'Beoordelen open vragen'!A8</f>
        <v>Inschrijver dient te beschrijven op maximaal 3 A4 (toe te voegen op TenderNed) welke methode van projectmanagement zij gebruikt bij een aanvraag voor een geheel nieuw project en waarom dit voor de opdrachtgever de beste projectmanagement methodiek is. Inschrijver beschrijft hierbij minimaal: de projectmanagement methodiek die zij aanbiedt en wenst in te zetten (maximaal 2 methodieken), welk voordeel dit biedt voor de opdrachtgever, hoe de rapportages eruit zien, welke opleidingen ze hiervoor gevolgd heeft, wat de eventuele nadelen/ risico’s zijn van deze methodiek en wat er aan expertise inzake projectmanagement van de opdrachtgever verwacht wordt.</v>
      </c>
      <c r="B8" s="7"/>
      <c r="C8" s="81" t="s">
        <v>7</v>
      </c>
      <c r="D8" s="80"/>
      <c r="E8" s="78"/>
      <c r="F8" s="79" t="s">
        <v>7</v>
      </c>
      <c r="G8" s="80"/>
      <c r="H8" s="78"/>
      <c r="I8" s="79" t="s">
        <v>7</v>
      </c>
      <c r="J8" s="80"/>
    </row>
    <row r="9" spans="1:11" ht="20" customHeight="1" x14ac:dyDescent="0.15">
      <c r="A9" s="53" t="str">
        <f>'Beoordelen open vragen'!A9</f>
        <v>7.1.4 	SUCCESMANAGEMENT</v>
      </c>
      <c r="B9" s="7"/>
      <c r="C9" s="72" t="s">
        <v>8</v>
      </c>
      <c r="D9" s="73"/>
      <c r="E9" s="74"/>
      <c r="F9" s="72" t="s">
        <v>8</v>
      </c>
      <c r="G9" s="73"/>
      <c r="H9" s="74"/>
      <c r="I9" s="72" t="s">
        <v>8</v>
      </c>
      <c r="J9" s="75"/>
    </row>
    <row r="10" spans="1:11" ht="145" customHeight="1" x14ac:dyDescent="0.15">
      <c r="A10" s="52" t="str">
        <f>'Beoordelen open vragen'!A10:A10</f>
        <v xml:space="preserve">Inschrijver dient te beschrijven op maximaal 3 A4 (toe te voegen op TenderNed) hoe zij invulling denkt te gaan geven aan succesmanagement na een eventuele gunning. In de beantwoording beschrijft inschrijver minimaal het volgende: welk strategisch niveau zij gaat inzetten, op welke wijze zij de opdrachtgever gaat ondersteunen in het verder ontwikkelen van de websites van de opdrachtgever, welke relevante noviteiten zij op de korte termijn denkt te gaan voorstellen, met welke frequentie zij overleggen met de werkgroep online van de opdrachtgever wil voeren en hoe zij dit denkt te gaan organiseren. </v>
      </c>
      <c r="B10" s="7"/>
      <c r="C10" s="81" t="s">
        <v>7</v>
      </c>
      <c r="D10" s="80"/>
      <c r="E10" s="78"/>
      <c r="F10" s="79" t="s">
        <v>7</v>
      </c>
      <c r="G10" s="80"/>
      <c r="H10" s="78"/>
      <c r="I10" s="79" t="s">
        <v>7</v>
      </c>
      <c r="J10" s="80"/>
    </row>
    <row r="11" spans="1:11" ht="20" customHeight="1" x14ac:dyDescent="0.15">
      <c r="A11" s="53" t="str">
        <f>'Beoordelen open vragen'!A11</f>
        <v>7.1.5	 TESTOMGEVING BIJ EEN REQUEST FOR CHANGE</v>
      </c>
      <c r="B11" s="7"/>
      <c r="C11" s="72" t="s">
        <v>8</v>
      </c>
      <c r="D11" s="73"/>
      <c r="E11" s="74"/>
      <c r="F11" s="72" t="s">
        <v>8</v>
      </c>
      <c r="G11" s="73"/>
      <c r="H11" s="74"/>
      <c r="I11" s="72" t="s">
        <v>8</v>
      </c>
      <c r="J11" s="75"/>
    </row>
    <row r="12" spans="1:11" ht="130.25" customHeight="1" x14ac:dyDescent="0.15">
      <c r="A12" s="54" t="str">
        <f>'Beoordelen open vragen'!A12</f>
        <v>Inschrijver dient te beschrijven op maximaal 4 A4 (toe te voegen op TenderNed) hoe zij een testomgeving gaat inrichten en op welke wijze zij (voordat een productie live gaat) de testen bij een request for change uitvoert. Inschrijver beschrijft hierbij minimaal het volgende: hoe zij een test organiseert, uitgesplitst naar een functionele en een technische test, welke browsers en devices er ingezet gaan worden bij de test(s), in welke mate de opdrachtgever hierbij betrokken wordt, hoe zij voorkomt dat er nog ‘bugs’ in zitten, welk testplatform en testscripts inschrijver gaat inzetten, welke audits en controles er gaan plaatsvinden, welk niveau medewerkers zij hiervoor denkt te gaan inzetten en hoe gerealiseerd wordt dat de opdrachtgever tevreden is over de RFC. Daarnaast wil de opdrachtgever zelf ook kunnen testen, met meerdere personen binnen de organisatie van de opdrachtgever, inschrijver beschrijft op welk moment en op welke wijze opdrachtgever zelf kan gaan testen.</v>
      </c>
      <c r="B12" s="7"/>
      <c r="C12" s="81" t="s">
        <v>7</v>
      </c>
      <c r="D12" s="80"/>
      <c r="E12" s="78"/>
      <c r="F12" s="81" t="s">
        <v>7</v>
      </c>
      <c r="G12" s="80"/>
      <c r="H12" s="78"/>
      <c r="I12" s="81" t="s">
        <v>7</v>
      </c>
      <c r="J12" s="80"/>
    </row>
    <row r="13" spans="1:11" ht="20" customHeight="1" x14ac:dyDescent="0.15">
      <c r="A13" s="53" t="str">
        <f>'Beoordelen open vragen'!A13</f>
        <v>7.1.6	 EXIT SITUATIE</v>
      </c>
      <c r="B13" s="7"/>
      <c r="C13" s="72" t="s">
        <v>8</v>
      </c>
      <c r="D13" s="73"/>
      <c r="E13" s="74"/>
      <c r="F13" s="72" t="s">
        <v>8</v>
      </c>
      <c r="G13" s="73"/>
      <c r="H13" s="74"/>
      <c r="I13" s="72" t="s">
        <v>8</v>
      </c>
      <c r="J13" s="75"/>
    </row>
    <row r="14" spans="1:11" ht="130.25" customHeight="1" x14ac:dyDescent="0.15">
      <c r="A14" s="52" t="str">
        <f>'Beoordelen open vragen'!A14</f>
        <v>Inschrijver dient te beschrijven op maximaal 1 A4 (toe te voegen op TenderNed) hoe zij een eventuele EXIT gaat organiseren in de volgende situaties: 1. Einde van de overeenkomst 2. Tussentijdse beëindiging van de raamovereenkomst bij ontevredenheid. Inschrijver beschrijft een plan van aanpak en welke support zij gaat verlenen bij een overgang naar een andere dienstverlener.</v>
      </c>
      <c r="B14" s="7"/>
      <c r="C14" s="81" t="s">
        <v>7</v>
      </c>
      <c r="D14" s="80"/>
      <c r="E14" s="78"/>
      <c r="F14" s="81" t="s">
        <v>7</v>
      </c>
      <c r="G14" s="80"/>
      <c r="H14" s="78"/>
      <c r="I14" s="81" t="s">
        <v>7</v>
      </c>
      <c r="J14" s="80"/>
    </row>
    <row r="15" spans="1:11" ht="20" customHeight="1" x14ac:dyDescent="0.15">
      <c r="A15" s="53" t="str">
        <f>'Beoordelen open vragen'!A15</f>
        <v>7.1.7	  CUSTOMER JOURNEY</v>
      </c>
      <c r="B15" s="7"/>
      <c r="C15" s="72" t="s">
        <v>8</v>
      </c>
      <c r="D15" s="73"/>
      <c r="E15" s="74"/>
      <c r="F15" s="72" t="s">
        <v>8</v>
      </c>
      <c r="G15" s="73"/>
      <c r="H15" s="74"/>
      <c r="I15" s="72" t="s">
        <v>8</v>
      </c>
      <c r="J15" s="75"/>
    </row>
    <row r="16" spans="1:11" ht="130.25" customHeight="1" x14ac:dyDescent="0.15">
      <c r="A16" s="52" t="str">
        <f>'Beoordelen open vragen'!A16</f>
        <v>Inschrijver dient te beschrijven op maximaal 2 A4 (toe te voegen op TenderNed) welke toegevoegde waarde zij gaat bieden in relatie tot het integreren van customer journey’s in websites en advies op dit terrein. Wat is daar dan de meerwaarde voor de opdrachtgever van?</v>
      </c>
      <c r="B16" s="7"/>
      <c r="C16" s="81" t="s">
        <v>7</v>
      </c>
      <c r="D16" s="80"/>
      <c r="E16" s="78"/>
      <c r="F16" s="81" t="s">
        <v>7</v>
      </c>
      <c r="G16" s="80"/>
      <c r="H16" s="78"/>
      <c r="I16" s="81" t="s">
        <v>7</v>
      </c>
      <c r="J16" s="80"/>
    </row>
    <row r="17" spans="1:10" ht="20" customHeight="1" x14ac:dyDescent="0.15">
      <c r="A17" s="53" t="str">
        <f>'Beoordelen open vragen'!A17</f>
        <v>7.1.8 	  ONLNE MARKETING</v>
      </c>
      <c r="B17" s="7"/>
      <c r="C17" s="72" t="s">
        <v>8</v>
      </c>
      <c r="D17" s="73"/>
      <c r="E17" s="74"/>
      <c r="F17" s="72" t="s">
        <v>8</v>
      </c>
      <c r="G17" s="73"/>
      <c r="H17" s="74"/>
      <c r="I17" s="72" t="s">
        <v>8</v>
      </c>
      <c r="J17" s="75"/>
    </row>
    <row r="18" spans="1:10" ht="161" customHeight="1" x14ac:dyDescent="0.15">
      <c r="A18" s="52" t="str">
        <f>'Beoordelen open vragen'!A18</f>
        <v>Inschrijver dient te beschrijven op maximaal 4 A4 (toe te voegen op TenderNed) welke toegevoegde waarde zij kan bieden op het gebied van online marketing Opdrachtgever wil benadrukken dat zij online marketing niet per se in volle omvang onderdeel van de dienstverlening wil laten zijn. Inschrijver werkt dit minimaal uit in:
-	Mogelijke marktonderzoeken;
-	Analyses;
-	Adviezen;
-	Gebruikersonderzoeken;
-	Website monitoring;
-	SEA;
-	Mogelijkheden voor samenwerking met andere bureaus.</v>
      </c>
      <c r="B18" s="7"/>
      <c r="C18" s="81" t="s">
        <v>7</v>
      </c>
      <c r="D18" s="80"/>
      <c r="E18" s="78"/>
      <c r="F18" s="81" t="s">
        <v>7</v>
      </c>
      <c r="G18" s="80"/>
      <c r="H18" s="78"/>
      <c r="I18" s="81" t="s">
        <v>7</v>
      </c>
      <c r="J18" s="80"/>
    </row>
    <row r="19" spans="1:10" ht="20" customHeight="1" x14ac:dyDescent="0.15">
      <c r="A19" s="53" t="str">
        <f>'Beoordelen open vragen'!A19</f>
        <v>7.1.9	   CASUISTIEK</v>
      </c>
      <c r="B19" s="7"/>
      <c r="C19" s="72" t="s">
        <v>8</v>
      </c>
      <c r="D19" s="73"/>
      <c r="E19" s="74"/>
      <c r="F19" s="72" t="s">
        <v>8</v>
      </c>
      <c r="G19" s="73"/>
      <c r="H19" s="74"/>
      <c r="I19" s="72" t="s">
        <v>8</v>
      </c>
      <c r="J19" s="75"/>
    </row>
    <row r="20" spans="1:10" ht="248" customHeight="1" x14ac:dyDescent="0.15">
      <c r="A20" s="52" t="str">
        <f>'Beoordelen open vragen'!A20</f>
        <v xml:space="preserve">Inschrijver dient antwoord te geven op de onderstaande vraag/ casuïstiek op maximaal 6 A4 (toe te voegen op TenderNed);
Vraag: 
Beantwoord aan de hand van onderstaande casus de bijbehorende vragen.
Situatie:
Aeres is en onderwijs-en kennisorganisatie die vooral het groene domein bedient (agro, food, groene leefomgeving). Het aanbod van Aeres bestaat uit:
•	onderwijs (praktijkonderwijs, vmbo, mbo, hbo);
•	commerciële cursussen en trainingen;
•	(praktijk)onderzoek;
•	verschillende vormen van dienstverlening (met name) arbeidsbemiddeling in de groene sector. 
Door de variatie van het aanbod is er ook een variatie aan doelgroepen. Zowel binnen de Aeres-onderdelen als over de Aeres-onderdelen heen. Ook is er een ruime variatie op het gebied van de vakgebieden waarin Aeres actief is. Een van de uitdagingen van Aeres is om enerzijds het imago van de gehele organisatie te versterken en anderzijds succesvol (*) en herkenbaar te zijn in de verschillende deelmarkten waarin Aeres actief is. 
(*) Bij ‘succesvol’ kan dan gedacht worden aan: werving van leerlingen, cursisten en studenten, het aantrekken van de beste werknemers, het opbouwen van een sterk imago binnen de deelmarkten en betere verkoopresultaten in de dienstverlening, zoals bijvoorbeeld werving&amp; selectie van personeel voor de groene sector.  sector. </v>
      </c>
      <c r="B20" s="7"/>
      <c r="C20" s="81" t="s">
        <v>7</v>
      </c>
      <c r="D20" s="80"/>
      <c r="E20" s="78"/>
      <c r="F20" s="81" t="s">
        <v>7</v>
      </c>
      <c r="G20" s="80"/>
      <c r="H20" s="78"/>
      <c r="I20" s="81" t="s">
        <v>7</v>
      </c>
      <c r="J20" s="80"/>
    </row>
    <row r="21" spans="1:10" ht="20" customHeight="1" x14ac:dyDescent="0.15">
      <c r="A21" s="24"/>
      <c r="B21" s="8"/>
      <c r="C21" s="82"/>
      <c r="D21" s="82"/>
      <c r="E21" s="83"/>
      <c r="F21" s="82"/>
      <c r="G21" s="82"/>
      <c r="H21" s="83"/>
      <c r="I21" s="82"/>
      <c r="J21" s="84"/>
    </row>
  </sheetData>
  <sheetProtection algorithmName="SHA-512" hashValue="f7Up0veAyET+BsT8GJoF9pXddtqPRS32ptcsAoUxDZpdbsgvw6Org1iOAcOvgGubDQGzlZcqCTgr6argaCpMLg==" saltValue="GkTuwWLsdWy5LJ1pa7gRsw==" spinCount="100000" sheet="1" objects="1" scenarios="1"/>
  <mergeCells count="33">
    <mergeCell ref="C18:D18"/>
    <mergeCell ref="F18:G18"/>
    <mergeCell ref="I18:J18"/>
    <mergeCell ref="C20:D20"/>
    <mergeCell ref="F20:G20"/>
    <mergeCell ref="I20:J20"/>
    <mergeCell ref="C14:D14"/>
    <mergeCell ref="F14:G14"/>
    <mergeCell ref="I14:J14"/>
    <mergeCell ref="C16:D16"/>
    <mergeCell ref="F16:G16"/>
    <mergeCell ref="I16:J16"/>
    <mergeCell ref="F12:G12"/>
    <mergeCell ref="I12:J12"/>
    <mergeCell ref="C12:D12"/>
    <mergeCell ref="C4:D4"/>
    <mergeCell ref="C6:D6"/>
    <mergeCell ref="C10:D10"/>
    <mergeCell ref="I1:J1"/>
    <mergeCell ref="I4:J4"/>
    <mergeCell ref="I6:J6"/>
    <mergeCell ref="I10:J10"/>
    <mergeCell ref="C2:D2"/>
    <mergeCell ref="I2:J2"/>
    <mergeCell ref="C1:D1"/>
    <mergeCell ref="F1:G1"/>
    <mergeCell ref="F4:G4"/>
    <mergeCell ref="F6:G6"/>
    <mergeCell ref="F10:G10"/>
    <mergeCell ref="F2:G2"/>
    <mergeCell ref="C8:D8"/>
    <mergeCell ref="F8:G8"/>
    <mergeCell ref="I8:J8"/>
  </mergeCells>
  <dataValidations count="1">
    <dataValidation type="list" errorStyle="warning" allowBlank="1" showErrorMessage="1" error="Voer juiste waarde in. " sqref="C3 C5 C9 C11 C13 C15 C17 C19 F19 I19 I17 F17 F13 F15 I15 I13 I11 F11 F9 I9 I5 F5 F3 I3 C7 I7 F7" xr:uid="{5505876C-4EA8-0B49-926F-3125E1D70EBE}">
      <formula1>Score</formula1>
    </dataValidation>
  </dataValidations>
  <pageMargins left="0.7" right="0.7" top="0.75" bottom="0.75" header="0.3" footer="0.3"/>
  <pageSetup paperSize="8"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1"/>
  <sheetViews>
    <sheetView showGridLines="0" zoomScale="85" zoomScaleNormal="85" zoomScalePageLayoutView="85" workbookViewId="0">
      <pane xSplit="1" ySplit="2" topLeftCell="B14" activePane="bottomRight" state="frozen"/>
      <selection pane="topRight" activeCell="B1" sqref="B1"/>
      <selection pane="bottomLeft" activeCell="A3" sqref="A3"/>
      <selection pane="bottomRight" activeCell="C3" sqref="C3:J20"/>
    </sheetView>
  </sheetViews>
  <sheetFormatPr baseColWidth="10" defaultColWidth="8.83203125" defaultRowHeight="13" x14ac:dyDescent="0.15"/>
  <cols>
    <col min="1" max="1" width="133.83203125" style="3" customWidth="1"/>
    <col min="2" max="2" width="2.6640625" style="5" customWidth="1"/>
    <col min="3" max="3" width="30.83203125" style="4" customWidth="1"/>
    <col min="4" max="4" width="3.6640625" style="4" customWidth="1"/>
    <col min="5" max="5" width="2.6640625" style="5" customWidth="1"/>
    <col min="6" max="6" width="30.83203125" style="4" customWidth="1"/>
    <col min="7" max="7" width="3.6640625" style="4" customWidth="1"/>
    <col min="8" max="8" width="2.6640625" style="5" customWidth="1"/>
    <col min="9" max="9" width="30.83203125" style="3" customWidth="1"/>
    <col min="10" max="10" width="3.6640625" style="3" customWidth="1"/>
    <col min="11" max="11" width="11.6640625" style="3" bestFit="1" customWidth="1"/>
    <col min="12" max="16384" width="8.83203125" style="3"/>
  </cols>
  <sheetData>
    <row r="1" spans="1:11" ht="50" customHeight="1" x14ac:dyDescent="0.2">
      <c r="A1" s="22" t="s">
        <v>40</v>
      </c>
      <c r="B1" s="27"/>
      <c r="C1" s="34" t="s">
        <v>24</v>
      </c>
      <c r="D1" s="35"/>
      <c r="E1" s="27"/>
      <c r="F1" s="34" t="s">
        <v>25</v>
      </c>
      <c r="G1" s="35"/>
      <c r="H1" s="27"/>
      <c r="I1" s="34" t="s">
        <v>26</v>
      </c>
      <c r="J1" s="35"/>
      <c r="K1" s="2"/>
    </row>
    <row r="2" spans="1:11" ht="28" customHeight="1" x14ac:dyDescent="0.15">
      <c r="A2" s="26" t="s">
        <v>0</v>
      </c>
      <c r="B2" s="6"/>
      <c r="C2" s="36" t="s">
        <v>8</v>
      </c>
      <c r="D2" s="37"/>
      <c r="E2" s="6"/>
      <c r="F2" s="38" t="s">
        <v>8</v>
      </c>
      <c r="G2" s="37"/>
      <c r="H2" s="6"/>
      <c r="I2" s="38" t="s">
        <v>8</v>
      </c>
      <c r="J2" s="37"/>
    </row>
    <row r="3" spans="1:11" ht="20" customHeight="1" x14ac:dyDescent="0.15">
      <c r="A3" s="53" t="str">
        <f>'Beoordelen open vragen'!A3</f>
        <v xml:space="preserve">7.1.1 	PLAN VAN AANPAK IMPLEMENTATIE </v>
      </c>
      <c r="B3" s="7"/>
      <c r="C3" s="72" t="s">
        <v>8</v>
      </c>
      <c r="D3" s="73"/>
      <c r="E3" s="74"/>
      <c r="F3" s="72" t="s">
        <v>8</v>
      </c>
      <c r="G3" s="73"/>
      <c r="H3" s="74"/>
      <c r="I3" s="72" t="s">
        <v>8</v>
      </c>
      <c r="J3" s="75"/>
    </row>
    <row r="4" spans="1:11" ht="188" customHeight="1" x14ac:dyDescent="0.15">
      <c r="A4" s="52" t="str">
        <f>'Beoordelen open vragen'!A4:A4</f>
        <v>Inschrijver dient te beschrijven op maximaal 4 A4 (toe te voegen op TenderNed) op welke wijze zij de aanvang van de opdracht gaat implementeren in haar werkprocessen en op welke wijze inschrijver de opdrachtgever gaat ontzorgen. 
Inschrijver beschrijft daarbij minimaal:
•	Een plan van aanpak waarbij zij duidelijk aangeeft welke rol zij hierin gaat vervullen;
•	Een uitgewerkt tijdspad;
•	Op welke wijze Inschrijver contacten opbouwt en organiseert met de Marketing en Communicatieadviseurs van de Opdrachtgever;
•	Welke inspanningen (uitgedrukt in uren en functies) er van de Opdrachtgever verwacht wordt;
•	Welke risico’s ziet inschrijver en welke beheersmaatregelen stelt inschrijver voor;
•	Welk niveau en omvang van mensen zet Inschrijver in om deze belangrijke overgangsfase te organiseren;
•	Een communicatieplan passend bij de aanvang/opstart van de dynamische verificatie.
Inschrijver licht dit toe (zonder te wijzigen of aan te vullen) bij de persoonlijke toelichting.</v>
      </c>
      <c r="B4" s="7"/>
      <c r="C4" s="76" t="s">
        <v>7</v>
      </c>
      <c r="D4" s="77"/>
      <c r="E4" s="78"/>
      <c r="F4" s="79" t="s">
        <v>7</v>
      </c>
      <c r="G4" s="80"/>
      <c r="H4" s="78"/>
      <c r="I4" s="79" t="s">
        <v>7</v>
      </c>
      <c r="J4" s="80"/>
    </row>
    <row r="5" spans="1:11" ht="20" customHeight="1" x14ac:dyDescent="0.15">
      <c r="A5" s="53" t="str">
        <f>'Beoordelen open vragen'!A5</f>
        <v>7.1.2	 SEO</v>
      </c>
      <c r="B5" s="7"/>
      <c r="C5" s="72" t="s">
        <v>8</v>
      </c>
      <c r="D5" s="73"/>
      <c r="E5" s="74"/>
      <c r="F5" s="72" t="s">
        <v>8</v>
      </c>
      <c r="G5" s="73"/>
      <c r="H5" s="74"/>
      <c r="I5" s="72" t="s">
        <v>8</v>
      </c>
      <c r="J5" s="75"/>
    </row>
    <row r="6" spans="1:11" ht="130.25" customHeight="1" x14ac:dyDescent="0.15">
      <c r="A6" s="52" t="str">
        <f>'Beoordelen open vragen'!A6:A6</f>
        <v>Inschrijver dient te beschrijven op maximaal 2 A4 (toe te voegen op TenderNed) op welke wijze zij beschikt over SEO kennis en vaardigheden, welke mogelijkheden zij biedt en op welke wijze zij dit gaat organiseren, beheren en implementeren. 
Daarnaast beschrijft inschrijver wat ZIJ verstaat over een goede SEO inrichting van een website gebruik makend van welke toetscriteria en welke ontwikkelingen zij ziet op het gebied van SEO.</v>
      </c>
      <c r="B6" s="7"/>
      <c r="C6" s="81" t="s">
        <v>7</v>
      </c>
      <c r="D6" s="80"/>
      <c r="E6" s="78"/>
      <c r="F6" s="79" t="s">
        <v>7</v>
      </c>
      <c r="G6" s="80"/>
      <c r="H6" s="78"/>
      <c r="I6" s="79" t="s">
        <v>7</v>
      </c>
      <c r="J6" s="80"/>
    </row>
    <row r="7" spans="1:11" ht="20" customHeight="1" x14ac:dyDescent="0.15">
      <c r="A7" s="53" t="str">
        <f>'Beoordelen open vragen'!A7</f>
        <v>7.1.3	 PROJECTMANAGEMENT</v>
      </c>
      <c r="B7" s="7"/>
      <c r="C7" s="72" t="s">
        <v>8</v>
      </c>
      <c r="D7" s="73"/>
      <c r="E7" s="74"/>
      <c r="F7" s="72" t="s">
        <v>8</v>
      </c>
      <c r="G7" s="73"/>
      <c r="H7" s="74"/>
      <c r="I7" s="72" t="s">
        <v>8</v>
      </c>
      <c r="J7" s="75"/>
    </row>
    <row r="8" spans="1:11" ht="130.25" customHeight="1" x14ac:dyDescent="0.15">
      <c r="A8" s="52" t="str">
        <f>'Beoordelen open vragen'!A8</f>
        <v>Inschrijver dient te beschrijven op maximaal 3 A4 (toe te voegen op TenderNed) welke methode van projectmanagement zij gebruikt bij een aanvraag voor een geheel nieuw project en waarom dit voor de opdrachtgever de beste projectmanagement methodiek is. Inschrijver beschrijft hierbij minimaal: de projectmanagement methodiek die zij aanbiedt en wenst in te zetten (maximaal 2 methodieken), welk voordeel dit biedt voor de opdrachtgever, hoe de rapportages eruit zien, welke opleidingen ze hiervoor gevolgd heeft, wat de eventuele nadelen/ risico’s zijn van deze methodiek en wat er aan expertise inzake projectmanagement van de opdrachtgever verwacht wordt.</v>
      </c>
      <c r="B8" s="7"/>
      <c r="C8" s="81" t="s">
        <v>7</v>
      </c>
      <c r="D8" s="80"/>
      <c r="E8" s="78"/>
      <c r="F8" s="79" t="s">
        <v>7</v>
      </c>
      <c r="G8" s="80"/>
      <c r="H8" s="78"/>
      <c r="I8" s="79" t="s">
        <v>7</v>
      </c>
      <c r="J8" s="80"/>
    </row>
    <row r="9" spans="1:11" ht="20" customHeight="1" x14ac:dyDescent="0.15">
      <c r="A9" s="53" t="str">
        <f>'Beoordelen open vragen'!A9</f>
        <v>7.1.4 	SUCCESMANAGEMENT</v>
      </c>
      <c r="B9" s="7"/>
      <c r="C9" s="72" t="s">
        <v>8</v>
      </c>
      <c r="D9" s="73"/>
      <c r="E9" s="74"/>
      <c r="F9" s="72" t="s">
        <v>8</v>
      </c>
      <c r="G9" s="73"/>
      <c r="H9" s="74"/>
      <c r="I9" s="72" t="s">
        <v>8</v>
      </c>
      <c r="J9" s="75"/>
    </row>
    <row r="10" spans="1:11" ht="145" customHeight="1" x14ac:dyDescent="0.15">
      <c r="A10" s="52" t="str">
        <f>'Beoordelen open vragen'!A10:A10</f>
        <v xml:space="preserve">Inschrijver dient te beschrijven op maximaal 3 A4 (toe te voegen op TenderNed) hoe zij invulling denkt te gaan geven aan succesmanagement na een eventuele gunning. In de beantwoording beschrijft inschrijver minimaal het volgende: welk strategisch niveau zij gaat inzetten, op welke wijze zij de opdrachtgever gaat ondersteunen in het verder ontwikkelen van de websites van de opdrachtgever, welke relevante noviteiten zij op de korte termijn denkt te gaan voorstellen, met welke frequentie zij overleggen met de werkgroep online van de opdrachtgever wil voeren en hoe zij dit denkt te gaan organiseren. </v>
      </c>
      <c r="B10" s="7"/>
      <c r="C10" s="81" t="s">
        <v>7</v>
      </c>
      <c r="D10" s="80"/>
      <c r="E10" s="78"/>
      <c r="F10" s="79" t="s">
        <v>7</v>
      </c>
      <c r="G10" s="80"/>
      <c r="H10" s="78"/>
      <c r="I10" s="79" t="s">
        <v>7</v>
      </c>
      <c r="J10" s="80"/>
    </row>
    <row r="11" spans="1:11" ht="20" customHeight="1" x14ac:dyDescent="0.15">
      <c r="A11" s="53" t="str">
        <f>'Beoordelen open vragen'!A11</f>
        <v>7.1.5	 TESTOMGEVING BIJ EEN REQUEST FOR CHANGE</v>
      </c>
      <c r="B11" s="7"/>
      <c r="C11" s="72" t="s">
        <v>8</v>
      </c>
      <c r="D11" s="73"/>
      <c r="E11" s="74"/>
      <c r="F11" s="72" t="s">
        <v>8</v>
      </c>
      <c r="G11" s="73"/>
      <c r="H11" s="74"/>
      <c r="I11" s="72" t="s">
        <v>8</v>
      </c>
      <c r="J11" s="75"/>
    </row>
    <row r="12" spans="1:11" ht="130.25" customHeight="1" x14ac:dyDescent="0.15">
      <c r="A12" s="54" t="str">
        <f>'Beoordelen open vragen'!A12</f>
        <v>Inschrijver dient te beschrijven op maximaal 4 A4 (toe te voegen op TenderNed) hoe zij een testomgeving gaat inrichten en op welke wijze zij (voordat een productie live gaat) de testen bij een request for change uitvoert. Inschrijver beschrijft hierbij minimaal het volgende: hoe zij een test organiseert, uitgesplitst naar een functionele en een technische test, welke browsers en devices er ingezet gaan worden bij de test(s), in welke mate de opdrachtgever hierbij betrokken wordt, hoe zij voorkomt dat er nog ‘bugs’ in zitten, welk testplatform en testscripts inschrijver gaat inzetten, welke audits en controles er gaan plaatsvinden, welk niveau medewerkers zij hiervoor denkt te gaan inzetten en hoe gerealiseerd wordt dat de opdrachtgever tevreden is over de RFC. Daarnaast wil de opdrachtgever zelf ook kunnen testen, met meerdere personen binnen de organisatie van de opdrachtgever, inschrijver beschrijft op welk moment en op welke wijze opdrachtgever zelf kan gaan testen.</v>
      </c>
      <c r="B12" s="7"/>
      <c r="C12" s="81" t="s">
        <v>7</v>
      </c>
      <c r="D12" s="80"/>
      <c r="E12" s="78"/>
      <c r="F12" s="81" t="s">
        <v>7</v>
      </c>
      <c r="G12" s="80"/>
      <c r="H12" s="78"/>
      <c r="I12" s="81" t="s">
        <v>7</v>
      </c>
      <c r="J12" s="80"/>
    </row>
    <row r="13" spans="1:11" ht="20" customHeight="1" x14ac:dyDescent="0.15">
      <c r="A13" s="53" t="str">
        <f>'Beoordelen open vragen'!A13</f>
        <v>7.1.6	 EXIT SITUATIE</v>
      </c>
      <c r="B13" s="7"/>
      <c r="C13" s="72" t="s">
        <v>8</v>
      </c>
      <c r="D13" s="73"/>
      <c r="E13" s="74"/>
      <c r="F13" s="72" t="s">
        <v>8</v>
      </c>
      <c r="G13" s="73"/>
      <c r="H13" s="74"/>
      <c r="I13" s="72" t="s">
        <v>8</v>
      </c>
      <c r="J13" s="75"/>
    </row>
    <row r="14" spans="1:11" ht="130.25" customHeight="1" x14ac:dyDescent="0.15">
      <c r="A14" s="52" t="str">
        <f>'Beoordelen open vragen'!A14</f>
        <v>Inschrijver dient te beschrijven op maximaal 1 A4 (toe te voegen op TenderNed) hoe zij een eventuele EXIT gaat organiseren in de volgende situaties: 1. Einde van de overeenkomst 2. Tussentijdse beëindiging van de raamovereenkomst bij ontevredenheid. Inschrijver beschrijft een plan van aanpak en welke support zij gaat verlenen bij een overgang naar een andere dienstverlener.</v>
      </c>
      <c r="B14" s="7"/>
      <c r="C14" s="81" t="s">
        <v>7</v>
      </c>
      <c r="D14" s="80"/>
      <c r="E14" s="78"/>
      <c r="F14" s="81" t="s">
        <v>7</v>
      </c>
      <c r="G14" s="80"/>
      <c r="H14" s="78"/>
      <c r="I14" s="81" t="s">
        <v>7</v>
      </c>
      <c r="J14" s="80"/>
    </row>
    <row r="15" spans="1:11" ht="20" customHeight="1" x14ac:dyDescent="0.15">
      <c r="A15" s="53" t="str">
        <f>'Beoordelen open vragen'!A15</f>
        <v>7.1.7	  CUSTOMER JOURNEY</v>
      </c>
      <c r="B15" s="7"/>
      <c r="C15" s="72" t="s">
        <v>8</v>
      </c>
      <c r="D15" s="73"/>
      <c r="E15" s="74"/>
      <c r="F15" s="72" t="s">
        <v>8</v>
      </c>
      <c r="G15" s="73"/>
      <c r="H15" s="74"/>
      <c r="I15" s="72" t="s">
        <v>8</v>
      </c>
      <c r="J15" s="75"/>
    </row>
    <row r="16" spans="1:11" ht="130.25" customHeight="1" x14ac:dyDescent="0.15">
      <c r="A16" s="52" t="str">
        <f>'Beoordelen open vragen'!A16</f>
        <v>Inschrijver dient te beschrijven op maximaal 2 A4 (toe te voegen op TenderNed) welke toegevoegde waarde zij gaat bieden in relatie tot het integreren van customer journey’s in websites en advies op dit terrein. Wat is daar dan de meerwaarde voor de opdrachtgever van?</v>
      </c>
      <c r="B16" s="7"/>
      <c r="C16" s="81" t="s">
        <v>7</v>
      </c>
      <c r="D16" s="80"/>
      <c r="E16" s="78"/>
      <c r="F16" s="81" t="s">
        <v>7</v>
      </c>
      <c r="G16" s="80"/>
      <c r="H16" s="78"/>
      <c r="I16" s="81" t="s">
        <v>7</v>
      </c>
      <c r="J16" s="80"/>
    </row>
    <row r="17" spans="1:10" ht="20" customHeight="1" x14ac:dyDescent="0.15">
      <c r="A17" s="53" t="str">
        <f>'Beoordelen open vragen'!A17</f>
        <v>7.1.8 	  ONLNE MARKETING</v>
      </c>
      <c r="B17" s="7"/>
      <c r="C17" s="72" t="s">
        <v>8</v>
      </c>
      <c r="D17" s="73"/>
      <c r="E17" s="74"/>
      <c r="F17" s="72" t="s">
        <v>8</v>
      </c>
      <c r="G17" s="73"/>
      <c r="H17" s="74"/>
      <c r="I17" s="72" t="s">
        <v>8</v>
      </c>
      <c r="J17" s="75"/>
    </row>
    <row r="18" spans="1:10" ht="161" customHeight="1" x14ac:dyDescent="0.15">
      <c r="A18" s="52" t="str">
        <f>'Beoordelen open vragen'!A18</f>
        <v>Inschrijver dient te beschrijven op maximaal 4 A4 (toe te voegen op TenderNed) welke toegevoegde waarde zij kan bieden op het gebied van online marketing Opdrachtgever wil benadrukken dat zij online marketing niet per se in volle omvang onderdeel van de dienstverlening wil laten zijn. Inschrijver werkt dit minimaal uit in:
-	Mogelijke marktonderzoeken;
-	Analyses;
-	Adviezen;
-	Gebruikersonderzoeken;
-	Website monitoring;
-	SEA;
-	Mogelijkheden voor samenwerking met andere bureaus.</v>
      </c>
      <c r="B18" s="7"/>
      <c r="C18" s="81" t="s">
        <v>7</v>
      </c>
      <c r="D18" s="80"/>
      <c r="E18" s="78"/>
      <c r="F18" s="81" t="s">
        <v>7</v>
      </c>
      <c r="G18" s="80"/>
      <c r="H18" s="78"/>
      <c r="I18" s="81" t="s">
        <v>7</v>
      </c>
      <c r="J18" s="80"/>
    </row>
    <row r="19" spans="1:10" ht="20" customHeight="1" x14ac:dyDescent="0.15">
      <c r="A19" s="53" t="str">
        <f>'Beoordelen open vragen'!A19</f>
        <v>7.1.9	   CASUISTIEK</v>
      </c>
      <c r="B19" s="7"/>
      <c r="C19" s="72" t="s">
        <v>8</v>
      </c>
      <c r="D19" s="73"/>
      <c r="E19" s="74"/>
      <c r="F19" s="72" t="s">
        <v>8</v>
      </c>
      <c r="G19" s="73"/>
      <c r="H19" s="74"/>
      <c r="I19" s="72" t="s">
        <v>8</v>
      </c>
      <c r="J19" s="75"/>
    </row>
    <row r="20" spans="1:10" ht="248" customHeight="1" x14ac:dyDescent="0.15">
      <c r="A20" s="52" t="str">
        <f>'Beoordelen open vragen'!A20</f>
        <v xml:space="preserve">Inschrijver dient antwoord te geven op de onderstaande vraag/ casuïstiek op maximaal 6 A4 (toe te voegen op TenderNed);
Vraag: 
Beantwoord aan de hand van onderstaande casus de bijbehorende vragen.
Situatie:
Aeres is en onderwijs-en kennisorganisatie die vooral het groene domein bedient (agro, food, groene leefomgeving). Het aanbod van Aeres bestaat uit:
•	onderwijs (praktijkonderwijs, vmbo, mbo, hbo);
•	commerciële cursussen en trainingen;
•	(praktijk)onderzoek;
•	verschillende vormen van dienstverlening (met name) arbeidsbemiddeling in de groene sector. 
Door de variatie van het aanbod is er ook een variatie aan doelgroepen. Zowel binnen de Aeres-onderdelen als over de Aeres-onderdelen heen. Ook is er een ruime variatie op het gebied van de vakgebieden waarin Aeres actief is. Een van de uitdagingen van Aeres is om enerzijds het imago van de gehele organisatie te versterken en anderzijds succesvol (*) en herkenbaar te zijn in de verschillende deelmarkten waarin Aeres actief is. 
(*) Bij ‘succesvol’ kan dan gedacht worden aan: werving van leerlingen, cursisten en studenten, het aantrekken van de beste werknemers, het opbouwen van een sterk imago binnen de deelmarkten en betere verkoopresultaten in de dienstverlening, zoals bijvoorbeeld werving&amp; selectie van personeel voor de groene sector.  sector. </v>
      </c>
      <c r="B20" s="7"/>
      <c r="C20" s="81" t="s">
        <v>7</v>
      </c>
      <c r="D20" s="80"/>
      <c r="E20" s="78"/>
      <c r="F20" s="81" t="s">
        <v>7</v>
      </c>
      <c r="G20" s="80"/>
      <c r="H20" s="78"/>
      <c r="I20" s="81" t="s">
        <v>7</v>
      </c>
      <c r="J20" s="80"/>
    </row>
    <row r="21" spans="1:10" ht="20" customHeight="1" x14ac:dyDescent="0.15">
      <c r="A21" s="24"/>
      <c r="B21" s="8"/>
      <c r="C21" s="23"/>
      <c r="D21" s="23"/>
      <c r="E21" s="8"/>
      <c r="F21" s="23"/>
      <c r="G21" s="23"/>
      <c r="H21" s="8"/>
      <c r="I21" s="23"/>
      <c r="J21" s="25"/>
    </row>
  </sheetData>
  <sheetProtection algorithmName="SHA-512" hashValue="PB2WTGo8VO7DejTUt5AI3Q1nZhWUFqPBG2TgJm7LTku5q/P5/DHcsETYjtX8ONdSRn+ppQNGRvFTnA36Hn5TSw==" saltValue="Yo1SZsuGaJAI/q18P7J55w==" spinCount="100000" sheet="1" objects="1" scenarios="1"/>
  <mergeCells count="33">
    <mergeCell ref="C20:D20"/>
    <mergeCell ref="F20:G20"/>
    <mergeCell ref="I20:J20"/>
    <mergeCell ref="C16:D16"/>
    <mergeCell ref="F16:G16"/>
    <mergeCell ref="I16:J16"/>
    <mergeCell ref="C18:D18"/>
    <mergeCell ref="F18:G18"/>
    <mergeCell ref="I18:J18"/>
    <mergeCell ref="C12:D12"/>
    <mergeCell ref="F12:G12"/>
    <mergeCell ref="I12:J12"/>
    <mergeCell ref="C14:D14"/>
    <mergeCell ref="F14:G14"/>
    <mergeCell ref="I14:J14"/>
    <mergeCell ref="I6:J6"/>
    <mergeCell ref="C10:D10"/>
    <mergeCell ref="F10:G10"/>
    <mergeCell ref="I10:J10"/>
    <mergeCell ref="C6:D6"/>
    <mergeCell ref="F6:G6"/>
    <mergeCell ref="C8:D8"/>
    <mergeCell ref="F8:G8"/>
    <mergeCell ref="I8:J8"/>
    <mergeCell ref="I1:J1"/>
    <mergeCell ref="C4:D4"/>
    <mergeCell ref="F4:G4"/>
    <mergeCell ref="I4:J4"/>
    <mergeCell ref="C1:D1"/>
    <mergeCell ref="F1:G1"/>
    <mergeCell ref="C2:D2"/>
    <mergeCell ref="F2:G2"/>
    <mergeCell ref="I2:J2"/>
  </mergeCells>
  <dataValidations count="1">
    <dataValidation type="list" errorStyle="warning" allowBlank="1" showErrorMessage="1" error="Voer juiste waarde in. " sqref="C3 C5 C9 C11 C13 C15 C17 C19 F19 I19 I17 F17 F13 F15 I15 I13 I11 F11 F9 I9 I5 F5 F3 I3 C7 I7 F7" xr:uid="{19AEEF6B-4612-E449-B3BE-EA873B95582E}">
      <formula1>Score</formula1>
    </dataValidation>
  </dataValidations>
  <pageMargins left="0.7" right="0.7" top="0.75" bottom="0.75" header="0.3" footer="0.3"/>
  <pageSetup paperSize="8"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1"/>
  <sheetViews>
    <sheetView showGridLines="0" zoomScale="85" zoomScaleNormal="85" zoomScalePageLayoutView="85" workbookViewId="0">
      <selection activeCell="C4" sqref="C4:D4"/>
    </sheetView>
  </sheetViews>
  <sheetFormatPr baseColWidth="10" defaultColWidth="8.83203125" defaultRowHeight="13" x14ac:dyDescent="0.15"/>
  <cols>
    <col min="1" max="1" width="133.83203125" style="3" customWidth="1"/>
    <col min="2" max="2" width="2.6640625" style="5" customWidth="1"/>
    <col min="3" max="3" width="30.83203125" style="4" customWidth="1"/>
    <col min="4" max="4" width="3.6640625" style="4" customWidth="1"/>
    <col min="5" max="5" width="2.6640625" style="5" customWidth="1"/>
    <col min="6" max="6" width="30.83203125" style="4" customWidth="1"/>
    <col min="7" max="7" width="3.6640625" style="4" customWidth="1"/>
    <col min="8" max="8" width="2.6640625" style="5" customWidth="1"/>
    <col min="9" max="9" width="30.83203125" style="3" customWidth="1"/>
    <col min="10" max="10" width="3.6640625" style="3" customWidth="1"/>
    <col min="11" max="11" width="11.6640625" style="3" bestFit="1" customWidth="1"/>
    <col min="12" max="16384" width="8.83203125" style="3"/>
  </cols>
  <sheetData>
    <row r="1" spans="1:11" ht="50" customHeight="1" x14ac:dyDescent="0.2">
      <c r="A1" s="22" t="s">
        <v>4</v>
      </c>
      <c r="B1" s="27"/>
      <c r="C1" s="34" t="s">
        <v>24</v>
      </c>
      <c r="D1" s="35"/>
      <c r="E1" s="27"/>
      <c r="F1" s="34" t="s">
        <v>25</v>
      </c>
      <c r="G1" s="35"/>
      <c r="H1" s="27"/>
      <c r="I1" s="34" t="s">
        <v>26</v>
      </c>
      <c r="J1" s="35"/>
      <c r="K1" s="2"/>
    </row>
    <row r="2" spans="1:11" ht="28" customHeight="1" x14ac:dyDescent="0.15">
      <c r="A2" s="26" t="s">
        <v>0</v>
      </c>
      <c r="B2" s="6"/>
      <c r="C2" s="36" t="s">
        <v>8</v>
      </c>
      <c r="D2" s="37"/>
      <c r="E2" s="6"/>
      <c r="F2" s="38" t="s">
        <v>8</v>
      </c>
      <c r="G2" s="37"/>
      <c r="H2" s="6"/>
      <c r="I2" s="38" t="s">
        <v>8</v>
      </c>
      <c r="J2" s="37"/>
    </row>
    <row r="3" spans="1:11" ht="20" customHeight="1" x14ac:dyDescent="0.15">
      <c r="A3" s="53" t="str">
        <f>'Beoordelen open vragen'!A3</f>
        <v xml:space="preserve">7.1.1 	PLAN VAN AANPAK IMPLEMENTATIE </v>
      </c>
      <c r="B3" s="7"/>
      <c r="C3" s="72" t="s">
        <v>8</v>
      </c>
      <c r="D3" s="73"/>
      <c r="E3" s="74"/>
      <c r="F3" s="72" t="s">
        <v>8</v>
      </c>
      <c r="G3" s="73"/>
      <c r="H3" s="74"/>
      <c r="I3" s="72" t="s">
        <v>8</v>
      </c>
      <c r="J3" s="75"/>
    </row>
    <row r="4" spans="1:11" ht="188" customHeight="1" x14ac:dyDescent="0.15">
      <c r="A4" s="52" t="str">
        <f>'Beoordelen open vragen'!A4:A4</f>
        <v>Inschrijver dient te beschrijven op maximaal 4 A4 (toe te voegen op TenderNed) op welke wijze zij de aanvang van de opdracht gaat implementeren in haar werkprocessen en op welke wijze inschrijver de opdrachtgever gaat ontzorgen. 
Inschrijver beschrijft daarbij minimaal:
•	Een plan van aanpak waarbij zij duidelijk aangeeft welke rol zij hierin gaat vervullen;
•	Een uitgewerkt tijdspad;
•	Op welke wijze Inschrijver contacten opbouwt en organiseert met de Marketing en Communicatieadviseurs van de Opdrachtgever;
•	Welke inspanningen (uitgedrukt in uren en functies) er van de Opdrachtgever verwacht wordt;
•	Welke risico’s ziet inschrijver en welke beheersmaatregelen stelt inschrijver voor;
•	Welk niveau en omvang van mensen zet Inschrijver in om deze belangrijke overgangsfase te organiseren;
•	Een communicatieplan passend bij de aanvang/opstart van de dynamische verificatie.
Inschrijver licht dit toe (zonder te wijzigen of aan te vullen) bij de persoonlijke toelichting.</v>
      </c>
      <c r="B4" s="7"/>
      <c r="C4" s="76" t="s">
        <v>7</v>
      </c>
      <c r="D4" s="77"/>
      <c r="E4" s="78"/>
      <c r="F4" s="79" t="s">
        <v>7</v>
      </c>
      <c r="G4" s="80"/>
      <c r="H4" s="78"/>
      <c r="I4" s="79" t="s">
        <v>7</v>
      </c>
      <c r="J4" s="80"/>
    </row>
    <row r="5" spans="1:11" ht="20" customHeight="1" x14ac:dyDescent="0.15">
      <c r="A5" s="53" t="str">
        <f>'Beoordelen open vragen'!A5</f>
        <v>7.1.2	 SEO</v>
      </c>
      <c r="B5" s="7"/>
      <c r="C5" s="72" t="s">
        <v>8</v>
      </c>
      <c r="D5" s="73"/>
      <c r="E5" s="74"/>
      <c r="F5" s="72" t="s">
        <v>8</v>
      </c>
      <c r="G5" s="73"/>
      <c r="H5" s="74"/>
      <c r="I5" s="72" t="s">
        <v>8</v>
      </c>
      <c r="J5" s="75"/>
    </row>
    <row r="6" spans="1:11" ht="130.25" customHeight="1" x14ac:dyDescent="0.15">
      <c r="A6" s="52" t="str">
        <f>'Beoordelen open vragen'!A6:A6</f>
        <v>Inschrijver dient te beschrijven op maximaal 2 A4 (toe te voegen op TenderNed) op welke wijze zij beschikt over SEO kennis en vaardigheden, welke mogelijkheden zij biedt en op welke wijze zij dit gaat organiseren, beheren en implementeren. 
Daarnaast beschrijft inschrijver wat ZIJ verstaat over een goede SEO inrichting van een website gebruik makend van welke toetscriteria en welke ontwikkelingen zij ziet op het gebied van SEO.</v>
      </c>
      <c r="B6" s="7"/>
      <c r="C6" s="81" t="s">
        <v>7</v>
      </c>
      <c r="D6" s="80"/>
      <c r="E6" s="78"/>
      <c r="F6" s="79" t="s">
        <v>7</v>
      </c>
      <c r="G6" s="80"/>
      <c r="H6" s="78"/>
      <c r="I6" s="79" t="s">
        <v>7</v>
      </c>
      <c r="J6" s="80"/>
    </row>
    <row r="7" spans="1:11" ht="20" customHeight="1" x14ac:dyDescent="0.15">
      <c r="A7" s="53" t="str">
        <f>'Beoordelen open vragen'!A7</f>
        <v>7.1.3	 PROJECTMANAGEMENT</v>
      </c>
      <c r="B7" s="7"/>
      <c r="C7" s="72" t="s">
        <v>8</v>
      </c>
      <c r="D7" s="73"/>
      <c r="E7" s="74"/>
      <c r="F7" s="72" t="s">
        <v>8</v>
      </c>
      <c r="G7" s="73"/>
      <c r="H7" s="74"/>
      <c r="I7" s="72" t="s">
        <v>8</v>
      </c>
      <c r="J7" s="75"/>
    </row>
    <row r="8" spans="1:11" ht="130.25" customHeight="1" x14ac:dyDescent="0.15">
      <c r="A8" s="52" t="str">
        <f>'Beoordelen open vragen'!A8</f>
        <v>Inschrijver dient te beschrijven op maximaal 3 A4 (toe te voegen op TenderNed) welke methode van projectmanagement zij gebruikt bij een aanvraag voor een geheel nieuw project en waarom dit voor de opdrachtgever de beste projectmanagement methodiek is. Inschrijver beschrijft hierbij minimaal: de projectmanagement methodiek die zij aanbiedt en wenst in te zetten (maximaal 2 methodieken), welk voordeel dit biedt voor de opdrachtgever, hoe de rapportages eruit zien, welke opleidingen ze hiervoor gevolgd heeft, wat de eventuele nadelen/ risico’s zijn van deze methodiek en wat er aan expertise inzake projectmanagement van de opdrachtgever verwacht wordt.</v>
      </c>
      <c r="B8" s="7"/>
      <c r="C8" s="81" t="s">
        <v>7</v>
      </c>
      <c r="D8" s="80"/>
      <c r="E8" s="78"/>
      <c r="F8" s="79" t="s">
        <v>7</v>
      </c>
      <c r="G8" s="80"/>
      <c r="H8" s="78"/>
      <c r="I8" s="79" t="s">
        <v>7</v>
      </c>
      <c r="J8" s="80"/>
    </row>
    <row r="9" spans="1:11" ht="20" customHeight="1" x14ac:dyDescent="0.15">
      <c r="A9" s="53" t="str">
        <f>'Beoordelen open vragen'!A9</f>
        <v>7.1.4 	SUCCESMANAGEMENT</v>
      </c>
      <c r="B9" s="7"/>
      <c r="C9" s="72" t="s">
        <v>8</v>
      </c>
      <c r="D9" s="73"/>
      <c r="E9" s="74"/>
      <c r="F9" s="72" t="s">
        <v>8</v>
      </c>
      <c r="G9" s="73"/>
      <c r="H9" s="74"/>
      <c r="I9" s="72" t="s">
        <v>8</v>
      </c>
      <c r="J9" s="75"/>
    </row>
    <row r="10" spans="1:11" ht="145" customHeight="1" x14ac:dyDescent="0.15">
      <c r="A10" s="52" t="str">
        <f>'Beoordelen open vragen'!A10:A10</f>
        <v xml:space="preserve">Inschrijver dient te beschrijven op maximaal 3 A4 (toe te voegen op TenderNed) hoe zij invulling denkt te gaan geven aan succesmanagement na een eventuele gunning. In de beantwoording beschrijft inschrijver minimaal het volgende: welk strategisch niveau zij gaat inzetten, op welke wijze zij de opdrachtgever gaat ondersteunen in het verder ontwikkelen van de websites van de opdrachtgever, welke relevante noviteiten zij op de korte termijn denkt te gaan voorstellen, met welke frequentie zij overleggen met de werkgroep online van de opdrachtgever wil voeren en hoe zij dit denkt te gaan organiseren. </v>
      </c>
      <c r="B10" s="7"/>
      <c r="C10" s="81" t="s">
        <v>7</v>
      </c>
      <c r="D10" s="80"/>
      <c r="E10" s="78"/>
      <c r="F10" s="79" t="s">
        <v>7</v>
      </c>
      <c r="G10" s="80"/>
      <c r="H10" s="78"/>
      <c r="I10" s="79" t="s">
        <v>7</v>
      </c>
      <c r="J10" s="80"/>
    </row>
    <row r="11" spans="1:11" ht="20" customHeight="1" x14ac:dyDescent="0.15">
      <c r="A11" s="53" t="str">
        <f>'Beoordelen open vragen'!A11</f>
        <v>7.1.5	 TESTOMGEVING BIJ EEN REQUEST FOR CHANGE</v>
      </c>
      <c r="B11" s="7"/>
      <c r="C11" s="72" t="s">
        <v>8</v>
      </c>
      <c r="D11" s="73"/>
      <c r="E11" s="74"/>
      <c r="F11" s="72" t="s">
        <v>8</v>
      </c>
      <c r="G11" s="73"/>
      <c r="H11" s="74"/>
      <c r="I11" s="72" t="s">
        <v>8</v>
      </c>
      <c r="J11" s="75"/>
    </row>
    <row r="12" spans="1:11" ht="130.25" customHeight="1" x14ac:dyDescent="0.15">
      <c r="A12" s="54" t="str">
        <f>'Beoordelen open vragen'!A12</f>
        <v>Inschrijver dient te beschrijven op maximaal 4 A4 (toe te voegen op TenderNed) hoe zij een testomgeving gaat inrichten en op welke wijze zij (voordat een productie live gaat) de testen bij een request for change uitvoert. Inschrijver beschrijft hierbij minimaal het volgende: hoe zij een test organiseert, uitgesplitst naar een functionele en een technische test, welke browsers en devices er ingezet gaan worden bij de test(s), in welke mate de opdrachtgever hierbij betrokken wordt, hoe zij voorkomt dat er nog ‘bugs’ in zitten, welk testplatform en testscripts inschrijver gaat inzetten, welke audits en controles er gaan plaatsvinden, welk niveau medewerkers zij hiervoor denkt te gaan inzetten en hoe gerealiseerd wordt dat de opdrachtgever tevreden is over de RFC. Daarnaast wil de opdrachtgever zelf ook kunnen testen, met meerdere personen binnen de organisatie van de opdrachtgever, inschrijver beschrijft op welk moment en op welke wijze opdrachtgever zelf kan gaan testen.</v>
      </c>
      <c r="B12" s="7"/>
      <c r="C12" s="81" t="s">
        <v>7</v>
      </c>
      <c r="D12" s="80"/>
      <c r="E12" s="78"/>
      <c r="F12" s="81" t="s">
        <v>7</v>
      </c>
      <c r="G12" s="80"/>
      <c r="H12" s="78"/>
      <c r="I12" s="81" t="s">
        <v>7</v>
      </c>
      <c r="J12" s="80"/>
    </row>
    <row r="13" spans="1:11" ht="20" customHeight="1" x14ac:dyDescent="0.15">
      <c r="A13" s="53" t="str">
        <f>'Beoordelen open vragen'!A13</f>
        <v>7.1.6	 EXIT SITUATIE</v>
      </c>
      <c r="B13" s="7"/>
      <c r="C13" s="72" t="s">
        <v>8</v>
      </c>
      <c r="D13" s="73"/>
      <c r="E13" s="74"/>
      <c r="F13" s="72" t="s">
        <v>8</v>
      </c>
      <c r="G13" s="73"/>
      <c r="H13" s="74"/>
      <c r="I13" s="72" t="s">
        <v>8</v>
      </c>
      <c r="J13" s="75"/>
    </row>
    <row r="14" spans="1:11" ht="130.25" customHeight="1" x14ac:dyDescent="0.15">
      <c r="A14" s="52" t="str">
        <f>'Beoordelen open vragen'!A14</f>
        <v>Inschrijver dient te beschrijven op maximaal 1 A4 (toe te voegen op TenderNed) hoe zij een eventuele EXIT gaat organiseren in de volgende situaties: 1. Einde van de overeenkomst 2. Tussentijdse beëindiging van de raamovereenkomst bij ontevredenheid. Inschrijver beschrijft een plan van aanpak en welke support zij gaat verlenen bij een overgang naar een andere dienstverlener.</v>
      </c>
      <c r="B14" s="7"/>
      <c r="C14" s="81" t="s">
        <v>7</v>
      </c>
      <c r="D14" s="80"/>
      <c r="E14" s="78"/>
      <c r="F14" s="81" t="s">
        <v>7</v>
      </c>
      <c r="G14" s="80"/>
      <c r="H14" s="78"/>
      <c r="I14" s="81" t="s">
        <v>7</v>
      </c>
      <c r="J14" s="80"/>
    </row>
    <row r="15" spans="1:11" ht="20" customHeight="1" x14ac:dyDescent="0.15">
      <c r="A15" s="53" t="str">
        <f>'Beoordelen open vragen'!A15</f>
        <v>7.1.7	  CUSTOMER JOURNEY</v>
      </c>
      <c r="B15" s="7"/>
      <c r="C15" s="72" t="s">
        <v>8</v>
      </c>
      <c r="D15" s="73"/>
      <c r="E15" s="74"/>
      <c r="F15" s="72" t="s">
        <v>8</v>
      </c>
      <c r="G15" s="73"/>
      <c r="H15" s="74"/>
      <c r="I15" s="72" t="s">
        <v>8</v>
      </c>
      <c r="J15" s="75"/>
    </row>
    <row r="16" spans="1:11" ht="130.25" customHeight="1" x14ac:dyDescent="0.15">
      <c r="A16" s="52" t="str">
        <f>'Beoordelen open vragen'!A16</f>
        <v>Inschrijver dient te beschrijven op maximaal 2 A4 (toe te voegen op TenderNed) welke toegevoegde waarde zij gaat bieden in relatie tot het integreren van customer journey’s in websites en advies op dit terrein. Wat is daar dan de meerwaarde voor de opdrachtgever van?</v>
      </c>
      <c r="B16" s="7"/>
      <c r="C16" s="81" t="s">
        <v>7</v>
      </c>
      <c r="D16" s="80"/>
      <c r="E16" s="78"/>
      <c r="F16" s="81" t="s">
        <v>7</v>
      </c>
      <c r="G16" s="80"/>
      <c r="H16" s="78"/>
      <c r="I16" s="81" t="s">
        <v>7</v>
      </c>
      <c r="J16" s="80"/>
    </row>
    <row r="17" spans="1:10" ht="20" customHeight="1" x14ac:dyDescent="0.15">
      <c r="A17" s="53" t="str">
        <f>'Beoordelen open vragen'!A17</f>
        <v>7.1.8 	  ONLNE MARKETING</v>
      </c>
      <c r="B17" s="7"/>
      <c r="C17" s="72" t="s">
        <v>8</v>
      </c>
      <c r="D17" s="73"/>
      <c r="E17" s="74"/>
      <c r="F17" s="72" t="s">
        <v>8</v>
      </c>
      <c r="G17" s="73"/>
      <c r="H17" s="74"/>
      <c r="I17" s="72" t="s">
        <v>8</v>
      </c>
      <c r="J17" s="75"/>
    </row>
    <row r="18" spans="1:10" ht="161" customHeight="1" x14ac:dyDescent="0.15">
      <c r="A18" s="52" t="str">
        <f>'Beoordelen open vragen'!A18</f>
        <v>Inschrijver dient te beschrijven op maximaal 4 A4 (toe te voegen op TenderNed) welke toegevoegde waarde zij kan bieden op het gebied van online marketing Opdrachtgever wil benadrukken dat zij online marketing niet per se in volle omvang onderdeel van de dienstverlening wil laten zijn. Inschrijver werkt dit minimaal uit in:
-	Mogelijke marktonderzoeken;
-	Analyses;
-	Adviezen;
-	Gebruikersonderzoeken;
-	Website monitoring;
-	SEA;
-	Mogelijkheden voor samenwerking met andere bureaus.</v>
      </c>
      <c r="B18" s="7"/>
      <c r="C18" s="81" t="s">
        <v>7</v>
      </c>
      <c r="D18" s="80"/>
      <c r="E18" s="78"/>
      <c r="F18" s="81" t="s">
        <v>7</v>
      </c>
      <c r="G18" s="80"/>
      <c r="H18" s="78"/>
      <c r="I18" s="81" t="s">
        <v>7</v>
      </c>
      <c r="J18" s="80"/>
    </row>
    <row r="19" spans="1:10" ht="20" customHeight="1" x14ac:dyDescent="0.15">
      <c r="A19" s="53" t="str">
        <f>'Beoordelen open vragen'!A19</f>
        <v>7.1.9	   CASUISTIEK</v>
      </c>
      <c r="B19" s="7"/>
      <c r="C19" s="72" t="s">
        <v>8</v>
      </c>
      <c r="D19" s="73"/>
      <c r="E19" s="74"/>
      <c r="F19" s="72" t="s">
        <v>8</v>
      </c>
      <c r="G19" s="73"/>
      <c r="H19" s="74"/>
      <c r="I19" s="72" t="s">
        <v>8</v>
      </c>
      <c r="J19" s="75"/>
    </row>
    <row r="20" spans="1:10" ht="248" customHeight="1" x14ac:dyDescent="0.15">
      <c r="A20" s="52" t="str">
        <f>'Beoordelen open vragen'!A20</f>
        <v xml:space="preserve">Inschrijver dient antwoord te geven op de onderstaande vraag/ casuïstiek op maximaal 6 A4 (toe te voegen op TenderNed);
Vraag: 
Beantwoord aan de hand van onderstaande casus de bijbehorende vragen.
Situatie:
Aeres is en onderwijs-en kennisorganisatie die vooral het groene domein bedient (agro, food, groene leefomgeving). Het aanbod van Aeres bestaat uit:
•	onderwijs (praktijkonderwijs, vmbo, mbo, hbo);
•	commerciële cursussen en trainingen;
•	(praktijk)onderzoek;
•	verschillende vormen van dienstverlening (met name) arbeidsbemiddeling in de groene sector. 
Door de variatie van het aanbod is er ook een variatie aan doelgroepen. Zowel binnen de Aeres-onderdelen als over de Aeres-onderdelen heen. Ook is er een ruime variatie op het gebied van de vakgebieden waarin Aeres actief is. Een van de uitdagingen van Aeres is om enerzijds het imago van de gehele organisatie te versterken en anderzijds succesvol (*) en herkenbaar te zijn in de verschillende deelmarkten waarin Aeres actief is. 
(*) Bij ‘succesvol’ kan dan gedacht worden aan: werving van leerlingen, cursisten en studenten, het aantrekken van de beste werknemers, het opbouwen van een sterk imago binnen de deelmarkten en betere verkoopresultaten in de dienstverlening, zoals bijvoorbeeld werving&amp; selectie van personeel voor de groene sector.  sector. </v>
      </c>
      <c r="B20" s="7"/>
      <c r="C20" s="81" t="s">
        <v>7</v>
      </c>
      <c r="D20" s="80"/>
      <c r="E20" s="78"/>
      <c r="F20" s="81" t="s">
        <v>7</v>
      </c>
      <c r="G20" s="80"/>
      <c r="H20" s="78"/>
      <c r="I20" s="81" t="s">
        <v>7</v>
      </c>
      <c r="J20" s="80"/>
    </row>
    <row r="21" spans="1:10" ht="20" customHeight="1" x14ac:dyDescent="0.15">
      <c r="A21" s="24"/>
      <c r="B21" s="8"/>
      <c r="C21" s="82"/>
      <c r="D21" s="82"/>
      <c r="E21" s="83"/>
      <c r="F21" s="82"/>
      <c r="G21" s="82"/>
      <c r="H21" s="83"/>
      <c r="I21" s="82"/>
      <c r="J21" s="84"/>
    </row>
  </sheetData>
  <sheetProtection algorithmName="SHA-512" hashValue="vzKJWCoh4NXUqZpa04mexAla1s/5WNStO+EmhmOQd/XgXsA9gPrAu2aueBh3imLPXLMUhMpTmYJDvzDWW5YwWg==" saltValue="se0W3J6yA3mSLX6dR5Kb7A==" spinCount="100000" sheet="1" objects="1" scenarios="1"/>
  <mergeCells count="33">
    <mergeCell ref="C20:D20"/>
    <mergeCell ref="F20:G20"/>
    <mergeCell ref="I20:J20"/>
    <mergeCell ref="C16:D16"/>
    <mergeCell ref="F16:G16"/>
    <mergeCell ref="I16:J16"/>
    <mergeCell ref="C18:D18"/>
    <mergeCell ref="F18:G18"/>
    <mergeCell ref="I18:J18"/>
    <mergeCell ref="C12:D12"/>
    <mergeCell ref="F12:G12"/>
    <mergeCell ref="I12:J12"/>
    <mergeCell ref="C14:D14"/>
    <mergeCell ref="F14:G14"/>
    <mergeCell ref="I14:J14"/>
    <mergeCell ref="I6:J6"/>
    <mergeCell ref="C10:D10"/>
    <mergeCell ref="F10:G10"/>
    <mergeCell ref="I10:J10"/>
    <mergeCell ref="C6:D6"/>
    <mergeCell ref="F6:G6"/>
    <mergeCell ref="C8:D8"/>
    <mergeCell ref="F8:G8"/>
    <mergeCell ref="I8:J8"/>
    <mergeCell ref="I1:J1"/>
    <mergeCell ref="C4:D4"/>
    <mergeCell ref="F4:G4"/>
    <mergeCell ref="I4:J4"/>
    <mergeCell ref="C1:D1"/>
    <mergeCell ref="F1:G1"/>
    <mergeCell ref="C2:D2"/>
    <mergeCell ref="F2:G2"/>
    <mergeCell ref="I2:J2"/>
  </mergeCells>
  <dataValidations count="1">
    <dataValidation type="list" errorStyle="warning" allowBlank="1" showErrorMessage="1" error="Voer juiste waarde in. " sqref="C3 C5 C9 C11 C13 C15 C17 C19 F19 I19 I17 F17 F13 F15 I15 I13 I11 F11 F9 I9 I5 F5 F3 I3 C7 I7 F7" xr:uid="{40A3626D-A775-1745-A438-0175FAD79D85}">
      <formula1>Score</formula1>
    </dataValidation>
  </dataValidations>
  <pageMargins left="0.7" right="0.7" top="0.75" bottom="0.75" header="0.3" footer="0.3"/>
  <pageSetup paperSize="8"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K48"/>
  <sheetViews>
    <sheetView showGridLines="0" workbookViewId="0">
      <selection activeCell="J47" sqref="J47"/>
    </sheetView>
  </sheetViews>
  <sheetFormatPr baseColWidth="10" defaultColWidth="8.83203125" defaultRowHeight="15" x14ac:dyDescent="0.2"/>
  <cols>
    <col min="1" max="1" width="68.83203125" bestFit="1" customWidth="1"/>
    <col min="2" max="2" width="30.6640625" customWidth="1"/>
    <col min="3" max="3" width="1.83203125" customWidth="1"/>
    <col min="4" max="4" width="20.83203125" customWidth="1"/>
    <col min="5" max="5" width="25.83203125" customWidth="1"/>
    <col min="6" max="6" width="1.83203125" customWidth="1"/>
    <col min="7" max="7" width="20.83203125" customWidth="1"/>
    <col min="8" max="8" width="25.83203125" customWidth="1"/>
    <col min="9" max="9" width="1.83203125" customWidth="1"/>
    <col min="10" max="10" width="20.83203125" customWidth="1"/>
    <col min="11" max="11" width="25.83203125" customWidth="1"/>
  </cols>
  <sheetData>
    <row r="1" spans="1:11" ht="25.25" customHeight="1" x14ac:dyDescent="0.2">
      <c r="A1" s="48" t="str">
        <f>'Beoordelen open vragen'!A1</f>
        <v>Beoordeling criterium 1 Open vragen</v>
      </c>
      <c r="B1" s="49"/>
      <c r="C1" s="49"/>
      <c r="D1" s="49"/>
      <c r="E1" s="49"/>
      <c r="F1" s="49"/>
      <c r="G1" s="49"/>
      <c r="H1" s="49"/>
      <c r="I1" s="49"/>
      <c r="J1" s="49"/>
      <c r="K1" s="50"/>
    </row>
    <row r="2" spans="1:11" s="32" customFormat="1" ht="40" customHeight="1" x14ac:dyDescent="0.2">
      <c r="A2" s="29" t="s">
        <v>0</v>
      </c>
      <c r="B2" s="29"/>
      <c r="C2" s="30"/>
      <c r="D2" s="46" t="str">
        <f>'Beoordelaar 1'!C1</f>
        <v>Inschrijver 1</v>
      </c>
      <c r="E2" s="47"/>
      <c r="F2" s="31"/>
      <c r="G2" s="46" t="str">
        <f>'Beoordelaar 1'!F1</f>
        <v>Inschrijver 2</v>
      </c>
      <c r="H2" s="47"/>
      <c r="I2" s="31"/>
      <c r="J2" s="46" t="str">
        <f>'Beoordelaar 1'!I1</f>
        <v>Inschrijver 3</v>
      </c>
      <c r="K2" s="47"/>
    </row>
    <row r="3" spans="1:11" ht="25" customHeight="1" x14ac:dyDescent="0.2">
      <c r="A3" s="41" t="str">
        <f>'Beoordelen open vragen'!A3</f>
        <v xml:space="preserve">7.1.1 	PLAN VAN AANPAK IMPLEMENTATIE </v>
      </c>
      <c r="B3" s="14" t="s">
        <v>1</v>
      </c>
      <c r="C3" s="17"/>
      <c r="D3" s="21" t="str">
        <f>'Beoordelaar 1'!C3</f>
        <v>Score:</v>
      </c>
      <c r="E3" s="44" t="s">
        <v>23</v>
      </c>
      <c r="F3" s="17"/>
      <c r="G3" s="21" t="str">
        <f>'Beoordelaar 1'!F3</f>
        <v>Score:</v>
      </c>
      <c r="H3" s="44" t="s">
        <v>23</v>
      </c>
      <c r="I3" s="17"/>
      <c r="J3" s="21" t="str">
        <f>'Beoordelaar 1'!I3</f>
        <v>Score:</v>
      </c>
      <c r="K3" s="44" t="s">
        <v>23</v>
      </c>
    </row>
    <row r="4" spans="1:11" ht="25" customHeight="1" x14ac:dyDescent="0.2">
      <c r="A4" s="42"/>
      <c r="B4" s="14" t="s">
        <v>2</v>
      </c>
      <c r="C4" s="17"/>
      <c r="D4" s="15" t="str">
        <f>'Beoordelaar 2'!C3</f>
        <v>Score:</v>
      </c>
      <c r="E4" s="45"/>
      <c r="F4" s="17"/>
      <c r="G4" s="15" t="str">
        <f>'Beoordelaar 2'!F3</f>
        <v>Score:</v>
      </c>
      <c r="H4" s="45"/>
      <c r="I4" s="17"/>
      <c r="J4" s="15" t="str">
        <f>'Beoordelaar 2'!I3</f>
        <v>Score:</v>
      </c>
      <c r="K4" s="45"/>
    </row>
    <row r="5" spans="1:11" ht="25" customHeight="1" x14ac:dyDescent="0.2">
      <c r="A5" s="43"/>
      <c r="B5" s="14" t="s">
        <v>3</v>
      </c>
      <c r="C5" s="17"/>
      <c r="D5" s="15" t="str">
        <f>'Beoordelaar 3'!C3</f>
        <v>Score:</v>
      </c>
      <c r="E5" s="45"/>
      <c r="F5" s="17"/>
      <c r="G5" s="15" t="str">
        <f>'Beoordelaar 3'!F3</f>
        <v>Score:</v>
      </c>
      <c r="H5" s="45"/>
      <c r="I5" s="17"/>
      <c r="J5" s="15" t="str">
        <f>'Beoordelaar 3'!I3</f>
        <v>Score:</v>
      </c>
      <c r="K5" s="45"/>
    </row>
    <row r="6" spans="1:11" ht="20" customHeight="1" x14ac:dyDescent="0.2">
      <c r="A6" s="39" t="s">
        <v>9</v>
      </c>
      <c r="B6" s="40"/>
      <c r="C6" s="18"/>
      <c r="D6" s="9" t="s">
        <v>8</v>
      </c>
      <c r="E6" s="45"/>
      <c r="F6" s="18"/>
      <c r="G6" s="9" t="s">
        <v>8</v>
      </c>
      <c r="H6" s="45"/>
      <c r="I6" s="18"/>
      <c r="J6" s="9" t="s">
        <v>8</v>
      </c>
      <c r="K6" s="45"/>
    </row>
    <row r="7" spans="1:11" ht="20" customHeight="1" x14ac:dyDescent="0.2">
      <c r="A7" s="13"/>
      <c r="B7" s="11" t="s">
        <v>10</v>
      </c>
      <c r="C7" s="18"/>
      <c r="D7" s="12" t="str">
        <f>IF(D6="Onvoldoende","KNOCK OUT",IF(D6="Matig","€ 0",IF(D6="Voldoende","€ 2.400",IF(D6="Goed","€ 9.600",IF(D6="Uitmuntend","€ 12.000"," ")))))</f>
        <v xml:space="preserve"> </v>
      </c>
      <c r="E7" s="45"/>
      <c r="F7" s="18"/>
      <c r="G7" s="12" t="str">
        <f>IF(G6="Onvoldoende","KNOCK OUT",IF(G6="Matig","€ 0",IF(G6="Voldoende","€ 2.400",IF(G6="Goed","€ 9.600",IF(G6="Uitmuntend","€ 12.000"," ")))))</f>
        <v xml:space="preserve"> </v>
      </c>
      <c r="H7" s="45"/>
      <c r="I7" s="18"/>
      <c r="J7" s="12" t="str">
        <f>IF(J6="Onvoldoende","KNOCK OUT",IF(J6="Matig","€ 0",IF(J6="Voldoende","€ 2.400",IF(J6="Goed","€ 9.600",IF(J6="Uitmuntend","€ 12.000"," ")))))</f>
        <v xml:space="preserve"> </v>
      </c>
      <c r="K7" s="45"/>
    </row>
    <row r="8" spans="1:11" ht="25" customHeight="1" x14ac:dyDescent="0.2">
      <c r="A8" s="41" t="str">
        <f>'Beoordelen open vragen'!A5</f>
        <v>7.1.2	 SEO</v>
      </c>
      <c r="B8" s="14" t="str">
        <f>$B$3</f>
        <v>Beoordelaar 1</v>
      </c>
      <c r="C8" s="17"/>
      <c r="D8" s="15" t="str">
        <f>'Beoordelaar 1'!C5</f>
        <v>Score:</v>
      </c>
      <c r="E8" s="44" t="s">
        <v>23</v>
      </c>
      <c r="F8" s="17"/>
      <c r="G8" s="15" t="str">
        <f>'Beoordelaar 1'!F5</f>
        <v>Score:</v>
      </c>
      <c r="H8" s="44" t="s">
        <v>23</v>
      </c>
      <c r="I8" s="17"/>
      <c r="J8" s="15" t="str">
        <f>'Beoordelaar 1'!I5</f>
        <v>Score:</v>
      </c>
      <c r="K8" s="44" t="s">
        <v>23</v>
      </c>
    </row>
    <row r="9" spans="1:11" ht="25" customHeight="1" x14ac:dyDescent="0.2">
      <c r="A9" s="42"/>
      <c r="B9" s="14" t="str">
        <f>$B$4</f>
        <v>Beoordelaar 2</v>
      </c>
      <c r="C9" s="17"/>
      <c r="D9" s="15" t="str">
        <f>'Beoordelaar 2'!C5</f>
        <v>Score:</v>
      </c>
      <c r="E9" s="45"/>
      <c r="F9" s="17"/>
      <c r="G9" s="15" t="str">
        <f>'Beoordelaar 2'!F5</f>
        <v>Score:</v>
      </c>
      <c r="H9" s="45"/>
      <c r="I9" s="17"/>
      <c r="J9" s="15" t="str">
        <f>'Beoordelaar 2'!I5</f>
        <v>Score:</v>
      </c>
      <c r="K9" s="45"/>
    </row>
    <row r="10" spans="1:11" ht="25" customHeight="1" x14ac:dyDescent="0.2">
      <c r="A10" s="43"/>
      <c r="B10" s="14" t="str">
        <f>$B$5</f>
        <v>Beoordelaar 3</v>
      </c>
      <c r="C10" s="17"/>
      <c r="D10" s="15" t="str">
        <f>'Beoordelaar 3'!C5</f>
        <v>Score:</v>
      </c>
      <c r="E10" s="45"/>
      <c r="F10" s="17"/>
      <c r="G10" s="15" t="str">
        <f>'Beoordelaar 3'!F5</f>
        <v>Score:</v>
      </c>
      <c r="H10" s="45"/>
      <c r="I10" s="17"/>
      <c r="J10" s="15" t="str">
        <f>'Beoordelaar 3'!I5</f>
        <v>Score:</v>
      </c>
      <c r="K10" s="45"/>
    </row>
    <row r="11" spans="1:11" ht="20" customHeight="1" x14ac:dyDescent="0.2">
      <c r="A11" s="39" t="s">
        <v>9</v>
      </c>
      <c r="B11" s="40"/>
      <c r="C11" s="18"/>
      <c r="D11" s="9" t="s">
        <v>8</v>
      </c>
      <c r="E11" s="45"/>
      <c r="F11" s="18"/>
      <c r="G11" s="9" t="s">
        <v>8</v>
      </c>
      <c r="H11" s="45"/>
      <c r="I11" s="18"/>
      <c r="J11" s="9" t="s">
        <v>8</v>
      </c>
      <c r="K11" s="45"/>
    </row>
    <row r="12" spans="1:11" ht="20" customHeight="1" x14ac:dyDescent="0.2">
      <c r="A12" s="13"/>
      <c r="B12" s="11" t="s">
        <v>11</v>
      </c>
      <c r="C12" s="18"/>
      <c r="D12" s="12" t="str">
        <f>IF(D11="Onvoldoende","KNOCK OUT",IF(D11="Matig","€ 0",IF(D11="Voldoende","€ 4.800",IF(D11="Goed","€ 19.200",IF(D11="Uitmuntend","€ 24.000"," ")))))</f>
        <v xml:space="preserve"> </v>
      </c>
      <c r="E12" s="45"/>
      <c r="F12" s="18"/>
      <c r="G12" s="12" t="str">
        <f>IF(G11="Onvoldoende","KNOCK OUT",IF(G11="Matig","€ 0",IF(G11="Voldoende","€ 4.800",IF(G11="Goed","€ 19.200",IF(G11="Uitmuntend","€ 24.000"," ")))))</f>
        <v xml:space="preserve"> </v>
      </c>
      <c r="H12" s="45"/>
      <c r="I12" s="18"/>
      <c r="J12" s="12" t="str">
        <f>IF(J11="Onvoldoende","KNOCK OUT",IF(J11="Matig","€ 0",IF(J11="Voldoende","€ 4.800",IF(J11="Goed","€ 19.200",IF(J11="Uitmuntend","€ 24.000"," ")))))</f>
        <v xml:space="preserve"> </v>
      </c>
      <c r="K12" s="45"/>
    </row>
    <row r="13" spans="1:11" ht="25" customHeight="1" x14ac:dyDescent="0.2">
      <c r="A13" s="41" t="str">
        <f>'Beoordelen open vragen'!A7</f>
        <v>7.1.3	 PROJECTMANAGEMENT</v>
      </c>
      <c r="B13" s="14" t="str">
        <f>$B$3</f>
        <v>Beoordelaar 1</v>
      </c>
      <c r="C13" s="17"/>
      <c r="D13" s="15" t="str">
        <f>'Beoordelaar 1'!C7</f>
        <v>Score:</v>
      </c>
      <c r="E13" s="44" t="s">
        <v>23</v>
      </c>
      <c r="F13" s="17"/>
      <c r="G13" s="15" t="str">
        <f>'Beoordelaar 1'!F7</f>
        <v>Score:</v>
      </c>
      <c r="H13" s="44" t="s">
        <v>23</v>
      </c>
      <c r="I13" s="17"/>
      <c r="J13" s="15" t="str">
        <f>'Beoordelaar 1'!I7</f>
        <v>Score:</v>
      </c>
      <c r="K13" s="44" t="s">
        <v>23</v>
      </c>
    </row>
    <row r="14" spans="1:11" ht="25" customHeight="1" x14ac:dyDescent="0.2">
      <c r="A14" s="42"/>
      <c r="B14" s="14" t="str">
        <f>$B$4</f>
        <v>Beoordelaar 2</v>
      </c>
      <c r="C14" s="17"/>
      <c r="D14" s="15" t="str">
        <f>'Beoordelaar 2'!C7</f>
        <v>Score:</v>
      </c>
      <c r="E14" s="45"/>
      <c r="F14" s="17"/>
      <c r="G14" s="15" t="str">
        <f>'Beoordelaar 2'!F7</f>
        <v>Score:</v>
      </c>
      <c r="H14" s="45"/>
      <c r="I14" s="17"/>
      <c r="J14" s="15" t="str">
        <f>'Beoordelaar 2'!I7</f>
        <v>Score:</v>
      </c>
      <c r="K14" s="45"/>
    </row>
    <row r="15" spans="1:11" ht="25" customHeight="1" x14ac:dyDescent="0.2">
      <c r="A15" s="43"/>
      <c r="B15" s="14" t="str">
        <f>$B$5</f>
        <v>Beoordelaar 3</v>
      </c>
      <c r="C15" s="17"/>
      <c r="D15" s="15" t="str">
        <f>'Beoordelaar 3'!C7</f>
        <v>Score:</v>
      </c>
      <c r="E15" s="45"/>
      <c r="F15" s="17"/>
      <c r="G15" s="15" t="str">
        <f>'Beoordelaar 3'!F7</f>
        <v>Score:</v>
      </c>
      <c r="H15" s="45"/>
      <c r="I15" s="17"/>
      <c r="J15" s="15" t="str">
        <f>'Beoordelaar 3'!I7</f>
        <v>Score:</v>
      </c>
      <c r="K15" s="45"/>
    </row>
    <row r="16" spans="1:11" ht="20" customHeight="1" x14ac:dyDescent="0.2">
      <c r="A16" s="39" t="s">
        <v>9</v>
      </c>
      <c r="B16" s="40"/>
      <c r="C16" s="18"/>
      <c r="D16" s="9" t="s">
        <v>8</v>
      </c>
      <c r="E16" s="45"/>
      <c r="F16" s="18"/>
      <c r="G16" s="9" t="s">
        <v>8</v>
      </c>
      <c r="H16" s="45"/>
      <c r="I16" s="18"/>
      <c r="J16" s="9" t="s">
        <v>8</v>
      </c>
      <c r="K16" s="45"/>
    </row>
    <row r="17" spans="1:11" ht="20" customHeight="1" x14ac:dyDescent="0.2">
      <c r="A17" s="13"/>
      <c r="B17" s="11" t="s">
        <v>12</v>
      </c>
      <c r="C17" s="18"/>
      <c r="D17" s="12" t="str">
        <f>IF(D16="Onvoldoende","KNOCK OUT",IF(D16="Matig","€ 0",IF(D16="Voldoende","€ 9.600",IF(D16="Goed","€ 38.400",IF(D16="Uitmuntend","€ 48.000"," ")))))</f>
        <v xml:space="preserve"> </v>
      </c>
      <c r="E17" s="45"/>
      <c r="F17" s="18"/>
      <c r="G17" s="12" t="str">
        <f>IF(G16="Onvoldoende","KNOCK OUT",IF(G16="Matig","€ 0",IF(G16="Voldoende","€ 9.600",IF(G16="Goed","€ 38.400",IF(G16="Uitmuntend","€ 48.000"," ")))))</f>
        <v xml:space="preserve"> </v>
      </c>
      <c r="H17" s="45"/>
      <c r="I17" s="18"/>
      <c r="J17" s="12" t="str">
        <f>IF(J16="Onvoldoende","KNOCK OUT",IF(J16="Matig","€ 0",IF(J16="Voldoende","€ 9.600",IF(J16="Goed","€ 38.400",IF(J16="Uitmuntend","€ 48.000"," ")))))</f>
        <v xml:space="preserve"> </v>
      </c>
      <c r="K17" s="45"/>
    </row>
    <row r="18" spans="1:11" ht="25" customHeight="1" x14ac:dyDescent="0.2">
      <c r="A18" s="41" t="str">
        <f>'Beoordelen open vragen'!A9</f>
        <v>7.1.4 	SUCCESMANAGEMENT</v>
      </c>
      <c r="B18" s="14" t="str">
        <f>$B$3</f>
        <v>Beoordelaar 1</v>
      </c>
      <c r="C18" s="17"/>
      <c r="D18" s="15" t="str">
        <f>'Beoordelaar 1'!C9</f>
        <v>Score:</v>
      </c>
      <c r="E18" s="44" t="s">
        <v>23</v>
      </c>
      <c r="F18" s="17"/>
      <c r="G18" s="15" t="str">
        <f>'Beoordelaar 1'!F9</f>
        <v>Score:</v>
      </c>
      <c r="H18" s="44" t="s">
        <v>23</v>
      </c>
      <c r="I18" s="17"/>
      <c r="J18" s="15" t="str">
        <f>'Beoordelaar 1'!I9</f>
        <v>Score:</v>
      </c>
      <c r="K18" s="44" t="s">
        <v>23</v>
      </c>
    </row>
    <row r="19" spans="1:11" ht="25" customHeight="1" x14ac:dyDescent="0.2">
      <c r="A19" s="42"/>
      <c r="B19" s="14" t="str">
        <f>$B$4</f>
        <v>Beoordelaar 2</v>
      </c>
      <c r="C19" s="17"/>
      <c r="D19" s="15" t="str">
        <f>'Beoordelaar 2'!C9</f>
        <v>Score:</v>
      </c>
      <c r="E19" s="45"/>
      <c r="F19" s="17"/>
      <c r="G19" s="15" t="str">
        <f>'Beoordelaar 2'!F9</f>
        <v>Score:</v>
      </c>
      <c r="H19" s="45"/>
      <c r="I19" s="17"/>
      <c r="J19" s="15" t="str">
        <f>'Beoordelaar 2'!I9</f>
        <v>Score:</v>
      </c>
      <c r="K19" s="45"/>
    </row>
    <row r="20" spans="1:11" ht="25" customHeight="1" x14ac:dyDescent="0.2">
      <c r="A20" s="43"/>
      <c r="B20" s="14" t="str">
        <f>$B$5</f>
        <v>Beoordelaar 3</v>
      </c>
      <c r="C20" s="17"/>
      <c r="D20" s="15" t="str">
        <f>'Beoordelaar 3'!C9</f>
        <v>Score:</v>
      </c>
      <c r="E20" s="45"/>
      <c r="F20" s="17"/>
      <c r="G20" s="15" t="str">
        <f>'Beoordelaar 3'!F9</f>
        <v>Score:</v>
      </c>
      <c r="H20" s="45"/>
      <c r="I20" s="17"/>
      <c r="J20" s="15" t="str">
        <f>'Beoordelaar 3'!I9</f>
        <v>Score:</v>
      </c>
      <c r="K20" s="45"/>
    </row>
    <row r="21" spans="1:11" ht="20" customHeight="1" x14ac:dyDescent="0.2">
      <c r="A21" s="39" t="s">
        <v>9</v>
      </c>
      <c r="B21" s="40"/>
      <c r="C21" s="18"/>
      <c r="D21" s="9" t="s">
        <v>8</v>
      </c>
      <c r="E21" s="45"/>
      <c r="F21" s="18"/>
      <c r="G21" s="9" t="s">
        <v>8</v>
      </c>
      <c r="H21" s="45"/>
      <c r="I21" s="18"/>
      <c r="J21" s="9" t="s">
        <v>8</v>
      </c>
      <c r="K21" s="45"/>
    </row>
    <row r="22" spans="1:11" ht="20" customHeight="1" x14ac:dyDescent="0.2">
      <c r="A22" s="13"/>
      <c r="B22" s="11" t="s">
        <v>13</v>
      </c>
      <c r="C22" s="18"/>
      <c r="D22" s="12" t="str">
        <f>IF(D21="Onvoldoende","KNOCK OUT",IF(D21="Matig","€ 0",IF(D21="Voldoende","€ 4.800",IF(D21="Goed","€ 19.200",IF(D21="Uitmuntend","€ 24.000"," ")))))</f>
        <v xml:space="preserve"> </v>
      </c>
      <c r="E22" s="45"/>
      <c r="F22" s="18"/>
      <c r="G22" s="12" t="str">
        <f>IF(G21="Onvoldoende","KNOCK OUT",IF(G21="Matig","€ 0",IF(G21="Voldoende","€ 4.800",IF(G21="Goed","€ 19.200",IF(G21="Uitmuntend","€ 24.000"," ")))))</f>
        <v xml:space="preserve"> </v>
      </c>
      <c r="H22" s="45"/>
      <c r="I22" s="18"/>
      <c r="J22" s="12" t="str">
        <f>IF(J21="Onvoldoende","KNOCK OUT",IF(J21="Matig","€ 0",IF(J21="Voldoende","€ 4.800",IF(J21="Goed","€ 19.200",IF(J21="Uitmuntend","€ 24.000"," ")))))</f>
        <v xml:space="preserve"> </v>
      </c>
      <c r="K22" s="45"/>
    </row>
    <row r="23" spans="1:11" ht="25" customHeight="1" x14ac:dyDescent="0.2">
      <c r="A23" s="41" t="str">
        <f>'Beoordelen open vragen'!A11</f>
        <v>7.1.5	 TESTOMGEVING BIJ EEN REQUEST FOR CHANGE</v>
      </c>
      <c r="B23" s="14" t="str">
        <f>$B$3</f>
        <v>Beoordelaar 1</v>
      </c>
      <c r="C23" s="17"/>
      <c r="D23" s="15" t="str">
        <f>'Beoordelaar 1'!C11</f>
        <v>Score:</v>
      </c>
      <c r="E23" s="44" t="s">
        <v>23</v>
      </c>
      <c r="F23" s="17"/>
      <c r="G23" s="15" t="str">
        <f>'Beoordelaar 1'!F11</f>
        <v>Score:</v>
      </c>
      <c r="H23" s="44" t="s">
        <v>23</v>
      </c>
      <c r="I23" s="17"/>
      <c r="J23" s="15" t="str">
        <f>'Beoordelaar 1'!I11</f>
        <v>Score:</v>
      </c>
      <c r="K23" s="44" t="s">
        <v>23</v>
      </c>
    </row>
    <row r="24" spans="1:11" ht="25" customHeight="1" x14ac:dyDescent="0.2">
      <c r="A24" s="42"/>
      <c r="B24" s="14" t="str">
        <f>$B$4</f>
        <v>Beoordelaar 2</v>
      </c>
      <c r="C24" s="17"/>
      <c r="D24" s="15" t="str">
        <f>'Beoordelaar 2'!C11</f>
        <v>Score:</v>
      </c>
      <c r="E24" s="45"/>
      <c r="F24" s="17"/>
      <c r="G24" s="15" t="str">
        <f>'Beoordelaar 2'!F11</f>
        <v>Score:</v>
      </c>
      <c r="H24" s="45"/>
      <c r="I24" s="17"/>
      <c r="J24" s="15" t="str">
        <f>'Beoordelaar 2'!I11</f>
        <v>Score:</v>
      </c>
      <c r="K24" s="45"/>
    </row>
    <row r="25" spans="1:11" ht="25" customHeight="1" x14ac:dyDescent="0.2">
      <c r="A25" s="43"/>
      <c r="B25" s="14" t="str">
        <f>$B$5</f>
        <v>Beoordelaar 3</v>
      </c>
      <c r="C25" s="17"/>
      <c r="D25" s="15" t="str">
        <f>'Beoordelaar 3'!C11</f>
        <v>Score:</v>
      </c>
      <c r="E25" s="45"/>
      <c r="F25" s="17"/>
      <c r="G25" s="15" t="str">
        <f>'Beoordelaar 3'!F11</f>
        <v>Score:</v>
      </c>
      <c r="H25" s="45"/>
      <c r="I25" s="17"/>
      <c r="J25" s="15" t="str">
        <f>'Beoordelaar 3'!I11</f>
        <v>Score:</v>
      </c>
      <c r="K25" s="45"/>
    </row>
    <row r="26" spans="1:11" ht="20" customHeight="1" x14ac:dyDescent="0.2">
      <c r="A26" s="39" t="s">
        <v>9</v>
      </c>
      <c r="B26" s="40"/>
      <c r="C26" s="18"/>
      <c r="D26" s="9" t="s">
        <v>8</v>
      </c>
      <c r="E26" s="45"/>
      <c r="F26" s="18"/>
      <c r="G26" s="9" t="s">
        <v>8</v>
      </c>
      <c r="H26" s="45"/>
      <c r="I26" s="18"/>
      <c r="J26" s="9" t="s">
        <v>8</v>
      </c>
      <c r="K26" s="45"/>
    </row>
    <row r="27" spans="1:11" ht="20" customHeight="1" x14ac:dyDescent="0.2">
      <c r="A27" s="13"/>
      <c r="B27" s="11" t="s">
        <v>14</v>
      </c>
      <c r="C27" s="18"/>
      <c r="D27" s="12" t="str">
        <f>IF(D26="Onvoldoende","KNOCK OUT",IF(D26="Matig","€ 0",IF(D26="Voldoende","€ 7.200",IF(D26="Goed","€ 28.800",IF(D26="Uitmuntend","€ 36.000"," ")))))</f>
        <v xml:space="preserve"> </v>
      </c>
      <c r="E27" s="45"/>
      <c r="F27" s="18"/>
      <c r="G27" s="12" t="str">
        <f>IF(G26="Onvoldoende","KNOCK OUT",IF(G26="Matig","€ 0",IF(G26="Voldoende","€ 7.200",IF(G26="Goed","€ 28.800",IF(G26="Uitmuntend","€ 36.000"," ")))))</f>
        <v xml:space="preserve"> </v>
      </c>
      <c r="H27" s="45"/>
      <c r="I27" s="18"/>
      <c r="J27" s="12" t="str">
        <f>IF(J26="Onvoldoende","KNOCK OUT",IF(J26="Matig","€ 0",IF(J26="Voldoende","€ 7.200",IF(J26="Goed","€ 28.800",IF(J26="Uitmuntend","€ 36.000"," ")))))</f>
        <v xml:space="preserve"> </v>
      </c>
      <c r="K27" s="45"/>
    </row>
    <row r="28" spans="1:11" ht="25" customHeight="1" x14ac:dyDescent="0.2">
      <c r="A28" s="41" t="str">
        <f>'Beoordelen open vragen'!A13</f>
        <v>7.1.6	 EXIT SITUATIE</v>
      </c>
      <c r="B28" s="14" t="str">
        <f>$B$3</f>
        <v>Beoordelaar 1</v>
      </c>
      <c r="C28" s="17"/>
      <c r="D28" s="15" t="str">
        <f>'Beoordelaar 1'!C13</f>
        <v>Score:</v>
      </c>
      <c r="E28" s="44" t="s">
        <v>23</v>
      </c>
      <c r="F28" s="17"/>
      <c r="G28" s="15" t="str">
        <f>'Beoordelaar 1'!F13</f>
        <v>Score:</v>
      </c>
      <c r="H28" s="44" t="s">
        <v>23</v>
      </c>
      <c r="I28" s="17"/>
      <c r="J28" s="15" t="str">
        <f>'Beoordelaar 1'!I13</f>
        <v>Score:</v>
      </c>
      <c r="K28" s="44" t="s">
        <v>23</v>
      </c>
    </row>
    <row r="29" spans="1:11" ht="25" customHeight="1" x14ac:dyDescent="0.2">
      <c r="A29" s="42"/>
      <c r="B29" s="14" t="str">
        <f>$B$4</f>
        <v>Beoordelaar 2</v>
      </c>
      <c r="C29" s="17"/>
      <c r="D29" s="15" t="str">
        <f>'Beoordelaar 2'!C13</f>
        <v>Score:</v>
      </c>
      <c r="E29" s="45"/>
      <c r="F29" s="17"/>
      <c r="G29" s="15" t="str">
        <f>'Beoordelaar 2'!F13</f>
        <v>Score:</v>
      </c>
      <c r="H29" s="45"/>
      <c r="I29" s="17"/>
      <c r="J29" s="15" t="str">
        <f>'Beoordelaar 2'!I13</f>
        <v>Score:</v>
      </c>
      <c r="K29" s="45"/>
    </row>
    <row r="30" spans="1:11" ht="25" customHeight="1" x14ac:dyDescent="0.2">
      <c r="A30" s="43"/>
      <c r="B30" s="14" t="str">
        <f>$B$5</f>
        <v>Beoordelaar 3</v>
      </c>
      <c r="C30" s="17"/>
      <c r="D30" s="15" t="str">
        <f>'Beoordelaar 3'!C13</f>
        <v>Score:</v>
      </c>
      <c r="E30" s="45"/>
      <c r="F30" s="17"/>
      <c r="G30" s="15" t="str">
        <f>'Beoordelaar 3'!F13</f>
        <v>Score:</v>
      </c>
      <c r="H30" s="45"/>
      <c r="I30" s="17"/>
      <c r="J30" s="15" t="str">
        <f>'Beoordelaar 3'!I13</f>
        <v>Score:</v>
      </c>
      <c r="K30" s="45"/>
    </row>
    <row r="31" spans="1:11" ht="20" customHeight="1" x14ac:dyDescent="0.2">
      <c r="A31" s="39" t="s">
        <v>9</v>
      </c>
      <c r="B31" s="40"/>
      <c r="C31" s="18"/>
      <c r="D31" s="9" t="s">
        <v>8</v>
      </c>
      <c r="E31" s="45"/>
      <c r="F31" s="18"/>
      <c r="G31" s="9" t="s">
        <v>8</v>
      </c>
      <c r="H31" s="45"/>
      <c r="I31" s="18"/>
      <c r="J31" s="9" t="s">
        <v>8</v>
      </c>
      <c r="K31" s="45"/>
    </row>
    <row r="32" spans="1:11" ht="20" customHeight="1" x14ac:dyDescent="0.2">
      <c r="A32" s="13"/>
      <c r="B32" s="11" t="s">
        <v>15</v>
      </c>
      <c r="C32" s="18"/>
      <c r="D32" s="12" t="str">
        <f>IF(D31="Onvoldoende","KNOCK OUT",IF(D31="Matig","€ 0",IF(D31="Voldoende","€ 2.400",IF(D31="Goed","€ 9.600",IF(D31="Uitmuntend","€ 12.000"," ")))))</f>
        <v xml:space="preserve"> </v>
      </c>
      <c r="E32" s="45"/>
      <c r="F32" s="18"/>
      <c r="G32" s="12" t="str">
        <f>IF(G31="Onvoldoende","KNOCK OUT",IF(G31="Matig","€ 0",IF(G31="Voldoende","€ 2.400",IF(G31="Goed","€ 9.600",IF(G31="Uitmuntend","€ 12.000"," ")))))</f>
        <v xml:space="preserve"> </v>
      </c>
      <c r="H32" s="45"/>
      <c r="I32" s="18"/>
      <c r="J32" s="12" t="str">
        <f>IF(J31="Onvoldoende","KNOCK OUT",IF(J31="Matig","€ 0",IF(J31="Voldoende","€ 2.400",IF(J31="Goed","€ 9.600",IF(J31="Uitmuntend","€ 12.000"," ")))))</f>
        <v xml:space="preserve"> </v>
      </c>
      <c r="K32" s="45"/>
    </row>
    <row r="33" spans="1:11" ht="25" customHeight="1" x14ac:dyDescent="0.2">
      <c r="A33" s="41" t="str">
        <f>'Beoordelen open vragen'!A15</f>
        <v>7.1.7	  CUSTOMER JOURNEY</v>
      </c>
      <c r="B33" s="14" t="str">
        <f>$B$3</f>
        <v>Beoordelaar 1</v>
      </c>
      <c r="C33" s="17"/>
      <c r="D33" s="15" t="str">
        <f>'Beoordelaar 1'!C15</f>
        <v>Score:</v>
      </c>
      <c r="E33" s="44" t="s">
        <v>23</v>
      </c>
      <c r="F33" s="17"/>
      <c r="G33" s="15" t="str">
        <f>'Beoordelaar 1'!F15</f>
        <v>Score:</v>
      </c>
      <c r="H33" s="44" t="s">
        <v>23</v>
      </c>
      <c r="I33" s="17"/>
      <c r="J33" s="15" t="str">
        <f>'Beoordelaar 1'!I15</f>
        <v>Score:</v>
      </c>
      <c r="K33" s="44" t="s">
        <v>23</v>
      </c>
    </row>
    <row r="34" spans="1:11" ht="25" customHeight="1" x14ac:dyDescent="0.2">
      <c r="A34" s="42"/>
      <c r="B34" s="14" t="str">
        <f>$B$4</f>
        <v>Beoordelaar 2</v>
      </c>
      <c r="C34" s="17"/>
      <c r="D34" s="15" t="str">
        <f>'Beoordelaar 2'!C15</f>
        <v>Score:</v>
      </c>
      <c r="E34" s="45"/>
      <c r="F34" s="17"/>
      <c r="G34" s="15" t="str">
        <f>'Beoordelaar 2'!F15</f>
        <v>Score:</v>
      </c>
      <c r="H34" s="45"/>
      <c r="I34" s="17"/>
      <c r="J34" s="15" t="str">
        <f>'Beoordelaar 2'!I15</f>
        <v>Score:</v>
      </c>
      <c r="K34" s="45"/>
    </row>
    <row r="35" spans="1:11" ht="25" customHeight="1" x14ac:dyDescent="0.2">
      <c r="A35" s="43"/>
      <c r="B35" s="14" t="str">
        <f>$B$5</f>
        <v>Beoordelaar 3</v>
      </c>
      <c r="C35" s="17"/>
      <c r="D35" s="15" t="str">
        <f>'Beoordelaar 3'!C15</f>
        <v>Score:</v>
      </c>
      <c r="E35" s="45"/>
      <c r="F35" s="17"/>
      <c r="G35" s="15" t="str">
        <f>'Beoordelaar 3'!F15</f>
        <v>Score:</v>
      </c>
      <c r="H35" s="45"/>
      <c r="I35" s="17"/>
      <c r="J35" s="15" t="str">
        <f>'Beoordelaar 3'!I15</f>
        <v>Score:</v>
      </c>
      <c r="K35" s="45"/>
    </row>
    <row r="36" spans="1:11" ht="20" customHeight="1" x14ac:dyDescent="0.2">
      <c r="A36" s="39" t="s">
        <v>9</v>
      </c>
      <c r="B36" s="40"/>
      <c r="C36" s="18"/>
      <c r="D36" s="9" t="s">
        <v>8</v>
      </c>
      <c r="E36" s="45"/>
      <c r="F36" s="18"/>
      <c r="G36" s="9" t="s">
        <v>8</v>
      </c>
      <c r="H36" s="45"/>
      <c r="I36" s="18"/>
      <c r="J36" s="9" t="s">
        <v>8</v>
      </c>
      <c r="K36" s="45"/>
    </row>
    <row r="37" spans="1:11" ht="20" customHeight="1" x14ac:dyDescent="0.2">
      <c r="A37" s="13"/>
      <c r="B37" s="11" t="s">
        <v>16</v>
      </c>
      <c r="C37" s="18"/>
      <c r="D37" s="12" t="str">
        <f>IF(D36="Onvoldoende","KNOCK OUT",IF(D36="Matig","€ 0",IF(D36="Voldoende","€ 4.800",IF(D36="Goed","€ 19.200",IF(D36="Uitmuntend","€ 24.000"," ")))))</f>
        <v xml:space="preserve"> </v>
      </c>
      <c r="E37" s="45"/>
      <c r="F37" s="18"/>
      <c r="G37" s="12" t="str">
        <f>IF(G36="Onvoldoende","KNOCK OUT",IF(G36="Matig","€ 0",IF(G36="Voldoende","€ 4.800",IF(G36="Goed","€ 19.200",IF(G36="Uitmuntend","€ 24.000"," ")))))</f>
        <v xml:space="preserve"> </v>
      </c>
      <c r="H37" s="45"/>
      <c r="I37" s="18"/>
      <c r="J37" s="12" t="str">
        <f>IF(J36="Onvoldoende","KNOCK OUT",IF(J36="Matig","€ 0",IF(J36="Voldoende","€ 4.800",IF(J36="Goed","€ 19.200",IF(J36="Uitmuntend","€ 24.000"," ")))))</f>
        <v xml:space="preserve"> </v>
      </c>
      <c r="K37" s="45"/>
    </row>
    <row r="38" spans="1:11" ht="25" customHeight="1" x14ac:dyDescent="0.2">
      <c r="A38" s="41" t="str">
        <f>'Beoordelen open vragen'!A17</f>
        <v>7.1.8 	  ONLNE MARKETING</v>
      </c>
      <c r="B38" s="14" t="str">
        <f>$B$3</f>
        <v>Beoordelaar 1</v>
      </c>
      <c r="C38" s="17"/>
      <c r="D38" s="15" t="str">
        <f>'Beoordelaar 1'!C17</f>
        <v>Score:</v>
      </c>
      <c r="E38" s="44" t="s">
        <v>23</v>
      </c>
      <c r="F38" s="17"/>
      <c r="G38" s="15" t="str">
        <f>'Beoordelaar 1'!F17</f>
        <v>Score:</v>
      </c>
      <c r="H38" s="44" t="s">
        <v>23</v>
      </c>
      <c r="I38" s="17"/>
      <c r="J38" s="15" t="str">
        <f>'Beoordelaar 1'!I17</f>
        <v>Score:</v>
      </c>
      <c r="K38" s="44" t="s">
        <v>23</v>
      </c>
    </row>
    <row r="39" spans="1:11" ht="25" customHeight="1" x14ac:dyDescent="0.2">
      <c r="A39" s="42"/>
      <c r="B39" s="14" t="str">
        <f>$B$4</f>
        <v>Beoordelaar 2</v>
      </c>
      <c r="C39" s="17"/>
      <c r="D39" s="15" t="str">
        <f>'Beoordelaar 2'!C17</f>
        <v>Score:</v>
      </c>
      <c r="E39" s="45"/>
      <c r="F39" s="17"/>
      <c r="G39" s="15" t="str">
        <f>'Beoordelaar 2'!F17</f>
        <v>Score:</v>
      </c>
      <c r="H39" s="45"/>
      <c r="I39" s="17"/>
      <c r="J39" s="15" t="str">
        <f>'Beoordelaar 2'!I17</f>
        <v>Score:</v>
      </c>
      <c r="K39" s="45"/>
    </row>
    <row r="40" spans="1:11" ht="25" customHeight="1" x14ac:dyDescent="0.2">
      <c r="A40" s="43"/>
      <c r="B40" s="14" t="str">
        <f>$B$5</f>
        <v>Beoordelaar 3</v>
      </c>
      <c r="C40" s="17"/>
      <c r="D40" s="15" t="str">
        <f>'Beoordelaar 3'!C17</f>
        <v>Score:</v>
      </c>
      <c r="E40" s="45"/>
      <c r="F40" s="17"/>
      <c r="G40" s="15" t="str">
        <f>'Beoordelaar 3'!F17</f>
        <v>Score:</v>
      </c>
      <c r="H40" s="45"/>
      <c r="I40" s="17"/>
      <c r="J40" s="15" t="str">
        <f>'Beoordelaar 3'!I17</f>
        <v>Score:</v>
      </c>
      <c r="K40" s="45"/>
    </row>
    <row r="41" spans="1:11" ht="20" customHeight="1" x14ac:dyDescent="0.2">
      <c r="A41" s="39" t="s">
        <v>9</v>
      </c>
      <c r="B41" s="40"/>
      <c r="C41" s="18"/>
      <c r="D41" s="9" t="s">
        <v>8</v>
      </c>
      <c r="E41" s="45"/>
      <c r="F41" s="18"/>
      <c r="G41" s="9" t="s">
        <v>8</v>
      </c>
      <c r="H41" s="45"/>
      <c r="I41" s="18"/>
      <c r="J41" s="9" t="s">
        <v>8</v>
      </c>
      <c r="K41" s="45"/>
    </row>
    <row r="42" spans="1:11" ht="20" customHeight="1" x14ac:dyDescent="0.2">
      <c r="A42" s="13"/>
      <c r="B42" s="11" t="s">
        <v>17</v>
      </c>
      <c r="C42" s="18"/>
      <c r="D42" s="12" t="str">
        <f>IF(D41="Onvoldoende","KNOCK OUT",IF(D41="Matig","€ 0",IF(D41="Voldoende","€ 2.400",IF(D41="Goed","€ 9.600",IF(D41="Uitmuntend","€ 12.000"," ")))))</f>
        <v xml:space="preserve"> </v>
      </c>
      <c r="E42" s="45"/>
      <c r="F42" s="18"/>
      <c r="G42" s="12" t="str">
        <f>IF(G41="Onvoldoende","KNOCK OUT",IF(G41="Matig","€ 0",IF(G41="Voldoende","€ 2.400",IF(G41="Goed","€ 9.600",IF(G41="Uitmuntend","€ 12.000"," ")))))</f>
        <v xml:space="preserve"> </v>
      </c>
      <c r="H42" s="45"/>
      <c r="I42" s="18"/>
      <c r="J42" s="12" t="str">
        <f>IF(J41="Onvoldoende","KNOCK OUT",IF(J41="Matig","€ 0",IF(J41="Voldoende","€ 2.400",IF(J41="Goed","€ 9.600",IF(J41="Uitmuntend","€ 12.000"," ")))))</f>
        <v xml:space="preserve"> </v>
      </c>
      <c r="K42" s="45"/>
    </row>
    <row r="43" spans="1:11" ht="25" customHeight="1" x14ac:dyDescent="0.2">
      <c r="A43" s="41" t="str">
        <f>'Beoordelen open vragen'!A19</f>
        <v>7.1.9	   CASUISTIEK</v>
      </c>
      <c r="B43" s="14" t="str">
        <f>$B$3</f>
        <v>Beoordelaar 1</v>
      </c>
      <c r="C43" s="17"/>
      <c r="D43" s="15" t="str">
        <f>'Beoordelaar 1'!C19</f>
        <v>Score:</v>
      </c>
      <c r="E43" s="44" t="s">
        <v>23</v>
      </c>
      <c r="F43" s="17"/>
      <c r="G43" s="15" t="str">
        <f>'Beoordelaar 1'!F19</f>
        <v>Score:</v>
      </c>
      <c r="H43" s="44" t="s">
        <v>23</v>
      </c>
      <c r="I43" s="17"/>
      <c r="J43" s="15" t="str">
        <f>'Beoordelaar 1'!I19</f>
        <v>Score:</v>
      </c>
      <c r="K43" s="44" t="s">
        <v>23</v>
      </c>
    </row>
    <row r="44" spans="1:11" ht="25" customHeight="1" x14ac:dyDescent="0.2">
      <c r="A44" s="42"/>
      <c r="B44" s="14" t="str">
        <f>$B$4</f>
        <v>Beoordelaar 2</v>
      </c>
      <c r="C44" s="17"/>
      <c r="D44" s="15" t="str">
        <f>'Beoordelaar 2'!C19</f>
        <v>Score:</v>
      </c>
      <c r="E44" s="45"/>
      <c r="F44" s="17"/>
      <c r="G44" s="15" t="str">
        <f>'Beoordelaar 2'!F19</f>
        <v>Score:</v>
      </c>
      <c r="H44" s="45"/>
      <c r="I44" s="17"/>
      <c r="J44" s="15" t="str">
        <f>'Beoordelaar 2'!I19</f>
        <v>Score:</v>
      </c>
      <c r="K44" s="45"/>
    </row>
    <row r="45" spans="1:11" ht="25" customHeight="1" x14ac:dyDescent="0.2">
      <c r="A45" s="43"/>
      <c r="B45" s="14" t="str">
        <f>$B$5</f>
        <v>Beoordelaar 3</v>
      </c>
      <c r="C45" s="17"/>
      <c r="D45" s="15" t="str">
        <f>'Beoordelaar 3'!C19</f>
        <v>Score:</v>
      </c>
      <c r="E45" s="45"/>
      <c r="F45" s="17"/>
      <c r="G45" s="15" t="str">
        <f>'Beoordelaar 3'!F19</f>
        <v>Score:</v>
      </c>
      <c r="H45" s="45"/>
      <c r="I45" s="17"/>
      <c r="J45" s="15" t="str">
        <f>'Beoordelaar 3'!I19</f>
        <v>Score:</v>
      </c>
      <c r="K45" s="45"/>
    </row>
    <row r="46" spans="1:11" ht="20" customHeight="1" x14ac:dyDescent="0.2">
      <c r="A46" s="39" t="s">
        <v>9</v>
      </c>
      <c r="B46" s="40"/>
      <c r="C46" s="18"/>
      <c r="D46" s="9" t="s">
        <v>8</v>
      </c>
      <c r="E46" s="45"/>
      <c r="F46" s="18"/>
      <c r="G46" s="9" t="s">
        <v>8</v>
      </c>
      <c r="H46" s="45"/>
      <c r="I46" s="18"/>
      <c r="J46" s="9" t="s">
        <v>8</v>
      </c>
      <c r="K46" s="45"/>
    </row>
    <row r="47" spans="1:11" ht="20" customHeight="1" x14ac:dyDescent="0.2">
      <c r="A47" s="10"/>
      <c r="B47" s="11" t="s">
        <v>18</v>
      </c>
      <c r="C47" s="18"/>
      <c r="D47" s="12" t="str">
        <f>IF(D46="Onvoldoende","KNOCK OUT",IF(D46="Matig","€ 0",IF(D46="Voldoende","€ 9.600",IF(D46="Goed","€ 38.400",IF(D46="Uitmuntend","€ 48.000"," ")))))</f>
        <v xml:space="preserve"> </v>
      </c>
      <c r="E47" s="45"/>
      <c r="F47" s="18"/>
      <c r="G47" s="12" t="str">
        <f>IF(G46="Onvoldoende","KNOCK OUT",IF(G46="Matig","€ 0",IF(G46="Voldoende","€ 9.600",IF(G46="Goed","€ 38.400",IF(G46="Uitmuntend","€ 48.000"," ")))))</f>
        <v xml:space="preserve"> </v>
      </c>
      <c r="H47" s="45"/>
      <c r="I47" s="18"/>
      <c r="J47" s="12" t="str">
        <f>IF(J46="Onvoldoende","KNOCK OUT",IF(J46="Matig","€ 0",IF(J46="Voldoende","€ 9.600",IF(J46="Goed","€ 38.400",IF(J46="Uitmuntend","€ 48.000"," ")))))</f>
        <v xml:space="preserve"> </v>
      </c>
      <c r="K47" s="45"/>
    </row>
    <row r="48" spans="1:11" ht="40" customHeight="1" x14ac:dyDescent="0.2">
      <c r="A48" s="51" t="s">
        <v>6</v>
      </c>
      <c r="B48" s="51"/>
      <c r="C48" s="19"/>
      <c r="D48" s="16" t="e">
        <f>D7+D12+D22+D27+D32+D37+D42+D47+D17</f>
        <v>#VALUE!</v>
      </c>
      <c r="E48" s="20"/>
      <c r="F48" s="19"/>
      <c r="G48" s="16" t="e">
        <f>G7+G12+G22+G27+G32+G37+G42+G47+G17</f>
        <v>#VALUE!</v>
      </c>
      <c r="H48" s="20"/>
      <c r="I48" s="19"/>
      <c r="J48" s="16" t="e">
        <f>J7+J12+J22+J27+J32+J37+J42+J47+J17</f>
        <v>#VALUE!</v>
      </c>
      <c r="K48" s="20"/>
    </row>
  </sheetData>
  <sheetProtection algorithmName="SHA-512" hashValue="YeKNKCPhcFEb9QutpdMbF9Df9ACuahDRqcXQMSSje5vtWHjfISSVx/AqpPGSXlXE+JbO5m8OxkLp4XNaeu2MHw==" saltValue="rxeFumTt8y0trYhEfQk3mQ==" spinCount="100000" sheet="1" objects="1" scenarios="1"/>
  <mergeCells count="50">
    <mergeCell ref="A41:B41"/>
    <mergeCell ref="A46:B46"/>
    <mergeCell ref="A36:B36"/>
    <mergeCell ref="A48:B48"/>
    <mergeCell ref="K33:K37"/>
    <mergeCell ref="K38:K42"/>
    <mergeCell ref="K43:K47"/>
    <mergeCell ref="E43:E47"/>
    <mergeCell ref="E33:E37"/>
    <mergeCell ref="E38:E42"/>
    <mergeCell ref="K8:K12"/>
    <mergeCell ref="K13:K17"/>
    <mergeCell ref="K18:K22"/>
    <mergeCell ref="K23:K27"/>
    <mergeCell ref="K28:K32"/>
    <mergeCell ref="J2:K2"/>
    <mergeCell ref="A1:K1"/>
    <mergeCell ref="E3:E7"/>
    <mergeCell ref="K3:K7"/>
    <mergeCell ref="A21:B21"/>
    <mergeCell ref="A13:A15"/>
    <mergeCell ref="A16:B16"/>
    <mergeCell ref="A3:A5"/>
    <mergeCell ref="A8:A10"/>
    <mergeCell ref="A18:A20"/>
    <mergeCell ref="H3:H7"/>
    <mergeCell ref="H8:H12"/>
    <mergeCell ref="H13:H17"/>
    <mergeCell ref="H18:H22"/>
    <mergeCell ref="E8:E12"/>
    <mergeCell ref="E13:E17"/>
    <mergeCell ref="A38:A40"/>
    <mergeCell ref="A43:A45"/>
    <mergeCell ref="E28:E32"/>
    <mergeCell ref="D2:E2"/>
    <mergeCell ref="G2:H2"/>
    <mergeCell ref="A26:B26"/>
    <mergeCell ref="A31:B31"/>
    <mergeCell ref="A23:A25"/>
    <mergeCell ref="H23:H27"/>
    <mergeCell ref="H28:H32"/>
    <mergeCell ref="H33:H37"/>
    <mergeCell ref="H38:H42"/>
    <mergeCell ref="H43:H47"/>
    <mergeCell ref="E18:E22"/>
    <mergeCell ref="E23:E27"/>
    <mergeCell ref="A6:B6"/>
    <mergeCell ref="A11:B11"/>
    <mergeCell ref="A28:A30"/>
    <mergeCell ref="A33:A35"/>
  </mergeCells>
  <dataValidations count="1">
    <dataValidation type="list" allowBlank="1" showInputMessage="1" showErrorMessage="1" sqref="J11 J21 J26 J31 J36 J46 J16 J41 D46 D36 D31 D26 D21 D41 D6 J6 D11 G16 G46 G36 G31 G26 G21 G11 G6 D16 G41" xr:uid="{00000000-0002-0000-0400-000000000000}">
      <formula1>Score</formula1>
    </dataValidation>
  </dataValidations>
  <pageMargins left="0.7" right="0.7"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82A61-631D-3649-84CB-6F02552F1052}">
  <dimension ref="A1:G18"/>
  <sheetViews>
    <sheetView showGridLines="0" zoomScale="130" zoomScaleNormal="130" workbookViewId="0">
      <selection activeCell="G6" sqref="G6"/>
    </sheetView>
  </sheetViews>
  <sheetFormatPr baseColWidth="10" defaultRowHeight="14" x14ac:dyDescent="0.2"/>
  <cols>
    <col min="1" max="1" width="64.6640625" style="28" customWidth="1"/>
    <col min="2" max="2" width="2.83203125" style="28" customWidth="1"/>
    <col min="3" max="3" width="24.5" style="28" customWidth="1"/>
    <col min="4" max="4" width="2.83203125" style="28" customWidth="1"/>
    <col min="5" max="5" width="24.5" style="28" customWidth="1"/>
    <col min="6" max="6" width="2.83203125" style="28" customWidth="1"/>
    <col min="7" max="7" width="24.5" style="28" customWidth="1"/>
    <col min="8" max="16384" width="10.83203125" style="28"/>
  </cols>
  <sheetData>
    <row r="1" spans="1:7" ht="27" customHeight="1" x14ac:dyDescent="0.2">
      <c r="A1" s="55" t="s">
        <v>48</v>
      </c>
      <c r="B1" s="56"/>
      <c r="C1" s="57"/>
      <c r="D1" s="56"/>
      <c r="E1" s="57"/>
      <c r="F1" s="56"/>
      <c r="G1" s="57"/>
    </row>
    <row r="2" spans="1:7" ht="27" customHeight="1" x14ac:dyDescent="0.2">
      <c r="A2" s="58" t="s">
        <v>49</v>
      </c>
      <c r="B2" s="56"/>
      <c r="C2" s="59" t="str">
        <f>'[1]Beoordelaar 1'!C1:D1</f>
        <v>Inschrijver 1</v>
      </c>
      <c r="D2" s="60"/>
      <c r="E2" s="59" t="str">
        <f>'[1]Beoordelaar 1'!F1</f>
        <v>Inschrijver 2</v>
      </c>
      <c r="F2" s="60"/>
      <c r="G2" s="59" t="str">
        <f>'[1]Beoordelaar 1'!I1</f>
        <v>Inschrijver 3</v>
      </c>
    </row>
    <row r="3" spans="1:7" s="63" customFormat="1" ht="27" customHeight="1" x14ac:dyDescent="0.2">
      <c r="A3" s="61" t="s">
        <v>50</v>
      </c>
      <c r="B3" s="56"/>
      <c r="C3" s="62" t="e">
        <f>Consensus!D48</f>
        <v>#VALUE!</v>
      </c>
      <c r="D3" s="60"/>
      <c r="E3" s="62" t="e">
        <f>Consensus!G48</f>
        <v>#VALUE!</v>
      </c>
      <c r="F3" s="60"/>
      <c r="G3" s="62" t="e">
        <f>Consensus!J48</f>
        <v>#VALUE!</v>
      </c>
    </row>
    <row r="4" spans="1:7" ht="27" customHeight="1" x14ac:dyDescent="0.2">
      <c r="A4" s="64" t="s">
        <v>51</v>
      </c>
      <c r="B4" s="56"/>
      <c r="C4" s="65" t="e">
        <f>C3</f>
        <v>#VALUE!</v>
      </c>
      <c r="D4" s="60"/>
      <c r="E4" s="65" t="e">
        <f>E3</f>
        <v>#VALUE!</v>
      </c>
      <c r="F4" s="60"/>
      <c r="G4" s="65" t="e">
        <f>G3</f>
        <v>#VALUE!</v>
      </c>
    </row>
    <row r="5" spans="1:7" ht="14" customHeight="1" x14ac:dyDescent="0.2"/>
    <row r="6" spans="1:7" ht="27" customHeight="1" x14ac:dyDescent="0.2">
      <c r="A6" s="66" t="s">
        <v>52</v>
      </c>
      <c r="B6" s="56"/>
      <c r="C6" s="67">
        <v>0</v>
      </c>
      <c r="D6" s="60"/>
      <c r="E6" s="67">
        <v>0</v>
      </c>
      <c r="F6" s="60"/>
      <c r="G6" s="67">
        <v>0</v>
      </c>
    </row>
    <row r="7" spans="1:7" ht="15" customHeight="1" x14ac:dyDescent="0.2"/>
    <row r="8" spans="1:7" ht="27" customHeight="1" x14ac:dyDescent="0.2">
      <c r="A8" s="68" t="s">
        <v>53</v>
      </c>
      <c r="B8" s="56"/>
      <c r="C8" s="69" t="e">
        <f>C6-C4</f>
        <v>#VALUE!</v>
      </c>
      <c r="D8" s="70"/>
      <c r="E8" s="69" t="e">
        <f>E6-E4</f>
        <v>#VALUE!</v>
      </c>
      <c r="F8" s="70"/>
      <c r="G8" s="69" t="e">
        <f>G6-G4</f>
        <v>#VALUE!</v>
      </c>
    </row>
    <row r="15" spans="1:7" x14ac:dyDescent="0.2">
      <c r="C15" s="71"/>
    </row>
    <row r="16" spans="1:7" x14ac:dyDescent="0.2">
      <c r="C16" s="71"/>
    </row>
    <row r="17" spans="3:3" x14ac:dyDescent="0.2">
      <c r="C17" s="71"/>
    </row>
    <row r="18" spans="3:3" x14ac:dyDescent="0.2">
      <c r="C18" s="71"/>
    </row>
  </sheetData>
  <sheetProtection algorithmName="SHA-512" hashValue="lysVPDn1CrfwP/oEndpXV+JS+nvD7eubk0bK+jUq6HuiF/NAZa4iK53K8zrvMRdVNCTQ5zavYa9VRgJKKnBG/g==" saltValue="tyHZL1R73nvKaJM/hI9Ba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Beoordelen open vragen</vt:lpstr>
      <vt:lpstr>Beoordelaar 1</vt:lpstr>
      <vt:lpstr>Beoordelaar 2</vt:lpstr>
      <vt:lpstr>Beoordelaar 3</vt:lpstr>
      <vt:lpstr>Consensus</vt:lpstr>
      <vt:lpstr>Eindscores</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2021-12-16T09:45:19Z</dcterms:modified>
  <cp:category/>
</cp:coreProperties>
</file>