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BV\Inkoop Prive\05 BUCH Aanbestedingdossiers\37.Vervoer en verhuizing\2021034 veerponten Aks en Wde\04. Aanbestedingsdocument\"/>
    </mc:Choice>
  </mc:AlternateContent>
  <bookViews>
    <workbookView xWindow="0" yWindow="0" windowWidth="14370" windowHeight="4785"/>
  </bookViews>
  <sheets>
    <sheet name="prijsopgave" sheetId="1" r:id="rId1"/>
    <sheet name="2" sheetId="3" r:id="rId2"/>
    <sheet name="3" sheetId="4"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4" l="1"/>
  <c r="F5" i="4"/>
  <c r="C14" i="4" s="1"/>
  <c r="C15" i="4" s="1"/>
  <c r="H8" i="4"/>
  <c r="G11" i="4"/>
  <c r="F11" i="4"/>
  <c r="J18" i="3"/>
  <c r="J16" i="3"/>
  <c r="F19" i="3"/>
  <c r="F20" i="3"/>
  <c r="E20" i="1"/>
  <c r="E9" i="1"/>
  <c r="E12" i="1"/>
  <c r="E11" i="1"/>
  <c r="E23" i="1"/>
  <c r="E22" i="1"/>
  <c r="J14" i="3"/>
  <c r="H17" i="3"/>
  <c r="G10" i="3"/>
  <c r="J10" i="3" l="1"/>
  <c r="E19" i="1"/>
  <c r="E8" i="1"/>
  <c r="E7" i="1"/>
  <c r="E18" i="1" l="1"/>
  <c r="E16" i="1"/>
  <c r="E24" i="1" l="1"/>
  <c r="E5" i="1" l="1"/>
  <c r="E13" i="1" s="1"/>
  <c r="E26" i="1" s="1"/>
</calcChain>
</file>

<file path=xl/sharedStrings.xml><?xml version="1.0" encoding="utf-8"?>
<sst xmlns="http://schemas.openxmlformats.org/spreadsheetml/2006/main" count="119" uniqueCount="93">
  <si>
    <t>…</t>
  </si>
  <si>
    <t>2.1</t>
  </si>
  <si>
    <t>1.1</t>
  </si>
  <si>
    <t>2.2</t>
  </si>
  <si>
    <t>2.3</t>
  </si>
  <si>
    <t>1.2</t>
  </si>
  <si>
    <t>1.3</t>
  </si>
  <si>
    <t>Subtotaal De Woude</t>
  </si>
  <si>
    <t>Subtotaal Akersloot</t>
  </si>
  <si>
    <t xml:space="preserve">Ondertekening </t>
  </si>
  <si>
    <t xml:space="preserve">Bedrijfsnaam </t>
  </si>
  <si>
    <t>Naam ondertekenaar</t>
  </si>
  <si>
    <t>Functie ondertekenaar</t>
  </si>
  <si>
    <t>Datum</t>
  </si>
  <si>
    <t>Handtekening</t>
  </si>
  <si>
    <t>Te specificeren</t>
  </si>
  <si>
    <t>uurloon</t>
  </si>
  <si>
    <t>Ureninzet</t>
  </si>
  <si>
    <t>Akersloot</t>
  </si>
  <si>
    <t>De Woude</t>
  </si>
  <si>
    <t>44 uur p/w x 33 weken 1.452 uren</t>
  </si>
  <si>
    <t>67 uur p/w x 52 weken 3.484 uren</t>
  </si>
  <si>
    <t>37 uur p/w x 19 weken 703 uren</t>
  </si>
  <si>
    <t>gem. 1 uur p/w x 52 weken = 52 uren</t>
  </si>
  <si>
    <t>Totaal beide functies</t>
  </si>
  <si>
    <t>Stelpost</t>
  </si>
  <si>
    <t>Eindtotaal</t>
  </si>
  <si>
    <t>1.2.1</t>
  </si>
  <si>
    <t>1.2.2</t>
  </si>
  <si>
    <t>2.2.1</t>
  </si>
  <si>
    <t>2.2.2</t>
  </si>
  <si>
    <t>1.2.3</t>
  </si>
  <si>
    <t xml:space="preserve">   structureel (maandelijks, 4 uur)</t>
  </si>
  <si>
    <t xml:space="preserve">   incidenteel (bij storingen)</t>
  </si>
  <si>
    <t>uren</t>
  </si>
  <si>
    <t>April t/m oktober 44 uur p/w x 33 weken</t>
  </si>
  <si>
    <t>November t/m maart 37 uur p/w x 19 weken</t>
  </si>
  <si>
    <t xml:space="preserve">Subtotaal </t>
  </si>
  <si>
    <t>Januari t/m december 67 uur p/w x 52 weken (= totaal)</t>
  </si>
  <si>
    <t xml:space="preserve">Onderhoud 1 uur p/w x 52 weken </t>
  </si>
  <si>
    <t>Onderhoud 1 uur p/w x 52 weken</t>
  </si>
  <si>
    <t>uren gem</t>
  </si>
  <si>
    <t>per mnd</t>
  </si>
  <si>
    <t xml:space="preserve">totaal </t>
  </si>
  <si>
    <t>per maand</t>
  </si>
  <si>
    <t>3.</t>
  </si>
  <si>
    <t>Vermelde urenaantal is fictief. Uurtarief is exclusief ORT.</t>
  </si>
  <si>
    <t>1.3.1</t>
  </si>
  <si>
    <t>1.3.2</t>
  </si>
  <si>
    <t>2.3.1</t>
  </si>
  <si>
    <t>2.3.2</t>
  </si>
  <si>
    <t>inschrijver kan zelf bepalen of hij hier een bedrag per uur (* te vermelden aantal) of een bedrag per maand wil opvoeren</t>
  </si>
  <si>
    <t xml:space="preserve">Opmerkingen: </t>
  </si>
  <si>
    <t>In cel D9 basisbedrag per 2 jaar invullen; wordt in E9 omgerekend naar maandbedrag (gedeeld door 24 maanden)</t>
  </si>
  <si>
    <t>In cel D20 basisbedrag per 2 jaar invullen; wordt in E20 omgerekend naar maandbedrag (gedeeld door 24 maanden)</t>
  </si>
  <si>
    <t>Inschrijver kan zelf bepalen of hij hier een bedrag per uur (* te vermelden aantal) of een bedrag per maand wil opvoeren, mits gespecificeerd.</t>
  </si>
  <si>
    <t xml:space="preserve">Toelichting </t>
  </si>
  <si>
    <t>2.2.3</t>
  </si>
  <si>
    <t xml:space="preserve">2. </t>
  </si>
  <si>
    <t>1.</t>
  </si>
  <si>
    <t>tarief * fictief aantal uren per maand</t>
  </si>
  <si>
    <t>Inzet eigen personeel (uren in 2021) -/-</t>
  </si>
  <si>
    <t>Uren gem. per maand minus inzet eigen personeel</t>
  </si>
  <si>
    <t>Totaal uren nautisch personeel per jaar</t>
  </si>
  <si>
    <t>Totaal uren technisch personeel per jaar</t>
  </si>
  <si>
    <t>Schatting ureninzet berekend in tbv aanbesteding 2016</t>
  </si>
  <si>
    <t>de volgende ureninzet: (ter indicatie)</t>
  </si>
  <si>
    <t>Op basis van de vaartijden en inzet van eigen personeel betekent dit</t>
  </si>
  <si>
    <t>Nautisch personeel</t>
  </si>
  <si>
    <t>april t/m oktober</t>
  </si>
  <si>
    <t>november t/m maart</t>
  </si>
  <si>
    <t>Subtotaal Nautisch personeel</t>
  </si>
  <si>
    <r>
      <t xml:space="preserve">Inzet eigen </t>
    </r>
    <r>
      <rPr>
        <sz val="11"/>
        <color theme="1"/>
        <rFont val="Arial"/>
        <family val="2"/>
      </rPr>
      <t>Nautisch personeel</t>
    </r>
  </si>
  <si>
    <r>
      <t>Mindering uren door inzet eigen Nautisch personeel, meestal bij De Woude</t>
    </r>
    <r>
      <rPr>
        <sz val="11"/>
        <color theme="1"/>
        <rFont val="Calibri"/>
        <family val="2"/>
        <scheme val="minor"/>
      </rPr>
      <t xml:space="preserve"> </t>
    </r>
  </si>
  <si>
    <t>Technisch personeel (onderhoud)</t>
  </si>
  <si>
    <t>Totaal Technisch personeel</t>
  </si>
  <si>
    <t>uren per jaar tenzij anders vermeld</t>
  </si>
  <si>
    <t>Totaal Nautisch personeel</t>
  </si>
  <si>
    <t xml:space="preserve">Deze urenvermelding is alleen een indicatie. </t>
  </si>
  <si>
    <t>Hier kunnen geen rechten aan worden ontleend.</t>
  </si>
  <si>
    <t>aantal uur</t>
  </si>
  <si>
    <t>Alleen de groene velden invullen!</t>
  </si>
  <si>
    <t>Prijsopgave Veerponten Castricum 2022 en verder</t>
  </si>
  <si>
    <t>In te zetten nautisch personeel (a)</t>
  </si>
  <si>
    <t xml:space="preserve">   tweejaarlijks groot onderhoud (b)</t>
  </si>
  <si>
    <t>a</t>
  </si>
  <si>
    <t>b</t>
  </si>
  <si>
    <t>c</t>
  </si>
  <si>
    <t xml:space="preserve">Overige kosten (c) </t>
  </si>
  <si>
    <t>d</t>
  </si>
  <si>
    <t>Exclusief te gebruiken materialen en/of onderdelen</t>
  </si>
  <si>
    <t>In te zetten technisch personeel (d)</t>
  </si>
  <si>
    <t xml:space="preserve">Het bedrag is het basisbedrag per 2 jaar, omgerekend naar een fictief maandbedrag (door te delen door 24 maanden). Het gaat hierbij om arbeidsloon, incl. varen naar de werf en alle vervangingen van filters, olie enz., die zijn te voorzien. Zie ook toelichting in par. 5.3 van het aanbestedingsdocument.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</si>
</sst>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 #,##0"/>
    <numFmt numFmtId="165" formatCode="&quot;€&quot;\ #,##0.00"/>
  </numFmts>
  <fonts count="13" x14ac:knownFonts="1">
    <font>
      <sz val="11"/>
      <color theme="1"/>
      <name val="Calibri"/>
      <family val="2"/>
      <scheme val="minor"/>
    </font>
    <font>
      <b/>
      <sz val="11"/>
      <color theme="1"/>
      <name val="Calibri"/>
      <family val="2"/>
      <scheme val="minor"/>
    </font>
    <font>
      <sz val="16"/>
      <color theme="1"/>
      <name val="Calibri"/>
      <family val="2"/>
      <scheme val="minor"/>
    </font>
    <font>
      <sz val="10"/>
      <color theme="1"/>
      <name val="Calibri"/>
      <family val="2"/>
      <scheme val="minor"/>
    </font>
    <font>
      <b/>
      <sz val="11"/>
      <color theme="1"/>
      <name val="Arial"/>
      <family val="2"/>
    </font>
    <font>
      <sz val="11"/>
      <color theme="1"/>
      <name val="Arial"/>
      <family val="2"/>
    </font>
    <font>
      <i/>
      <sz val="10"/>
      <color theme="1"/>
      <name val="Arial"/>
      <family val="2"/>
    </font>
    <font>
      <sz val="8"/>
      <color theme="1"/>
      <name val="Arial"/>
      <family val="2"/>
    </font>
    <font>
      <sz val="10"/>
      <color rgb="FFFF0000"/>
      <name val="Calibri"/>
      <family val="2"/>
      <scheme val="minor"/>
    </font>
    <font>
      <sz val="11"/>
      <color rgb="FFFF0000"/>
      <name val="Calibri"/>
      <family val="2"/>
      <scheme val="minor"/>
    </font>
    <font>
      <b/>
      <sz val="10"/>
      <color theme="1"/>
      <name val="Calibri"/>
      <family val="2"/>
      <scheme val="minor"/>
    </font>
    <font>
      <sz val="14"/>
      <color theme="1"/>
      <name val="Calibri"/>
      <family val="2"/>
      <scheme val="minor"/>
    </font>
    <font>
      <i/>
      <sz val="10"/>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FDE9D9"/>
        <bgColor indexed="64"/>
      </patternFill>
    </fill>
    <fill>
      <patternFill patternType="solid">
        <fgColor rgb="FF00B0F0"/>
        <bgColor indexed="64"/>
      </patternFill>
    </fill>
    <fill>
      <patternFill patternType="solid">
        <fgColor theme="5"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1">
    <xf numFmtId="0" fontId="0" fillId="0" borderId="0" xfId="0"/>
    <xf numFmtId="0" fontId="2" fillId="0" borderId="0" xfId="0" applyFont="1"/>
    <xf numFmtId="0" fontId="3" fillId="0" borderId="0" xfId="0" applyFont="1"/>
    <xf numFmtId="0" fontId="0" fillId="0" borderId="1" xfId="0" applyBorder="1"/>
    <xf numFmtId="0" fontId="4" fillId="3" borderId="7" xfId="0" applyFont="1" applyFill="1" applyBorder="1" applyAlignment="1">
      <alignment vertical="center" wrapText="1"/>
    </xf>
    <xf numFmtId="0" fontId="4" fillId="3" borderId="8" xfId="0" applyFont="1" applyFill="1" applyBorder="1" applyAlignment="1">
      <alignment vertical="center" wrapText="1"/>
    </xf>
    <xf numFmtId="0" fontId="5" fillId="3" borderId="9" xfId="0" applyFont="1" applyFill="1" applyBorder="1" applyAlignment="1">
      <alignment vertical="center" wrapText="1"/>
    </xf>
    <xf numFmtId="0" fontId="5" fillId="0" borderId="10" xfId="0" applyFont="1" applyBorder="1" applyAlignment="1">
      <alignment horizontal="center" vertical="center" wrapText="1"/>
    </xf>
    <xf numFmtId="0" fontId="4" fillId="3" borderId="9" xfId="0" applyFont="1" applyFill="1" applyBorder="1" applyAlignment="1">
      <alignment vertical="center" wrapText="1"/>
    </xf>
    <xf numFmtId="0" fontId="7" fillId="0" borderId="0" xfId="0" applyFont="1" applyAlignment="1">
      <alignment vertical="center"/>
    </xf>
    <xf numFmtId="164" fontId="0" fillId="0" borderId="0" xfId="0" applyNumberFormat="1" applyAlignment="1">
      <alignment wrapText="1"/>
    </xf>
    <xf numFmtId="165" fontId="0" fillId="0" borderId="0" xfId="0" applyNumberFormat="1"/>
    <xf numFmtId="0" fontId="0" fillId="0" borderId="0" xfId="0" applyFont="1"/>
    <xf numFmtId="164" fontId="0" fillId="0" borderId="0" xfId="0" applyNumberFormat="1" applyFont="1" applyAlignment="1">
      <alignment wrapText="1"/>
    </xf>
    <xf numFmtId="0" fontId="0" fillId="2" borderId="0" xfId="0" applyFont="1" applyFill="1"/>
    <xf numFmtId="0" fontId="0" fillId="0" borderId="0" xfId="0" applyFont="1" applyAlignment="1">
      <alignment wrapText="1"/>
    </xf>
    <xf numFmtId="165" fontId="0" fillId="0" borderId="0" xfId="0" applyNumberFormat="1" applyFont="1"/>
    <xf numFmtId="0" fontId="1" fillId="0" borderId="0" xfId="0" applyFont="1"/>
    <xf numFmtId="0" fontId="0" fillId="0" borderId="1" xfId="0" applyFont="1" applyBorder="1"/>
    <xf numFmtId="0" fontId="3" fillId="0" borderId="1" xfId="0" applyFont="1" applyBorder="1"/>
    <xf numFmtId="0" fontId="3" fillId="2" borderId="0" xfId="0" applyFont="1" applyFill="1"/>
    <xf numFmtId="0" fontId="0" fillId="0" borderId="0" xfId="0" applyFill="1"/>
    <xf numFmtId="165" fontId="3" fillId="6" borderId="1" xfId="0" applyNumberFormat="1" applyFont="1" applyFill="1" applyBorder="1"/>
    <xf numFmtId="165" fontId="0" fillId="6" borderId="1" xfId="0" applyNumberFormat="1" applyFont="1" applyFill="1" applyBorder="1"/>
    <xf numFmtId="0" fontId="0" fillId="6" borderId="1" xfId="0" applyFont="1" applyFill="1" applyBorder="1"/>
    <xf numFmtId="0" fontId="8" fillId="0" borderId="0" xfId="0" applyFont="1"/>
    <xf numFmtId="0" fontId="9" fillId="0" borderId="0" xfId="0" applyFont="1"/>
    <xf numFmtId="0" fontId="5" fillId="0" borderId="1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0" fillId="0" borderId="1" xfId="0" applyFont="1" applyBorder="1" applyAlignment="1">
      <alignment horizontal="center"/>
    </xf>
    <xf numFmtId="0" fontId="0" fillId="0" borderId="2" xfId="0" applyFont="1" applyBorder="1" applyAlignment="1">
      <alignment horizontal="center"/>
    </xf>
    <xf numFmtId="0" fontId="0" fillId="0" borderId="3" xfId="0" applyFont="1" applyBorder="1" applyAlignment="1">
      <alignment horizontal="center"/>
    </xf>
    <xf numFmtId="0" fontId="0" fillId="0" borderId="4" xfId="0" applyFont="1" applyBorder="1" applyAlignment="1">
      <alignment horizontal="center"/>
    </xf>
    <xf numFmtId="0" fontId="0" fillId="0" borderId="5" xfId="0" applyFont="1" applyBorder="1" applyAlignment="1">
      <alignment horizontal="left" vertical="top"/>
    </xf>
    <xf numFmtId="0" fontId="0" fillId="0" borderId="6" xfId="0" applyFont="1" applyBorder="1" applyAlignment="1">
      <alignment horizontal="left" vertical="top"/>
    </xf>
    <xf numFmtId="1" fontId="0" fillId="0" borderId="0" xfId="0" applyNumberFormat="1"/>
    <xf numFmtId="0" fontId="0" fillId="0" borderId="0" xfId="0" applyFont="1" applyFill="1"/>
    <xf numFmtId="0" fontId="1" fillId="5" borderId="2" xfId="0" applyFont="1" applyFill="1" applyBorder="1" applyAlignment="1">
      <alignment horizontal="left"/>
    </xf>
    <xf numFmtId="0" fontId="1" fillId="5" borderId="3" xfId="0" applyFont="1" applyFill="1" applyBorder="1" applyAlignment="1">
      <alignment horizontal="left"/>
    </xf>
    <xf numFmtId="0" fontId="1" fillId="5" borderId="4" xfId="0" applyFont="1" applyFill="1" applyBorder="1" applyAlignment="1">
      <alignment horizontal="left"/>
    </xf>
    <xf numFmtId="0" fontId="2" fillId="0" borderId="0" xfId="0" applyFont="1" applyFill="1"/>
    <xf numFmtId="0" fontId="3" fillId="0" borderId="0" xfId="0" applyFont="1" applyFill="1"/>
    <xf numFmtId="0" fontId="3" fillId="0" borderId="1" xfId="0" applyFont="1" applyBorder="1" applyAlignment="1">
      <alignment horizontal="left" vertical="top" wrapText="1"/>
    </xf>
    <xf numFmtId="165" fontId="3" fillId="8" borderId="1" xfId="0" applyNumberFormat="1" applyFont="1" applyFill="1" applyBorder="1"/>
    <xf numFmtId="0" fontId="3" fillId="8" borderId="1" xfId="0" applyFont="1" applyFill="1" applyBorder="1"/>
    <xf numFmtId="0" fontId="1" fillId="0" borderId="0" xfId="0" applyFont="1" applyFill="1"/>
    <xf numFmtId="0" fontId="0" fillId="4" borderId="13" xfId="0" applyFont="1" applyFill="1" applyBorder="1"/>
    <xf numFmtId="164" fontId="0" fillId="4" borderId="9" xfId="0" applyNumberFormat="1" applyFont="1" applyFill="1" applyBorder="1" applyAlignment="1">
      <alignment wrapText="1"/>
    </xf>
    <xf numFmtId="164" fontId="0" fillId="4" borderId="7" xfId="0" applyNumberFormat="1" applyFont="1" applyFill="1" applyBorder="1" applyAlignment="1">
      <alignment wrapText="1"/>
    </xf>
    <xf numFmtId="164" fontId="3" fillId="8" borderId="1" xfId="0" applyNumberFormat="1" applyFont="1" applyFill="1" applyBorder="1"/>
    <xf numFmtId="0" fontId="1" fillId="4" borderId="16" xfId="0" applyFont="1" applyFill="1" applyBorder="1"/>
    <xf numFmtId="165" fontId="0" fillId="4" borderId="16" xfId="0" applyNumberFormat="1" applyFont="1" applyFill="1" applyBorder="1"/>
    <xf numFmtId="0" fontId="0" fillId="4" borderId="16" xfId="0" applyFont="1" applyFill="1" applyBorder="1"/>
    <xf numFmtId="0" fontId="1" fillId="4" borderId="7" xfId="0" applyFont="1" applyFill="1" applyBorder="1"/>
    <xf numFmtId="0" fontId="1" fillId="0" borderId="0" xfId="0" applyFont="1" applyFill="1" applyBorder="1"/>
    <xf numFmtId="165" fontId="0" fillId="0" borderId="0" xfId="0" applyNumberFormat="1" applyFont="1" applyFill="1" applyBorder="1"/>
    <xf numFmtId="0" fontId="0" fillId="0" borderId="0" xfId="0" applyFont="1" applyFill="1" applyBorder="1"/>
    <xf numFmtId="164" fontId="0" fillId="0" borderId="0" xfId="0" applyNumberFormat="1" applyFont="1" applyFill="1" applyBorder="1" applyAlignment="1">
      <alignment wrapText="1"/>
    </xf>
    <xf numFmtId="165" fontId="0" fillId="0" borderId="13" xfId="0" applyNumberFormat="1" applyFont="1" applyBorder="1"/>
    <xf numFmtId="165" fontId="0" fillId="0" borderId="9" xfId="0" applyNumberFormat="1" applyFont="1" applyBorder="1" applyAlignment="1">
      <alignment horizontal="center"/>
    </xf>
    <xf numFmtId="0" fontId="0" fillId="0" borderId="19" xfId="0" applyFont="1" applyBorder="1"/>
    <xf numFmtId="0" fontId="0" fillId="0" borderId="14" xfId="0" applyFont="1" applyBorder="1" applyAlignment="1">
      <alignment wrapText="1"/>
    </xf>
    <xf numFmtId="165" fontId="0" fillId="8" borderId="20" xfId="0" applyNumberFormat="1" applyFont="1" applyFill="1" applyBorder="1"/>
    <xf numFmtId="0" fontId="0" fillId="0" borderId="20" xfId="0" applyFont="1" applyBorder="1"/>
    <xf numFmtId="164" fontId="0" fillId="0" borderId="21" xfId="0" applyNumberFormat="1" applyFont="1" applyBorder="1" applyAlignment="1">
      <alignment wrapText="1"/>
    </xf>
    <xf numFmtId="0" fontId="0" fillId="0" borderId="18" xfId="0" applyFont="1" applyBorder="1"/>
    <xf numFmtId="0" fontId="0" fillId="0" borderId="0" xfId="0" applyFont="1" applyBorder="1" applyAlignment="1">
      <alignment wrapText="1"/>
    </xf>
    <xf numFmtId="164" fontId="0" fillId="6" borderId="22" xfId="0" applyNumberFormat="1" applyFont="1" applyFill="1" applyBorder="1" applyAlignment="1">
      <alignment wrapText="1"/>
    </xf>
    <xf numFmtId="0" fontId="3" fillId="0" borderId="18" xfId="0" applyFont="1" applyBorder="1" applyAlignment="1">
      <alignment horizontal="right"/>
    </xf>
    <xf numFmtId="0" fontId="3" fillId="0" borderId="0" xfId="0" applyFont="1" applyBorder="1"/>
    <xf numFmtId="164" fontId="3" fillId="0" borderId="22" xfId="0" applyNumberFormat="1" applyFont="1" applyBorder="1" applyAlignment="1">
      <alignment wrapText="1"/>
    </xf>
    <xf numFmtId="0" fontId="3" fillId="2" borderId="0" xfId="0" applyFont="1" applyFill="1" applyBorder="1"/>
    <xf numFmtId="0" fontId="0" fillId="0" borderId="0" xfId="0" applyFont="1" applyFill="1" applyBorder="1" applyAlignment="1">
      <alignment wrapText="1"/>
    </xf>
    <xf numFmtId="0" fontId="0" fillId="6" borderId="22" xfId="0" applyFont="1" applyFill="1" applyBorder="1"/>
    <xf numFmtId="164" fontId="3" fillId="8" borderId="22" xfId="0" applyNumberFormat="1" applyFont="1" applyFill="1" applyBorder="1" applyAlignment="1">
      <alignment wrapText="1"/>
    </xf>
    <xf numFmtId="0" fontId="0" fillId="0" borderId="15" xfId="0" applyFont="1" applyBorder="1"/>
    <xf numFmtId="165" fontId="3" fillId="6" borderId="23" xfId="0" applyNumberFormat="1" applyFont="1" applyFill="1" applyBorder="1"/>
    <xf numFmtId="0" fontId="3" fillId="6" borderId="23" xfId="0" applyFont="1" applyFill="1" applyBorder="1"/>
    <xf numFmtId="164" fontId="0" fillId="7" borderId="24" xfId="0" applyNumberFormat="1" applyFont="1" applyFill="1" applyBorder="1" applyAlignment="1">
      <alignment wrapText="1"/>
    </xf>
    <xf numFmtId="0" fontId="10" fillId="0" borderId="0" xfId="0" applyFont="1" applyFill="1"/>
    <xf numFmtId="0" fontId="1" fillId="0" borderId="11" xfId="0" applyFont="1" applyBorder="1" applyAlignment="1">
      <alignment wrapText="1"/>
    </xf>
    <xf numFmtId="1" fontId="9" fillId="0" borderId="0" xfId="0" applyNumberFormat="1" applyFont="1"/>
    <xf numFmtId="0" fontId="11" fillId="0" borderId="0" xfId="0" applyFont="1"/>
    <xf numFmtId="0" fontId="0" fillId="0" borderId="13" xfId="0" applyBorder="1"/>
    <xf numFmtId="0" fontId="0" fillId="0" borderId="9" xfId="0" applyBorder="1"/>
    <xf numFmtId="1" fontId="0" fillId="0" borderId="13" xfId="0" applyNumberFormat="1" applyBorder="1"/>
    <xf numFmtId="1" fontId="0" fillId="0" borderId="9" xfId="0" applyNumberFormat="1" applyBorder="1"/>
    <xf numFmtId="0" fontId="5" fillId="3" borderId="17" xfId="0" applyFont="1" applyFill="1" applyBorder="1" applyAlignment="1">
      <alignment vertical="center" wrapText="1"/>
    </xf>
    <xf numFmtId="0" fontId="6" fillId="3" borderId="9" xfId="0" applyFont="1" applyFill="1" applyBorder="1" applyAlignment="1">
      <alignment vertical="center" wrapText="1"/>
    </xf>
    <xf numFmtId="0" fontId="6" fillId="0" borderId="10" xfId="0" applyFont="1" applyBorder="1" applyAlignment="1">
      <alignment horizontal="center" vertical="center" wrapText="1"/>
    </xf>
    <xf numFmtId="0" fontId="5" fillId="0" borderId="17" xfId="0" applyFont="1" applyBorder="1" applyAlignment="1">
      <alignment horizontal="center" vertical="center" wrapText="1"/>
    </xf>
    <xf numFmtId="0" fontId="0" fillId="0" borderId="1" xfId="0" applyBorder="1" applyAlignment="1">
      <alignment horizont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xf>
    <xf numFmtId="0" fontId="0" fillId="0" borderId="13" xfId="0" applyFont="1" applyBorder="1" applyAlignment="1">
      <alignment horizontal="left"/>
    </xf>
    <xf numFmtId="0" fontId="0" fillId="0" borderId="9" xfId="0" applyFont="1" applyBorder="1" applyAlignment="1">
      <alignment horizontal="left"/>
    </xf>
    <xf numFmtId="0" fontId="1" fillId="8" borderId="0" xfId="0" applyFont="1" applyFill="1" applyAlignment="1">
      <alignment wrapText="1"/>
    </xf>
    <xf numFmtId="0" fontId="0" fillId="8" borderId="0" xfId="0" applyFont="1" applyFill="1"/>
    <xf numFmtId="0" fontId="2" fillId="0" borderId="0" xfId="0" applyFont="1" applyAlignment="1">
      <alignment horizontal="left"/>
    </xf>
    <xf numFmtId="0" fontId="0" fillId="0" borderId="1" xfId="0" applyFont="1" applyBorder="1" applyAlignment="1">
      <alignment horizontal="center" vertical="top"/>
    </xf>
    <xf numFmtId="0" fontId="3" fillId="0" borderId="1" xfId="0" applyFont="1" applyFill="1" applyBorder="1" applyAlignment="1">
      <alignment horizontal="left" vertical="top" wrapText="1"/>
    </xf>
    <xf numFmtId="0" fontId="0" fillId="0" borderId="0" xfId="0" applyFont="1" applyBorder="1"/>
    <xf numFmtId="0" fontId="12" fillId="0" borderId="0" xfId="0" applyFont="1" applyBorder="1"/>
    <xf numFmtId="165" fontId="0" fillId="0" borderId="0" xfId="0" applyNumberFormat="1" applyFont="1" applyBorder="1"/>
    <xf numFmtId="164" fontId="0" fillId="0" borderId="0" xfId="0" applyNumberFormat="1"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tabSelected="1" topLeftCell="A19" workbookViewId="0">
      <selection activeCell="K34" sqref="K34"/>
    </sheetView>
  </sheetViews>
  <sheetFormatPr defaultRowHeight="15" x14ac:dyDescent="0.25"/>
  <cols>
    <col min="1" max="1" width="6.42578125" customWidth="1"/>
    <col min="2" max="2" width="35.85546875" customWidth="1"/>
    <col min="3" max="3" width="9.42578125" style="11" customWidth="1"/>
    <col min="4" max="4" width="10.28515625" customWidth="1"/>
    <col min="5" max="5" width="13.5703125" style="10" customWidth="1"/>
    <col min="6" max="6" width="2.140625" customWidth="1"/>
    <col min="7" max="7" width="9.140625" style="2"/>
    <col min="9" max="9" width="9.7109375" customWidth="1"/>
    <col min="10" max="10" width="13.42578125" customWidth="1"/>
    <col min="11" max="11" width="12.85546875" customWidth="1"/>
    <col min="13" max="13" width="10.5703125" bestFit="1" customWidth="1"/>
    <col min="14" max="14" width="9.140625" style="21"/>
  </cols>
  <sheetData>
    <row r="1" spans="1:16" s="1" customFormat="1" ht="21.75" thickBot="1" x14ac:dyDescent="0.4">
      <c r="A1" s="104" t="s">
        <v>82</v>
      </c>
      <c r="B1" s="104"/>
      <c r="C1" s="104"/>
      <c r="D1" s="104"/>
      <c r="E1" s="104"/>
      <c r="G1" s="2"/>
      <c r="N1" s="44"/>
    </row>
    <row r="2" spans="1:16" s="12" customFormat="1" x14ac:dyDescent="0.25">
      <c r="A2" s="103"/>
      <c r="B2" s="102" t="s">
        <v>81</v>
      </c>
      <c r="C2" s="62"/>
      <c r="D2" s="100" t="s">
        <v>80</v>
      </c>
      <c r="E2" s="50" t="s">
        <v>43</v>
      </c>
      <c r="G2" s="2"/>
      <c r="N2" s="40"/>
    </row>
    <row r="3" spans="1:16" s="12" customFormat="1" ht="15.75" thickBot="1" x14ac:dyDescent="0.3">
      <c r="B3" s="15"/>
      <c r="C3" s="63" t="s">
        <v>16</v>
      </c>
      <c r="D3" s="101" t="s">
        <v>42</v>
      </c>
      <c r="E3" s="51" t="s">
        <v>44</v>
      </c>
      <c r="G3" s="83" t="s">
        <v>52</v>
      </c>
      <c r="H3" s="49"/>
      <c r="N3" s="40"/>
    </row>
    <row r="4" spans="1:16" s="12" customFormat="1" ht="15.75" thickBot="1" x14ac:dyDescent="0.3">
      <c r="A4" s="17" t="s">
        <v>59</v>
      </c>
      <c r="B4" s="17" t="s">
        <v>18</v>
      </c>
      <c r="C4" s="16"/>
      <c r="E4" s="13"/>
      <c r="G4" s="2"/>
      <c r="N4" s="40"/>
    </row>
    <row r="5" spans="1:16" s="12" customFormat="1" x14ac:dyDescent="0.25">
      <c r="A5" s="64" t="s">
        <v>2</v>
      </c>
      <c r="B5" s="65" t="s">
        <v>83</v>
      </c>
      <c r="C5" s="66"/>
      <c r="D5" s="67">
        <v>180</v>
      </c>
      <c r="E5" s="68">
        <f>SUM(C5*D5)</f>
        <v>0</v>
      </c>
      <c r="G5" s="2" t="s">
        <v>60</v>
      </c>
      <c r="N5" s="40"/>
    </row>
    <row r="6" spans="1:16" s="12" customFormat="1" x14ac:dyDescent="0.25">
      <c r="A6" s="69" t="s">
        <v>5</v>
      </c>
      <c r="B6" s="70" t="s">
        <v>91</v>
      </c>
      <c r="C6" s="23"/>
      <c r="D6" s="24"/>
      <c r="E6" s="71"/>
      <c r="G6" s="2"/>
      <c r="N6" s="40"/>
    </row>
    <row r="7" spans="1:16" s="12" customFormat="1" ht="13.5" customHeight="1" x14ac:dyDescent="0.25">
      <c r="A7" s="72" t="s">
        <v>27</v>
      </c>
      <c r="B7" s="73" t="s">
        <v>32</v>
      </c>
      <c r="C7" s="47"/>
      <c r="D7" s="19">
        <v>4</v>
      </c>
      <c r="E7" s="74">
        <f t="shared" ref="E7:E8" si="0">SUM(C7*D7)</f>
        <v>0</v>
      </c>
      <c r="G7" s="2" t="s">
        <v>60</v>
      </c>
      <c r="N7" s="40"/>
    </row>
    <row r="8" spans="1:16" s="12" customFormat="1" x14ac:dyDescent="0.25">
      <c r="A8" s="72" t="s">
        <v>28</v>
      </c>
      <c r="B8" s="73" t="s">
        <v>33</v>
      </c>
      <c r="C8" s="47"/>
      <c r="D8" s="19">
        <v>2</v>
      </c>
      <c r="E8" s="74">
        <f t="shared" si="0"/>
        <v>0</v>
      </c>
      <c r="G8" s="2" t="s">
        <v>60</v>
      </c>
      <c r="N8" s="40"/>
    </row>
    <row r="9" spans="1:16" s="12" customFormat="1" x14ac:dyDescent="0.25">
      <c r="A9" s="72" t="s">
        <v>31</v>
      </c>
      <c r="B9" s="75" t="s">
        <v>84</v>
      </c>
      <c r="C9" s="22"/>
      <c r="D9" s="53"/>
      <c r="E9" s="74">
        <f>SUM(D9/24)</f>
        <v>0</v>
      </c>
      <c r="G9" s="20" t="s">
        <v>53</v>
      </c>
      <c r="H9" s="14"/>
      <c r="I9" s="14"/>
      <c r="J9" s="14"/>
      <c r="K9" s="14"/>
      <c r="L9" s="14"/>
      <c r="M9" s="14"/>
      <c r="N9" s="14"/>
      <c r="O9" s="14"/>
      <c r="P9" s="14"/>
    </row>
    <row r="10" spans="1:16" s="12" customFormat="1" x14ac:dyDescent="0.25">
      <c r="A10" s="69" t="s">
        <v>6</v>
      </c>
      <c r="B10" s="76" t="s">
        <v>88</v>
      </c>
      <c r="C10" s="23"/>
      <c r="D10" s="24"/>
      <c r="E10" s="77"/>
      <c r="G10" s="25"/>
      <c r="N10" s="40"/>
    </row>
    <row r="11" spans="1:16" s="2" customFormat="1" ht="12.75" x14ac:dyDescent="0.2">
      <c r="A11" s="72" t="s">
        <v>47</v>
      </c>
      <c r="B11" s="73" t="s">
        <v>0</v>
      </c>
      <c r="C11" s="47"/>
      <c r="D11" s="48"/>
      <c r="E11" s="78">
        <f>SUM(C11*D11)</f>
        <v>0</v>
      </c>
      <c r="G11" s="2" t="s">
        <v>51</v>
      </c>
      <c r="N11" s="45"/>
    </row>
    <row r="12" spans="1:16" s="2" customFormat="1" ht="12.75" x14ac:dyDescent="0.2">
      <c r="A12" s="72" t="s">
        <v>48</v>
      </c>
      <c r="B12" s="73" t="s">
        <v>0</v>
      </c>
      <c r="C12" s="47"/>
      <c r="D12" s="48"/>
      <c r="E12" s="78">
        <f>SUM(C12*D12)</f>
        <v>0</v>
      </c>
      <c r="N12" s="45"/>
    </row>
    <row r="13" spans="1:16" s="12" customFormat="1" ht="15.75" thickBot="1" x14ac:dyDescent="0.3">
      <c r="A13" s="79"/>
      <c r="B13" s="84" t="s">
        <v>8</v>
      </c>
      <c r="C13" s="80"/>
      <c r="D13" s="81"/>
      <c r="E13" s="82">
        <f>SUM(E5:E12)</f>
        <v>0</v>
      </c>
      <c r="G13" s="2"/>
      <c r="N13" s="40"/>
    </row>
    <row r="14" spans="1:16" s="12" customFormat="1" x14ac:dyDescent="0.25">
      <c r="C14" s="16"/>
      <c r="E14" s="13"/>
      <c r="G14" s="2"/>
      <c r="N14" s="40"/>
    </row>
    <row r="15" spans="1:16" s="12" customFormat="1" ht="15.75" thickBot="1" x14ac:dyDescent="0.3">
      <c r="A15" s="17" t="s">
        <v>58</v>
      </c>
      <c r="B15" s="17" t="s">
        <v>19</v>
      </c>
      <c r="C15" s="16"/>
      <c r="E15" s="13"/>
      <c r="G15" s="2"/>
      <c r="N15" s="40"/>
    </row>
    <row r="16" spans="1:16" s="12" customFormat="1" x14ac:dyDescent="0.25">
      <c r="A16" s="64" t="s">
        <v>1</v>
      </c>
      <c r="B16" s="65" t="s">
        <v>83</v>
      </c>
      <c r="C16" s="66"/>
      <c r="D16" s="67">
        <v>290</v>
      </c>
      <c r="E16" s="68">
        <f>SUM(C16*D16)</f>
        <v>0</v>
      </c>
      <c r="G16" s="2" t="s">
        <v>60</v>
      </c>
      <c r="N16" s="40"/>
    </row>
    <row r="17" spans="1:16" s="12" customFormat="1" x14ac:dyDescent="0.25">
      <c r="A17" s="69" t="s">
        <v>3</v>
      </c>
      <c r="B17" s="70" t="s">
        <v>91</v>
      </c>
      <c r="C17" s="23"/>
      <c r="D17" s="24"/>
      <c r="E17" s="71"/>
      <c r="G17" s="2"/>
      <c r="N17" s="40"/>
    </row>
    <row r="18" spans="1:16" s="12" customFormat="1" x14ac:dyDescent="0.25">
      <c r="A18" s="72" t="s">
        <v>29</v>
      </c>
      <c r="B18" s="73" t="s">
        <v>32</v>
      </c>
      <c r="C18" s="47"/>
      <c r="D18" s="19">
        <v>4</v>
      </c>
      <c r="E18" s="74">
        <f>SUM(C18*D18)</f>
        <v>0</v>
      </c>
      <c r="G18" s="2" t="s">
        <v>60</v>
      </c>
      <c r="N18" s="40"/>
    </row>
    <row r="19" spans="1:16" s="12" customFormat="1" x14ac:dyDescent="0.25">
      <c r="A19" s="72" t="s">
        <v>30</v>
      </c>
      <c r="B19" s="73" t="s">
        <v>33</v>
      </c>
      <c r="C19" s="47"/>
      <c r="D19" s="19">
        <v>2</v>
      </c>
      <c r="E19" s="74">
        <f>SUM(C19*D19)</f>
        <v>0</v>
      </c>
      <c r="G19" s="2" t="s">
        <v>60</v>
      </c>
      <c r="N19" s="40"/>
    </row>
    <row r="20" spans="1:16" s="12" customFormat="1" x14ac:dyDescent="0.25">
      <c r="A20" s="72" t="s">
        <v>57</v>
      </c>
      <c r="B20" s="75" t="s">
        <v>84</v>
      </c>
      <c r="C20" s="23"/>
      <c r="D20" s="53"/>
      <c r="E20" s="74">
        <f>SUM(D20/24)</f>
        <v>0</v>
      </c>
      <c r="G20" s="20" t="s">
        <v>54</v>
      </c>
      <c r="H20" s="14"/>
      <c r="I20" s="14"/>
      <c r="J20" s="14"/>
      <c r="K20" s="14"/>
      <c r="L20" s="14"/>
      <c r="M20" s="14"/>
      <c r="N20" s="14"/>
      <c r="O20" s="14"/>
      <c r="P20" s="14"/>
    </row>
    <row r="21" spans="1:16" s="12" customFormat="1" x14ac:dyDescent="0.25">
      <c r="A21" s="69" t="s">
        <v>4</v>
      </c>
      <c r="B21" s="76" t="s">
        <v>88</v>
      </c>
      <c r="C21" s="23"/>
      <c r="D21" s="24"/>
      <c r="E21" s="71"/>
      <c r="G21" s="2"/>
      <c r="N21" s="40"/>
    </row>
    <row r="22" spans="1:16" s="2" customFormat="1" ht="12.75" x14ac:dyDescent="0.2">
      <c r="A22" s="72" t="s">
        <v>49</v>
      </c>
      <c r="B22" s="73" t="s">
        <v>0</v>
      </c>
      <c r="C22" s="47"/>
      <c r="D22" s="48"/>
      <c r="E22" s="78">
        <f>SUM(C22*D22)</f>
        <v>0</v>
      </c>
      <c r="N22" s="45"/>
    </row>
    <row r="23" spans="1:16" s="2" customFormat="1" ht="12.75" x14ac:dyDescent="0.2">
      <c r="A23" s="72" t="s">
        <v>50</v>
      </c>
      <c r="B23" s="73" t="s">
        <v>0</v>
      </c>
      <c r="C23" s="47"/>
      <c r="D23" s="48"/>
      <c r="E23" s="78">
        <f>SUM(C23*D23)</f>
        <v>0</v>
      </c>
      <c r="N23" s="45"/>
    </row>
    <row r="24" spans="1:16" s="12" customFormat="1" ht="15.75" thickBot="1" x14ac:dyDescent="0.3">
      <c r="A24" s="79"/>
      <c r="B24" s="84" t="s">
        <v>7</v>
      </c>
      <c r="C24" s="80"/>
      <c r="D24" s="81"/>
      <c r="E24" s="82">
        <f>SUM(E16:E23)</f>
        <v>0</v>
      </c>
      <c r="G24" s="2"/>
      <c r="N24" s="40"/>
    </row>
    <row r="25" spans="1:16" s="12" customFormat="1" ht="15.75" thickBot="1" x14ac:dyDescent="0.3">
      <c r="C25" s="16"/>
      <c r="E25" s="13"/>
      <c r="G25" s="2"/>
      <c r="N25" s="40"/>
    </row>
    <row r="26" spans="1:16" s="12" customFormat="1" ht="15.75" thickBot="1" x14ac:dyDescent="0.3">
      <c r="A26" s="57" t="s">
        <v>45</v>
      </c>
      <c r="B26" s="54" t="s">
        <v>26</v>
      </c>
      <c r="C26" s="55"/>
      <c r="D26" s="56"/>
      <c r="E26" s="52">
        <f>SUM(E13+E24)</f>
        <v>0</v>
      </c>
      <c r="G26" s="2"/>
      <c r="N26" s="40"/>
    </row>
    <row r="27" spans="1:16" s="40" customFormat="1" ht="9" customHeight="1" x14ac:dyDescent="0.25">
      <c r="A27" s="58"/>
      <c r="B27" s="58"/>
      <c r="C27" s="59"/>
      <c r="D27" s="60"/>
      <c r="E27" s="61"/>
      <c r="G27" s="45"/>
    </row>
    <row r="28" spans="1:16" s="12" customFormat="1" x14ac:dyDescent="0.25">
      <c r="A28" s="107"/>
      <c r="B28" s="108" t="s">
        <v>56</v>
      </c>
      <c r="C28" s="109"/>
      <c r="D28" s="107"/>
      <c r="E28" s="110"/>
      <c r="G28" s="2"/>
      <c r="N28" s="40"/>
    </row>
    <row r="29" spans="1:16" s="12" customFormat="1" x14ac:dyDescent="0.25">
      <c r="A29" s="105" t="s">
        <v>85</v>
      </c>
      <c r="B29" s="106" t="s">
        <v>46</v>
      </c>
      <c r="C29" s="106"/>
      <c r="D29" s="106"/>
      <c r="E29" s="106"/>
      <c r="G29" s="2"/>
      <c r="N29" s="40"/>
    </row>
    <row r="30" spans="1:16" s="12" customFormat="1" x14ac:dyDescent="0.25">
      <c r="A30" s="105" t="s">
        <v>86</v>
      </c>
      <c r="B30" s="96" t="s">
        <v>25</v>
      </c>
      <c r="C30" s="97"/>
      <c r="D30" s="97"/>
      <c r="E30" s="98"/>
      <c r="G30" s="2"/>
      <c r="N30" s="40"/>
    </row>
    <row r="31" spans="1:16" s="12" customFormat="1" x14ac:dyDescent="0.25">
      <c r="A31" s="105" t="s">
        <v>87</v>
      </c>
      <c r="B31" s="99" t="s">
        <v>15</v>
      </c>
      <c r="C31" s="99"/>
      <c r="D31" s="99"/>
      <c r="E31" s="99"/>
      <c r="G31" s="2"/>
      <c r="N31" s="40"/>
    </row>
    <row r="32" spans="1:16" s="12" customFormat="1" x14ac:dyDescent="0.25">
      <c r="A32" s="105" t="s">
        <v>89</v>
      </c>
      <c r="B32" s="99" t="s">
        <v>90</v>
      </c>
      <c r="C32" s="99"/>
      <c r="D32" s="99"/>
      <c r="E32" s="99"/>
      <c r="G32" s="2"/>
      <c r="N32" s="40"/>
    </row>
    <row r="33" spans="1:14" s="12" customFormat="1" ht="27" customHeight="1" x14ac:dyDescent="0.25">
      <c r="A33" s="105" t="s">
        <v>31</v>
      </c>
      <c r="B33" s="46" t="s">
        <v>92</v>
      </c>
      <c r="C33" s="46"/>
      <c r="D33" s="46"/>
      <c r="E33" s="46"/>
      <c r="G33" s="2"/>
      <c r="N33" s="40"/>
    </row>
    <row r="34" spans="1:14" s="12" customFormat="1" ht="25.5" customHeight="1" x14ac:dyDescent="0.25">
      <c r="A34" s="105" t="s">
        <v>57</v>
      </c>
      <c r="B34" s="46"/>
      <c r="C34" s="46"/>
      <c r="D34" s="46"/>
      <c r="E34" s="46"/>
      <c r="G34" s="2"/>
      <c r="N34" s="40"/>
    </row>
    <row r="35" spans="1:14" s="12" customFormat="1" x14ac:dyDescent="0.25">
      <c r="A35" s="105" t="s">
        <v>6</v>
      </c>
      <c r="B35" s="46" t="s">
        <v>55</v>
      </c>
      <c r="C35" s="46"/>
      <c r="D35" s="46"/>
      <c r="E35" s="46"/>
      <c r="G35" s="2"/>
      <c r="N35" s="40"/>
    </row>
    <row r="36" spans="1:14" s="12" customFormat="1" x14ac:dyDescent="0.25">
      <c r="A36" s="105" t="s">
        <v>4</v>
      </c>
      <c r="B36" s="46"/>
      <c r="C36" s="46"/>
      <c r="D36" s="46"/>
      <c r="E36" s="46"/>
      <c r="G36" s="2"/>
      <c r="N36" s="40"/>
    </row>
    <row r="37" spans="1:14" s="12" customFormat="1" x14ac:dyDescent="0.25">
      <c r="C37" s="16"/>
      <c r="E37" s="13"/>
      <c r="G37" s="2"/>
      <c r="N37" s="40"/>
    </row>
    <row r="38" spans="1:14" s="12" customFormat="1" x14ac:dyDescent="0.25">
      <c r="B38" s="41" t="s">
        <v>9</v>
      </c>
      <c r="C38" s="42"/>
      <c r="D38" s="42"/>
      <c r="E38" s="43"/>
      <c r="G38" s="2"/>
      <c r="N38" s="40"/>
    </row>
    <row r="39" spans="1:14" s="12" customFormat="1" x14ac:dyDescent="0.25">
      <c r="B39" s="18" t="s">
        <v>10</v>
      </c>
      <c r="C39" s="34"/>
      <c r="D39" s="35"/>
      <c r="E39" s="36"/>
      <c r="G39" s="2"/>
      <c r="N39" s="40"/>
    </row>
    <row r="40" spans="1:14" s="12" customFormat="1" x14ac:dyDescent="0.25">
      <c r="B40" s="18" t="s">
        <v>11</v>
      </c>
      <c r="C40" s="34"/>
      <c r="D40" s="35"/>
      <c r="E40" s="36"/>
      <c r="G40" s="2"/>
      <c r="N40" s="40"/>
    </row>
    <row r="41" spans="1:14" s="12" customFormat="1" x14ac:dyDescent="0.25">
      <c r="B41" s="18" t="s">
        <v>12</v>
      </c>
      <c r="C41" s="34"/>
      <c r="D41" s="35"/>
      <c r="E41" s="36"/>
      <c r="G41" s="2"/>
      <c r="N41" s="40"/>
    </row>
    <row r="42" spans="1:14" s="12" customFormat="1" x14ac:dyDescent="0.25">
      <c r="B42" s="18" t="s">
        <v>13</v>
      </c>
      <c r="C42" s="34"/>
      <c r="D42" s="35"/>
      <c r="E42" s="36"/>
      <c r="G42" s="2"/>
      <c r="N42" s="40"/>
    </row>
    <row r="43" spans="1:14" s="12" customFormat="1" x14ac:dyDescent="0.25">
      <c r="B43" s="37" t="s">
        <v>14</v>
      </c>
      <c r="C43" s="33"/>
      <c r="D43" s="33"/>
      <c r="E43" s="33"/>
      <c r="G43" s="2"/>
      <c r="N43" s="40"/>
    </row>
    <row r="44" spans="1:14" s="12" customFormat="1" ht="21" customHeight="1" x14ac:dyDescent="0.25">
      <c r="B44" s="38"/>
      <c r="C44" s="33"/>
      <c r="D44" s="33"/>
      <c r="E44" s="33"/>
      <c r="G44" s="2"/>
      <c r="N44" s="40"/>
    </row>
    <row r="45" spans="1:14" s="12" customFormat="1" x14ac:dyDescent="0.25">
      <c r="C45" s="16"/>
      <c r="E45" s="13"/>
      <c r="G45" s="2"/>
      <c r="N45" s="40"/>
    </row>
    <row r="46" spans="1:14" s="12" customFormat="1" x14ac:dyDescent="0.25">
      <c r="C46" s="16"/>
      <c r="E46" s="13"/>
      <c r="G46" s="2"/>
      <c r="N46" s="40"/>
    </row>
    <row r="47" spans="1:14" s="12" customFormat="1" x14ac:dyDescent="0.25">
      <c r="C47" s="16"/>
      <c r="E47" s="13"/>
      <c r="G47" s="2"/>
      <c r="N47" s="40"/>
    </row>
    <row r="48" spans="1:14" s="12" customFormat="1" x14ac:dyDescent="0.25">
      <c r="C48" s="16"/>
      <c r="E48" s="13"/>
      <c r="G48" s="2"/>
      <c r="N48" s="40"/>
    </row>
    <row r="49" spans="3:14" s="12" customFormat="1" x14ac:dyDescent="0.25">
      <c r="C49" s="16"/>
      <c r="E49" s="13"/>
      <c r="G49" s="2"/>
      <c r="N49" s="40"/>
    </row>
    <row r="50" spans="3:14" s="12" customFormat="1" x14ac:dyDescent="0.25">
      <c r="C50" s="16"/>
      <c r="E50" s="13"/>
      <c r="G50" s="2"/>
      <c r="N50" s="40"/>
    </row>
    <row r="51" spans="3:14" s="12" customFormat="1" x14ac:dyDescent="0.25">
      <c r="C51" s="16"/>
      <c r="E51" s="13"/>
      <c r="G51" s="2"/>
      <c r="N51" s="40"/>
    </row>
    <row r="52" spans="3:14" s="12" customFormat="1" x14ac:dyDescent="0.25">
      <c r="C52" s="16"/>
      <c r="E52" s="13"/>
      <c r="G52" s="2"/>
      <c r="N52" s="40"/>
    </row>
    <row r="53" spans="3:14" s="12" customFormat="1" x14ac:dyDescent="0.25">
      <c r="C53" s="16"/>
      <c r="E53" s="13"/>
      <c r="G53" s="2"/>
      <c r="N53" s="40"/>
    </row>
    <row r="54" spans="3:14" s="12" customFormat="1" x14ac:dyDescent="0.25">
      <c r="C54" s="16"/>
      <c r="E54" s="13"/>
      <c r="G54" s="2"/>
      <c r="N54" s="40"/>
    </row>
    <row r="55" spans="3:14" s="12" customFormat="1" x14ac:dyDescent="0.25">
      <c r="C55" s="16"/>
      <c r="E55" s="13"/>
      <c r="G55" s="2"/>
      <c r="N55" s="40"/>
    </row>
    <row r="56" spans="3:14" s="12" customFormat="1" x14ac:dyDescent="0.25">
      <c r="C56" s="16"/>
      <c r="E56" s="13"/>
      <c r="G56" s="2"/>
      <c r="N56" s="40"/>
    </row>
  </sheetData>
  <mergeCells count="14">
    <mergeCell ref="A1:E1"/>
    <mergeCell ref="B32:E32"/>
    <mergeCell ref="C43:E44"/>
    <mergeCell ref="B38:E38"/>
    <mergeCell ref="C39:E39"/>
    <mergeCell ref="C40:E40"/>
    <mergeCell ref="C41:E41"/>
    <mergeCell ref="C42:E42"/>
    <mergeCell ref="B43:B44"/>
    <mergeCell ref="B31:E31"/>
    <mergeCell ref="B30:E30"/>
    <mergeCell ref="B29:E29"/>
    <mergeCell ref="B33:E34"/>
    <mergeCell ref="B35:E3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0"/>
  <sheetViews>
    <sheetView topLeftCell="A10" workbookViewId="0">
      <selection activeCell="E28" sqref="E28"/>
    </sheetView>
  </sheetViews>
  <sheetFormatPr defaultRowHeight="15" x14ac:dyDescent="0.25"/>
  <cols>
    <col min="1" max="1" width="1.85546875" customWidth="1"/>
    <col min="9" max="9" width="3" customWidth="1"/>
    <col min="10" max="10" width="9.140625" style="39"/>
  </cols>
  <sheetData>
    <row r="1" spans="2:10" ht="9" customHeight="1" x14ac:dyDescent="0.25"/>
    <row r="2" spans="2:10" ht="18.75" x14ac:dyDescent="0.3">
      <c r="B2" s="86" t="s">
        <v>65</v>
      </c>
    </row>
    <row r="4" spans="2:10" x14ac:dyDescent="0.25">
      <c r="B4" t="s">
        <v>67</v>
      </c>
    </row>
    <row r="5" spans="2:10" ht="43.5" customHeight="1" thickBot="1" x14ac:dyDescent="0.3">
      <c r="B5" t="s">
        <v>66</v>
      </c>
    </row>
    <row r="6" spans="2:10" x14ac:dyDescent="0.25">
      <c r="H6" s="87"/>
      <c r="J6" s="89" t="s">
        <v>41</v>
      </c>
    </row>
    <row r="7" spans="2:10" ht="15.75" thickBot="1" x14ac:dyDescent="0.3">
      <c r="B7" t="s">
        <v>18</v>
      </c>
      <c r="H7" s="88" t="s">
        <v>34</v>
      </c>
      <c r="J7" s="90" t="s">
        <v>42</v>
      </c>
    </row>
    <row r="8" spans="2:10" x14ac:dyDescent="0.25">
      <c r="B8" t="s">
        <v>35</v>
      </c>
      <c r="H8">
        <v>1452</v>
      </c>
    </row>
    <row r="9" spans="2:10" x14ac:dyDescent="0.25">
      <c r="B9" t="s">
        <v>36</v>
      </c>
      <c r="H9">
        <v>703</v>
      </c>
    </row>
    <row r="10" spans="2:10" x14ac:dyDescent="0.25">
      <c r="B10" t="s">
        <v>37</v>
      </c>
      <c r="G10">
        <f>SUM(H8:H9)</f>
        <v>2155</v>
      </c>
      <c r="J10" s="39">
        <f>SUM(G10/12)</f>
        <v>179.58333333333334</v>
      </c>
    </row>
    <row r="11" spans="2:10" x14ac:dyDescent="0.25">
      <c r="B11" t="s">
        <v>39</v>
      </c>
      <c r="H11">
        <v>52</v>
      </c>
    </row>
    <row r="13" spans="2:10" x14ac:dyDescent="0.25">
      <c r="B13" t="s">
        <v>19</v>
      </c>
    </row>
    <row r="14" spans="2:10" x14ac:dyDescent="0.25">
      <c r="B14" t="s">
        <v>38</v>
      </c>
      <c r="H14">
        <v>3484</v>
      </c>
      <c r="J14" s="39">
        <f>SUM(H14/12)</f>
        <v>290.33333333333331</v>
      </c>
    </row>
    <row r="15" spans="2:10" x14ac:dyDescent="0.25">
      <c r="B15" t="s">
        <v>40</v>
      </c>
      <c r="H15">
        <v>52</v>
      </c>
    </row>
    <row r="16" spans="2:10" x14ac:dyDescent="0.25">
      <c r="B16" s="26" t="s">
        <v>61</v>
      </c>
      <c r="G16" s="26">
        <v>1386</v>
      </c>
      <c r="J16" s="85">
        <f>SUM(G16/12)</f>
        <v>115.5</v>
      </c>
    </row>
    <row r="17" spans="2:10" x14ac:dyDescent="0.25">
      <c r="G17" s="26"/>
      <c r="H17">
        <f>SUM(H14:H15)-G16</f>
        <v>2150</v>
      </c>
    </row>
    <row r="18" spans="2:10" x14ac:dyDescent="0.25">
      <c r="B18" t="s">
        <v>62</v>
      </c>
      <c r="G18" s="26"/>
      <c r="J18" s="39">
        <f>SUM(J10+J14)-J16</f>
        <v>354.41666666666663</v>
      </c>
    </row>
    <row r="19" spans="2:10" x14ac:dyDescent="0.25">
      <c r="B19" t="s">
        <v>63</v>
      </c>
      <c r="F19">
        <f>SUM(H8+H9+H14)-G16</f>
        <v>4253</v>
      </c>
    </row>
    <row r="20" spans="2:10" x14ac:dyDescent="0.25">
      <c r="B20" t="s">
        <v>64</v>
      </c>
      <c r="F20">
        <f>SUM(H11+H15)</f>
        <v>104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7"/>
  <sheetViews>
    <sheetView topLeftCell="A16" workbookViewId="0">
      <selection activeCell="C37" sqref="C37"/>
    </sheetView>
  </sheetViews>
  <sheetFormatPr defaultRowHeight="15" x14ac:dyDescent="0.25"/>
  <cols>
    <col min="2" max="2" width="21.140625" customWidth="1"/>
    <col min="3" max="3" width="11.85546875" customWidth="1"/>
    <col min="4" max="4" width="13.140625" customWidth="1"/>
  </cols>
  <sheetData>
    <row r="1" spans="2:8" x14ac:dyDescent="0.25">
      <c r="B1" t="s">
        <v>76</v>
      </c>
    </row>
    <row r="2" spans="2:8" ht="15.75" thickBot="1" x14ac:dyDescent="0.3"/>
    <row r="3" spans="2:8" ht="15.75" thickBot="1" x14ac:dyDescent="0.3">
      <c r="B3" s="4" t="s">
        <v>17</v>
      </c>
      <c r="C3" s="5" t="s">
        <v>18</v>
      </c>
      <c r="D3" s="5" t="s">
        <v>19</v>
      </c>
    </row>
    <row r="4" spans="2:8" ht="28.5" customHeight="1" x14ac:dyDescent="0.25">
      <c r="B4" s="91" t="s">
        <v>68</v>
      </c>
      <c r="C4" s="27" t="s">
        <v>20</v>
      </c>
      <c r="D4" s="27" t="s">
        <v>21</v>
      </c>
      <c r="F4" s="3">
        <v>1452</v>
      </c>
      <c r="G4" s="3">
        <v>703</v>
      </c>
      <c r="H4">
        <v>3484</v>
      </c>
    </row>
    <row r="5" spans="2:8" ht="21.75" customHeight="1" thickBot="1" x14ac:dyDescent="0.3">
      <c r="B5" s="6" t="s">
        <v>69</v>
      </c>
      <c r="C5" s="28"/>
      <c r="D5" s="94"/>
      <c r="F5" s="95">
        <f>SUM(F4:G4)</f>
        <v>2155</v>
      </c>
      <c r="G5" s="95"/>
    </row>
    <row r="6" spans="2:8" ht="26.25" customHeight="1" x14ac:dyDescent="0.25">
      <c r="B6" s="91" t="s">
        <v>68</v>
      </c>
      <c r="C6" s="27" t="s">
        <v>22</v>
      </c>
      <c r="D6" s="94"/>
    </row>
    <row r="7" spans="2:8" ht="16.5" customHeight="1" thickBot="1" x14ac:dyDescent="0.3">
      <c r="B7" s="6" t="s">
        <v>70</v>
      </c>
      <c r="C7" s="28"/>
      <c r="D7" s="28"/>
    </row>
    <row r="8" spans="2:8" ht="29.25" thickBot="1" x14ac:dyDescent="0.3">
      <c r="B8" s="6" t="s">
        <v>71</v>
      </c>
      <c r="C8" s="29">
        <v>5639</v>
      </c>
      <c r="D8" s="30"/>
      <c r="F8">
        <v>5639</v>
      </c>
      <c r="H8">
        <f>SUM(F4:H4)</f>
        <v>5639</v>
      </c>
    </row>
    <row r="9" spans="2:8" ht="41.25" customHeight="1" thickBot="1" x14ac:dyDescent="0.3">
      <c r="B9" s="8" t="s">
        <v>72</v>
      </c>
      <c r="C9" s="31">
        <v>1386</v>
      </c>
      <c r="D9" s="32"/>
      <c r="F9">
        <v>1386</v>
      </c>
    </row>
    <row r="10" spans="2:8" ht="58.5" customHeight="1" thickBot="1" x14ac:dyDescent="0.3">
      <c r="B10" s="92" t="s">
        <v>73</v>
      </c>
      <c r="C10" s="93">
        <v>0</v>
      </c>
      <c r="D10" s="93">
        <v>1386</v>
      </c>
    </row>
    <row r="11" spans="2:8" ht="29.25" thickBot="1" x14ac:dyDescent="0.3">
      <c r="B11" s="6" t="s">
        <v>77</v>
      </c>
      <c r="C11" s="29">
        <v>4253</v>
      </c>
      <c r="D11" s="30"/>
      <c r="F11">
        <f>SUM(F8-F9)</f>
        <v>4253</v>
      </c>
      <c r="G11">
        <f>SUM(C8-C9)</f>
        <v>4253</v>
      </c>
    </row>
    <row r="12" spans="2:8" ht="59.25" customHeight="1" thickBot="1" x14ac:dyDescent="0.3">
      <c r="B12" s="6" t="s">
        <v>74</v>
      </c>
      <c r="C12" s="7" t="s">
        <v>23</v>
      </c>
      <c r="D12" s="7" t="s">
        <v>23</v>
      </c>
    </row>
    <row r="13" spans="2:8" ht="32.25" customHeight="1" thickBot="1" x14ac:dyDescent="0.3">
      <c r="B13" s="6" t="s">
        <v>75</v>
      </c>
      <c r="C13" s="29">
        <v>104</v>
      </c>
      <c r="D13" s="30"/>
    </row>
    <row r="14" spans="2:8" ht="15.75" thickBot="1" x14ac:dyDescent="0.3">
      <c r="B14" s="6" t="s">
        <v>24</v>
      </c>
      <c r="C14" s="7">
        <f>SUM(F5+52)</f>
        <v>2207</v>
      </c>
      <c r="D14" s="7">
        <f>SUM(H4+52)</f>
        <v>3536</v>
      </c>
    </row>
    <row r="15" spans="2:8" ht="15.75" thickBot="1" x14ac:dyDescent="0.3">
      <c r="B15" s="6" t="s">
        <v>24</v>
      </c>
      <c r="C15" s="29">
        <f>SUM(C14:D14)</f>
        <v>5743</v>
      </c>
      <c r="D15" s="30"/>
    </row>
    <row r="16" spans="2:8" x14ac:dyDescent="0.25">
      <c r="B16" s="9" t="s">
        <v>78</v>
      </c>
    </row>
    <row r="17" spans="2:2" x14ac:dyDescent="0.25">
      <c r="B17" s="9" t="s">
        <v>79</v>
      </c>
    </row>
  </sheetData>
  <mergeCells count="9">
    <mergeCell ref="C15:D15"/>
    <mergeCell ref="D4:D7"/>
    <mergeCell ref="F5:G5"/>
    <mergeCell ref="C4:C5"/>
    <mergeCell ref="C6:C7"/>
    <mergeCell ref="C8:D8"/>
    <mergeCell ref="C9:D9"/>
    <mergeCell ref="C11:D11"/>
    <mergeCell ref="C13:D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prijsopgave</vt:lpstr>
      <vt:lpstr>2</vt:lpstr>
      <vt:lpstr>3</vt:lpstr>
    </vt:vector>
  </TitlesOfParts>
  <Company>De BUCH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RoFoc29</dc:creator>
  <cp:lastModifiedBy>RoFoc29</cp:lastModifiedBy>
  <cp:lastPrinted>2021-09-01T18:27:47Z</cp:lastPrinted>
  <dcterms:created xsi:type="dcterms:W3CDTF">2021-08-18T11:01:17Z</dcterms:created>
  <dcterms:modified xsi:type="dcterms:W3CDTF">2021-09-01T18:43:55Z</dcterms:modified>
</cp:coreProperties>
</file>