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CAT - Rechtspraak EA 2021\3. Nota's van Inlichtingen\"/>
    </mc:Choice>
  </mc:AlternateContent>
  <xr:revisionPtr revIDLastSave="0" documentId="8_{6F5034E0-4E84-4F78-A007-12D103822129}" xr6:coauthVersionLast="45" xr6:coauthVersionMax="45" xr10:uidLastSave="{00000000-0000-0000-0000-000000000000}"/>
  <bookViews>
    <workbookView xWindow="-120" yWindow="-120" windowWidth="19440" windowHeight="10440" firstSheet="10" activeTab="12" xr2:uid="{00000000-000D-0000-FFFF-FFFF00000000}"/>
  </bookViews>
  <sheets>
    <sheet name="1. Instructie en informatie" sheetId="1" r:id="rId1"/>
    <sheet name="2. Banqueting" sheetId="2" r:id="rId2"/>
    <sheet name="3. VA Roermond" sheetId="10" r:id="rId3"/>
    <sheet name="4. VA Maastricht " sheetId="11" r:id="rId4"/>
    <sheet name="5. VA Den Bosch 5e Etage" sheetId="12" r:id="rId5"/>
    <sheet name="6. Den Bosch 7e Etage " sheetId="20" r:id="rId6"/>
    <sheet name="7. VA Middelburg" sheetId="21" r:id="rId7"/>
    <sheet name="8. VA Rotterdam" sheetId="15" r:id="rId8"/>
    <sheet name="9. VA Dordrecht" sheetId="13" r:id="rId9"/>
    <sheet name="10. Vergaderservice" sheetId="4" r:id="rId10"/>
    <sheet name="11. Bijeenkomsten" sheetId="17" r:id="rId11"/>
    <sheet name="12. Vergaderlunches" sheetId="19" r:id="rId12"/>
    <sheet name="13. Totale Kosten Dienstverl" sheetId="7" r:id="rId13"/>
    <sheet name="Blad1" sheetId="18" r:id="rId14"/>
  </sheets>
  <definedNames>
    <definedName name="_xlnm.Print_Area" localSheetId="0">'1. Instructie en informatie'!$A$1:$C$46</definedName>
    <definedName name="_xlnm.Print_Area" localSheetId="9">'10. Vergaderservice'!$A$1:$G$16</definedName>
    <definedName name="_xlnm.Print_Area" localSheetId="10">'11. Bijeenkomsten'!$A$1:$G$13</definedName>
    <definedName name="_xlnm.Print_Area" localSheetId="11">'12. Vergaderlunches'!$A$1:$G$16</definedName>
    <definedName name="_xlnm.Print_Area" localSheetId="12">'13. Totale Kosten Dienstverl'!$A$1:$E$34</definedName>
    <definedName name="_xlnm.Print_Area" localSheetId="1">'2. Banqueting'!$A$1:$F$18</definedName>
    <definedName name="_xlnm.Print_Area" localSheetId="2">'3. VA Roermond'!$A$1:$K$60</definedName>
    <definedName name="_xlnm.Print_Area" localSheetId="3">'4. VA Maastricht '!$A$1:$K$59</definedName>
    <definedName name="_xlnm.Print_Area" localSheetId="4">'5. VA Den Bosch 5e Etage'!$A$1:$K$59</definedName>
    <definedName name="_xlnm.Print_Area" localSheetId="5">'6. Den Bosch 7e Etage '!$A$1:$K$59</definedName>
    <definedName name="_xlnm.Print_Area" localSheetId="6">'7. VA Middelburg'!$A$1:$K$59</definedName>
    <definedName name="_xlnm.Print_Area" localSheetId="7">'8. VA Rotterdam'!$A$1:$K$59</definedName>
    <definedName name="_xlnm.Print_Area" localSheetId="8">'9. VA Dordrecht'!$A$1:$K$59</definedName>
    <definedName name="_xlnm.Print_Titles" localSheetId="2">'3. VA Roermond'!$1:$2</definedName>
    <definedName name="_xlnm.Print_Titles" localSheetId="3">'4. VA Maastricht '!$1:$2</definedName>
    <definedName name="_xlnm.Print_Titles" localSheetId="4">'5. VA Den Bosch 5e Etage'!$1:$2</definedName>
    <definedName name="_xlnm.Print_Titles" localSheetId="5">'6. Den Bosch 7e Etage '!$1:$2</definedName>
    <definedName name="_xlnm.Print_Titles" localSheetId="6">'7. VA Middelburg'!$1:$2</definedName>
    <definedName name="_xlnm.Print_Titles" localSheetId="7">'8. VA Rotterdam'!$1:$2</definedName>
    <definedName name="_xlnm.Print_Titles" localSheetId="8">'9. VA Dordrecht'!$1:$2</definedName>
    <definedName name="Z_AEBFB8B1_F3B8_4BC1_8D6D_6E9109CD6111_.wvu.PrintArea" localSheetId="0" hidden="1">'1. Instructie en informatie'!$A$1:$C$46</definedName>
    <definedName name="Z_AEBFB8B1_F3B8_4BC1_8D6D_6E9109CD6111_.wvu.PrintArea" localSheetId="9" hidden="1">'10. Vergaderservice'!$A$1:$G$16</definedName>
    <definedName name="Z_AEBFB8B1_F3B8_4BC1_8D6D_6E9109CD6111_.wvu.PrintArea" localSheetId="10" hidden="1">'11. Bijeenkomsten'!$A$1:$G$13</definedName>
    <definedName name="Z_AEBFB8B1_F3B8_4BC1_8D6D_6E9109CD6111_.wvu.PrintArea" localSheetId="12" hidden="1">'13. Totale Kosten Dienstverl'!$A$1:$E$34</definedName>
    <definedName name="Z_AEBFB8B1_F3B8_4BC1_8D6D_6E9109CD6111_.wvu.PrintArea" localSheetId="1" hidden="1">'2. Banqueting'!$A$1:$F$10</definedName>
    <definedName name="Z_AEBFB8B1_F3B8_4BC1_8D6D_6E9109CD6111_.wvu.PrintArea" localSheetId="2" hidden="1">'3. VA Roermond'!$A$1:$K$60</definedName>
    <definedName name="Z_AEBFB8B1_F3B8_4BC1_8D6D_6E9109CD6111_.wvu.PrintArea" localSheetId="3" hidden="1">'4. VA Maastricht '!$A$1:$K$59</definedName>
    <definedName name="Z_AEBFB8B1_F3B8_4BC1_8D6D_6E9109CD6111_.wvu.PrintArea" localSheetId="4" hidden="1">'5. VA Den Bosch 5e Etage'!$A$1:$K$59</definedName>
    <definedName name="Z_AEBFB8B1_F3B8_4BC1_8D6D_6E9109CD6111_.wvu.PrintArea" localSheetId="5" hidden="1">'6. Den Bosch 7e Etage '!$A$1:$K$59</definedName>
    <definedName name="Z_AEBFB8B1_F3B8_4BC1_8D6D_6E9109CD6111_.wvu.PrintArea" localSheetId="6" hidden="1">'7. VA Middelburg'!$A$1:$K$59</definedName>
    <definedName name="Z_AEBFB8B1_F3B8_4BC1_8D6D_6E9109CD6111_.wvu.PrintArea" localSheetId="7" hidden="1">'8. VA Rotterdam'!$A$1:$K$59</definedName>
    <definedName name="Z_AEBFB8B1_F3B8_4BC1_8D6D_6E9109CD6111_.wvu.PrintArea" localSheetId="8" hidden="1">'9. VA Dordrecht'!$A$1:$K$59</definedName>
    <definedName name="Z_AEBFB8B1_F3B8_4BC1_8D6D_6E9109CD6111_.wvu.PrintTitles" localSheetId="2" hidden="1">'3. VA Roermond'!$1:$2</definedName>
    <definedName name="Z_AEBFB8B1_F3B8_4BC1_8D6D_6E9109CD6111_.wvu.PrintTitles" localSheetId="3" hidden="1">'4. VA Maastricht '!$1:$2</definedName>
    <definedName name="Z_AEBFB8B1_F3B8_4BC1_8D6D_6E9109CD6111_.wvu.PrintTitles" localSheetId="4" hidden="1">'5. VA Den Bosch 5e Etage'!$1:$2</definedName>
    <definedName name="Z_AEBFB8B1_F3B8_4BC1_8D6D_6E9109CD6111_.wvu.PrintTitles" localSheetId="5" hidden="1">'6. Den Bosch 7e Etage '!$1:$2</definedName>
    <definedName name="Z_AEBFB8B1_F3B8_4BC1_8D6D_6E9109CD6111_.wvu.PrintTitles" localSheetId="6" hidden="1">'7. VA Middelburg'!$1:$2</definedName>
    <definedName name="Z_AEBFB8B1_F3B8_4BC1_8D6D_6E9109CD6111_.wvu.PrintTitles" localSheetId="7" hidden="1">'8. VA Rotterdam'!$1:$2</definedName>
    <definedName name="Z_AEBFB8B1_F3B8_4BC1_8D6D_6E9109CD6111_.wvu.PrintTitles" localSheetId="8" hidden="1">'9. VA Dordrecht'!$1:$2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21" l="1"/>
  <c r="G51" i="21" s="1"/>
  <c r="I49" i="21"/>
  <c r="I48" i="21"/>
  <c r="I47" i="21"/>
  <c r="I46" i="21"/>
  <c r="I50" i="21" s="1"/>
  <c r="I51" i="21" s="1"/>
  <c r="G43" i="21"/>
  <c r="I42" i="21"/>
  <c r="I41" i="21"/>
  <c r="I40" i="21"/>
  <c r="I39" i="21"/>
  <c r="I43" i="21" s="1"/>
  <c r="G33" i="21"/>
  <c r="I32" i="21"/>
  <c r="I31" i="21"/>
  <c r="I30" i="21"/>
  <c r="I29" i="21"/>
  <c r="I28" i="21"/>
  <c r="I27" i="21"/>
  <c r="I33" i="21" s="1"/>
  <c r="G24" i="21"/>
  <c r="I23" i="21"/>
  <c r="I22" i="21"/>
  <c r="I21" i="21"/>
  <c r="I20" i="21"/>
  <c r="I19" i="21"/>
  <c r="I24" i="21" s="1"/>
  <c r="G15" i="21"/>
  <c r="I15" i="21" s="1"/>
  <c r="F15" i="21"/>
  <c r="G14" i="21"/>
  <c r="I14" i="21" s="1"/>
  <c r="F14" i="21"/>
  <c r="G13" i="21"/>
  <c r="I13" i="21" s="1"/>
  <c r="F13" i="21"/>
  <c r="I12" i="21"/>
  <c r="G12" i="21"/>
  <c r="F12" i="21"/>
  <c r="G11" i="21"/>
  <c r="I11" i="21" s="1"/>
  <c r="F11" i="21"/>
  <c r="G10" i="21"/>
  <c r="I10" i="21" s="1"/>
  <c r="F10" i="21"/>
  <c r="G9" i="21"/>
  <c r="I9" i="21" s="1"/>
  <c r="F9" i="21"/>
  <c r="I8" i="21"/>
  <c r="G8" i="21"/>
  <c r="F8" i="21"/>
  <c r="G7" i="21"/>
  <c r="I7" i="21" s="1"/>
  <c r="F7" i="21"/>
  <c r="G6" i="21"/>
  <c r="G16" i="21" s="1"/>
  <c r="G34" i="21" s="1"/>
  <c r="F6" i="21"/>
  <c r="F16" i="21" s="1"/>
  <c r="C10" i="7" s="1"/>
  <c r="G50" i="20"/>
  <c r="I49" i="20"/>
  <c r="I48" i="20"/>
  <c r="I47" i="20"/>
  <c r="I50" i="20" s="1"/>
  <c r="I51" i="20" s="1"/>
  <c r="I46" i="20"/>
  <c r="G43" i="20"/>
  <c r="G51" i="20" s="1"/>
  <c r="I42" i="20"/>
  <c r="I41" i="20"/>
  <c r="I40" i="20"/>
  <c r="I39" i="20"/>
  <c r="I43" i="20" s="1"/>
  <c r="G33" i="20"/>
  <c r="I32" i="20"/>
  <c r="I31" i="20"/>
  <c r="I30" i="20"/>
  <c r="I29" i="20"/>
  <c r="I33" i="20" s="1"/>
  <c r="I28" i="20"/>
  <c r="I27" i="20"/>
  <c r="G24" i="20"/>
  <c r="I23" i="20"/>
  <c r="I22" i="20"/>
  <c r="I21" i="20"/>
  <c r="I20" i="20"/>
  <c r="I24" i="20" s="1"/>
  <c r="I19" i="20"/>
  <c r="I15" i="20"/>
  <c r="G15" i="20"/>
  <c r="F15" i="20"/>
  <c r="I14" i="20"/>
  <c r="G14" i="20"/>
  <c r="F14" i="20"/>
  <c r="G13" i="20"/>
  <c r="I13" i="20" s="1"/>
  <c r="F13" i="20"/>
  <c r="G12" i="20"/>
  <c r="I12" i="20" s="1"/>
  <c r="F12" i="20"/>
  <c r="I11" i="20"/>
  <c r="G11" i="20"/>
  <c r="F11" i="20"/>
  <c r="I10" i="20"/>
  <c r="G10" i="20"/>
  <c r="F10" i="20"/>
  <c r="G9" i="20"/>
  <c r="I9" i="20" s="1"/>
  <c r="F9" i="20"/>
  <c r="G8" i="20"/>
  <c r="I8" i="20" s="1"/>
  <c r="F8" i="20"/>
  <c r="I7" i="20"/>
  <c r="G7" i="20"/>
  <c r="F7" i="20"/>
  <c r="I6" i="20"/>
  <c r="G6" i="20"/>
  <c r="F6" i="20"/>
  <c r="F16" i="20" l="1"/>
  <c r="C9" i="7" s="1"/>
  <c r="G16" i="20"/>
  <c r="G34" i="20" s="1"/>
  <c r="G52" i="20" s="1"/>
  <c r="G53" i="21"/>
  <c r="D10" i="7" s="1"/>
  <c r="G52" i="21"/>
  <c r="I6" i="21"/>
  <c r="I16" i="21" s="1"/>
  <c r="I34" i="21" s="1"/>
  <c r="G53" i="20"/>
  <c r="D9" i="7" s="1"/>
  <c r="I16" i="20"/>
  <c r="I34" i="20" s="1"/>
  <c r="G15" i="12"/>
  <c r="I15" i="12" s="1"/>
  <c r="G14" i="12"/>
  <c r="I14" i="12" s="1"/>
  <c r="G13" i="12"/>
  <c r="I13" i="12" s="1"/>
  <c r="G12" i="12"/>
  <c r="I12" i="12" s="1"/>
  <c r="F15" i="12"/>
  <c r="F14" i="12"/>
  <c r="F13" i="12"/>
  <c r="F12" i="12"/>
  <c r="G15" i="11"/>
  <c r="I15" i="11" s="1"/>
  <c r="G14" i="11"/>
  <c r="I14" i="11" s="1"/>
  <c r="G13" i="11"/>
  <c r="I13" i="11" s="1"/>
  <c r="G12" i="11"/>
  <c r="I12" i="11" s="1"/>
  <c r="F15" i="11"/>
  <c r="F14" i="11"/>
  <c r="F13" i="11"/>
  <c r="F12" i="11"/>
  <c r="G15" i="10"/>
  <c r="I15" i="10" s="1"/>
  <c r="G14" i="10"/>
  <c r="I14" i="10" s="1"/>
  <c r="G13" i="10"/>
  <c r="I13" i="10" s="1"/>
  <c r="G12" i="10"/>
  <c r="I12" i="10" s="1"/>
  <c r="G11" i="10"/>
  <c r="I11" i="10" s="1"/>
  <c r="F15" i="10"/>
  <c r="F14" i="10"/>
  <c r="F13" i="10"/>
  <c r="F12" i="10"/>
  <c r="F11" i="10"/>
  <c r="I53" i="21" l="1"/>
  <c r="E10" i="7" s="1"/>
  <c r="I52" i="21"/>
  <c r="I52" i="20"/>
  <c r="I53" i="20"/>
  <c r="E9" i="7" s="1"/>
  <c r="B6" i="17"/>
  <c r="D7" i="19"/>
  <c r="F7" i="19" s="1"/>
  <c r="D6" i="19"/>
  <c r="F6" i="19" s="1"/>
  <c r="D5" i="19"/>
  <c r="F5" i="19" s="1"/>
  <c r="F14" i="2"/>
  <c r="E7" i="19" s="1"/>
  <c r="G7" i="19" s="1"/>
  <c r="F13" i="2"/>
  <c r="E6" i="19" s="1"/>
  <c r="G6" i="19" s="1"/>
  <c r="F12" i="2"/>
  <c r="E5" i="19" s="1"/>
  <c r="G5" i="19" s="1"/>
  <c r="F8" i="19" l="1"/>
  <c r="D19" i="7" s="1"/>
  <c r="G8" i="19"/>
  <c r="E19" i="7" s="1"/>
  <c r="G50" i="10" l="1"/>
  <c r="D5" i="4" l="1"/>
  <c r="F5" i="4" s="1"/>
  <c r="F6" i="4" s="1"/>
  <c r="D6" i="17"/>
  <c r="F6" i="17" s="1"/>
  <c r="D5" i="17"/>
  <c r="F5" i="17" s="1"/>
  <c r="F9" i="2"/>
  <c r="E5" i="17" s="1"/>
  <c r="G5" i="17" s="1"/>
  <c r="B5" i="17"/>
  <c r="G50" i="15"/>
  <c r="G51" i="15" s="1"/>
  <c r="I49" i="15"/>
  <c r="I48" i="15"/>
  <c r="I47" i="15"/>
  <c r="I46" i="15"/>
  <c r="I50" i="15" s="1"/>
  <c r="G43" i="15"/>
  <c r="I42" i="15"/>
  <c r="I41" i="15"/>
  <c r="I40" i="15"/>
  <c r="I39" i="15"/>
  <c r="G33" i="15"/>
  <c r="I32" i="15"/>
  <c r="I31" i="15"/>
  <c r="I30" i="15"/>
  <c r="I29" i="15"/>
  <c r="I28" i="15"/>
  <c r="I27" i="15"/>
  <c r="G24" i="15"/>
  <c r="I23" i="15"/>
  <c r="I22" i="15"/>
  <c r="I21" i="15"/>
  <c r="I20" i="15"/>
  <c r="I19" i="15"/>
  <c r="G15" i="15"/>
  <c r="I15" i="15" s="1"/>
  <c r="F15" i="15"/>
  <c r="G14" i="15"/>
  <c r="I14" i="15" s="1"/>
  <c r="F14" i="15"/>
  <c r="G13" i="15"/>
  <c r="I13" i="15" s="1"/>
  <c r="F13" i="15"/>
  <c r="G12" i="15"/>
  <c r="I12" i="15"/>
  <c r="F12" i="15"/>
  <c r="G11" i="15"/>
  <c r="I11" i="15" s="1"/>
  <c r="F11" i="15"/>
  <c r="G10" i="15"/>
  <c r="I10" i="15" s="1"/>
  <c r="F10" i="15"/>
  <c r="G9" i="15"/>
  <c r="I9" i="15"/>
  <c r="F9" i="15"/>
  <c r="G8" i="15"/>
  <c r="I8" i="15" s="1"/>
  <c r="F8" i="15"/>
  <c r="G7" i="15"/>
  <c r="I7" i="15" s="1"/>
  <c r="F7" i="15"/>
  <c r="G6" i="15"/>
  <c r="I6" i="15" s="1"/>
  <c r="F6" i="15"/>
  <c r="I19" i="10"/>
  <c r="I23" i="10"/>
  <c r="I22" i="10"/>
  <c r="I21" i="10"/>
  <c r="I20" i="10"/>
  <c r="I49" i="10"/>
  <c r="I48" i="10"/>
  <c r="I47" i="10"/>
  <c r="I46" i="10"/>
  <c r="I42" i="10"/>
  <c r="I41" i="10"/>
  <c r="I40" i="10"/>
  <c r="I39" i="10"/>
  <c r="I32" i="10"/>
  <c r="I31" i="10"/>
  <c r="I30" i="10"/>
  <c r="I29" i="10"/>
  <c r="I28" i="10"/>
  <c r="I27" i="10"/>
  <c r="G6" i="10"/>
  <c r="I6" i="10" s="1"/>
  <c r="F6" i="10"/>
  <c r="I39" i="11"/>
  <c r="G50" i="13"/>
  <c r="I49" i="13"/>
  <c r="I48" i="13"/>
  <c r="I47" i="13"/>
  <c r="I50" i="13" s="1"/>
  <c r="I46" i="13"/>
  <c r="G43" i="13"/>
  <c r="I42" i="13"/>
  <c r="I41" i="13"/>
  <c r="I40" i="13"/>
  <c r="I39" i="13"/>
  <c r="G33" i="13"/>
  <c r="I32" i="13"/>
  <c r="I31" i="13"/>
  <c r="I30" i="13"/>
  <c r="I29" i="13"/>
  <c r="I28" i="13"/>
  <c r="I33" i="13" s="1"/>
  <c r="I27" i="13"/>
  <c r="G24" i="13"/>
  <c r="I23" i="13"/>
  <c r="I22" i="13"/>
  <c r="I24" i="13" s="1"/>
  <c r="I21" i="13"/>
  <c r="I20" i="13"/>
  <c r="I19" i="13"/>
  <c r="G15" i="13"/>
  <c r="I15" i="13" s="1"/>
  <c r="F15" i="13"/>
  <c r="G14" i="13"/>
  <c r="I14" i="13"/>
  <c r="F14" i="13"/>
  <c r="G13" i="13"/>
  <c r="I13" i="13"/>
  <c r="F13" i="13"/>
  <c r="G12" i="13"/>
  <c r="I12" i="13" s="1"/>
  <c r="F12" i="13"/>
  <c r="G11" i="13"/>
  <c r="I11" i="13" s="1"/>
  <c r="F11" i="13"/>
  <c r="G10" i="13"/>
  <c r="I10" i="13"/>
  <c r="F10" i="13"/>
  <c r="G9" i="13"/>
  <c r="I9" i="13" s="1"/>
  <c r="F9" i="13"/>
  <c r="G8" i="13"/>
  <c r="I8" i="13" s="1"/>
  <c r="F8" i="13"/>
  <c r="G7" i="13"/>
  <c r="I7" i="13" s="1"/>
  <c r="F7" i="13"/>
  <c r="G6" i="13"/>
  <c r="G16" i="13" s="1"/>
  <c r="G34" i="13" s="1"/>
  <c r="F6" i="13"/>
  <c r="G50" i="12"/>
  <c r="G51" i="12" s="1"/>
  <c r="I49" i="12"/>
  <c r="I48" i="12"/>
  <c r="I47" i="12"/>
  <c r="I46" i="12"/>
  <c r="G43" i="12"/>
  <c r="I42" i="12"/>
  <c r="I41" i="12"/>
  <c r="I40" i="12"/>
  <c r="I39" i="12"/>
  <c r="G33" i="12"/>
  <c r="I32" i="12"/>
  <c r="I31" i="12"/>
  <c r="I30" i="12"/>
  <c r="I29" i="12"/>
  <c r="I28" i="12"/>
  <c r="I27" i="12"/>
  <c r="G24" i="12"/>
  <c r="I23" i="12"/>
  <c r="I22" i="12"/>
  <c r="I21" i="12"/>
  <c r="I20" i="12"/>
  <c r="I19" i="12"/>
  <c r="G11" i="12"/>
  <c r="I11" i="12"/>
  <c r="F11" i="12"/>
  <c r="G10" i="12"/>
  <c r="I10" i="12" s="1"/>
  <c r="F10" i="12"/>
  <c r="G9" i="12"/>
  <c r="I9" i="12" s="1"/>
  <c r="F9" i="12"/>
  <c r="G8" i="12"/>
  <c r="I8" i="12" s="1"/>
  <c r="F8" i="12"/>
  <c r="G7" i="12"/>
  <c r="I7" i="12"/>
  <c r="F7" i="12"/>
  <c r="G6" i="12"/>
  <c r="I6" i="12" s="1"/>
  <c r="F6" i="12"/>
  <c r="G50" i="11"/>
  <c r="I49" i="11"/>
  <c r="I48" i="11"/>
  <c r="I47" i="11"/>
  <c r="I46" i="11"/>
  <c r="G43" i="11"/>
  <c r="I42" i="11"/>
  <c r="I41" i="11"/>
  <c r="I40" i="11"/>
  <c r="G33" i="11"/>
  <c r="I32" i="11"/>
  <c r="I31" i="11"/>
  <c r="I30" i="11"/>
  <c r="I29" i="11"/>
  <c r="I28" i="11"/>
  <c r="I27" i="11"/>
  <c r="G24" i="11"/>
  <c r="I23" i="11"/>
  <c r="I22" i="11"/>
  <c r="I21" i="11"/>
  <c r="I20" i="11"/>
  <c r="I19" i="11"/>
  <c r="G11" i="11"/>
  <c r="I11" i="11" s="1"/>
  <c r="F11" i="11"/>
  <c r="G10" i="11"/>
  <c r="I10" i="11" s="1"/>
  <c r="F10" i="11"/>
  <c r="G9" i="11"/>
  <c r="I9" i="11" s="1"/>
  <c r="F9" i="11"/>
  <c r="G8" i="11"/>
  <c r="I8" i="11" s="1"/>
  <c r="F8" i="11"/>
  <c r="G7" i="11"/>
  <c r="I7" i="11"/>
  <c r="F7" i="11"/>
  <c r="G6" i="11"/>
  <c r="F6" i="11"/>
  <c r="G43" i="10"/>
  <c r="G51" i="10" s="1"/>
  <c r="G33" i="10"/>
  <c r="G24" i="10"/>
  <c r="G10" i="10"/>
  <c r="I10" i="10" s="1"/>
  <c r="F10" i="10"/>
  <c r="G9" i="10"/>
  <c r="I9" i="10" s="1"/>
  <c r="F9" i="10"/>
  <c r="G8" i="10"/>
  <c r="I8" i="10" s="1"/>
  <c r="F8" i="10"/>
  <c r="G7" i="10"/>
  <c r="I7" i="10" s="1"/>
  <c r="F7" i="10"/>
  <c r="G51" i="13"/>
  <c r="F10" i="2"/>
  <c r="E6" i="17" s="1"/>
  <c r="G6" i="17" s="1"/>
  <c r="F7" i="2"/>
  <c r="E5" i="4" s="1"/>
  <c r="G5" i="4" s="1"/>
  <c r="I33" i="12" l="1"/>
  <c r="I24" i="11"/>
  <c r="I43" i="12"/>
  <c r="I50" i="12"/>
  <c r="I51" i="12" s="1"/>
  <c r="G51" i="11"/>
  <c r="I43" i="11"/>
  <c r="I33" i="11"/>
  <c r="F16" i="13"/>
  <c r="C12" i="7" s="1"/>
  <c r="I24" i="10"/>
  <c r="I16" i="15"/>
  <c r="I43" i="10"/>
  <c r="I50" i="10"/>
  <c r="I43" i="15"/>
  <c r="I51" i="15" s="1"/>
  <c r="I33" i="15"/>
  <c r="F7" i="17"/>
  <c r="F9" i="17" s="1"/>
  <c r="D18" i="7" s="1"/>
  <c r="G6" i="4"/>
  <c r="E17" i="7" s="1"/>
  <c r="G7" i="17"/>
  <c r="G9" i="17" s="1"/>
  <c r="E18" i="7" s="1"/>
  <c r="D17" i="7"/>
  <c r="F16" i="10"/>
  <c r="C6" i="7" s="1"/>
  <c r="I33" i="10"/>
  <c r="G53" i="13"/>
  <c r="D12" i="7" s="1"/>
  <c r="G52" i="13"/>
  <c r="I43" i="13"/>
  <c r="I51" i="13" s="1"/>
  <c r="I16" i="10"/>
  <c r="I24" i="15"/>
  <c r="I6" i="11"/>
  <c r="I16" i="11" s="1"/>
  <c r="G16" i="11"/>
  <c r="G34" i="11" s="1"/>
  <c r="G53" i="11" s="1"/>
  <c r="I16" i="12"/>
  <c r="G16" i="10"/>
  <c r="G34" i="10" s="1"/>
  <c r="G53" i="10" s="1"/>
  <c r="I6" i="13"/>
  <c r="I16" i="13" s="1"/>
  <c r="I34" i="13" s="1"/>
  <c r="G16" i="12"/>
  <c r="G34" i="12" s="1"/>
  <c r="G53" i="12" s="1"/>
  <c r="D8" i="7" s="1"/>
  <c r="F16" i="11"/>
  <c r="C7" i="7" s="1"/>
  <c r="F16" i="12"/>
  <c r="C8" i="7" s="1"/>
  <c r="I50" i="11"/>
  <c r="I24" i="12"/>
  <c r="F16" i="15"/>
  <c r="C11" i="7" s="1"/>
  <c r="G16" i="15"/>
  <c r="G34" i="15" s="1"/>
  <c r="I34" i="15" l="1"/>
  <c r="I53" i="15" s="1"/>
  <c r="E11" i="7" s="1"/>
  <c r="I34" i="11"/>
  <c r="I53" i="11" s="1"/>
  <c r="I51" i="11"/>
  <c r="I51" i="10"/>
  <c r="I34" i="12"/>
  <c r="I34" i="10"/>
  <c r="I53" i="10" s="1"/>
  <c r="E20" i="7"/>
  <c r="D20" i="7"/>
  <c r="C13" i="7"/>
  <c r="C14" i="7" s="1"/>
  <c r="C25" i="7" s="1"/>
  <c r="G52" i="10"/>
  <c r="G52" i="15"/>
  <c r="G53" i="15"/>
  <c r="D11" i="7" s="1"/>
  <c r="G52" i="12"/>
  <c r="I52" i="15"/>
  <c r="I53" i="13"/>
  <c r="E12" i="7" s="1"/>
  <c r="I52" i="13"/>
  <c r="G52" i="11"/>
  <c r="I52" i="12" l="1"/>
  <c r="I53" i="12"/>
  <c r="E8" i="7" s="1"/>
  <c r="I52" i="11"/>
  <c r="I52" i="10"/>
  <c r="E6" i="7"/>
  <c r="D7" i="7"/>
  <c r="E7" i="7"/>
  <c r="D6" i="7"/>
  <c r="E13" i="7" l="1"/>
  <c r="E14" i="7" s="1"/>
  <c r="E25" i="7" s="1"/>
  <c r="D13" i="7"/>
  <c r="D14" i="7" s="1"/>
  <c r="D25" i="7" s="1"/>
</calcChain>
</file>

<file path=xl/sharedStrings.xml><?xml version="1.0" encoding="utf-8"?>
<sst xmlns="http://schemas.openxmlformats.org/spreadsheetml/2006/main" count="646" uniqueCount="154">
  <si>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</si>
  <si>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</si>
  <si>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</si>
  <si>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</si>
  <si>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</si>
  <si>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</si>
  <si>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</si>
  <si>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</si>
  <si>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</si>
  <si>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</si>
  <si>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</si>
  <si>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</si>
  <si>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</si>
  <si>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</si>
  <si>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</si>
  <si>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</si>
  <si>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</si>
  <si>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</si>
  <si>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locatie</t>
  </si>
  <si>
    <t>prijs/jaar incl. BTW</t>
  </si>
  <si>
    <t>Bijeenkomsten</t>
  </si>
  <si>
    <t>Vergaderservice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</si>
  <si>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</si>
  <si>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</si>
  <si>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</si>
  <si>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</si>
  <si>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</si>
  <si>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</si>
  <si>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</si>
  <si>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Banqueting</t>
  </si>
  <si>
    <t>Kassasystemen</t>
  </si>
  <si>
    <t>Management Fee</t>
  </si>
  <si>
    <t>BTW %</t>
  </si>
  <si>
    <t>beschrijving / onderdeel</t>
  </si>
  <si>
    <t>prijs/jaar excl. BTW</t>
  </si>
  <si>
    <t>excl. BTW</t>
  </si>
  <si>
    <t>incl. BTW</t>
  </si>
  <si>
    <t>Prijseenheid</t>
  </si>
  <si>
    <t xml:space="preserve">Prijseenheid </t>
  </si>
  <si>
    <t>prijs totaal/jaar excl. BTW</t>
  </si>
  <si>
    <t>prijs totaal/jaar incl. BTW</t>
  </si>
  <si>
    <t>uren</t>
  </si>
  <si>
    <t>invullen indien van toepassing</t>
  </si>
  <si>
    <r>
      <t xml:space="preserve">Totaal </t>
    </r>
    <r>
      <rPr>
        <strike/>
        <sz val="9"/>
        <rFont val="Verdana"/>
        <family val="2"/>
      </rPr>
      <t xml:space="preserve"> </t>
    </r>
  </si>
  <si>
    <t xml:space="preserve">Totaal </t>
  </si>
  <si>
    <r>
      <t>Totaal bijeenkomsten</t>
    </r>
    <r>
      <rPr>
        <b/>
        <strike/>
        <sz val="9"/>
        <rFont val="Verdana"/>
        <family val="2"/>
      </rPr>
      <t xml:space="preserve"> </t>
    </r>
  </si>
  <si>
    <t xml:space="preserve">Personen/jaar 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</si>
  <si>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</si>
  <si>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</si>
  <si>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</si>
  <si>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</si>
  <si>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</si>
  <si>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</si>
  <si>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</si>
  <si>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</si>
  <si>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</si>
  <si>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</si>
  <si>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</si>
  <si>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</si>
  <si>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</si>
  <si>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</si>
  <si>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</si>
  <si>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</si>
  <si>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</si>
  <si>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</si>
  <si>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</si>
  <si>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</si>
  <si>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</si>
  <si>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</si>
  <si>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</si>
  <si>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</si>
  <si>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</si>
  <si>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</si>
  <si>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r>
      <t xml:space="preserve">Personeelsinzet bedrijfsrestaurant </t>
    </r>
    <r>
      <rPr>
        <b/>
        <sz val="10"/>
        <rFont val="Trebuchet MS"/>
        <family val="2"/>
      </rPr>
      <t xml:space="preserve"> </t>
    </r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</si>
  <si>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</si>
  <si>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</si>
  <si>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</si>
  <si>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</si>
  <si>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</si>
  <si>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t>Vergaderservice (Koffie- en theeservice)</t>
  </si>
  <si>
    <t>Vergaderservice (koffie- en theeservice)</t>
  </si>
  <si>
    <t>Vaste aanneemsom per jaar</t>
  </si>
  <si>
    <t xml:space="preserve">Totaal vergaderservice en bijeenkomsten 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</si>
  <si>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</si>
  <si>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Tabblad 2 (Banqueting)</t>
  </si>
  <si>
    <t xml:space="preserve">Tabblad 2: Invulformulier Banqueting 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</si>
  <si>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</si>
  <si>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</si>
  <si>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</si>
  <si>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</si>
  <si>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</si>
  <si>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</si>
  <si>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</si>
  <si>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</si>
  <si>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</si>
  <si>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 </t>
    </r>
  </si>
  <si>
    <r>
      <t xml:space="preserve">prijs </t>
    </r>
    <r>
      <rPr>
        <u/>
        <sz val="9"/>
        <rFont val="Verdana"/>
        <family val="2"/>
      </rPr>
      <t>per persoon</t>
    </r>
  </si>
  <si>
    <r>
      <t>subtotaal</t>
    </r>
    <r>
      <rPr>
        <b/>
        <sz val="9"/>
        <color rgb="FFFF0000"/>
        <rFont val="Verdana"/>
        <family val="2"/>
      </rPr>
      <t>*</t>
    </r>
  </si>
  <si>
    <t xml:space="preserve">                  </t>
  </si>
  <si>
    <r>
      <t xml:space="preserve">Totalen per  jaar (opgeteld) </t>
    </r>
    <r>
      <rPr>
        <b/>
        <sz val="9"/>
        <color rgb="FFFF0000"/>
        <rFont val="Verdana"/>
        <family val="2"/>
      </rPr>
      <t>*</t>
    </r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</si>
  <si>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</si>
  <si>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</si>
  <si>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Lunch A</t>
  </si>
  <si>
    <t>Lunch B</t>
  </si>
  <si>
    <t>Lunch C</t>
  </si>
  <si>
    <t>prijs per persoon</t>
  </si>
  <si>
    <t>Vergaderlunches</t>
  </si>
  <si>
    <t>VOORAF DOOR AANBESTEDER VASTGESTELDE VASTE INTEGRALE VERREKENPRIJS</t>
  </si>
  <si>
    <t>De door Opdrachtgever gevraagde gegevens dienen door de Inschrijver ingevuld te worden in de gele cellen in het tabblad 2 t/m 8.</t>
  </si>
  <si>
    <r>
      <t xml:space="preserve">Totaal </t>
    </r>
    <r>
      <rPr>
        <b/>
        <strike/>
        <sz val="9"/>
        <rFont val="Verdana"/>
        <family val="2"/>
      </rPr>
      <t xml:space="preserve"> </t>
    </r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</si>
  <si>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</t>
    </r>
  </si>
  <si>
    <t>Instructie en Informatie; Aanbesteding Cateringdienstverlening t.b.v. Raad voor de rechtspraak met IUC referentienr. 202002086</t>
  </si>
  <si>
    <t xml:space="preserve">                 </t>
  </si>
  <si>
    <t xml:space="preserve">              </t>
  </si>
  <si>
    <t xml:space="preserve">                </t>
  </si>
  <si>
    <t>Roermond</t>
  </si>
  <si>
    <t xml:space="preserve">Maastricht </t>
  </si>
  <si>
    <t>Middelburg</t>
  </si>
  <si>
    <t xml:space="preserve">Rotterdam </t>
  </si>
  <si>
    <t xml:space="preserve">Dordrecht </t>
  </si>
  <si>
    <t xml:space="preserve">Tabbladen 3 t/m 9 (Specificaties/
Aanneemsommen
bedrijfsrestaurants </t>
  </si>
  <si>
    <t>Tabblad 3: Invulformulier vaste aanneemsom restaurant Rechtbank Roermond</t>
  </si>
  <si>
    <t xml:space="preserve">VASTE AANNEEMSOM LOCATIE RECHTBANK ROERMOND PER JAAR </t>
  </si>
  <si>
    <t>Tabblad 4: Invulformulier vaste aanneemsom restaurant Rechtbank Maastricht</t>
  </si>
  <si>
    <t xml:space="preserve">VASTE AANNEEMSOM LOCATIE RECHTBANK MAASTRICHT PER JAAR </t>
  </si>
  <si>
    <t xml:space="preserve">Tabblad 7: Invulformulier vaste aanneemsom restaurant Rechtbank Middelburg </t>
  </si>
  <si>
    <t xml:space="preserve">VASTE AANNEEMSOM LOCATIE RECHTBANK MIDDELBURG PER JAAR </t>
  </si>
  <si>
    <t xml:space="preserve">Tabblad 6: Invulformulier vaste aanneemsom restaurant Rechtbank Rotterdam   </t>
  </si>
  <si>
    <t xml:space="preserve">VASTE AANNEEMSOM LOCATIE RECHTBANK ROTTERDAM PER JAAR </t>
  </si>
  <si>
    <t xml:space="preserve">Tabblad 7: Invulformulier vaste aanneemsom restaurant Rechtbank Dordrecht  </t>
  </si>
  <si>
    <t xml:space="preserve">VASTE AANNEEMSOM LOCATIE RECHTBANK DORDRECHT PER JAAR </t>
  </si>
  <si>
    <t>Tabblad 5: Invulformulier vaste aanneemsom restaurant Rechtbank Den Bosch 5e Etage</t>
  </si>
  <si>
    <t xml:space="preserve">VASTE AANNEEMSOM LOCATIE RECHTBANK DEN BOSCH 5e ETAGE PER JAAR </t>
  </si>
  <si>
    <t xml:space="preserve">Tabblad 6: Invulformulier vaste aanneemsom restaurant Rechtbank Den Bosch 7e Etage  </t>
  </si>
  <si>
    <t xml:space="preserve">VASTE AANNEEMSOM LOCATIE RECHTBANK DEN BOSCH 7e ETAGE PER JAAR </t>
  </si>
  <si>
    <t>Bijlage 3A Prijsinvulformulier perceel 1 d.d. 25 juni 2021</t>
  </si>
  <si>
    <t>De in de tabbladen 10, 11 en 12 genoemde aantallen/bedragen zijn gebaseerd op de historische gegevens.  Hieraan kunnen geen rechten worden ontleend. De Vaste Integrale Verrekenprijzen kunnen niet gewijzigd worden als gevolg van fluctuaties in de aantallen.</t>
  </si>
  <si>
    <t>Tabbladen 10, 11 en 12 alleen de prijzen in te vullen door Inschrijver.</t>
  </si>
  <si>
    <r>
      <t>Inschrijver dient te controleren of de formules voor optelling en of vermenigvuldiging van alle tabbladen (2 t/m 13)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in hierin een eigen verantwoordelijkheid.</t>
    </r>
  </si>
  <si>
    <t xml:space="preserve">Het is op straffe van uitsluiting de Inschrijver niet toegestaan enige wijziging aan te brengen in de opmaak en tekstinhoud van de prijsinvulbladen van 'Bijlage 3A Prijsinvulformulier Perceel 1 met IUC referentienr. 202002086' </t>
  </si>
  <si>
    <r>
      <t>prijs</t>
    </r>
    <r>
      <rPr>
        <b/>
        <sz val="9"/>
        <rFont val="Verdana"/>
        <family val="2"/>
      </rPr>
      <t xml:space="preserve"> </t>
    </r>
    <r>
      <rPr>
        <b/>
        <u/>
        <sz val="9"/>
        <rFont val="Verdana"/>
        <family val="2"/>
      </rPr>
      <t>per persoon</t>
    </r>
    <r>
      <rPr>
        <sz val="9"/>
        <rFont val="Verdana"/>
        <family val="2"/>
      </rPr>
      <t xml:space="preserve"> (2 kopjes)</t>
    </r>
  </si>
  <si>
    <t xml:space="preserve"> *Zie paragraaf 2.1, bldz. 10 van het Beschrijvend document voor uitleg over de borrelkar en het receptiearrangement.</t>
  </si>
  <si>
    <t>Tabblad 10: Formulier Vergaderservice (koffie- en theeservice) perceel 1</t>
  </si>
  <si>
    <t xml:space="preserve">  * Zie paragraaf 2.1, bldz. 10 van het Beschrijvend document voor uitleg over de borrelkar en het receptiearrangement</t>
  </si>
  <si>
    <t>* Zie bijlage 4 van het Beschrijvend document voor uitleg over de samenstelling van de lunches</t>
  </si>
  <si>
    <t xml:space="preserve">Den Bosch 5e etage </t>
  </si>
  <si>
    <t xml:space="preserve">Den Bosch 7e etage </t>
  </si>
  <si>
    <t xml:space="preserve">Vergaderservice (Koffie- en Theeservice) </t>
  </si>
  <si>
    <r>
      <t>Lunch A</t>
    </r>
    <r>
      <rPr>
        <vertAlign val="superscript"/>
        <sz val="9"/>
        <rFont val="Verdana"/>
        <family val="2"/>
      </rPr>
      <t xml:space="preserve"> </t>
    </r>
  </si>
  <si>
    <r>
      <t>Lunch B</t>
    </r>
    <r>
      <rPr>
        <vertAlign val="superscript"/>
        <sz val="9"/>
        <rFont val="Verdana"/>
        <family val="2"/>
      </rPr>
      <t xml:space="preserve"> </t>
    </r>
  </si>
  <si>
    <t xml:space="preserve">Lunch C </t>
  </si>
  <si>
    <t>Tabblad 10: Formulier bijeenkomsten locaties perceel 1</t>
  </si>
  <si>
    <t>Tabblad 11: Formulier Vergaderlunches locaties perceel 1</t>
  </si>
  <si>
    <t xml:space="preserve">Tabblad 12: Formulier Totale Kosten Cateringdienstverlening perceel 1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</si>
</sst>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53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strike/>
      <sz val="9"/>
      <name val="Verdana"/>
      <family val="2"/>
    </font>
    <font>
      <b/>
      <sz val="9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b/>
      <u val="singleAccounting"/>
      <sz val="9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vertAlign val="superscript"/>
      <sz val="9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5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0" fontId="8" fillId="0" borderId="0" xfId="0" applyNumberFormat="1" applyFont="1"/>
    <xf numFmtId="0" fontId="8" fillId="0" borderId="0" xfId="0" applyFont="1" applyAlignment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23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0" fontId="11" fillId="4" borderId="4" xfId="0" applyFont="1" applyFill="1" applyBorder="1"/>
    <xf numFmtId="0" fontId="10" fillId="4" borderId="1" xfId="0" applyFont="1" applyFill="1" applyBorder="1"/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24" xfId="0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0" fillId="4" borderId="19" xfId="0" applyFont="1" applyFill="1" applyBorder="1"/>
    <xf numFmtId="0" fontId="10" fillId="4" borderId="25" xfId="0" applyFont="1" applyFill="1" applyBorder="1"/>
    <xf numFmtId="0" fontId="10" fillId="4" borderId="20" xfId="0" applyFont="1" applyFill="1" applyBorder="1"/>
    <xf numFmtId="164" fontId="10" fillId="4" borderId="21" xfId="0" applyNumberFormat="1" applyFont="1" applyFill="1" applyBorder="1"/>
    <xf numFmtId="164" fontId="10" fillId="4" borderId="22" xfId="0" applyNumberFormat="1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" xfId="0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169" fontId="10" fillId="3" borderId="1" xfId="0" applyNumberFormat="1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0" fontId="15" fillId="0" borderId="0" xfId="0" applyFont="1"/>
    <xf numFmtId="9" fontId="8" fillId="0" borderId="0" xfId="4" applyFont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167" fontId="10" fillId="3" borderId="1" xfId="5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167" fontId="14" fillId="5" borderId="1" xfId="5" applyNumberFormat="1" applyFont="1" applyFill="1" applyBorder="1" applyAlignment="1">
      <alignment horizontal="center" vertical="center" wrapText="1"/>
    </xf>
    <xf numFmtId="0" fontId="12" fillId="5" borderId="1" xfId="4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/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9" xfId="0" applyFont="1" applyFill="1" applyBorder="1"/>
    <xf numFmtId="0" fontId="8" fillId="4" borderId="1" xfId="0" applyFont="1" applyFill="1" applyBorder="1"/>
    <xf numFmtId="0" fontId="25" fillId="0" borderId="14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169" fontId="26" fillId="0" borderId="15" xfId="0" applyNumberFormat="1" applyFont="1" applyBorder="1" applyAlignment="1">
      <alignment horizontal="center"/>
    </xf>
    <xf numFmtId="0" fontId="14" fillId="5" borderId="11" xfId="0" applyFont="1" applyFill="1" applyBorder="1" applyAlignment="1">
      <alignment vertical="top"/>
    </xf>
    <xf numFmtId="0" fontId="14" fillId="5" borderId="11" xfId="0" applyFont="1" applyFill="1" applyBorder="1" applyAlignment="1">
      <alignment vertical="top" wrapText="1"/>
    </xf>
    <xf numFmtId="167" fontId="14" fillId="5" borderId="11" xfId="5" applyNumberFormat="1" applyFont="1" applyFill="1" applyBorder="1" applyAlignment="1">
      <alignment horizontal="center" vertical="top" wrapText="1"/>
    </xf>
    <xf numFmtId="0" fontId="12" fillId="5" borderId="11" xfId="4" applyNumberFormat="1" applyFont="1" applyFill="1" applyBorder="1" applyAlignment="1">
      <alignment horizontal="center" wrapText="1"/>
    </xf>
    <xf numFmtId="0" fontId="13" fillId="8" borderId="9" xfId="0" applyFont="1" applyFill="1" applyBorder="1" applyAlignment="1">
      <alignment vertical="top"/>
    </xf>
    <xf numFmtId="0" fontId="13" fillId="8" borderId="18" xfId="0" applyFont="1" applyFill="1" applyBorder="1" applyAlignment="1">
      <alignment vertical="top" wrapText="1"/>
    </xf>
    <xf numFmtId="167" fontId="10" fillId="8" borderId="18" xfId="5" applyNumberFormat="1" applyFont="1" applyFill="1" applyBorder="1"/>
    <xf numFmtId="0" fontId="10" fillId="8" borderId="18" xfId="0" applyFont="1" applyFill="1" applyBorder="1" applyAlignment="1">
      <alignment horizontal="center"/>
    </xf>
    <xf numFmtId="0" fontId="10" fillId="8" borderId="19" xfId="0" applyFont="1" applyFill="1" applyBorder="1" applyAlignment="1">
      <alignment vertical="center"/>
    </xf>
    <xf numFmtId="167" fontId="10" fillId="3" borderId="1" xfId="5" applyNumberFormat="1" applyFont="1" applyFill="1" applyBorder="1" applyAlignment="1">
      <alignment vertical="center"/>
    </xf>
    <xf numFmtId="167" fontId="8" fillId="0" borderId="0" xfId="5" applyNumberFormat="1" applyFont="1" applyAlignment="1">
      <alignment vertical="center"/>
    </xf>
    <xf numFmtId="0" fontId="30" fillId="0" borderId="0" xfId="0" applyFont="1"/>
    <xf numFmtId="0" fontId="28" fillId="6" borderId="0" xfId="0" applyFont="1" applyFill="1"/>
    <xf numFmtId="0" fontId="29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31" xfId="0" applyFont="1" applyFill="1" applyBorder="1"/>
    <xf numFmtId="0" fontId="10" fillId="6" borderId="25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6" xfId="0" applyFont="1" applyFill="1" applyBorder="1"/>
    <xf numFmtId="0" fontId="10" fillId="6" borderId="8" xfId="0" applyFont="1" applyFill="1" applyBorder="1"/>
    <xf numFmtId="0" fontId="11" fillId="6" borderId="0" xfId="0" applyFont="1" applyFill="1" applyBorder="1"/>
    <xf numFmtId="0" fontId="27" fillId="6" borderId="0" xfId="0" applyFont="1" applyFill="1"/>
    <xf numFmtId="0" fontId="11" fillId="6" borderId="31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31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4" fillId="6" borderId="0" xfId="0" applyFont="1" applyFill="1" applyAlignment="1">
      <alignment horizontal="right"/>
    </xf>
    <xf numFmtId="169" fontId="24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 applyAlignment="1"/>
    <xf numFmtId="0" fontId="8" fillId="6" borderId="0" xfId="0" applyFont="1" applyFill="1"/>
    <xf numFmtId="167" fontId="8" fillId="6" borderId="0" xfId="5" applyNumberFormat="1" applyFont="1" applyFill="1"/>
    <xf numFmtId="9" fontId="8" fillId="6" borderId="0" xfId="4" applyFont="1" applyFill="1" applyAlignment="1">
      <alignment horizontal="center"/>
    </xf>
    <xf numFmtId="167" fontId="8" fillId="6" borderId="0" xfId="5" applyNumberFormat="1" applyFont="1" applyFill="1" applyAlignment="1">
      <alignment vertical="center"/>
    </xf>
    <xf numFmtId="0" fontId="11" fillId="6" borderId="0" xfId="0" applyFont="1" applyFill="1" applyBorder="1" applyAlignment="1"/>
    <xf numFmtId="167" fontId="10" fillId="6" borderId="0" xfId="5" applyNumberFormat="1" applyFont="1" applyFill="1" applyBorder="1"/>
    <xf numFmtId="9" fontId="10" fillId="6" borderId="0" xfId="4" applyFont="1" applyFill="1" applyBorder="1" applyAlignment="1">
      <alignment horizontal="center"/>
    </xf>
    <xf numFmtId="167" fontId="10" fillId="6" borderId="0" xfId="5" applyNumberFormat="1" applyFont="1" applyFill="1" applyBorder="1" applyAlignment="1">
      <alignment vertical="center"/>
    </xf>
    <xf numFmtId="0" fontId="10" fillId="6" borderId="0" xfId="0" applyFont="1" applyFill="1" applyBorder="1" applyAlignment="1"/>
    <xf numFmtId="0" fontId="10" fillId="6" borderId="0" xfId="0" applyFont="1" applyFill="1" applyAlignment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NumberFormat="1" applyFont="1" applyFill="1"/>
    <xf numFmtId="0" fontId="8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31" fillId="6" borderId="0" xfId="0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0" fillId="6" borderId="0" xfId="0" applyFill="1" applyAlignment="1">
      <alignment wrapText="1"/>
    </xf>
    <xf numFmtId="0" fontId="11" fillId="6" borderId="0" xfId="0" applyFont="1" applyFill="1" applyAlignment="1">
      <alignment vertical="top"/>
    </xf>
    <xf numFmtId="0" fontId="33" fillId="6" borderId="0" xfId="0" applyFont="1" applyFill="1" applyAlignment="1">
      <alignment horizontal="left"/>
    </xf>
    <xf numFmtId="0" fontId="15" fillId="6" borderId="0" xfId="0" applyFont="1" applyFill="1" applyBorder="1"/>
    <xf numFmtId="0" fontId="22" fillId="6" borderId="0" xfId="0" applyFont="1" applyFill="1" applyBorder="1"/>
    <xf numFmtId="0" fontId="15" fillId="7" borderId="32" xfId="0" applyFont="1" applyFill="1" applyBorder="1"/>
    <xf numFmtId="0" fontId="10" fillId="6" borderId="34" xfId="0" applyFont="1" applyFill="1" applyBorder="1"/>
    <xf numFmtId="0" fontId="10" fillId="6" borderId="35" xfId="0" applyFont="1" applyFill="1" applyBorder="1"/>
    <xf numFmtId="0" fontId="10" fillId="6" borderId="33" xfId="0" applyFont="1" applyFill="1" applyBorder="1" applyAlignment="1">
      <alignment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vertical="top" wrapText="1"/>
    </xf>
    <xf numFmtId="0" fontId="14" fillId="5" borderId="37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0" fontId="35" fillId="4" borderId="9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wrapText="1"/>
    </xf>
    <xf numFmtId="0" fontId="14" fillId="6" borderId="34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33" xfId="0" applyFont="1" applyFill="1" applyBorder="1" applyAlignment="1">
      <alignment vertical="center"/>
    </xf>
    <xf numFmtId="0" fontId="10" fillId="6" borderId="34" xfId="0" applyFont="1" applyFill="1" applyBorder="1" applyAlignment="1">
      <alignment vertical="top" wrapText="1"/>
    </xf>
    <xf numFmtId="167" fontId="8" fillId="3" borderId="28" xfId="0" applyNumberFormat="1" applyFont="1" applyFill="1" applyBorder="1"/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7" xfId="4" applyFont="1" applyFill="1" applyBorder="1"/>
    <xf numFmtId="167" fontId="6" fillId="4" borderId="12" xfId="0" applyNumberFormat="1" applyFont="1" applyFill="1" applyBorder="1"/>
    <xf numFmtId="0" fontId="6" fillId="2" borderId="44" xfId="0" applyFont="1" applyFill="1" applyBorder="1"/>
    <xf numFmtId="0" fontId="6" fillId="2" borderId="45" xfId="0" applyFont="1" applyFill="1" applyBorder="1"/>
    <xf numFmtId="168" fontId="6" fillId="2" borderId="45" xfId="3" applyNumberFormat="1" applyFont="1" applyFill="1" applyBorder="1"/>
    <xf numFmtId="167" fontId="6" fillId="2" borderId="45" xfId="0" applyNumberFormat="1" applyFont="1" applyFill="1" applyBorder="1"/>
    <xf numFmtId="165" fontId="6" fillId="3" borderId="45" xfId="3" applyFont="1" applyFill="1" applyBorder="1"/>
    <xf numFmtId="167" fontId="6" fillId="3" borderId="45" xfId="0" applyNumberFormat="1" applyFont="1" applyFill="1" applyBorder="1"/>
    <xf numFmtId="9" fontId="6" fillId="3" borderId="46" xfId="4" applyFont="1" applyFill="1" applyBorder="1"/>
    <xf numFmtId="167" fontId="6" fillId="3" borderId="47" xfId="0" applyNumberFormat="1" applyFont="1" applyFill="1" applyBorder="1"/>
    <xf numFmtId="0" fontId="6" fillId="4" borderId="31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5" xfId="4" applyFont="1" applyFill="1" applyBorder="1"/>
    <xf numFmtId="0" fontId="6" fillId="4" borderId="25" xfId="0" applyFont="1" applyFill="1" applyBorder="1"/>
    <xf numFmtId="0" fontId="8" fillId="4" borderId="48" xfId="0" applyFont="1" applyFill="1" applyBorder="1"/>
    <xf numFmtId="168" fontId="8" fillId="4" borderId="48" xfId="3" applyNumberFormat="1" applyFont="1" applyFill="1" applyBorder="1"/>
    <xf numFmtId="167" fontId="8" fillId="4" borderId="48" xfId="0" applyNumberFormat="1" applyFont="1" applyFill="1" applyBorder="1"/>
    <xf numFmtId="9" fontId="8" fillId="4" borderId="35" xfId="4" applyFont="1" applyFill="1" applyBorder="1"/>
    <xf numFmtId="167" fontId="6" fillId="11" borderId="35" xfId="0" applyNumberFormat="1" applyFont="1" applyFill="1" applyBorder="1"/>
    <xf numFmtId="167" fontId="6" fillId="11" borderId="32" xfId="0" applyNumberFormat="1" applyFont="1" applyFill="1" applyBorder="1"/>
    <xf numFmtId="167" fontId="6" fillId="11" borderId="36" xfId="0" applyNumberFormat="1" applyFont="1" applyFill="1" applyBorder="1"/>
    <xf numFmtId="0" fontId="8" fillId="2" borderId="24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8" fillId="2" borderId="9" xfId="0" applyFont="1" applyFill="1" applyBorder="1"/>
    <xf numFmtId="168" fontId="8" fillId="2" borderId="18" xfId="3" applyNumberFormat="1" applyFont="1" applyFill="1" applyBorder="1"/>
    <xf numFmtId="167" fontId="8" fillId="2" borderId="18" xfId="0" applyNumberFormat="1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6" fillId="2" borderId="50" xfId="0" applyFont="1" applyFill="1" applyBorder="1"/>
    <xf numFmtId="167" fontId="6" fillId="3" borderId="51" xfId="0" applyNumberFormat="1" applyFont="1" applyFill="1" applyBorder="1"/>
    <xf numFmtId="0" fontId="6" fillId="4" borderId="52" xfId="0" applyFont="1" applyFill="1" applyBorder="1"/>
    <xf numFmtId="167" fontId="6" fillId="4" borderId="26" xfId="0" applyNumberFormat="1" applyFont="1" applyFill="1" applyBorder="1"/>
    <xf numFmtId="0" fontId="8" fillId="2" borderId="37" xfId="0" applyFont="1" applyFill="1" applyBorder="1"/>
    <xf numFmtId="168" fontId="8" fillId="2" borderId="43" xfId="3" applyNumberFormat="1" applyFont="1" applyFill="1" applyBorder="1"/>
    <xf numFmtId="167" fontId="8" fillId="2" borderId="43" xfId="0" applyNumberFormat="1" applyFont="1" applyFill="1" applyBorder="1"/>
    <xf numFmtId="0" fontId="8" fillId="2" borderId="43" xfId="0" applyFont="1" applyFill="1" applyBorder="1"/>
    <xf numFmtId="0" fontId="8" fillId="2" borderId="26" xfId="0" applyFont="1" applyFill="1" applyBorder="1"/>
    <xf numFmtId="0" fontId="6" fillId="4" borderId="37" xfId="0" applyFont="1" applyFill="1" applyBorder="1"/>
    <xf numFmtId="168" fontId="6" fillId="4" borderId="43" xfId="3" applyNumberFormat="1" applyFont="1" applyFill="1" applyBorder="1"/>
    <xf numFmtId="167" fontId="6" fillId="4" borderId="43" xfId="0" applyNumberFormat="1" applyFont="1" applyFill="1" applyBorder="1"/>
    <xf numFmtId="0" fontId="6" fillId="4" borderId="43" xfId="0" applyFont="1" applyFill="1" applyBorder="1"/>
    <xf numFmtId="0" fontId="6" fillId="4" borderId="26" xfId="0" applyFont="1" applyFill="1" applyBorder="1"/>
    <xf numFmtId="0" fontId="6" fillId="10" borderId="52" xfId="0" applyFont="1" applyFill="1" applyBorder="1"/>
    <xf numFmtId="0" fontId="6" fillId="10" borderId="10" xfId="0" applyFont="1" applyFill="1" applyBorder="1"/>
    <xf numFmtId="0" fontId="6" fillId="12" borderId="54" xfId="0" applyFont="1" applyFill="1" applyBorder="1"/>
    <xf numFmtId="168" fontId="6" fillId="12" borderId="54" xfId="3" applyNumberFormat="1" applyFont="1" applyFill="1" applyBorder="1"/>
    <xf numFmtId="167" fontId="6" fillId="12" borderId="54" xfId="0" applyNumberFormat="1" applyFont="1" applyFill="1" applyBorder="1"/>
    <xf numFmtId="167" fontId="6" fillId="3" borderId="55" xfId="0" applyNumberFormat="1" applyFont="1" applyFill="1" applyBorder="1"/>
    <xf numFmtId="0" fontId="6" fillId="12" borderId="46" xfId="0" applyFont="1" applyFill="1" applyBorder="1"/>
    <xf numFmtId="0" fontId="6" fillId="12" borderId="51" xfId="0" applyFont="1" applyFill="1" applyBorder="1"/>
    <xf numFmtId="9" fontId="6" fillId="3" borderId="47" xfId="4" applyFont="1" applyFill="1" applyBorder="1"/>
    <xf numFmtId="169" fontId="11" fillId="11" borderId="19" xfId="0" applyNumberFormat="1" applyFont="1" applyFill="1" applyBorder="1"/>
    <xf numFmtId="169" fontId="37" fillId="3" borderId="21" xfId="0" applyNumberFormat="1" applyFont="1" applyFill="1" applyBorder="1" applyAlignment="1">
      <alignment vertical="center"/>
    </xf>
    <xf numFmtId="0" fontId="34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167" fontId="8" fillId="10" borderId="0" xfId="0" applyNumberFormat="1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40" fillId="6" borderId="0" xfId="0" applyFont="1" applyFill="1"/>
    <xf numFmtId="0" fontId="39" fillId="10" borderId="0" xfId="0" applyFont="1" applyFill="1" applyBorder="1" applyAlignment="1">
      <alignment vertical="center"/>
    </xf>
    <xf numFmtId="167" fontId="41" fillId="11" borderId="6" xfId="0" applyNumberFormat="1" applyFont="1" applyFill="1" applyBorder="1" applyAlignment="1">
      <alignment vertical="center" wrapText="1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31" xfId="0" applyFont="1" applyFill="1" applyBorder="1" applyAlignment="1">
      <alignment wrapText="1"/>
    </xf>
    <xf numFmtId="0" fontId="42" fillId="6" borderId="0" xfId="0" applyFont="1" applyFill="1"/>
    <xf numFmtId="0" fontId="38" fillId="10" borderId="0" xfId="0" applyFont="1" applyFill="1" applyBorder="1"/>
    <xf numFmtId="0" fontId="39" fillId="10" borderId="0" xfId="0" applyFont="1" applyFill="1" applyBorder="1"/>
    <xf numFmtId="170" fontId="43" fillId="6" borderId="1" xfId="3" applyNumberFormat="1" applyFont="1" applyFill="1" applyBorder="1"/>
    <xf numFmtId="0" fontId="43" fillId="10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vertical="top"/>
    </xf>
    <xf numFmtId="0" fontId="10" fillId="4" borderId="26" xfId="0" applyFont="1" applyFill="1" applyBorder="1" applyAlignment="1">
      <alignment vertical="top"/>
    </xf>
    <xf numFmtId="165" fontId="10" fillId="3" borderId="26" xfId="3" applyFont="1" applyFill="1" applyBorder="1" applyAlignment="1">
      <alignment vertical="top"/>
    </xf>
    <xf numFmtId="169" fontId="10" fillId="3" borderId="1" xfId="0" applyNumberFormat="1" applyFont="1" applyFill="1" applyBorder="1" applyAlignment="1">
      <alignment vertical="top" wrapText="1"/>
    </xf>
    <xf numFmtId="0" fontId="10" fillId="6" borderId="31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0" fontId="0" fillId="6" borderId="0" xfId="0" applyFill="1" applyAlignment="1"/>
    <xf numFmtId="0" fontId="39" fillId="10" borderId="0" xfId="0" applyFont="1" applyFill="1" applyBorder="1" applyAlignment="1">
      <alignment horizontal="left" vertical="center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0" fontId="10" fillId="10" borderId="0" xfId="0" applyFont="1" applyFill="1" applyBorder="1"/>
    <xf numFmtId="0" fontId="10" fillId="10" borderId="0" xfId="0" applyFont="1" applyFill="1" applyBorder="1" applyAlignment="1">
      <alignment horizontal="right"/>
    </xf>
    <xf numFmtId="167" fontId="41" fillId="4" borderId="7" xfId="0" applyNumberFormat="1" applyFont="1" applyFill="1" applyBorder="1" applyAlignment="1">
      <alignment vertical="center"/>
    </xf>
    <xf numFmtId="167" fontId="10" fillId="9" borderId="1" xfId="5" applyNumberFormat="1" applyFont="1" applyFill="1" applyBorder="1" applyProtection="1">
      <protection locked="0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4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167" fontId="8" fillId="9" borderId="38" xfId="0" applyNumberFormat="1" applyFont="1" applyFill="1" applyBorder="1" applyProtection="1">
      <protection locked="0"/>
    </xf>
    <xf numFmtId="9" fontId="8" fillId="9" borderId="27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7" xfId="0" applyFont="1" applyFill="1" applyBorder="1" applyProtection="1">
      <protection locked="0"/>
    </xf>
    <xf numFmtId="168" fontId="8" fillId="12" borderId="42" xfId="3" applyNumberFormat="1" applyFont="1" applyFill="1" applyBorder="1" applyProtection="1">
      <protection locked="0"/>
    </xf>
    <xf numFmtId="167" fontId="8" fillId="12" borderId="42" xfId="0" applyNumberFormat="1" applyFont="1" applyFill="1" applyBorder="1" applyProtection="1">
      <protection locked="0"/>
    </xf>
    <xf numFmtId="0" fontId="8" fillId="12" borderId="42" xfId="0" applyFont="1" applyFill="1" applyBorder="1" applyProtection="1">
      <protection locked="0"/>
    </xf>
    <xf numFmtId="0" fontId="8" fillId="12" borderId="38" xfId="0" applyFont="1" applyFill="1" applyBorder="1" applyProtection="1">
      <protection locked="0"/>
    </xf>
    <xf numFmtId="0" fontId="8" fillId="12" borderId="37" xfId="0" applyFont="1" applyFill="1" applyBorder="1" applyProtection="1">
      <protection locked="0"/>
    </xf>
    <xf numFmtId="168" fontId="8" fillId="12" borderId="43" xfId="3" applyNumberFormat="1" applyFont="1" applyFill="1" applyBorder="1" applyProtection="1">
      <protection locked="0"/>
    </xf>
    <xf numFmtId="167" fontId="8" fillId="12" borderId="43" xfId="0" applyNumberFormat="1" applyFont="1" applyFill="1" applyBorder="1" applyProtection="1">
      <protection locked="0"/>
    </xf>
    <xf numFmtId="0" fontId="8" fillId="12" borderId="43" xfId="0" applyFont="1" applyFill="1" applyBorder="1" applyProtection="1">
      <protection locked="0"/>
    </xf>
    <xf numFmtId="0" fontId="8" fillId="12" borderId="26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6" xfId="0" applyFont="1" applyFill="1" applyBorder="1" applyProtection="1">
      <protection locked="0"/>
    </xf>
    <xf numFmtId="0" fontId="8" fillId="2" borderId="37" xfId="0" applyFont="1" applyFill="1" applyBorder="1" applyProtection="1">
      <protection locked="0"/>
    </xf>
    <xf numFmtId="168" fontId="8" fillId="2" borderId="43" xfId="3" applyNumberFormat="1" applyFont="1" applyFill="1" applyBorder="1" applyProtection="1">
      <protection locked="0"/>
    </xf>
    <xf numFmtId="167" fontId="8" fillId="2" borderId="43" xfId="0" applyNumberFormat="1" applyFont="1" applyFill="1" applyBorder="1" applyProtection="1">
      <protection locked="0"/>
    </xf>
    <xf numFmtId="0" fontId="8" fillId="2" borderId="43" xfId="0" applyFont="1" applyFill="1" applyBorder="1" applyProtection="1">
      <protection locked="0"/>
    </xf>
    <xf numFmtId="165" fontId="8" fillId="3" borderId="1" xfId="3" applyFont="1" applyFill="1" applyBorder="1" applyProtection="1"/>
    <xf numFmtId="167" fontId="8" fillId="3" borderId="1" xfId="0" applyNumberFormat="1" applyFont="1" applyFill="1" applyBorder="1" applyProtection="1"/>
    <xf numFmtId="165" fontId="6" fillId="3" borderId="45" xfId="3" applyFont="1" applyFill="1" applyBorder="1" applyProtection="1"/>
    <xf numFmtId="167" fontId="6" fillId="3" borderId="45" xfId="0" applyNumberFormat="1" applyFont="1" applyFill="1" applyBorder="1" applyProtection="1"/>
    <xf numFmtId="167" fontId="8" fillId="3" borderId="3" xfId="0" applyNumberFormat="1" applyFont="1" applyFill="1" applyBorder="1" applyProtection="1"/>
    <xf numFmtId="167" fontId="6" fillId="3" borderId="47" xfId="0" applyNumberFormat="1" applyFont="1" applyFill="1" applyBorder="1" applyProtection="1"/>
    <xf numFmtId="0" fontId="11" fillId="4" borderId="26" xfId="0" applyFont="1" applyFill="1" applyBorder="1" applyAlignment="1">
      <alignment vertical="top"/>
    </xf>
    <xf numFmtId="0" fontId="10" fillId="4" borderId="1" xfId="0" applyFont="1" applyFill="1" applyBorder="1" applyAlignment="1">
      <alignment wrapText="1"/>
    </xf>
    <xf numFmtId="0" fontId="11" fillId="4" borderId="31" xfId="0" applyFont="1" applyFill="1" applyBorder="1"/>
    <xf numFmtId="164" fontId="10" fillId="11" borderId="56" xfId="0" applyNumberFormat="1" applyFont="1" applyFill="1" applyBorder="1"/>
    <xf numFmtId="165" fontId="11" fillId="3" borderId="20" xfId="0" applyNumberFormat="1" applyFont="1" applyFill="1" applyBorder="1" applyAlignment="1">
      <alignment vertical="center"/>
    </xf>
    <xf numFmtId="169" fontId="37" fillId="14" borderId="56" xfId="0" applyNumberFormat="1" applyFont="1" applyFill="1" applyBorder="1" applyAlignment="1">
      <alignment vertical="center"/>
    </xf>
    <xf numFmtId="0" fontId="10" fillId="0" borderId="0" xfId="9" applyFont="1"/>
    <xf numFmtId="169" fontId="11" fillId="11" borderId="1" xfId="0" applyNumberFormat="1" applyFont="1" applyFill="1" applyBorder="1" applyAlignment="1">
      <alignment horizontal="right"/>
    </xf>
    <xf numFmtId="0" fontId="39" fillId="10" borderId="0" xfId="0" applyFont="1" applyFill="1"/>
    <xf numFmtId="167" fontId="39" fillId="10" borderId="0" xfId="0" applyNumberFormat="1" applyFont="1" applyFill="1"/>
    <xf numFmtId="0" fontId="47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9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9" fontId="10" fillId="15" borderId="1" xfId="4" applyNumberFormat="1" applyFont="1" applyFill="1" applyBorder="1" applyAlignment="1">
      <alignment horizontal="center" vertical="center"/>
    </xf>
    <xf numFmtId="167" fontId="10" fillId="15" borderId="1" xfId="5" applyNumberFormat="1" applyFont="1" applyFill="1" applyBorder="1" applyAlignment="1">
      <alignment horizontal="left" vertical="center"/>
    </xf>
    <xf numFmtId="0" fontId="15" fillId="10" borderId="0" xfId="0" applyFont="1" applyFill="1"/>
    <xf numFmtId="0" fontId="30" fillId="10" borderId="0" xfId="0" applyFont="1" applyFill="1"/>
    <xf numFmtId="9" fontId="10" fillId="16" borderId="1" xfId="4" applyNumberFormat="1" applyFont="1" applyFill="1" applyBorder="1" applyAlignment="1">
      <alignment horizontal="center"/>
    </xf>
    <xf numFmtId="9" fontId="10" fillId="16" borderId="1" xfId="4" applyNumberFormat="1" applyFont="1" applyFill="1" applyBorder="1" applyAlignment="1">
      <alignment horizontal="center" vertical="center"/>
    </xf>
    <xf numFmtId="170" fontId="10" fillId="17" borderId="18" xfId="0" applyNumberFormat="1" applyFont="1" applyFill="1" applyBorder="1"/>
    <xf numFmtId="164" fontId="10" fillId="17" borderId="19" xfId="0" applyNumberFormat="1" applyFont="1" applyFill="1" applyBorder="1"/>
    <xf numFmtId="164" fontId="11" fillId="17" borderId="3" xfId="0" applyNumberFormat="1" applyFont="1" applyFill="1" applyBorder="1"/>
    <xf numFmtId="164" fontId="11" fillId="11" borderId="56" xfId="0" applyNumberFormat="1" applyFont="1" applyFill="1" applyBorder="1"/>
    <xf numFmtId="0" fontId="11" fillId="4" borderId="18" xfId="0" applyFont="1" applyFill="1" applyBorder="1"/>
    <xf numFmtId="0" fontId="11" fillId="4" borderId="24" xfId="0" applyFont="1" applyFill="1" applyBorder="1"/>
    <xf numFmtId="0" fontId="50" fillId="0" borderId="0" xfId="0" applyFont="1" applyAlignment="1">
      <alignment vertical="center"/>
    </xf>
    <xf numFmtId="170" fontId="43" fillId="10" borderId="1" xfId="3" applyNumberFormat="1" applyFont="1" applyFill="1" applyBorder="1"/>
    <xf numFmtId="0" fontId="39" fillId="0" borderId="0" xfId="0" applyFont="1" applyAlignment="1">
      <alignment horizontal="left" wrapText="1"/>
    </xf>
    <xf numFmtId="0" fontId="47" fillId="6" borderId="0" xfId="0" applyFont="1" applyFill="1"/>
    <xf numFmtId="167" fontId="10" fillId="15" borderId="1" xfId="5" applyNumberFormat="1" applyFont="1" applyFill="1" applyBorder="1" applyAlignment="1" applyProtection="1">
      <alignment vertical="center"/>
      <protection locked="0"/>
    </xf>
    <xf numFmtId="167" fontId="10" fillId="15" borderId="5" xfId="5" applyNumberFormat="1" applyFont="1" applyFill="1" applyBorder="1" applyAlignment="1">
      <alignment horizontal="left" vertical="center"/>
    </xf>
    <xf numFmtId="169" fontId="10" fillId="18" borderId="1" xfId="0" applyNumberFormat="1" applyFont="1" applyFill="1" applyBorder="1"/>
    <xf numFmtId="0" fontId="45" fillId="10" borderId="0" xfId="0" applyFont="1" applyFill="1" applyAlignment="1"/>
    <xf numFmtId="0" fontId="8" fillId="10" borderId="0" xfId="0" applyFont="1" applyFill="1" applyAlignment="1"/>
    <xf numFmtId="0" fontId="49" fillId="6" borderId="0" xfId="0" applyFont="1" applyFill="1" applyAlignment="1">
      <alignment vertical="center"/>
    </xf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0" fillId="7" borderId="25" xfId="0" applyFont="1" applyFill="1" applyBorder="1" applyAlignment="1">
      <alignment vertical="top" wrapText="1"/>
    </xf>
    <xf numFmtId="0" fontId="27" fillId="7" borderId="36" xfId="0" applyFont="1" applyFill="1" applyBorder="1" applyAlignment="1">
      <alignment vertical="top" wrapText="1"/>
    </xf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32" fillId="7" borderId="15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 wrapText="1"/>
    </xf>
    <xf numFmtId="0" fontId="27" fillId="7" borderId="32" xfId="0" applyFont="1" applyFill="1" applyBorder="1" applyAlignment="1">
      <alignment vertical="center"/>
    </xf>
    <xf numFmtId="0" fontId="27" fillId="7" borderId="32" xfId="0" applyFont="1" applyFill="1" applyBorder="1" applyAlignment="1">
      <alignment vertical="center" wrapText="1"/>
    </xf>
    <xf numFmtId="0" fontId="10" fillId="7" borderId="31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top" wrapText="1"/>
    </xf>
    <xf numFmtId="0" fontId="39" fillId="0" borderId="0" xfId="0" applyFont="1" applyAlignment="1">
      <alignment horizontal="left" wrapText="1"/>
    </xf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39" xfId="0" applyFont="1" applyFill="1" applyBorder="1" applyAlignment="1">
      <alignment horizontal="left"/>
    </xf>
    <xf numFmtId="0" fontId="6" fillId="4" borderId="40" xfId="0" applyFont="1" applyFill="1" applyBorder="1" applyAlignment="1">
      <alignment horizontal="left"/>
    </xf>
    <xf numFmtId="0" fontId="6" fillId="4" borderId="41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53" xfId="0" applyBorder="1" applyAlignment="1"/>
    <xf numFmtId="0" fontId="6" fillId="13" borderId="46" xfId="0" applyFont="1" applyFill="1" applyBorder="1" applyAlignment="1"/>
    <xf numFmtId="0" fontId="6" fillId="13" borderId="54" xfId="0" applyFont="1" applyFill="1" applyBorder="1" applyAlignment="1"/>
    <xf numFmtId="0" fontId="6" fillId="13" borderId="51" xfId="0" applyFont="1" applyFill="1" applyBorder="1" applyAlignment="1"/>
    <xf numFmtId="0" fontId="51" fillId="0" borderId="0" xfId="0" applyFont="1" applyAlignment="1">
      <alignment horizontal="left" wrapText="1"/>
    </xf>
    <xf numFmtId="0" fontId="11" fillId="4" borderId="25" xfId="0" applyFont="1" applyFill="1" applyBorder="1" applyAlignment="1">
      <alignment vertical="center" wrapText="1"/>
    </xf>
    <xf numFmtId="0" fontId="0" fillId="0" borderId="30" xfId="0" applyBorder="1" applyAlignment="1"/>
    <xf numFmtId="167" fontId="48" fillId="10" borderId="0" xfId="0" applyNumberFormat="1" applyFont="1" applyFill="1" applyAlignment="1">
      <alignment horizontal="left" wrapText="1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showRuler="0" topLeftCell="A31" zoomScaleNormal="100" workbookViewId="0">
      <selection activeCell="A34" sqref="A34"/>
    </sheetView>
  </sheetViews>
  <sheetFormatPr defaultColWidth="9.140625" defaultRowHeight="12.75" x14ac:dyDescent="0.2"/>
  <cols>
    <col min="1" max="1" width="23.140625" style="95" customWidth="1"/>
    <col min="2" max="2" width="107.42578125" style="95" customWidth="1"/>
    <col min="3" max="3" width="1.7109375" style="95" customWidth="1"/>
    <col min="4" max="5" width="9.140625" style="95"/>
    <col min="6" max="6" width="9.28515625" style="95" customWidth="1"/>
    <col min="7" max="16384" width="9.140625" style="95"/>
  </cols>
  <sheetData>
    <row r="1" spans="1:8" s="143" customFormat="1" x14ac:dyDescent="0.2">
      <c r="A1" s="149"/>
    </row>
    <row r="2" spans="1:8" s="93" customFormat="1" ht="26.25" customHeight="1" x14ac:dyDescent="0.3">
      <c r="A2" s="257" t="s">
        <v>135</v>
      </c>
      <c r="C2" s="94"/>
    </row>
    <row r="3" spans="1:8" ht="19.5" customHeight="1" x14ac:dyDescent="0.2">
      <c r="A3" s="150" t="s">
        <v>111</v>
      </c>
      <c r="B3" s="150"/>
    </row>
    <row r="4" spans="1:8" ht="13.5" thickBot="1" x14ac:dyDescent="0.25"/>
    <row r="5" spans="1:8" ht="13.5" thickBot="1" x14ac:dyDescent="0.25">
      <c r="A5" s="361" t="s">
        <v>63</v>
      </c>
      <c r="B5" s="362"/>
      <c r="C5" s="96"/>
      <c r="D5" s="96"/>
      <c r="E5" s="96"/>
      <c r="F5" s="96"/>
      <c r="G5" s="96"/>
      <c r="H5" s="96"/>
    </row>
    <row r="6" spans="1:8" x14ac:dyDescent="0.2">
      <c r="A6" s="97"/>
      <c r="B6" s="157" t="s">
        <v>23</v>
      </c>
      <c r="C6" s="96"/>
      <c r="D6" s="96"/>
      <c r="E6" s="96"/>
      <c r="F6" s="96"/>
      <c r="G6" s="96"/>
      <c r="H6" s="96"/>
    </row>
    <row r="7" spans="1:8" x14ac:dyDescent="0.2">
      <c r="A7" s="97"/>
      <c r="B7" s="158" t="s">
        <v>24</v>
      </c>
      <c r="C7" s="96"/>
      <c r="D7" s="96"/>
      <c r="E7" s="96"/>
      <c r="F7" s="96"/>
      <c r="G7" s="96"/>
      <c r="H7" s="96"/>
    </row>
    <row r="8" spans="1:8" x14ac:dyDescent="0.2">
      <c r="A8" s="97"/>
      <c r="B8" s="158" t="s">
        <v>25</v>
      </c>
      <c r="C8" s="96"/>
      <c r="D8" s="96"/>
      <c r="E8" s="96"/>
      <c r="F8" s="96"/>
      <c r="G8" s="96"/>
      <c r="H8" s="96"/>
    </row>
    <row r="9" spans="1:8" x14ac:dyDescent="0.2">
      <c r="A9" s="97"/>
      <c r="B9" s="158" t="s">
        <v>70</v>
      </c>
      <c r="C9" s="96"/>
      <c r="D9" s="96"/>
      <c r="E9" s="96"/>
      <c r="F9" s="96"/>
      <c r="G9" s="96"/>
      <c r="H9" s="96"/>
    </row>
    <row r="10" spans="1:8" x14ac:dyDescent="0.2">
      <c r="A10" s="266"/>
      <c r="B10" s="158" t="s">
        <v>72</v>
      </c>
      <c r="C10" s="96"/>
      <c r="D10" s="96"/>
      <c r="E10" s="96"/>
      <c r="F10" s="96"/>
      <c r="G10" s="96"/>
      <c r="H10" s="96"/>
    </row>
    <row r="11" spans="1:8" x14ac:dyDescent="0.2">
      <c r="A11" s="97"/>
      <c r="B11" s="158" t="s">
        <v>26</v>
      </c>
      <c r="C11" s="96"/>
      <c r="D11" s="96"/>
      <c r="E11" s="96"/>
      <c r="F11" s="96"/>
      <c r="G11" s="96"/>
      <c r="H11" s="96"/>
    </row>
    <row r="12" spans="1:8" x14ac:dyDescent="0.2">
      <c r="A12" s="97"/>
      <c r="B12" s="158" t="s">
        <v>28</v>
      </c>
      <c r="C12" s="96"/>
      <c r="D12" s="96"/>
      <c r="E12" s="96"/>
      <c r="F12" s="96"/>
      <c r="G12" s="96"/>
      <c r="H12" s="96"/>
    </row>
    <row r="13" spans="1:8" x14ac:dyDescent="0.2">
      <c r="A13" s="97"/>
      <c r="B13" s="158" t="s">
        <v>51</v>
      </c>
      <c r="C13" s="96"/>
      <c r="D13" s="96"/>
      <c r="E13" s="96"/>
      <c r="F13" s="96"/>
      <c r="G13" s="96"/>
      <c r="H13" s="96"/>
    </row>
    <row r="14" spans="1:8" x14ac:dyDescent="0.2">
      <c r="A14" s="97"/>
      <c r="B14" s="158"/>
      <c r="C14" s="96"/>
      <c r="D14" s="96"/>
      <c r="E14" s="96"/>
      <c r="F14" s="96"/>
      <c r="G14" s="96"/>
      <c r="H14" s="96"/>
    </row>
    <row r="15" spans="1:8" ht="62.25" customHeight="1" thickBot="1" x14ac:dyDescent="0.25">
      <c r="A15" s="98"/>
      <c r="B15" s="159" t="s">
        <v>86</v>
      </c>
      <c r="C15" s="96"/>
      <c r="D15" s="96"/>
      <c r="E15" s="267"/>
      <c r="F15" s="96"/>
      <c r="G15" s="96"/>
      <c r="H15" s="96"/>
    </row>
    <row r="16" spans="1:8" ht="13.5" thickBot="1" x14ac:dyDescent="0.25">
      <c r="A16" s="96"/>
      <c r="B16" s="96"/>
      <c r="C16" s="96"/>
      <c r="D16" s="96"/>
      <c r="E16" s="108"/>
      <c r="F16" s="96"/>
      <c r="G16" s="96"/>
      <c r="H16" s="96"/>
    </row>
    <row r="17" spans="1:8" x14ac:dyDescent="0.2">
      <c r="A17" s="106"/>
      <c r="B17" s="156"/>
      <c r="C17" s="96"/>
      <c r="D17" s="96"/>
      <c r="E17" s="151"/>
      <c r="F17" s="99"/>
      <c r="G17" s="96"/>
      <c r="H17" s="96"/>
    </row>
    <row r="18" spans="1:8" x14ac:dyDescent="0.2">
      <c r="A18" s="105" t="s">
        <v>84</v>
      </c>
      <c r="B18" s="154" t="s">
        <v>52</v>
      </c>
      <c r="C18" s="96"/>
      <c r="D18" s="96"/>
      <c r="E18" s="151"/>
      <c r="F18" s="99"/>
      <c r="G18" s="96"/>
      <c r="H18" s="96"/>
    </row>
    <row r="19" spans="1:8" x14ac:dyDescent="0.2">
      <c r="A19" s="105"/>
      <c r="B19" s="170" t="s">
        <v>54</v>
      </c>
      <c r="C19" s="96"/>
      <c r="D19" s="96"/>
      <c r="E19" s="151"/>
      <c r="F19" s="99"/>
      <c r="G19" s="96"/>
      <c r="H19" s="96"/>
    </row>
    <row r="20" spans="1:8" x14ac:dyDescent="0.2">
      <c r="A20" s="97"/>
      <c r="B20" s="154" t="s">
        <v>77</v>
      </c>
      <c r="C20" s="96"/>
      <c r="D20" s="96"/>
      <c r="E20" s="151"/>
      <c r="F20" s="99"/>
      <c r="G20" s="96"/>
      <c r="H20" s="96"/>
    </row>
    <row r="21" spans="1:8" x14ac:dyDescent="0.2">
      <c r="A21" s="97"/>
      <c r="B21" s="154" t="s">
        <v>64</v>
      </c>
      <c r="C21" s="96"/>
      <c r="D21" s="96"/>
      <c r="E21" s="151"/>
      <c r="F21" s="100"/>
      <c r="G21" s="96"/>
      <c r="H21" s="96"/>
    </row>
    <row r="22" spans="1:8" x14ac:dyDescent="0.2">
      <c r="A22" s="97"/>
      <c r="B22" s="154"/>
      <c r="C22" s="96"/>
      <c r="D22" s="96"/>
      <c r="E22" s="151"/>
      <c r="F22" s="100"/>
      <c r="G22" s="96"/>
      <c r="H22" s="96"/>
    </row>
    <row r="23" spans="1:8" x14ac:dyDescent="0.2">
      <c r="A23" s="97"/>
      <c r="B23" s="154"/>
      <c r="C23" s="96"/>
      <c r="D23" s="96"/>
      <c r="E23" s="151"/>
      <c r="F23" s="100"/>
      <c r="G23" s="96"/>
      <c r="H23" s="96"/>
    </row>
    <row r="24" spans="1:8" ht="13.5" thickBot="1" x14ac:dyDescent="0.25">
      <c r="A24" s="98"/>
      <c r="B24" s="155"/>
      <c r="C24" s="96"/>
      <c r="D24" s="96"/>
      <c r="E24" s="151"/>
      <c r="F24" s="100"/>
      <c r="G24" s="96"/>
      <c r="H24" s="96"/>
    </row>
    <row r="25" spans="1:8" ht="13.5" thickBot="1" x14ac:dyDescent="0.25">
      <c r="A25" s="96"/>
      <c r="B25" s="96"/>
      <c r="C25" s="96"/>
      <c r="D25" s="96"/>
      <c r="E25" s="151"/>
      <c r="F25" s="100"/>
      <c r="G25" s="96"/>
      <c r="H25" s="96"/>
    </row>
    <row r="26" spans="1:8" ht="63.95" customHeight="1" x14ac:dyDescent="0.2">
      <c r="A26" s="171" t="s">
        <v>120</v>
      </c>
      <c r="B26" s="172" t="s">
        <v>52</v>
      </c>
      <c r="C26" s="96"/>
      <c r="D26" s="96"/>
      <c r="E26" s="151"/>
      <c r="F26" s="100"/>
      <c r="G26" s="96"/>
      <c r="H26" s="96"/>
    </row>
    <row r="27" spans="1:8" x14ac:dyDescent="0.2">
      <c r="A27" s="105"/>
      <c r="B27" s="170" t="s">
        <v>71</v>
      </c>
      <c r="C27" s="96"/>
      <c r="D27" s="96"/>
      <c r="E27" s="151"/>
      <c r="F27" s="100"/>
      <c r="G27" s="96"/>
      <c r="H27" s="96"/>
    </row>
    <row r="28" spans="1:8" ht="45.75" customHeight="1" x14ac:dyDescent="0.2">
      <c r="A28" s="256"/>
      <c r="B28" s="154" t="s">
        <v>55</v>
      </c>
      <c r="C28" s="96"/>
      <c r="D28" s="96"/>
      <c r="E28" s="151"/>
      <c r="F28" s="100"/>
      <c r="G28" s="96"/>
      <c r="H28" s="96"/>
    </row>
    <row r="29" spans="1:8" ht="24" customHeight="1" x14ac:dyDescent="0.2">
      <c r="A29" s="97"/>
      <c r="B29" s="173" t="s">
        <v>59</v>
      </c>
      <c r="C29" s="96"/>
      <c r="D29" s="96"/>
      <c r="E29" s="151"/>
      <c r="F29" s="100"/>
      <c r="G29" s="96"/>
      <c r="H29" s="96"/>
    </row>
    <row r="30" spans="1:8" x14ac:dyDescent="0.2">
      <c r="A30" s="97"/>
      <c r="B30" s="154" t="s">
        <v>57</v>
      </c>
      <c r="C30" s="96"/>
      <c r="D30" s="96"/>
      <c r="E30" s="151"/>
      <c r="F30" s="100"/>
      <c r="G30" s="96"/>
      <c r="H30" s="96"/>
    </row>
    <row r="31" spans="1:8" x14ac:dyDescent="0.2">
      <c r="A31" s="97"/>
      <c r="B31" s="154" t="s">
        <v>58</v>
      </c>
      <c r="C31" s="96"/>
      <c r="D31" s="96"/>
      <c r="E31" s="151"/>
      <c r="F31" s="100"/>
      <c r="G31" s="96"/>
      <c r="H31" s="96"/>
    </row>
    <row r="32" spans="1:8" ht="13.5" thickBot="1" x14ac:dyDescent="0.25">
      <c r="A32" s="98"/>
      <c r="B32" s="155" t="s">
        <v>60</v>
      </c>
      <c r="C32" s="96"/>
      <c r="D32" s="96"/>
      <c r="E32" s="151"/>
      <c r="F32" s="100"/>
      <c r="G32" s="96"/>
      <c r="H32" s="96"/>
    </row>
    <row r="33" spans="1:8" ht="13.5" thickBot="1" x14ac:dyDescent="0.25">
      <c r="A33" s="96"/>
      <c r="B33" s="96"/>
      <c r="C33" s="96"/>
      <c r="D33" s="96"/>
      <c r="E33" s="151"/>
      <c r="F33" s="100"/>
      <c r="G33" s="96"/>
      <c r="H33" s="96"/>
    </row>
    <row r="34" spans="1:8" ht="13.5" thickBot="1" x14ac:dyDescent="0.25">
      <c r="A34" s="101" t="s">
        <v>137</v>
      </c>
      <c r="B34" s="102"/>
      <c r="C34" s="96"/>
      <c r="D34" s="96"/>
      <c r="E34" s="152"/>
      <c r="F34" s="96"/>
      <c r="G34" s="96"/>
      <c r="H34" s="96"/>
    </row>
    <row r="35" spans="1:8" ht="13.5" thickBot="1" x14ac:dyDescent="0.25">
      <c r="A35" s="103"/>
      <c r="B35" s="99"/>
      <c r="C35" s="96"/>
      <c r="D35" s="96"/>
      <c r="E35" s="96"/>
      <c r="F35" s="96"/>
      <c r="G35" s="96"/>
      <c r="H35" s="96"/>
    </row>
    <row r="36" spans="1:8" s="104" customFormat="1" x14ac:dyDescent="0.2">
      <c r="A36" s="367" t="s">
        <v>49</v>
      </c>
      <c r="B36" s="368"/>
      <c r="C36" s="96"/>
      <c r="D36" s="96"/>
      <c r="E36" s="96"/>
      <c r="F36" s="96"/>
      <c r="G36" s="96"/>
      <c r="H36" s="96"/>
    </row>
    <row r="37" spans="1:8" s="104" customFormat="1" x14ac:dyDescent="0.2">
      <c r="A37" s="168"/>
      <c r="B37" s="167"/>
      <c r="C37" s="96"/>
      <c r="D37" s="96"/>
      <c r="E37" s="96"/>
      <c r="F37" s="96"/>
      <c r="G37" s="96"/>
      <c r="H37" s="96"/>
    </row>
    <row r="38" spans="1:8" s="104" customFormat="1" x14ac:dyDescent="0.2">
      <c r="A38" s="372" t="s">
        <v>50</v>
      </c>
      <c r="B38" s="370"/>
      <c r="C38" s="96"/>
      <c r="D38" s="96"/>
      <c r="E38" s="96"/>
      <c r="F38" s="96"/>
      <c r="G38" s="96"/>
      <c r="H38" s="96"/>
    </row>
    <row r="39" spans="1:8" s="104" customFormat="1" x14ac:dyDescent="0.2">
      <c r="A39" s="107" t="s">
        <v>108</v>
      </c>
      <c r="B39" s="153"/>
      <c r="C39" s="108"/>
      <c r="D39" s="108"/>
      <c r="E39" s="96"/>
      <c r="F39" s="96"/>
      <c r="G39" s="96"/>
      <c r="H39" s="96"/>
    </row>
    <row r="40" spans="1:8" s="104" customFormat="1" ht="41.25" customHeight="1" x14ac:dyDescent="0.2">
      <c r="A40" s="369" t="s">
        <v>48</v>
      </c>
      <c r="B40" s="370"/>
      <c r="C40" s="96"/>
      <c r="D40" s="96"/>
      <c r="E40" s="96"/>
      <c r="F40" s="96"/>
      <c r="G40" s="96"/>
      <c r="H40" s="96"/>
    </row>
    <row r="41" spans="1:8" s="104" customFormat="1" ht="36" customHeight="1" x14ac:dyDescent="0.2">
      <c r="A41" s="369" t="s">
        <v>138</v>
      </c>
      <c r="B41" s="371"/>
      <c r="C41" s="96"/>
      <c r="D41" s="96"/>
      <c r="E41" s="96"/>
      <c r="F41" s="96"/>
      <c r="G41" s="96"/>
      <c r="H41" s="96"/>
    </row>
    <row r="42" spans="1:8" s="104" customFormat="1" ht="9.75" customHeight="1" x14ac:dyDescent="0.2">
      <c r="A42" s="369"/>
      <c r="B42" s="371"/>
      <c r="C42" s="96"/>
      <c r="D42" s="96"/>
      <c r="E42" s="96"/>
      <c r="F42" s="96"/>
      <c r="G42" s="96"/>
      <c r="H42" s="96"/>
    </row>
    <row r="43" spans="1:8" s="104" customFormat="1" ht="38.25" customHeight="1" x14ac:dyDescent="0.2">
      <c r="A43" s="369" t="s">
        <v>139</v>
      </c>
      <c r="B43" s="371"/>
      <c r="C43" s="96"/>
      <c r="D43" s="96"/>
      <c r="E43" s="96"/>
      <c r="F43" s="96"/>
      <c r="G43" s="96"/>
      <c r="H43" s="96"/>
    </row>
    <row r="44" spans="1:8" s="104" customFormat="1" ht="38.25" customHeight="1" x14ac:dyDescent="0.2">
      <c r="A44" s="373" t="s">
        <v>136</v>
      </c>
      <c r="B44" s="374"/>
      <c r="C44" s="96"/>
      <c r="D44" s="96"/>
      <c r="E44" s="96"/>
      <c r="F44" s="96"/>
      <c r="G44" s="96"/>
      <c r="H44" s="96"/>
    </row>
    <row r="45" spans="1:8" ht="26.25" customHeight="1" thickBot="1" x14ac:dyDescent="0.25">
      <c r="A45" s="363"/>
      <c r="B45" s="364"/>
      <c r="C45" s="96"/>
      <c r="D45" s="96"/>
      <c r="E45" s="96"/>
      <c r="F45" s="96"/>
      <c r="G45" s="96"/>
      <c r="H45" s="96"/>
    </row>
    <row r="46" spans="1:8" x14ac:dyDescent="0.2">
      <c r="A46" s="365"/>
      <c r="B46" s="366"/>
      <c r="C46" s="96"/>
      <c r="D46" s="96"/>
      <c r="E46" s="96"/>
      <c r="F46" s="96"/>
      <c r="G46" s="96"/>
      <c r="H46" s="96"/>
    </row>
    <row r="47" spans="1:8" x14ac:dyDescent="0.2">
      <c r="A47" s="103"/>
      <c r="B47" s="99"/>
      <c r="C47" s="96"/>
      <c r="D47" s="96"/>
      <c r="E47" s="96"/>
      <c r="F47" s="96"/>
      <c r="G47" s="96"/>
      <c r="H47" s="96"/>
    </row>
    <row r="48" spans="1:8" x14ac:dyDescent="0.2">
      <c r="A48" s="96"/>
      <c r="B48" s="96"/>
      <c r="C48" s="96"/>
      <c r="D48" s="96"/>
      <c r="E48" s="96"/>
      <c r="F48" s="96"/>
      <c r="G48" s="96"/>
      <c r="H48" s="96"/>
    </row>
    <row r="49" spans="1:8" x14ac:dyDescent="0.2">
      <c r="A49" s="96"/>
      <c r="B49" s="96"/>
      <c r="C49" s="96"/>
      <c r="D49" s="96"/>
      <c r="E49" s="96"/>
      <c r="F49" s="96"/>
      <c r="G49" s="96"/>
      <c r="H49" s="96"/>
    </row>
    <row r="50" spans="1:8" x14ac:dyDescent="0.2">
      <c r="A50" s="96"/>
      <c r="B50" s="96"/>
      <c r="C50" s="96"/>
      <c r="D50" s="96"/>
      <c r="E50" s="96"/>
      <c r="F50" s="96"/>
      <c r="G50" s="96"/>
      <c r="H50" s="96"/>
    </row>
    <row r="51" spans="1:8" x14ac:dyDescent="0.2">
      <c r="A51" s="96"/>
      <c r="B51" s="96"/>
      <c r="C51" s="96"/>
      <c r="D51" s="96"/>
      <c r="E51" s="96"/>
      <c r="F51" s="96"/>
      <c r="G51" s="96"/>
      <c r="H51" s="96"/>
    </row>
    <row r="52" spans="1:8" x14ac:dyDescent="0.2">
      <c r="A52" s="96"/>
      <c r="B52" s="96"/>
      <c r="C52" s="96"/>
      <c r="D52" s="96"/>
      <c r="E52" s="96"/>
      <c r="F52" s="96"/>
      <c r="G52" s="96"/>
      <c r="H52" s="96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10">
    <mergeCell ref="A5:B5"/>
    <mergeCell ref="A45:B45"/>
    <mergeCell ref="A46:B46"/>
    <mergeCell ref="A36:B36"/>
    <mergeCell ref="A40:B40"/>
    <mergeCell ref="A41:B41"/>
    <mergeCell ref="A42:B42"/>
    <mergeCell ref="A43:B43"/>
    <mergeCell ref="A38:B38"/>
    <mergeCell ref="A44:B44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3"/>
  <sheetViews>
    <sheetView showRuler="0" showWhiteSpace="0" zoomScaleNormal="100" zoomScaleSheetLayoutView="100" zoomScalePageLayoutView="112" workbookViewId="0">
      <selection activeCell="D5" sqref="D5"/>
    </sheetView>
  </sheetViews>
  <sheetFormatPr defaultRowHeight="12.75" x14ac:dyDescent="0.2"/>
  <cols>
    <col min="1" max="1" width="15.42578125" customWidth="1"/>
    <col min="2" max="2" width="22" customWidth="1"/>
    <col min="3" max="4" width="19.28515625" customWidth="1"/>
    <col min="5" max="6" width="18.85546875" style="28" customWidth="1"/>
    <col min="7" max="7" width="17" style="28" customWidth="1"/>
  </cols>
  <sheetData>
    <row r="1" spans="1:8" x14ac:dyDescent="0.2">
      <c r="A1" s="111" t="s">
        <v>142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s="29" customFormat="1" ht="34.5" x14ac:dyDescent="0.2">
      <c r="A4" s="34"/>
      <c r="B4" s="35" t="s">
        <v>17</v>
      </c>
      <c r="C4" s="35" t="s">
        <v>110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7.5" customHeight="1" thickBot="1" x14ac:dyDescent="0.25">
      <c r="A5" s="38"/>
      <c r="B5" s="320" t="s">
        <v>80</v>
      </c>
      <c r="C5" s="260">
        <v>400000</v>
      </c>
      <c r="D5" s="40">
        <f>'2. Banqueting'!D7</f>
        <v>0</v>
      </c>
      <c r="E5" s="40">
        <f>'2. Banqueting'!F7</f>
        <v>0</v>
      </c>
      <c r="F5" s="41">
        <f>D5*$C$5</f>
        <v>0</v>
      </c>
      <c r="G5" s="41">
        <f>E5*$C$5</f>
        <v>0</v>
      </c>
      <c r="H5" s="241"/>
    </row>
    <row r="6" spans="1:8" ht="16.5" customHeight="1" thickBot="1" x14ac:dyDescent="0.25">
      <c r="A6" s="350" t="s">
        <v>109</v>
      </c>
      <c r="B6" s="43"/>
      <c r="C6" s="44"/>
      <c r="D6" s="44"/>
      <c r="E6" s="51"/>
      <c r="F6" s="348">
        <f>SUM(F5:F5)</f>
        <v>0</v>
      </c>
      <c r="G6" s="348">
        <f>SUM(G5:G5)</f>
        <v>0</v>
      </c>
      <c r="H6" s="241"/>
    </row>
    <row r="7" spans="1:8" x14ac:dyDescent="0.2">
      <c r="A7" s="96"/>
      <c r="B7" s="96"/>
      <c r="C7" s="96"/>
      <c r="D7" s="96"/>
      <c r="E7" s="146"/>
      <c r="F7" s="146"/>
      <c r="G7" s="146"/>
      <c r="H7" s="241"/>
    </row>
    <row r="8" spans="1:8" x14ac:dyDescent="0.2">
      <c r="A8" s="125"/>
      <c r="B8" s="96"/>
      <c r="C8" s="125"/>
      <c r="D8" s="96"/>
      <c r="E8" s="146"/>
      <c r="F8" s="146"/>
      <c r="G8" s="146"/>
      <c r="H8" s="241"/>
    </row>
    <row r="9" spans="1:8" x14ac:dyDescent="0.2">
      <c r="A9" s="125"/>
      <c r="B9" s="96"/>
      <c r="C9" s="96"/>
      <c r="D9" s="96"/>
      <c r="E9" s="146"/>
      <c r="F9" s="146"/>
      <c r="G9" s="146"/>
      <c r="H9" s="241"/>
    </row>
    <row r="10" spans="1:8" x14ac:dyDescent="0.2">
      <c r="A10" s="125"/>
      <c r="B10" s="96"/>
      <c r="C10" s="96"/>
      <c r="D10" s="96"/>
      <c r="E10" s="146"/>
      <c r="F10" s="146"/>
      <c r="G10" s="146"/>
      <c r="H10" s="241"/>
    </row>
    <row r="11" spans="1:8" x14ac:dyDescent="0.2">
      <c r="A11" s="95"/>
      <c r="B11" s="95"/>
      <c r="C11" s="95"/>
      <c r="D11" s="95"/>
      <c r="E11" s="147"/>
      <c r="F11" s="147"/>
      <c r="G11" s="147"/>
      <c r="H11" s="243"/>
    </row>
    <row r="12" spans="1:8" x14ac:dyDescent="0.2">
      <c r="A12" s="95"/>
      <c r="B12" s="95"/>
      <c r="C12" s="95"/>
      <c r="D12" s="95"/>
      <c r="E12" s="147"/>
      <c r="F12" s="147"/>
      <c r="G12" s="147"/>
      <c r="H12" s="243"/>
    </row>
    <row r="13" spans="1:8" x14ac:dyDescent="0.2">
      <c r="A13" s="95"/>
      <c r="B13" s="95"/>
      <c r="C13" s="268"/>
      <c r="D13" s="95"/>
      <c r="E13" s="95"/>
      <c r="F13" s="95"/>
      <c r="G13" s="95"/>
      <c r="H13" s="243"/>
    </row>
    <row r="14" spans="1:8" x14ac:dyDescent="0.2">
      <c r="A14" s="95"/>
      <c r="B14" s="95"/>
      <c r="C14" s="95"/>
      <c r="D14" s="95"/>
      <c r="E14" s="95"/>
      <c r="F14" s="95"/>
      <c r="G14" s="147"/>
      <c r="H14" s="243"/>
    </row>
    <row r="15" spans="1:8" x14ac:dyDescent="0.2">
      <c r="A15" s="95"/>
      <c r="B15" s="95"/>
      <c r="C15" s="95"/>
      <c r="D15" s="95"/>
      <c r="E15" s="95"/>
      <c r="F15" s="95"/>
      <c r="G15" s="147"/>
      <c r="H15" s="243"/>
    </row>
    <row r="16" spans="1:8" x14ac:dyDescent="0.2">
      <c r="A16" s="95"/>
      <c r="B16" s="95"/>
      <c r="C16" s="95"/>
      <c r="D16" s="95"/>
      <c r="E16" s="147"/>
      <c r="F16" s="147"/>
      <c r="G16" s="147"/>
      <c r="H16" s="243"/>
    </row>
    <row r="17" spans="1:8" x14ac:dyDescent="0.2">
      <c r="A17" s="95"/>
      <c r="B17" s="95"/>
      <c r="C17" s="95"/>
      <c r="D17" s="95"/>
      <c r="E17" s="147"/>
      <c r="F17" s="147"/>
      <c r="G17" s="147"/>
      <c r="H17" s="243"/>
    </row>
    <row r="18" spans="1:8" x14ac:dyDescent="0.2">
      <c r="A18" s="95"/>
      <c r="B18" s="95"/>
      <c r="C18" s="95"/>
      <c r="D18" s="95"/>
      <c r="E18" s="147"/>
      <c r="F18" s="147"/>
      <c r="G18" s="147"/>
      <c r="H18" s="243"/>
    </row>
    <row r="19" spans="1:8" x14ac:dyDescent="0.2">
      <c r="A19" s="95"/>
      <c r="B19" s="95"/>
      <c r="C19" s="95"/>
      <c r="D19" s="95"/>
      <c r="E19" s="147"/>
      <c r="F19" s="147"/>
      <c r="G19" s="147"/>
      <c r="H19" s="243"/>
    </row>
    <row r="20" spans="1:8" x14ac:dyDescent="0.2">
      <c r="A20" s="95"/>
      <c r="B20" s="95"/>
      <c r="C20" s="95"/>
      <c r="D20" s="95"/>
      <c r="E20" s="147"/>
      <c r="F20" s="147"/>
      <c r="G20" s="147"/>
      <c r="H20" s="243"/>
    </row>
    <row r="21" spans="1:8" x14ac:dyDescent="0.2">
      <c r="A21" s="95"/>
      <c r="B21" s="95"/>
      <c r="C21" s="95"/>
      <c r="D21" s="95"/>
      <c r="E21" s="147"/>
      <c r="F21" s="147"/>
      <c r="G21" s="147"/>
      <c r="H21" s="243"/>
    </row>
    <row r="22" spans="1:8" x14ac:dyDescent="0.2">
      <c r="A22" s="95"/>
      <c r="B22" s="95"/>
      <c r="C22" s="95"/>
      <c r="D22" s="95"/>
      <c r="E22" s="147"/>
      <c r="F22" s="147"/>
      <c r="G22" s="147"/>
      <c r="H22" s="243"/>
    </row>
    <row r="23" spans="1:8" x14ac:dyDescent="0.2">
      <c r="A23" s="95"/>
      <c r="B23" s="95"/>
      <c r="C23" s="95"/>
      <c r="D23" s="95"/>
      <c r="E23" s="147"/>
      <c r="F23" s="147"/>
      <c r="G23" s="147"/>
      <c r="H23" s="243"/>
    </row>
    <row r="24" spans="1:8" x14ac:dyDescent="0.2">
      <c r="A24" s="95"/>
      <c r="B24" s="95"/>
      <c r="C24" s="95"/>
      <c r="D24" s="95"/>
      <c r="E24" s="147"/>
      <c r="F24" s="147"/>
      <c r="G24" s="147"/>
      <c r="H24" s="243"/>
    </row>
    <row r="25" spans="1:8" x14ac:dyDescent="0.2">
      <c r="A25" s="95"/>
      <c r="B25" s="95"/>
      <c r="C25" s="95"/>
      <c r="D25" s="95"/>
      <c r="E25" s="147"/>
      <c r="F25" s="147"/>
      <c r="G25" s="147"/>
      <c r="H25" s="243"/>
    </row>
    <row r="26" spans="1:8" x14ac:dyDescent="0.2">
      <c r="A26" s="95"/>
      <c r="B26" s="95"/>
      <c r="C26" s="95"/>
      <c r="D26" s="95"/>
      <c r="E26" s="147"/>
      <c r="F26" s="147"/>
      <c r="G26" s="147"/>
      <c r="H26" s="243"/>
    </row>
    <row r="27" spans="1:8" x14ac:dyDescent="0.2">
      <c r="A27" s="95"/>
      <c r="B27" s="95"/>
      <c r="C27" s="95"/>
      <c r="D27" s="95"/>
      <c r="E27" s="147"/>
      <c r="F27" s="147"/>
      <c r="G27" s="147"/>
      <c r="H27" s="243"/>
    </row>
    <row r="28" spans="1:8" x14ac:dyDescent="0.2">
      <c r="A28" s="95"/>
      <c r="B28" s="95"/>
      <c r="C28" s="95"/>
      <c r="D28" s="95"/>
      <c r="E28" s="147"/>
      <c r="F28" s="147"/>
      <c r="G28" s="147"/>
      <c r="H28" s="243"/>
    </row>
    <row r="29" spans="1:8" x14ac:dyDescent="0.2">
      <c r="A29" s="95"/>
      <c r="B29" s="95"/>
      <c r="C29" s="95"/>
      <c r="D29" s="95"/>
      <c r="E29" s="147"/>
      <c r="F29" s="147"/>
      <c r="G29" s="147"/>
      <c r="H29" s="243"/>
    </row>
    <row r="30" spans="1:8" x14ac:dyDescent="0.2">
      <c r="A30" s="95"/>
      <c r="B30" s="95"/>
      <c r="C30" s="95"/>
      <c r="D30" s="95"/>
      <c r="E30" s="147"/>
      <c r="F30" s="147"/>
      <c r="G30" s="147"/>
      <c r="H30" s="243"/>
    </row>
    <row r="31" spans="1:8" x14ac:dyDescent="0.2">
      <c r="A31" s="95"/>
      <c r="B31" s="95"/>
      <c r="C31" s="95"/>
      <c r="D31" s="95"/>
      <c r="E31" s="147"/>
      <c r="F31" s="147"/>
      <c r="G31" s="147"/>
      <c r="H31" s="243"/>
    </row>
    <row r="32" spans="1:8" x14ac:dyDescent="0.2">
      <c r="A32" s="95"/>
      <c r="B32" s="95"/>
      <c r="C32" s="95"/>
      <c r="D32" s="95"/>
      <c r="E32" s="147"/>
      <c r="F32" s="147"/>
      <c r="G32" s="147"/>
      <c r="H32" s="243"/>
    </row>
    <row r="33" spans="1:8" x14ac:dyDescent="0.2">
      <c r="A33" s="95"/>
      <c r="B33" s="95"/>
      <c r="C33" s="95"/>
      <c r="D33" s="95"/>
      <c r="E33" s="147"/>
      <c r="F33" s="147"/>
      <c r="G33" s="147"/>
      <c r="H33" s="243"/>
    </row>
    <row r="34" spans="1:8" x14ac:dyDescent="0.2">
      <c r="A34" s="95"/>
      <c r="B34" s="95"/>
      <c r="C34" s="95"/>
      <c r="D34" s="95"/>
      <c r="E34" s="147"/>
      <c r="F34" s="147"/>
      <c r="G34" s="147"/>
      <c r="H34" s="243"/>
    </row>
    <row r="35" spans="1:8" x14ac:dyDescent="0.2">
      <c r="A35" s="95"/>
      <c r="B35" s="95"/>
      <c r="C35" s="95"/>
      <c r="D35" s="95"/>
      <c r="E35" s="147"/>
      <c r="F35" s="147"/>
      <c r="G35" s="147"/>
      <c r="H35" s="243"/>
    </row>
    <row r="36" spans="1:8" x14ac:dyDescent="0.2">
      <c r="A36" s="95"/>
      <c r="B36" s="95"/>
      <c r="C36" s="95"/>
      <c r="D36" s="95"/>
      <c r="E36" s="147"/>
      <c r="F36" s="147"/>
      <c r="G36" s="147"/>
      <c r="H36" s="243"/>
    </row>
    <row r="37" spans="1:8" x14ac:dyDescent="0.2">
      <c r="A37" s="95"/>
      <c r="B37" s="95"/>
      <c r="C37" s="95"/>
      <c r="D37" s="95"/>
      <c r="E37" s="147"/>
      <c r="F37" s="147"/>
      <c r="G37" s="147"/>
      <c r="H37" s="243"/>
    </row>
    <row r="38" spans="1:8" x14ac:dyDescent="0.2">
      <c r="A38" s="95"/>
      <c r="B38" s="95"/>
      <c r="C38" s="95"/>
      <c r="D38" s="95"/>
      <c r="E38" s="147"/>
      <c r="F38" s="147"/>
      <c r="G38" s="147"/>
      <c r="H38" s="243"/>
    </row>
    <row r="39" spans="1:8" x14ac:dyDescent="0.2">
      <c r="A39" s="95"/>
      <c r="B39" s="95"/>
      <c r="C39" s="95"/>
      <c r="D39" s="95"/>
      <c r="E39" s="147"/>
      <c r="F39" s="147"/>
      <c r="G39" s="147"/>
      <c r="H39" s="243"/>
    </row>
    <row r="40" spans="1:8" x14ac:dyDescent="0.2">
      <c r="A40" s="95"/>
      <c r="B40" s="95"/>
      <c r="C40" s="95"/>
      <c r="D40" s="95"/>
      <c r="E40" s="147"/>
      <c r="F40" s="147"/>
      <c r="G40" s="147"/>
      <c r="H40" s="243"/>
    </row>
    <row r="41" spans="1:8" x14ac:dyDescent="0.2">
      <c r="A41" s="95"/>
      <c r="B41" s="95"/>
      <c r="C41" s="95"/>
      <c r="D41" s="95"/>
      <c r="E41" s="147"/>
      <c r="F41" s="147"/>
      <c r="G41" s="147"/>
      <c r="H41" s="243"/>
    </row>
    <row r="42" spans="1:8" x14ac:dyDescent="0.2">
      <c r="A42" s="95"/>
      <c r="B42" s="95"/>
      <c r="C42" s="95"/>
      <c r="D42" s="95"/>
      <c r="E42" s="147"/>
      <c r="F42" s="147"/>
      <c r="G42" s="147"/>
      <c r="H42" s="243"/>
    </row>
    <row r="43" spans="1:8" x14ac:dyDescent="0.2">
      <c r="A43" s="95"/>
      <c r="B43" s="95"/>
      <c r="C43" s="95"/>
      <c r="D43" s="95"/>
      <c r="E43" s="147"/>
      <c r="F43" s="147"/>
      <c r="G43" s="147"/>
      <c r="H43" s="243"/>
    </row>
    <row r="44" spans="1:8" x14ac:dyDescent="0.2">
      <c r="A44" s="95"/>
      <c r="B44" s="95"/>
      <c r="C44" s="95"/>
      <c r="D44" s="95"/>
      <c r="E44" s="147"/>
      <c r="F44" s="147"/>
      <c r="G44" s="147"/>
      <c r="H44" s="243"/>
    </row>
    <row r="45" spans="1:8" x14ac:dyDescent="0.2">
      <c r="A45" s="95"/>
      <c r="B45" s="95"/>
      <c r="C45" s="95"/>
      <c r="D45" s="95"/>
      <c r="E45" s="147"/>
      <c r="F45" s="147"/>
      <c r="G45" s="147"/>
      <c r="H45" s="243"/>
    </row>
    <row r="46" spans="1:8" x14ac:dyDescent="0.2">
      <c r="A46" s="95"/>
      <c r="B46" s="95"/>
      <c r="C46" s="95"/>
      <c r="D46" s="95"/>
      <c r="E46" s="147"/>
      <c r="F46" s="147"/>
      <c r="G46" s="147"/>
      <c r="H46" s="243"/>
    </row>
    <row r="47" spans="1:8" x14ac:dyDescent="0.2">
      <c r="A47" s="95"/>
      <c r="B47" s="95"/>
      <c r="C47" s="95"/>
      <c r="D47" s="95"/>
      <c r="E47" s="147"/>
      <c r="F47" s="147"/>
      <c r="G47" s="147"/>
      <c r="H47" s="243"/>
    </row>
    <row r="48" spans="1:8" x14ac:dyDescent="0.2">
      <c r="A48" s="95"/>
      <c r="B48" s="95"/>
      <c r="C48" s="95"/>
      <c r="D48" s="95"/>
      <c r="E48" s="147"/>
      <c r="F48" s="147"/>
      <c r="G48" s="147"/>
      <c r="H48" s="243"/>
    </row>
    <row r="49" spans="1:8" x14ac:dyDescent="0.2">
      <c r="A49" s="95"/>
      <c r="B49" s="95"/>
      <c r="C49" s="95"/>
      <c r="D49" s="95"/>
      <c r="E49" s="147"/>
      <c r="F49" s="147"/>
      <c r="G49" s="147"/>
      <c r="H49" s="243"/>
    </row>
    <row r="50" spans="1:8" x14ac:dyDescent="0.2">
      <c r="A50" s="95"/>
      <c r="B50" s="95"/>
      <c r="C50" s="95"/>
      <c r="D50" s="95"/>
      <c r="E50" s="147"/>
      <c r="F50" s="147"/>
      <c r="G50" s="147"/>
      <c r="H50" s="243"/>
    </row>
    <row r="51" spans="1:8" x14ac:dyDescent="0.2">
      <c r="A51" s="95"/>
      <c r="B51" s="95"/>
      <c r="C51" s="95"/>
      <c r="D51" s="95"/>
      <c r="E51" s="147"/>
      <c r="F51" s="147"/>
      <c r="G51" s="147"/>
      <c r="H51" s="243"/>
    </row>
    <row r="52" spans="1:8" x14ac:dyDescent="0.2">
      <c r="A52" s="95"/>
      <c r="B52" s="95"/>
      <c r="C52" s="95"/>
      <c r="D52" s="95"/>
      <c r="E52" s="147"/>
      <c r="F52" s="147"/>
      <c r="G52" s="147"/>
      <c r="H52" s="243"/>
    </row>
    <row r="53" spans="1:8" x14ac:dyDescent="0.2">
      <c r="A53" s="95"/>
      <c r="B53" s="95"/>
      <c r="C53" s="95"/>
      <c r="D53" s="95"/>
      <c r="E53" s="147"/>
      <c r="F53" s="147"/>
      <c r="G53" s="147"/>
      <c r="H53" s="243"/>
    </row>
    <row r="54" spans="1:8" x14ac:dyDescent="0.2">
      <c r="A54" s="95"/>
      <c r="B54" s="95"/>
      <c r="C54" s="95"/>
      <c r="D54" s="95"/>
      <c r="E54" s="147"/>
      <c r="F54" s="147"/>
      <c r="G54" s="147"/>
      <c r="H54" s="243"/>
    </row>
    <row r="55" spans="1:8" x14ac:dyDescent="0.2">
      <c r="A55" s="95"/>
      <c r="B55" s="95"/>
      <c r="C55" s="95"/>
      <c r="D55" s="95"/>
      <c r="E55" s="147"/>
      <c r="F55" s="147"/>
      <c r="G55" s="147"/>
      <c r="H55" s="243"/>
    </row>
    <row r="56" spans="1:8" x14ac:dyDescent="0.2">
      <c r="A56" s="95"/>
      <c r="B56" s="95"/>
      <c r="C56" s="95"/>
      <c r="D56" s="95"/>
      <c r="E56" s="147"/>
      <c r="F56" s="147"/>
      <c r="G56" s="147"/>
      <c r="H56" s="243"/>
    </row>
    <row r="57" spans="1:8" x14ac:dyDescent="0.2">
      <c r="A57" s="95"/>
      <c r="B57" s="95"/>
      <c r="C57" s="95"/>
      <c r="D57" s="95"/>
      <c r="E57" s="147"/>
      <c r="F57" s="147"/>
      <c r="G57" s="147"/>
      <c r="H57" s="243"/>
    </row>
    <row r="58" spans="1:8" x14ac:dyDescent="0.2">
      <c r="A58" s="95"/>
      <c r="B58" s="95"/>
      <c r="C58" s="95"/>
      <c r="D58" s="95"/>
      <c r="E58" s="147"/>
      <c r="F58" s="147"/>
      <c r="G58" s="147"/>
      <c r="H58" s="243"/>
    </row>
    <row r="59" spans="1:8" x14ac:dyDescent="0.2">
      <c r="A59" s="95"/>
      <c r="B59" s="95"/>
      <c r="C59" s="95"/>
      <c r="D59" s="95"/>
      <c r="E59" s="147"/>
      <c r="F59" s="147"/>
      <c r="G59" s="147"/>
      <c r="H59" s="243"/>
    </row>
    <row r="60" spans="1:8" x14ac:dyDescent="0.2">
      <c r="A60" s="95"/>
      <c r="B60" s="95"/>
      <c r="C60" s="95"/>
      <c r="D60" s="95"/>
      <c r="E60" s="147"/>
      <c r="F60" s="147"/>
      <c r="G60" s="147"/>
      <c r="H60" s="243"/>
    </row>
    <row r="61" spans="1:8" x14ac:dyDescent="0.2">
      <c r="A61" s="95"/>
      <c r="B61" s="95"/>
      <c r="C61" s="95"/>
      <c r="D61" s="95"/>
      <c r="E61" s="147"/>
      <c r="F61" s="147"/>
      <c r="G61" s="147"/>
      <c r="H61" s="243"/>
    </row>
    <row r="62" spans="1:8" x14ac:dyDescent="0.2">
      <c r="A62" s="95"/>
      <c r="B62" s="95"/>
      <c r="C62" s="95"/>
      <c r="D62" s="95"/>
      <c r="E62" s="147"/>
      <c r="F62" s="147"/>
      <c r="G62" s="147"/>
      <c r="H62" s="243"/>
    </row>
    <row r="63" spans="1:8" x14ac:dyDescent="0.2">
      <c r="A63" s="95"/>
      <c r="B63" s="95"/>
      <c r="C63" s="95"/>
      <c r="D63" s="95"/>
      <c r="E63" s="147"/>
      <c r="F63" s="147"/>
      <c r="G63" s="147"/>
    </row>
    <row r="64" spans="1:8" x14ac:dyDescent="0.2">
      <c r="A64" s="95"/>
      <c r="B64" s="95"/>
      <c r="C64" s="95"/>
      <c r="D64" s="95"/>
      <c r="E64" s="147"/>
      <c r="F64" s="147"/>
      <c r="G64" s="147"/>
    </row>
    <row r="65" spans="1:7" x14ac:dyDescent="0.2">
      <c r="A65" s="95"/>
      <c r="B65" s="95"/>
      <c r="C65" s="95"/>
      <c r="D65" s="95"/>
      <c r="E65" s="147"/>
      <c r="F65" s="147"/>
      <c r="G65" s="147"/>
    </row>
    <row r="66" spans="1:7" x14ac:dyDescent="0.2">
      <c r="A66" s="95"/>
      <c r="B66" s="95"/>
      <c r="C66" s="95"/>
      <c r="D66" s="95"/>
      <c r="E66" s="147"/>
      <c r="F66" s="147"/>
      <c r="G66" s="147"/>
    </row>
    <row r="67" spans="1:7" x14ac:dyDescent="0.2">
      <c r="A67" s="95"/>
      <c r="B67" s="95"/>
      <c r="C67" s="95"/>
      <c r="D67" s="95"/>
      <c r="E67" s="147"/>
      <c r="F67" s="147"/>
      <c r="G67" s="147"/>
    </row>
    <row r="68" spans="1:7" x14ac:dyDescent="0.2">
      <c r="A68" s="95"/>
      <c r="B68" s="95"/>
      <c r="C68" s="95"/>
      <c r="D68" s="95"/>
      <c r="E68" s="147"/>
      <c r="F68" s="147"/>
      <c r="G68" s="147"/>
    </row>
    <row r="69" spans="1:7" x14ac:dyDescent="0.2">
      <c r="A69" s="95"/>
      <c r="B69" s="95"/>
      <c r="C69" s="95"/>
      <c r="D69" s="95"/>
      <c r="E69" s="147"/>
      <c r="F69" s="147"/>
      <c r="G69" s="147"/>
    </row>
    <row r="70" spans="1:7" x14ac:dyDescent="0.2">
      <c r="A70" s="95"/>
      <c r="B70" s="95"/>
      <c r="C70" s="95"/>
      <c r="D70" s="95"/>
      <c r="E70" s="147"/>
      <c r="F70" s="147"/>
      <c r="G70" s="147"/>
    </row>
    <row r="71" spans="1:7" x14ac:dyDescent="0.2">
      <c r="A71" s="95"/>
      <c r="B71" s="95"/>
      <c r="C71" s="95"/>
      <c r="D71" s="95"/>
      <c r="E71" s="147"/>
      <c r="F71" s="147"/>
      <c r="G71" s="147"/>
    </row>
    <row r="72" spans="1:7" x14ac:dyDescent="0.2">
      <c r="A72" s="95"/>
      <c r="B72" s="95"/>
      <c r="C72" s="95"/>
      <c r="D72" s="95"/>
      <c r="E72" s="147"/>
      <c r="F72" s="147"/>
      <c r="G72" s="147"/>
    </row>
    <row r="73" spans="1:7" x14ac:dyDescent="0.2">
      <c r="A73" s="95"/>
      <c r="B73" s="95"/>
      <c r="C73" s="95"/>
      <c r="D73" s="95"/>
      <c r="E73" s="147"/>
      <c r="F73" s="147"/>
      <c r="G73" s="147"/>
    </row>
  </sheetData>
  <sheetProtection selectLockedCells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67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0"/>
  <sheetViews>
    <sheetView showRuler="0" zoomScaleNormal="100" zoomScaleSheetLayoutView="100" workbookViewId="0"/>
  </sheetViews>
  <sheetFormatPr defaultRowHeight="12.75" x14ac:dyDescent="0.2"/>
  <cols>
    <col min="1" max="1" width="14.85546875" customWidth="1"/>
    <col min="2" max="2" width="53" customWidth="1"/>
    <col min="3" max="4" width="18.28515625" customWidth="1"/>
    <col min="5" max="6" width="18.7109375" style="28" customWidth="1"/>
    <col min="7" max="7" width="18.42578125" style="28" customWidth="1"/>
  </cols>
  <sheetData>
    <row r="1" spans="1:8" x14ac:dyDescent="0.2">
      <c r="A1" s="111" t="s">
        <v>151</v>
      </c>
      <c r="B1" s="96"/>
      <c r="C1" s="96"/>
      <c r="D1" s="96"/>
      <c r="E1" s="146"/>
      <c r="F1" s="146"/>
      <c r="G1" s="146"/>
      <c r="H1" s="95"/>
    </row>
    <row r="2" spans="1:8" x14ac:dyDescent="0.2">
      <c r="A2" s="96"/>
      <c r="B2" s="96"/>
      <c r="C2" s="96"/>
      <c r="D2" s="96"/>
      <c r="E2" s="146"/>
      <c r="F2" s="146"/>
      <c r="G2" s="146"/>
      <c r="H2" s="95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95"/>
    </row>
    <row r="4" spans="1:8" s="29" customFormat="1" ht="34.5" x14ac:dyDescent="0.2">
      <c r="A4" s="34"/>
      <c r="B4" s="35" t="s">
        <v>17</v>
      </c>
      <c r="C4" s="35" t="s">
        <v>46</v>
      </c>
      <c r="D4" s="36" t="s">
        <v>68</v>
      </c>
      <c r="E4" s="36" t="s">
        <v>69</v>
      </c>
      <c r="F4" s="37" t="s">
        <v>39</v>
      </c>
      <c r="G4" s="37" t="s">
        <v>40</v>
      </c>
      <c r="H4" s="148"/>
    </row>
    <row r="5" spans="1:8" x14ac:dyDescent="0.2">
      <c r="A5" s="321"/>
      <c r="B5" s="39" t="str">
        <f>'2. Banqueting'!A9</f>
        <v>Borrelwagen zonder bediening (inclusief verbruik) *</v>
      </c>
      <c r="C5" s="261">
        <v>1000</v>
      </c>
      <c r="D5" s="40">
        <f>'2. Banqueting'!D9</f>
        <v>0</v>
      </c>
      <c r="E5" s="40">
        <f>'2. Banqueting'!F9</f>
        <v>0</v>
      </c>
      <c r="F5" s="40">
        <f>D5*$C$5</f>
        <v>0</v>
      </c>
      <c r="G5" s="41">
        <f>E5*$C$5</f>
        <v>0</v>
      </c>
      <c r="H5" s="95"/>
    </row>
    <row r="6" spans="1:8" x14ac:dyDescent="0.2">
      <c r="A6" s="321"/>
      <c r="B6" s="39" t="str">
        <f>'2. Banqueting'!A10</f>
        <v>Receptiearrangement inclusief 1,5 uur bediening *</v>
      </c>
      <c r="C6" s="261">
        <v>1000</v>
      </c>
      <c r="D6" s="40">
        <f>'2. Banqueting'!D10</f>
        <v>0</v>
      </c>
      <c r="E6" s="40">
        <f>'2. Banqueting'!F10</f>
        <v>0</v>
      </c>
      <c r="F6" s="40">
        <f>D6*$C$6</f>
        <v>0</v>
      </c>
      <c r="G6" s="41">
        <f>E6*$C$6</f>
        <v>0</v>
      </c>
      <c r="H6" s="95"/>
    </row>
    <row r="7" spans="1:8" ht="13.5" thickBot="1" x14ac:dyDescent="0.25">
      <c r="A7" s="46" t="s">
        <v>44</v>
      </c>
      <c r="B7" s="47"/>
      <c r="C7" s="47"/>
      <c r="D7" s="47"/>
      <c r="E7" s="48"/>
      <c r="F7" s="49">
        <f>SUM(F5+F6)</f>
        <v>0</v>
      </c>
      <c r="G7" s="49">
        <f>SUM(G5+G6)</f>
        <v>0</v>
      </c>
      <c r="H7" s="95"/>
    </row>
    <row r="8" spans="1:8" ht="13.5" thickBot="1" x14ac:dyDescent="0.25">
      <c r="A8" s="96"/>
      <c r="B8" s="96"/>
      <c r="C8" s="96"/>
      <c r="D8" s="96"/>
      <c r="E8" s="146"/>
      <c r="F8" s="146"/>
      <c r="G8" s="146"/>
      <c r="H8" s="95"/>
    </row>
    <row r="9" spans="1:8" ht="13.5" thickBot="1" x14ac:dyDescent="0.25">
      <c r="A9" s="50" t="s">
        <v>45</v>
      </c>
      <c r="B9" s="43"/>
      <c r="C9" s="43"/>
      <c r="D9" s="43"/>
      <c r="E9" s="51"/>
      <c r="F9" s="322">
        <f>F7</f>
        <v>0</v>
      </c>
      <c r="G9" s="322">
        <f>G7</f>
        <v>0</v>
      </c>
      <c r="H9" s="95"/>
    </row>
    <row r="10" spans="1:8" x14ac:dyDescent="0.2">
      <c r="A10" s="96"/>
      <c r="B10" s="96"/>
      <c r="C10" s="96"/>
      <c r="D10" s="96"/>
      <c r="E10" s="146"/>
      <c r="F10" s="146"/>
      <c r="G10" s="146"/>
      <c r="H10" s="95"/>
    </row>
    <row r="11" spans="1:8" x14ac:dyDescent="0.2">
      <c r="A11" s="354" t="s">
        <v>143</v>
      </c>
      <c r="B11" s="96"/>
      <c r="C11" s="96"/>
      <c r="D11" s="96"/>
      <c r="E11" s="146"/>
      <c r="F11" s="146"/>
      <c r="G11" s="146"/>
      <c r="H11" s="95"/>
    </row>
    <row r="12" spans="1:8" x14ac:dyDescent="0.2">
      <c r="A12" s="96"/>
      <c r="B12" s="96"/>
      <c r="C12" s="96"/>
      <c r="D12" s="96"/>
      <c r="E12" s="146"/>
      <c r="F12" s="146"/>
      <c r="G12" s="146"/>
      <c r="H12" s="95"/>
    </row>
    <row r="13" spans="1:8" x14ac:dyDescent="0.2">
      <c r="A13" s="125"/>
      <c r="B13" s="96"/>
      <c r="C13" s="96"/>
      <c r="D13" s="96"/>
      <c r="E13" s="146"/>
      <c r="F13" s="146"/>
      <c r="G13" s="146"/>
      <c r="H13" s="95"/>
    </row>
    <row r="14" spans="1:8" x14ac:dyDescent="0.2">
      <c r="A14" s="125"/>
      <c r="B14" s="96"/>
      <c r="C14" s="96"/>
      <c r="D14" s="96"/>
      <c r="E14" s="146"/>
      <c r="F14" s="146"/>
      <c r="G14" s="146"/>
      <c r="H14" s="95"/>
    </row>
    <row r="15" spans="1:8" x14ac:dyDescent="0.2">
      <c r="A15" s="125"/>
      <c r="B15" s="96"/>
      <c r="C15" s="96"/>
      <c r="D15" s="96"/>
      <c r="E15" s="146"/>
      <c r="F15" s="146"/>
      <c r="G15" s="146"/>
      <c r="H15" s="95"/>
    </row>
    <row r="16" spans="1:8" x14ac:dyDescent="0.2">
      <c r="A16" s="125"/>
      <c r="B16" s="96"/>
      <c r="C16" s="96"/>
      <c r="D16" s="96"/>
      <c r="E16" s="146"/>
      <c r="F16" s="146"/>
      <c r="G16" s="146"/>
      <c r="H16" s="95"/>
    </row>
    <row r="17" spans="1:8" x14ac:dyDescent="0.2">
      <c r="A17" s="95"/>
      <c r="B17" s="95"/>
      <c r="C17" s="95"/>
      <c r="D17" s="95"/>
      <c r="E17" s="147"/>
      <c r="F17" s="147"/>
      <c r="G17" s="147"/>
      <c r="H17" s="95"/>
    </row>
    <row r="18" spans="1:8" x14ac:dyDescent="0.2">
      <c r="A18" s="95"/>
      <c r="B18" s="95"/>
      <c r="C18" s="95"/>
      <c r="D18" s="95"/>
      <c r="E18" s="147"/>
      <c r="F18" s="147"/>
      <c r="G18" s="147"/>
      <c r="H18" s="95"/>
    </row>
    <row r="19" spans="1:8" x14ac:dyDescent="0.2">
      <c r="A19" s="95"/>
      <c r="B19" s="95"/>
      <c r="C19" s="95"/>
      <c r="D19" s="95"/>
      <c r="E19" s="147"/>
      <c r="F19" s="147"/>
      <c r="G19" s="147"/>
      <c r="H19" s="95"/>
    </row>
    <row r="20" spans="1:8" x14ac:dyDescent="0.2">
      <c r="A20" s="95"/>
      <c r="B20" s="95"/>
      <c r="C20" s="95"/>
      <c r="D20" s="95"/>
      <c r="E20" s="147"/>
      <c r="F20" s="147"/>
      <c r="G20" s="147"/>
      <c r="H20" s="95"/>
    </row>
  </sheetData>
  <sheetProtection selectLockedCells="1" selectUnlockedCells="1"/>
  <pageMargins left="0.75" right="0.75" top="1" bottom="1" header="0.5" footer="0.5"/>
  <pageSetup paperSize="9" scale="53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showWhiteSpace="0" zoomScaleNormal="100" workbookViewId="0"/>
  </sheetViews>
  <sheetFormatPr defaultRowHeight="12.75" x14ac:dyDescent="0.2"/>
  <cols>
    <col min="2" max="2" width="25" customWidth="1"/>
    <col min="3" max="3" width="16.85546875" customWidth="1"/>
    <col min="4" max="4" width="19" customWidth="1"/>
    <col min="5" max="5" width="17.140625" customWidth="1"/>
    <col min="6" max="6" width="22" customWidth="1"/>
    <col min="7" max="7" width="23.28515625" customWidth="1"/>
  </cols>
  <sheetData>
    <row r="1" spans="1:8" x14ac:dyDescent="0.2">
      <c r="A1" s="111" t="s">
        <v>152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ht="34.5" x14ac:dyDescent="0.2">
      <c r="A4" s="34"/>
      <c r="B4" s="35" t="s">
        <v>17</v>
      </c>
      <c r="C4" s="35" t="s">
        <v>95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3.75" customHeight="1" x14ac:dyDescent="0.2">
      <c r="A5" s="38"/>
      <c r="B5" s="320" t="s">
        <v>148</v>
      </c>
      <c r="C5" s="352">
        <v>1200</v>
      </c>
      <c r="D5" s="40">
        <f>'2. Banqueting'!D12</f>
        <v>6.5</v>
      </c>
      <c r="E5" s="40">
        <f>'2. Banqueting'!F12</f>
        <v>7.0850000000000009</v>
      </c>
      <c r="F5" s="40">
        <f t="shared" ref="F5:G7" si="0">D5*$C$5</f>
        <v>7800</v>
      </c>
      <c r="G5" s="40">
        <f t="shared" si="0"/>
        <v>8502.0000000000018</v>
      </c>
      <c r="H5" s="241"/>
    </row>
    <row r="6" spans="1:8" ht="21.75" customHeight="1" x14ac:dyDescent="0.2">
      <c r="A6" s="38"/>
      <c r="B6" s="320" t="s">
        <v>149</v>
      </c>
      <c r="C6" s="352">
        <v>1200</v>
      </c>
      <c r="D6" s="40">
        <f>'2. Banqueting'!D13</f>
        <v>5</v>
      </c>
      <c r="E6" s="40">
        <f>'2. Banqueting'!F13</f>
        <v>5.45</v>
      </c>
      <c r="F6" s="40">
        <f t="shared" si="0"/>
        <v>6000</v>
      </c>
      <c r="G6" s="40">
        <f t="shared" si="0"/>
        <v>6540</v>
      </c>
      <c r="H6" s="241"/>
    </row>
    <row r="7" spans="1:8" ht="21.75" customHeight="1" x14ac:dyDescent="0.2">
      <c r="A7" s="38"/>
      <c r="B7" s="320" t="s">
        <v>150</v>
      </c>
      <c r="C7" s="352">
        <v>1200</v>
      </c>
      <c r="D7" s="40">
        <f>'2. Banqueting'!D14</f>
        <v>7.5</v>
      </c>
      <c r="E7" s="40">
        <f>'2. Banqueting'!F14</f>
        <v>8.1750000000000007</v>
      </c>
      <c r="F7" s="40">
        <f t="shared" si="0"/>
        <v>9000</v>
      </c>
      <c r="G7" s="40">
        <f t="shared" si="0"/>
        <v>9810</v>
      </c>
      <c r="H7" s="241"/>
    </row>
    <row r="8" spans="1:8" x14ac:dyDescent="0.2">
      <c r="A8" s="42" t="s">
        <v>43</v>
      </c>
      <c r="B8" s="43"/>
      <c r="C8" s="345"/>
      <c r="D8" s="345"/>
      <c r="E8" s="346"/>
      <c r="F8" s="347">
        <f>SUM(F5:F7)</f>
        <v>22800</v>
      </c>
      <c r="G8" s="347">
        <f>SUM(G5:G7)</f>
        <v>24852</v>
      </c>
      <c r="H8" s="241"/>
    </row>
    <row r="9" spans="1:8" x14ac:dyDescent="0.2">
      <c r="A9" s="96"/>
      <c r="B9" s="96"/>
      <c r="C9" s="96"/>
      <c r="D9" s="96"/>
      <c r="E9" s="146"/>
      <c r="F9" s="146"/>
      <c r="G9" s="146"/>
      <c r="H9" s="241"/>
    </row>
    <row r="10" spans="1:8" x14ac:dyDescent="0.2">
      <c r="A10" s="391" t="s">
        <v>144</v>
      </c>
      <c r="B10" s="391"/>
      <c r="C10" s="391"/>
      <c r="D10" s="391"/>
      <c r="E10" s="391"/>
      <c r="F10" s="391"/>
    </row>
    <row r="11" spans="1:8" x14ac:dyDescent="0.2">
      <c r="A11" s="391"/>
      <c r="B11" s="391"/>
      <c r="C11" s="391"/>
      <c r="D11" s="391"/>
      <c r="E11" s="391"/>
      <c r="F11" s="391"/>
    </row>
    <row r="12" spans="1:8" x14ac:dyDescent="0.2">
      <c r="A12" s="391"/>
      <c r="B12" s="391"/>
      <c r="C12" s="391"/>
      <c r="D12" s="391"/>
      <c r="E12" s="391"/>
      <c r="F12" s="391"/>
    </row>
    <row r="14" spans="1:8" x14ac:dyDescent="0.2">
      <c r="A14" s="330"/>
    </row>
  </sheetData>
  <mergeCells count="1">
    <mergeCell ref="A10:F12"/>
  </mergeCells>
  <pageMargins left="0.7" right="0.7" top="0.75" bottom="0.75" header="0.3" footer="0.3"/>
  <pageSetup paperSize="9" scale="66" orientation="portrait" r:id="rId1"/>
  <headerFooter>
    <oddHeader xml:space="preserve">&amp;LAanbesteding Cateringdienstverlening t.b.v. Concerndienstverlener FMH met zaaknummer 31151096
</oddHeader>
  </headerFooter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6"/>
  <sheetViews>
    <sheetView tabSelected="1" topLeftCell="A7" zoomScaleNormal="100" zoomScaleSheetLayoutView="100" workbookViewId="0">
      <selection activeCell="E12" sqref="E12"/>
    </sheetView>
  </sheetViews>
  <sheetFormatPr defaultRowHeight="12.75" x14ac:dyDescent="0.2"/>
  <cols>
    <col min="1" max="1" width="32.85546875" customWidth="1"/>
    <col min="2" max="2" width="31.140625" customWidth="1"/>
    <col min="3" max="3" width="15" customWidth="1"/>
    <col min="4" max="4" width="37.28515625" bestFit="1" customWidth="1"/>
    <col min="5" max="5" width="41.140625" style="30" customWidth="1"/>
    <col min="6" max="6" width="27" customWidth="1"/>
  </cols>
  <sheetData>
    <row r="1" spans="1:6" x14ac:dyDescent="0.2">
      <c r="A1" s="111" t="s">
        <v>153</v>
      </c>
      <c r="B1" s="96"/>
      <c r="C1" s="96"/>
      <c r="D1" s="96"/>
      <c r="E1" s="110"/>
      <c r="F1" s="95"/>
    </row>
    <row r="2" spans="1:6" x14ac:dyDescent="0.2">
      <c r="A2" s="111"/>
      <c r="B2" s="96"/>
      <c r="C2" s="96"/>
      <c r="D2" s="96"/>
      <c r="E2" s="110"/>
      <c r="F2" s="95"/>
    </row>
    <row r="3" spans="1:6" x14ac:dyDescent="0.2">
      <c r="A3" s="111"/>
      <c r="B3" s="96"/>
      <c r="C3" s="96"/>
      <c r="D3" s="96"/>
      <c r="E3" s="110"/>
      <c r="F3" s="95"/>
    </row>
    <row r="4" spans="1:6" x14ac:dyDescent="0.2">
      <c r="A4" s="96"/>
      <c r="B4" s="96"/>
      <c r="C4" s="96"/>
      <c r="D4" s="96"/>
      <c r="E4" s="110"/>
      <c r="F4" s="95"/>
    </row>
    <row r="5" spans="1:6" x14ac:dyDescent="0.2">
      <c r="A5" s="52" t="s">
        <v>17</v>
      </c>
      <c r="B5" s="53" t="s">
        <v>18</v>
      </c>
      <c r="C5" s="53" t="s">
        <v>22</v>
      </c>
      <c r="D5" s="54" t="s">
        <v>34</v>
      </c>
      <c r="E5" s="54" t="s">
        <v>19</v>
      </c>
      <c r="F5" s="95"/>
    </row>
    <row r="6" spans="1:6" ht="27.95" customHeight="1" x14ac:dyDescent="0.2">
      <c r="A6" s="262" t="s">
        <v>81</v>
      </c>
      <c r="B6" s="263" t="s">
        <v>115</v>
      </c>
      <c r="C6" s="271">
        <f>'3. VA Roermond'!F16</f>
        <v>0</v>
      </c>
      <c r="D6" s="265">
        <f>'3. VA Roermond'!G53</f>
        <v>0</v>
      </c>
      <c r="E6" s="265">
        <f>'3. VA Roermond'!I53</f>
        <v>0</v>
      </c>
      <c r="F6" s="95"/>
    </row>
    <row r="7" spans="1:6" ht="26.45" customHeight="1" x14ac:dyDescent="0.2">
      <c r="A7" s="262" t="s">
        <v>81</v>
      </c>
      <c r="B7" s="263" t="s">
        <v>116</v>
      </c>
      <c r="C7" s="271">
        <f>'4. VA Maastricht '!F16</f>
        <v>0</v>
      </c>
      <c r="D7" s="265">
        <f>'4. VA Maastricht '!G53</f>
        <v>0</v>
      </c>
      <c r="E7" s="265">
        <f>'4. VA Maastricht '!I53</f>
        <v>0</v>
      </c>
      <c r="F7" s="95"/>
    </row>
    <row r="8" spans="1:6" ht="26.45" customHeight="1" x14ac:dyDescent="0.2">
      <c r="A8" s="262" t="s">
        <v>81</v>
      </c>
      <c r="B8" s="263" t="s">
        <v>145</v>
      </c>
      <c r="C8" s="271">
        <f>'5. VA Den Bosch 5e Etage'!F16</f>
        <v>0</v>
      </c>
      <c r="D8" s="265">
        <f>'5. VA Den Bosch 5e Etage'!G53</f>
        <v>0</v>
      </c>
      <c r="E8" s="265">
        <f>'5. VA Den Bosch 5e Etage'!I53</f>
        <v>0</v>
      </c>
      <c r="F8" s="95"/>
    </row>
    <row r="9" spans="1:6" ht="26.45" customHeight="1" x14ac:dyDescent="0.2">
      <c r="A9" s="262" t="s">
        <v>81</v>
      </c>
      <c r="B9" s="263" t="s">
        <v>146</v>
      </c>
      <c r="C9" s="271">
        <f>'6. Den Bosch 7e Etage '!F16</f>
        <v>0</v>
      </c>
      <c r="D9" s="265">
        <f>'6. Den Bosch 7e Etage '!G53</f>
        <v>0</v>
      </c>
      <c r="E9" s="265">
        <f>'6. Den Bosch 7e Etage '!I53</f>
        <v>0</v>
      </c>
      <c r="F9" s="95"/>
    </row>
    <row r="10" spans="1:6" ht="24.95" customHeight="1" x14ac:dyDescent="0.2">
      <c r="A10" s="262" t="s">
        <v>81</v>
      </c>
      <c r="B10" s="263" t="s">
        <v>117</v>
      </c>
      <c r="C10" s="271">
        <f>'7. VA Middelburg'!F16</f>
        <v>0</v>
      </c>
      <c r="D10" s="265">
        <f>'7. VA Middelburg'!G53</f>
        <v>0</v>
      </c>
      <c r="E10" s="265">
        <f>'7. VA Middelburg'!I53</f>
        <v>0</v>
      </c>
      <c r="F10" s="95"/>
    </row>
    <row r="11" spans="1:6" x14ac:dyDescent="0.2">
      <c r="A11" s="262" t="s">
        <v>81</v>
      </c>
      <c r="B11" s="263" t="s">
        <v>118</v>
      </c>
      <c r="C11" s="271">
        <f>'8. VA Rotterdam'!F16</f>
        <v>0</v>
      </c>
      <c r="D11" s="265">
        <f>'8. VA Rotterdam'!G53</f>
        <v>0</v>
      </c>
      <c r="E11" s="265">
        <f>'8. VA Rotterdam'!I53</f>
        <v>0</v>
      </c>
      <c r="F11" s="95"/>
    </row>
    <row r="12" spans="1:6" x14ac:dyDescent="0.2">
      <c r="A12" s="262" t="s">
        <v>81</v>
      </c>
      <c r="B12" s="263" t="s">
        <v>119</v>
      </c>
      <c r="C12" s="271">
        <f>'9. VA Dordrecht'!F16</f>
        <v>0</v>
      </c>
      <c r="D12" s="265">
        <f>'9. VA Dordrecht'!G53</f>
        <v>0</v>
      </c>
      <c r="E12" s="265">
        <f>'9. VA Dordrecht'!I53</f>
        <v>0</v>
      </c>
      <c r="F12" s="95"/>
    </row>
    <row r="13" spans="1:6" ht="17.25" customHeight="1" x14ac:dyDescent="0.2">
      <c r="A13" s="262"/>
      <c r="B13" s="319" t="s">
        <v>97</v>
      </c>
      <c r="C13" s="264">
        <f>+SUM(C6:C12)</f>
        <v>0</v>
      </c>
      <c r="D13" s="265">
        <f>SUM(D6:D12)</f>
        <v>0</v>
      </c>
      <c r="E13" s="265">
        <f>SUM(E6:E12)</f>
        <v>0</v>
      </c>
      <c r="F13" s="95"/>
    </row>
    <row r="14" spans="1:6" ht="27" customHeight="1" x14ac:dyDescent="0.2">
      <c r="A14" s="50" t="s">
        <v>99</v>
      </c>
      <c r="B14" s="43"/>
      <c r="C14" s="72">
        <f>SUM(C13:C13)</f>
        <v>0</v>
      </c>
      <c r="D14" s="270">
        <f>D13</f>
        <v>0</v>
      </c>
      <c r="E14" s="270">
        <f>E13</f>
        <v>0</v>
      </c>
      <c r="F14" s="95"/>
    </row>
    <row r="15" spans="1:6" s="31" customFormat="1" x14ac:dyDescent="0.2">
      <c r="A15" s="96"/>
      <c r="B15" s="96"/>
      <c r="C15" s="96"/>
      <c r="D15" s="110"/>
      <c r="E15" s="110"/>
      <c r="F15" s="95"/>
    </row>
    <row r="16" spans="1:6" x14ac:dyDescent="0.2">
      <c r="A16" s="50" t="s">
        <v>17</v>
      </c>
      <c r="B16" s="53"/>
      <c r="C16" s="53"/>
      <c r="D16" s="54" t="s">
        <v>34</v>
      </c>
      <c r="E16" s="54" t="s">
        <v>19</v>
      </c>
      <c r="F16" s="95"/>
    </row>
    <row r="17" spans="1:6" x14ac:dyDescent="0.2">
      <c r="A17" s="56" t="s">
        <v>147</v>
      </c>
      <c r="B17" s="53"/>
      <c r="C17" s="53"/>
      <c r="D17" s="55">
        <f>'10. Vergaderservice'!F6</f>
        <v>0</v>
      </c>
      <c r="E17" s="55">
        <f>'10. Vergaderservice'!G6</f>
        <v>0</v>
      </c>
      <c r="F17" s="95"/>
    </row>
    <row r="18" spans="1:6" x14ac:dyDescent="0.2">
      <c r="A18" s="56" t="s">
        <v>20</v>
      </c>
      <c r="B18" s="45"/>
      <c r="C18" s="45"/>
      <c r="D18" s="357">
        <f>'11. Bijeenkomsten'!F9</f>
        <v>0</v>
      </c>
      <c r="E18" s="55">
        <f>'11. Bijeenkomsten'!G9</f>
        <v>0</v>
      </c>
      <c r="F18" s="95"/>
    </row>
    <row r="19" spans="1:6" x14ac:dyDescent="0.2">
      <c r="A19" s="56" t="s">
        <v>106</v>
      </c>
      <c r="B19" s="349"/>
      <c r="C19" s="39"/>
      <c r="D19" s="357">
        <f>'12. Vergaderlunches'!F8</f>
        <v>22800</v>
      </c>
      <c r="E19" s="357">
        <f>'12. Vergaderlunches'!G8</f>
        <v>24852</v>
      </c>
      <c r="F19" s="95"/>
    </row>
    <row r="20" spans="1:6" x14ac:dyDescent="0.2">
      <c r="A20" s="73" t="s">
        <v>82</v>
      </c>
      <c r="B20" s="74"/>
      <c r="C20" s="74"/>
      <c r="D20" s="326">
        <f>SUM(D17:D19)</f>
        <v>22800</v>
      </c>
      <c r="E20" s="232">
        <f>SUM(E17:E19)</f>
        <v>24852</v>
      </c>
      <c r="F20" s="95"/>
    </row>
    <row r="21" spans="1:6" s="31" customFormat="1" x14ac:dyDescent="0.2">
      <c r="A21" s="99"/>
      <c r="B21" s="99"/>
      <c r="C21" s="99"/>
      <c r="D21" s="109"/>
      <c r="E21" s="109"/>
      <c r="F21" s="95"/>
    </row>
    <row r="22" spans="1:6" s="31" customFormat="1" x14ac:dyDescent="0.2">
      <c r="A22" s="273"/>
      <c r="B22" s="272"/>
      <c r="C22" s="99"/>
      <c r="D22" s="109"/>
      <c r="E22" s="109"/>
      <c r="F22" s="95"/>
    </row>
    <row r="23" spans="1:6" s="31" customFormat="1" ht="13.5" thickBot="1" x14ac:dyDescent="0.25">
      <c r="A23" s="99"/>
      <c r="B23" s="99"/>
      <c r="C23" s="99"/>
      <c r="D23" s="109"/>
      <c r="E23" s="109"/>
      <c r="F23" s="95"/>
    </row>
    <row r="24" spans="1:6" ht="13.5" thickBot="1" x14ac:dyDescent="0.25">
      <c r="A24" s="75"/>
      <c r="B24" s="76"/>
      <c r="C24" s="78" t="s">
        <v>41</v>
      </c>
      <c r="D24" s="79" t="s">
        <v>35</v>
      </c>
      <c r="E24" s="80" t="s">
        <v>36</v>
      </c>
      <c r="F24" s="95"/>
    </row>
    <row r="25" spans="1:6" ht="56.25" customHeight="1" thickBot="1" x14ac:dyDescent="0.25">
      <c r="A25" s="392" t="s">
        <v>83</v>
      </c>
      <c r="B25" s="393"/>
      <c r="C25" s="323">
        <f>C14</f>
        <v>0</v>
      </c>
      <c r="D25" s="324">
        <f>SUM(D14+D20)</f>
        <v>22800</v>
      </c>
      <c r="E25" s="233">
        <f>SUM(E14+E20)</f>
        <v>24852</v>
      </c>
      <c r="F25" s="95"/>
    </row>
    <row r="26" spans="1:6" x14ac:dyDescent="0.2">
      <c r="A26" s="95"/>
      <c r="B26" s="95"/>
      <c r="C26" s="95"/>
      <c r="D26" s="112"/>
      <c r="E26" s="113"/>
      <c r="F26" s="95"/>
    </row>
    <row r="27" spans="1:6" x14ac:dyDescent="0.2">
      <c r="A27" s="95"/>
      <c r="B27" s="95"/>
      <c r="C27" s="95"/>
      <c r="D27" s="112"/>
      <c r="E27" s="113"/>
      <c r="F27" s="95"/>
    </row>
    <row r="28" spans="1:6" ht="35.1" customHeight="1" x14ac:dyDescent="0.2">
      <c r="A28" s="394"/>
      <c r="B28" s="394"/>
      <c r="C28" s="394"/>
      <c r="D28" s="394"/>
      <c r="E28" s="394"/>
      <c r="F28" s="95"/>
    </row>
    <row r="29" spans="1:6" ht="13.5" customHeight="1" x14ac:dyDescent="0.2">
      <c r="A29" s="394" t="s">
        <v>98</v>
      </c>
      <c r="B29" s="394"/>
      <c r="C29" s="394"/>
      <c r="D29" s="394"/>
      <c r="E29" s="394"/>
      <c r="F29" s="95"/>
    </row>
    <row r="30" spans="1:6" ht="15" x14ac:dyDescent="0.3">
      <c r="A30" s="327"/>
      <c r="B30" s="95"/>
      <c r="C30" s="95"/>
      <c r="D30" s="95"/>
      <c r="E30" s="114"/>
      <c r="F30" s="95"/>
    </row>
    <row r="31" spans="1:6" ht="26.25" customHeight="1" x14ac:dyDescent="0.2">
      <c r="A31" s="330" t="s">
        <v>98</v>
      </c>
      <c r="F31" s="95"/>
    </row>
    <row r="32" spans="1:6" x14ac:dyDescent="0.2">
      <c r="A32" s="330" t="s">
        <v>98</v>
      </c>
      <c r="F32" s="95"/>
    </row>
    <row r="33" spans="1:6" x14ac:dyDescent="0.2">
      <c r="A33" s="95"/>
      <c r="B33" s="95"/>
      <c r="C33" s="95"/>
      <c r="D33" s="95"/>
      <c r="E33" s="114"/>
      <c r="F33" s="95"/>
    </row>
    <row r="34" spans="1:6" x14ac:dyDescent="0.2">
      <c r="A34" s="95"/>
      <c r="B34" s="95"/>
      <c r="C34" s="95"/>
      <c r="D34" s="95"/>
      <c r="E34" s="114"/>
      <c r="F34" s="95"/>
    </row>
    <row r="35" spans="1:6" x14ac:dyDescent="0.2">
      <c r="A35" s="95"/>
      <c r="B35" s="95"/>
      <c r="C35" s="95"/>
      <c r="D35" s="95"/>
      <c r="E35" s="114"/>
      <c r="F35" s="95"/>
    </row>
    <row r="36" spans="1:6" x14ac:dyDescent="0.2">
      <c r="F36" s="95"/>
    </row>
  </sheetData>
  <sheetProtection selectLockedCells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3">
    <mergeCell ref="A25:B25"/>
    <mergeCell ref="A28:E28"/>
    <mergeCell ref="A29:E29"/>
  </mergeCell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  <ignoredErrors>
    <ignoredError sqref="E9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9.140625" defaultRowHeight="11.25" x14ac:dyDescent="0.15"/>
  <cols>
    <col min="1" max="16384" width="9.140625" style="325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showRuler="0" zoomScale="98" zoomScaleNormal="98" zoomScaleSheetLayoutView="100" zoomScalePageLayoutView="75" workbookViewId="0">
      <selection activeCell="B18" sqref="B18"/>
    </sheetView>
  </sheetViews>
  <sheetFormatPr defaultColWidth="9.140625" defaultRowHeight="15" x14ac:dyDescent="0.3"/>
  <cols>
    <col min="1" max="1" width="60.28515625" style="26" customWidth="1"/>
    <col min="2" max="2" width="28.7109375" style="1" customWidth="1"/>
    <col min="3" max="3" width="20.85546875" style="1" customWidth="1"/>
    <col min="4" max="4" width="13.140625" style="27" customWidth="1"/>
    <col min="5" max="5" width="13.42578125" style="64" customWidth="1"/>
    <col min="6" max="6" width="22.28515625" style="91" customWidth="1"/>
    <col min="7" max="7" width="10.5703125" style="1" bestFit="1" customWidth="1"/>
    <col min="8" max="16384" width="9.140625" style="1"/>
  </cols>
  <sheetData>
    <row r="1" spans="1:8" x14ac:dyDescent="0.3">
      <c r="A1" s="115"/>
      <c r="B1" s="116"/>
      <c r="C1" s="116"/>
      <c r="D1" s="117"/>
      <c r="E1" s="118"/>
      <c r="F1" s="119"/>
      <c r="G1" s="116"/>
      <c r="H1" s="116"/>
    </row>
    <row r="2" spans="1:8" x14ac:dyDescent="0.3">
      <c r="A2" s="115"/>
      <c r="B2" s="116"/>
      <c r="C2" s="116"/>
      <c r="D2" s="117"/>
      <c r="E2" s="118"/>
      <c r="F2" s="119"/>
      <c r="G2" s="116"/>
      <c r="H2" s="116"/>
    </row>
    <row r="3" spans="1:8" x14ac:dyDescent="0.3">
      <c r="A3" s="120" t="s">
        <v>85</v>
      </c>
      <c r="B3" s="99"/>
      <c r="C3" s="99"/>
      <c r="D3" s="121"/>
      <c r="E3" s="122"/>
      <c r="F3" s="123"/>
      <c r="G3" s="96"/>
      <c r="H3" s="116"/>
    </row>
    <row r="4" spans="1:8" ht="9.75" customHeight="1" x14ac:dyDescent="0.3">
      <c r="A4" s="124"/>
      <c r="B4" s="99"/>
      <c r="C4" s="99"/>
      <c r="D4" s="121"/>
      <c r="E4" s="122"/>
      <c r="F4" s="123"/>
      <c r="G4" s="96"/>
      <c r="H4" s="116"/>
    </row>
    <row r="5" spans="1:8" x14ac:dyDescent="0.3">
      <c r="A5" s="85" t="s">
        <v>29</v>
      </c>
      <c r="B5" s="86"/>
      <c r="C5" s="86"/>
      <c r="D5" s="87"/>
      <c r="E5" s="88"/>
      <c r="F5" s="89"/>
      <c r="G5" s="96"/>
      <c r="H5" s="116"/>
    </row>
    <row r="6" spans="1:8" s="33" customFormat="1" ht="45.75" customHeight="1" x14ac:dyDescent="0.3">
      <c r="A6" s="81" t="s">
        <v>21</v>
      </c>
      <c r="B6" s="162"/>
      <c r="C6" s="82" t="s">
        <v>37</v>
      </c>
      <c r="D6" s="83" t="s">
        <v>66</v>
      </c>
      <c r="E6" s="84" t="s">
        <v>32</v>
      </c>
      <c r="F6" s="160" t="s">
        <v>67</v>
      </c>
      <c r="G6" s="126"/>
      <c r="H6" s="127"/>
    </row>
    <row r="7" spans="1:8" ht="22.5" customHeight="1" x14ac:dyDescent="0.3">
      <c r="A7" s="166" t="s">
        <v>79</v>
      </c>
      <c r="B7" s="161" t="s">
        <v>65</v>
      </c>
      <c r="C7" s="57" t="s">
        <v>140</v>
      </c>
      <c r="D7" s="275">
        <v>0</v>
      </c>
      <c r="E7" s="343"/>
      <c r="F7" s="90">
        <f>D7*(1+E7)</f>
        <v>0</v>
      </c>
      <c r="G7" s="96"/>
      <c r="H7" s="116"/>
    </row>
    <row r="8" spans="1:8" s="25" customFormat="1" ht="45" x14ac:dyDescent="0.3">
      <c r="A8" s="68" t="s">
        <v>47</v>
      </c>
      <c r="B8" s="69"/>
      <c r="C8" s="69" t="s">
        <v>38</v>
      </c>
      <c r="D8" s="70" t="s">
        <v>66</v>
      </c>
      <c r="E8" s="71" t="s">
        <v>32</v>
      </c>
      <c r="F8" s="160" t="s">
        <v>67</v>
      </c>
      <c r="G8" s="129"/>
      <c r="H8" s="130"/>
    </row>
    <row r="9" spans="1:8" s="67" customFormat="1" x14ac:dyDescent="0.15">
      <c r="A9" s="65" t="s">
        <v>100</v>
      </c>
      <c r="B9" s="161" t="s">
        <v>65</v>
      </c>
      <c r="C9" s="163" t="s">
        <v>96</v>
      </c>
      <c r="D9" s="275">
        <v>0</v>
      </c>
      <c r="E9" s="344"/>
      <c r="F9" s="66">
        <f t="shared" ref="F9:F10" si="0">D9*(1+E9)</f>
        <v>0</v>
      </c>
      <c r="G9" s="131"/>
      <c r="H9" s="132"/>
    </row>
    <row r="10" spans="1:8" s="67" customFormat="1" x14ac:dyDescent="0.15">
      <c r="A10" s="65" t="s">
        <v>101</v>
      </c>
      <c r="B10" s="161" t="s">
        <v>65</v>
      </c>
      <c r="C10" s="65" t="s">
        <v>96</v>
      </c>
      <c r="D10" s="275">
        <v>0</v>
      </c>
      <c r="E10" s="344"/>
      <c r="F10" s="66">
        <f t="shared" si="0"/>
        <v>0</v>
      </c>
      <c r="G10" s="131"/>
      <c r="H10" s="132"/>
    </row>
    <row r="11" spans="1:8" s="342" customFormat="1" ht="45" x14ac:dyDescent="0.3">
      <c r="A11" s="68" t="s">
        <v>106</v>
      </c>
      <c r="B11" s="69"/>
      <c r="C11" s="69" t="s">
        <v>38</v>
      </c>
      <c r="D11" s="70" t="s">
        <v>66</v>
      </c>
      <c r="E11" s="71" t="s">
        <v>32</v>
      </c>
      <c r="F11" s="160" t="s">
        <v>67</v>
      </c>
      <c r="G11" s="341"/>
    </row>
    <row r="12" spans="1:8" s="92" customFormat="1" ht="44.25" customHeight="1" x14ac:dyDescent="0.3">
      <c r="A12" s="65" t="s">
        <v>102</v>
      </c>
      <c r="B12" s="57" t="s">
        <v>107</v>
      </c>
      <c r="C12" s="65" t="s">
        <v>105</v>
      </c>
      <c r="D12" s="355">
        <v>6.5</v>
      </c>
      <c r="E12" s="339">
        <v>0.09</v>
      </c>
      <c r="F12" s="356">
        <f t="shared" ref="F12:F14" si="1">D12*(1+E12)</f>
        <v>7.0850000000000009</v>
      </c>
      <c r="G12" s="63"/>
    </row>
    <row r="13" spans="1:8" s="92" customFormat="1" ht="39.75" customHeight="1" x14ac:dyDescent="0.3">
      <c r="A13" s="65" t="s">
        <v>103</v>
      </c>
      <c r="B13" s="57" t="s">
        <v>107</v>
      </c>
      <c r="C13" s="65" t="s">
        <v>105</v>
      </c>
      <c r="D13" s="355">
        <v>5</v>
      </c>
      <c r="E13" s="339">
        <v>0.09</v>
      </c>
      <c r="F13" s="356">
        <f t="shared" si="1"/>
        <v>5.45</v>
      </c>
      <c r="G13" s="63"/>
    </row>
    <row r="14" spans="1:8" s="92" customFormat="1" ht="42.75" customHeight="1" x14ac:dyDescent="0.3">
      <c r="A14" s="65" t="s">
        <v>104</v>
      </c>
      <c r="B14" s="57" t="s">
        <v>107</v>
      </c>
      <c r="C14" s="65" t="s">
        <v>105</v>
      </c>
      <c r="D14" s="355">
        <v>7.5</v>
      </c>
      <c r="E14" s="339">
        <v>0.09</v>
      </c>
      <c r="F14" s="340">
        <f t="shared" si="1"/>
        <v>8.1750000000000007</v>
      </c>
      <c r="G14" s="63"/>
    </row>
    <row r="16" spans="1:8" x14ac:dyDescent="0.3">
      <c r="A16" s="375" t="s">
        <v>141</v>
      </c>
      <c r="B16" s="375"/>
      <c r="C16" s="375"/>
      <c r="D16" s="375"/>
      <c r="E16" s="375"/>
    </row>
    <row r="17" spans="1:5" x14ac:dyDescent="0.3">
      <c r="A17" s="375"/>
      <c r="B17" s="375"/>
      <c r="C17" s="375"/>
      <c r="D17" s="375"/>
      <c r="E17" s="375"/>
    </row>
    <row r="18" spans="1:5" x14ac:dyDescent="0.3">
      <c r="A18" s="353"/>
      <c r="B18" s="353"/>
      <c r="C18" s="353"/>
      <c r="D18" s="353"/>
      <c r="E18" s="353"/>
    </row>
    <row r="19" spans="1:5" x14ac:dyDescent="0.3">
      <c r="A19" s="358"/>
      <c r="B19" s="235"/>
      <c r="C19" s="235"/>
    </row>
    <row r="20" spans="1:5" x14ac:dyDescent="0.3">
      <c r="A20" s="358"/>
      <c r="B20" s="235"/>
      <c r="C20" s="235"/>
    </row>
    <row r="21" spans="1:5" x14ac:dyDescent="0.3">
      <c r="A21" s="359"/>
      <c r="B21" s="235"/>
      <c r="C21" s="235"/>
    </row>
    <row r="22" spans="1:5" x14ac:dyDescent="0.3">
      <c r="A22" s="1"/>
    </row>
    <row r="23" spans="1:5" x14ac:dyDescent="0.3">
      <c r="A23" s="351"/>
    </row>
  </sheetData>
  <sheetProtection selectLockedCells="1"/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1">
    <mergeCell ref="A16:E17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6" orientation="portrait" r:id="rId2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1"/>
  <sheetViews>
    <sheetView topLeftCell="A43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121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 t="shared" ref="F6" si="0">E6*C6</f>
        <v>0</v>
      </c>
      <c r="G6" s="5">
        <f t="shared" ref="G6" si="1"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2">E7*C7</f>
        <v>0</v>
      </c>
      <c r="G7" s="5">
        <f t="shared" ref="G7:G15" si="3">E7*D7*C7</f>
        <v>0</v>
      </c>
      <c r="H7" s="279"/>
      <c r="I7" s="10">
        <f t="shared" ref="I7:I15" si="4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2"/>
        <v>0</v>
      </c>
      <c r="G8" s="5">
        <f t="shared" si="3"/>
        <v>0</v>
      </c>
      <c r="H8" s="279"/>
      <c r="I8" s="10">
        <f t="shared" si="4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2"/>
        <v>0</v>
      </c>
      <c r="G9" s="5">
        <f t="shared" si="3"/>
        <v>0</v>
      </c>
      <c r="H9" s="279"/>
      <c r="I9" s="10">
        <f t="shared" si="4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2"/>
        <v>0</v>
      </c>
      <c r="G10" s="5">
        <f t="shared" si="3"/>
        <v>0</v>
      </c>
      <c r="H10" s="279"/>
      <c r="I10" s="10">
        <f t="shared" si="4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2"/>
        <v>0</v>
      </c>
      <c r="G11" s="5">
        <f t="shared" si="3"/>
        <v>0</v>
      </c>
      <c r="H11" s="279"/>
      <c r="I11" s="10">
        <f t="shared" si="4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2"/>
        <v>0</v>
      </c>
      <c r="G12" s="5">
        <f t="shared" si="3"/>
        <v>0</v>
      </c>
      <c r="H12" s="279"/>
      <c r="I12" s="10">
        <f t="shared" si="4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2"/>
        <v>0</v>
      </c>
      <c r="G13" s="5">
        <f t="shared" si="3"/>
        <v>0</v>
      </c>
      <c r="H13" s="279"/>
      <c r="I13" s="10">
        <f t="shared" si="4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2"/>
        <v>0</v>
      </c>
      <c r="G14" s="5">
        <f t="shared" si="3"/>
        <v>0</v>
      </c>
      <c r="H14" s="279"/>
      <c r="I14" s="10">
        <f t="shared" si="4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2">
        <f t="shared" si="2"/>
        <v>0</v>
      </c>
      <c r="G15" s="5">
        <f t="shared" si="3"/>
        <v>0</v>
      </c>
      <c r="H15" s="279"/>
      <c r="I15" s="10">
        <f t="shared" si="4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>G21*(1+H21)</f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>G22*(1+H22)</f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>G23*(1+H23)</f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ref="I28:I32" si="5">G28*(1+H28)</f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5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5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5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0">
        <f t="shared" si="5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>
        <v>0</v>
      </c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>
        <v>0</v>
      </c>
      <c r="H40" s="279"/>
      <c r="I40" s="10">
        <f t="shared" ref="I40:I42" si="6"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>
        <v>0</v>
      </c>
      <c r="H41" s="279"/>
      <c r="I41" s="10">
        <f t="shared" si="6"/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>
        <v>0</v>
      </c>
      <c r="H42" s="284"/>
      <c r="I42" s="10">
        <f t="shared" si="6"/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>
        <v>0</v>
      </c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>
        <v>0</v>
      </c>
      <c r="H47" s="279"/>
      <c r="I47" s="10">
        <f t="shared" ref="I47:I49" si="7"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>
        <v>0</v>
      </c>
      <c r="H48" s="279"/>
      <c r="I48" s="10">
        <f t="shared" si="7"/>
        <v>0</v>
      </c>
    </row>
    <row r="49" spans="1:12" ht="15.75" thickBot="1" x14ac:dyDescent="0.35">
      <c r="A49" s="278" t="s">
        <v>42</v>
      </c>
      <c r="B49" s="288"/>
      <c r="C49" s="289"/>
      <c r="D49" s="290"/>
      <c r="E49" s="291"/>
      <c r="F49" s="292"/>
      <c r="G49" s="286">
        <v>0</v>
      </c>
      <c r="H49" s="284"/>
      <c r="I49" s="10">
        <f t="shared" si="7"/>
        <v>0</v>
      </c>
    </row>
    <row r="50" spans="1:12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2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2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2" ht="63" customHeight="1" thickBot="1" x14ac:dyDescent="0.35">
      <c r="A53" s="385" t="s">
        <v>122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2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327"/>
    </row>
    <row r="55" spans="1:12" ht="13.5" customHeight="1" x14ac:dyDescent="0.45">
      <c r="A55" s="329"/>
      <c r="B55" s="253"/>
      <c r="C55" s="253"/>
      <c r="D55" s="1"/>
      <c r="E55" s="165"/>
      <c r="F55" s="164"/>
      <c r="G55" s="258"/>
      <c r="H55" s="234"/>
      <c r="I55" s="331"/>
      <c r="J55" s="332"/>
      <c r="K55" s="332"/>
      <c r="L55" s="332"/>
    </row>
    <row r="56" spans="1:12" ht="14.25" customHeight="1" x14ac:dyDescent="0.45">
      <c r="A56" s="329" t="s">
        <v>112</v>
      </c>
      <c r="B56" s="253"/>
      <c r="C56" s="253"/>
      <c r="D56" s="1"/>
      <c r="E56" s="165"/>
      <c r="F56" s="164"/>
      <c r="G56" s="258"/>
      <c r="H56" s="234"/>
      <c r="I56" s="331"/>
      <c r="J56" s="332"/>
      <c r="K56" s="332"/>
      <c r="L56" s="332"/>
    </row>
    <row r="57" spans="1:12" ht="12.75" customHeight="1" x14ac:dyDescent="0.35">
      <c r="A57" s="329" t="s">
        <v>98</v>
      </c>
      <c r="B57" s="137"/>
      <c r="C57" s="138"/>
      <c r="D57" s="252"/>
      <c r="E57" s="137"/>
      <c r="F57" s="116"/>
      <c r="G57" s="333"/>
      <c r="H57" s="334"/>
      <c r="I57" s="335"/>
      <c r="J57" s="332"/>
      <c r="K57" s="332"/>
      <c r="L57" s="332"/>
    </row>
    <row r="58" spans="1:12" ht="14.25" customHeight="1" x14ac:dyDescent="0.35">
      <c r="A58" s="329" t="s">
        <v>112</v>
      </c>
      <c r="B58" s="237"/>
      <c r="C58" s="238"/>
      <c r="D58" s="236"/>
      <c r="E58" s="235"/>
      <c r="F58" s="237"/>
      <c r="G58" s="336"/>
      <c r="H58" s="337"/>
      <c r="I58" s="336"/>
      <c r="J58" s="338"/>
      <c r="K58" s="338"/>
      <c r="L58" s="332"/>
    </row>
    <row r="59" spans="1:12" ht="15.75" x14ac:dyDescent="0.35">
      <c r="A59" s="328"/>
      <c r="B59" s="237"/>
      <c r="C59" s="238"/>
      <c r="D59" s="236"/>
      <c r="E59" s="235"/>
      <c r="F59" s="237"/>
      <c r="G59" s="336"/>
      <c r="H59" s="337"/>
      <c r="I59" s="336"/>
      <c r="J59" s="338"/>
      <c r="K59" s="338"/>
      <c r="L59" s="332"/>
    </row>
    <row r="60" spans="1:12" ht="15.75" x14ac:dyDescent="0.35">
      <c r="A60" s="235"/>
      <c r="B60" s="237"/>
      <c r="C60" s="238"/>
      <c r="D60" s="236"/>
      <c r="E60" s="235"/>
      <c r="F60" s="237"/>
      <c r="G60" s="236"/>
      <c r="H60" s="239"/>
      <c r="I60" s="236"/>
      <c r="J60" s="58"/>
      <c r="K60" s="58"/>
    </row>
    <row r="61" spans="1:12" ht="15.75" x14ac:dyDescent="0.35">
      <c r="A61" s="236"/>
      <c r="B61" s="237"/>
      <c r="C61" s="238"/>
      <c r="D61" s="236"/>
      <c r="E61" s="237"/>
      <c r="F61" s="237"/>
      <c r="G61" s="236"/>
      <c r="H61" s="239"/>
      <c r="I61" s="236"/>
      <c r="J61" s="58"/>
      <c r="K61" s="58"/>
    </row>
    <row r="62" spans="1:12" ht="15.75" x14ac:dyDescent="0.35">
      <c r="A62" s="141"/>
      <c r="B62" s="137"/>
      <c r="C62" s="138"/>
      <c r="D62" s="139"/>
      <c r="E62" s="137"/>
      <c r="F62" s="137"/>
      <c r="G62" s="139"/>
      <c r="H62" s="140"/>
      <c r="I62" s="139"/>
      <c r="J62" s="58"/>
      <c r="K62" s="58"/>
    </row>
    <row r="63" spans="1:12" ht="18.75" customHeight="1" x14ac:dyDescent="0.35">
      <c r="A63" s="244"/>
      <c r="B63" s="245"/>
      <c r="C63" s="246"/>
      <c r="D63" s="247"/>
      <c r="E63" s="245"/>
      <c r="F63" s="245"/>
      <c r="G63" s="247"/>
      <c r="H63" s="248"/>
      <c r="I63" s="247"/>
      <c r="J63" s="58"/>
      <c r="K63" s="58"/>
    </row>
    <row r="64" spans="1:12" ht="17.25" customHeight="1" x14ac:dyDescent="0.35">
      <c r="A64" s="249"/>
      <c r="B64" s="244"/>
      <c r="C64" s="250"/>
      <c r="D64" s="251"/>
      <c r="E64" s="244"/>
      <c r="F64" s="245"/>
      <c r="G64" s="247"/>
      <c r="H64" s="248"/>
      <c r="I64" s="247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5.75" x14ac:dyDescent="0.35">
      <c r="A66" s="96"/>
      <c r="B66" s="96"/>
      <c r="C66" s="142"/>
      <c r="D66" s="128"/>
      <c r="E66" s="96"/>
      <c r="F66" s="137"/>
      <c r="G66" s="139"/>
      <c r="H66" s="140"/>
      <c r="I66" s="139"/>
      <c r="J66" s="58"/>
      <c r="K66" s="58"/>
    </row>
    <row r="67" spans="1:11" x14ac:dyDescent="0.3">
      <c r="A67" s="143"/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B68" s="143"/>
      <c r="C68" s="144"/>
      <c r="D68" s="145"/>
      <c r="E68" s="143"/>
      <c r="F68" s="116"/>
      <c r="G68" s="134"/>
      <c r="H68" s="135"/>
      <c r="I68" s="134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59"/>
      <c r="B70" s="59"/>
      <c r="C70" s="60"/>
      <c r="D70" s="61"/>
      <c r="E70" s="59"/>
    </row>
    <row r="71" spans="1:11" x14ac:dyDescent="0.3">
      <c r="A71" s="62"/>
      <c r="B71" s="59"/>
      <c r="C71" s="60"/>
      <c r="D71" s="61"/>
      <c r="E71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0"/>
  <sheetViews>
    <sheetView topLeftCell="A43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123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213"/>
      <c r="C26" s="214"/>
      <c r="D26" s="215"/>
      <c r="E26" s="216"/>
      <c r="F26" s="217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124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235"/>
    </row>
    <row r="55" spans="1:11" ht="16.5" customHeight="1" x14ac:dyDescent="0.45">
      <c r="A55" s="360"/>
      <c r="B55" s="253"/>
      <c r="C55" s="253"/>
      <c r="D55" s="1"/>
      <c r="E55" s="165"/>
      <c r="F55" s="164"/>
      <c r="G55" s="258"/>
      <c r="H55" s="234"/>
      <c r="I55" s="331"/>
      <c r="J55" s="332"/>
    </row>
    <row r="56" spans="1:11" ht="12.75" customHeight="1" x14ac:dyDescent="0.45">
      <c r="A56" s="329" t="s">
        <v>113</v>
      </c>
      <c r="B56" s="253"/>
      <c r="C56" s="253"/>
      <c r="D56" s="1"/>
      <c r="E56" s="165"/>
      <c r="F56" s="164"/>
      <c r="G56" s="258"/>
      <c r="H56" s="234"/>
      <c r="I56" s="331"/>
      <c r="J56" s="332"/>
    </row>
    <row r="57" spans="1:11" ht="15.75" x14ac:dyDescent="0.35">
      <c r="A57" s="329" t="s">
        <v>112</v>
      </c>
      <c r="B57" s="137"/>
      <c r="C57" s="138"/>
      <c r="D57" s="252"/>
      <c r="E57" s="137"/>
      <c r="F57" s="116"/>
      <c r="G57" s="134"/>
      <c r="H57" s="334"/>
      <c r="I57" s="335"/>
      <c r="J57" s="338"/>
      <c r="K57" s="58"/>
    </row>
    <row r="58" spans="1:11" ht="15.75" x14ac:dyDescent="0.35">
      <c r="A58" s="329" t="s">
        <v>98</v>
      </c>
      <c r="B58" s="237"/>
      <c r="C58" s="238"/>
      <c r="D58" s="236"/>
      <c r="E58" s="235"/>
      <c r="F58" s="237"/>
      <c r="G58" s="236"/>
      <c r="H58" s="337"/>
      <c r="I58" s="336"/>
      <c r="J58" s="33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337"/>
      <c r="I59" s="336"/>
      <c r="J59" s="33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0"/>
  <sheetViews>
    <sheetView topLeftCell="A43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131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13">
        <f>E6*C6</f>
        <v>0</v>
      </c>
      <c r="G6" s="314">
        <f>E6*D6*C6</f>
        <v>0</v>
      </c>
      <c r="H6" s="279"/>
      <c r="I6" s="317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13">
        <f t="shared" ref="F7:F15" si="0">E7*C7</f>
        <v>0</v>
      </c>
      <c r="G7" s="314">
        <f t="shared" ref="G7:G15" si="1">E7*D7*C7</f>
        <v>0</v>
      </c>
      <c r="H7" s="279"/>
      <c r="I7" s="317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13">
        <f t="shared" si="0"/>
        <v>0</v>
      </c>
      <c r="G8" s="314">
        <f t="shared" si="1"/>
        <v>0</v>
      </c>
      <c r="H8" s="279"/>
      <c r="I8" s="317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13">
        <f t="shared" si="0"/>
        <v>0</v>
      </c>
      <c r="G9" s="314">
        <f t="shared" si="1"/>
        <v>0</v>
      </c>
      <c r="H9" s="279"/>
      <c r="I9" s="317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13">
        <f t="shared" si="0"/>
        <v>0</v>
      </c>
      <c r="G10" s="314">
        <f t="shared" si="1"/>
        <v>0</v>
      </c>
      <c r="H10" s="279"/>
      <c r="I10" s="317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13">
        <f t="shared" si="0"/>
        <v>0</v>
      </c>
      <c r="G11" s="314">
        <f t="shared" si="1"/>
        <v>0</v>
      </c>
      <c r="H11" s="279"/>
      <c r="I11" s="317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13">
        <f t="shared" si="0"/>
        <v>0</v>
      </c>
      <c r="G12" s="314">
        <f t="shared" si="1"/>
        <v>0</v>
      </c>
      <c r="H12" s="279"/>
      <c r="I12" s="317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13">
        <f t="shared" si="0"/>
        <v>0</v>
      </c>
      <c r="G13" s="314">
        <f t="shared" si="1"/>
        <v>0</v>
      </c>
      <c r="H13" s="279"/>
      <c r="I13" s="317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13">
        <f t="shared" si="0"/>
        <v>0</v>
      </c>
      <c r="G14" s="314">
        <f t="shared" si="1"/>
        <v>0</v>
      </c>
      <c r="H14" s="279"/>
      <c r="I14" s="317">
        <f t="shared" si="2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13">
        <f t="shared" si="0"/>
        <v>0</v>
      </c>
      <c r="G15" s="314">
        <f t="shared" si="1"/>
        <v>0</v>
      </c>
      <c r="H15" s="279"/>
      <c r="I15" s="317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315">
        <f>SUM(F6:F15)</f>
        <v>0</v>
      </c>
      <c r="G16" s="316">
        <f>SUM(G6:G15)</f>
        <v>0</v>
      </c>
      <c r="H16" s="187"/>
      <c r="I16" s="31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>G21*(1+H21)</f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132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235"/>
    </row>
    <row r="55" spans="1:11" ht="16.5" customHeight="1" x14ac:dyDescent="0.45">
      <c r="A55" s="329"/>
      <c r="B55" s="253"/>
      <c r="C55" s="253"/>
      <c r="D55" s="1"/>
      <c r="E55" s="165"/>
      <c r="F55" s="164"/>
      <c r="G55" s="258"/>
      <c r="H55" s="234"/>
      <c r="I55" s="235"/>
    </row>
    <row r="56" spans="1:11" ht="12.75" customHeight="1" x14ac:dyDescent="0.35">
      <c r="A56" s="329" t="s">
        <v>114</v>
      </c>
      <c r="B56" s="137"/>
      <c r="C56" s="138"/>
      <c r="D56" s="252"/>
      <c r="E56" s="137"/>
      <c r="F56" s="116"/>
      <c r="G56" s="134"/>
      <c r="H56" s="135"/>
      <c r="I56" s="1"/>
    </row>
    <row r="57" spans="1:11" ht="17.25" customHeight="1" x14ac:dyDescent="0.35">
      <c r="A57" s="329" t="s">
        <v>98</v>
      </c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329" t="s">
        <v>112</v>
      </c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1441-281B-4037-AFD8-5B05D8EECC0D}">
  <sheetPr>
    <pageSetUpPr fitToPage="1"/>
  </sheetPr>
  <dimension ref="A1:K70"/>
  <sheetViews>
    <sheetView topLeftCell="A46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133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5" t="s">
        <v>134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723C-441C-4B41-9655-5E5243C4F62B}">
  <sheetPr>
    <pageSetUpPr fitToPage="1"/>
  </sheetPr>
  <dimension ref="A1:K70"/>
  <sheetViews>
    <sheetView topLeftCell="A46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125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126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0"/>
  <sheetViews>
    <sheetView topLeftCell="A43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127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5" t="s">
        <v>128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46" zoomScaleNormal="100" zoomScaleSheetLayoutView="100" workbookViewId="0">
      <selection activeCell="I53" sqref="I53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129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130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20</vt:i4>
      </vt:variant>
    </vt:vector>
  </HeadingPairs>
  <TitlesOfParts>
    <vt:vector size="34" baseType="lpstr">
      <vt:lpstr>1. Instructie en informatie</vt:lpstr>
      <vt:lpstr>2. Banqueting</vt:lpstr>
      <vt:lpstr>3. VA Roermond</vt:lpstr>
      <vt:lpstr>4. VA Maastricht </vt:lpstr>
      <vt:lpstr>5. VA Den Bosch 5e Etage</vt:lpstr>
      <vt:lpstr>6. Den Bosch 7e Etage </vt:lpstr>
      <vt:lpstr>7. VA Middelburg</vt:lpstr>
      <vt:lpstr>8. VA Rotterdam</vt:lpstr>
      <vt:lpstr>9. VA Dordrecht</vt:lpstr>
      <vt:lpstr>10. Vergaderservice</vt:lpstr>
      <vt:lpstr>11. Bijeenkomsten</vt:lpstr>
      <vt:lpstr>12. Vergaderlunches</vt:lpstr>
      <vt:lpstr>13. Totale Kosten Dienstverl</vt:lpstr>
      <vt:lpstr>Blad1</vt:lpstr>
      <vt:lpstr>'1. Instructie en informatie'!Afdrukbereik</vt:lpstr>
      <vt:lpstr>'10. Vergaderservice'!Afdrukbereik</vt:lpstr>
      <vt:lpstr>'11. Bijeenkomsten'!Afdrukbereik</vt:lpstr>
      <vt:lpstr>'12. Vergaderlunches'!Afdrukbereik</vt:lpstr>
      <vt:lpstr>'13. Totale Kosten Dienstverl'!Afdrukbereik</vt:lpstr>
      <vt:lpstr>'2. Banqueting'!Afdrukbereik</vt:lpstr>
      <vt:lpstr>'3. VA Roermond'!Afdrukbereik</vt:lpstr>
      <vt:lpstr>'4. VA Maastricht '!Afdrukbereik</vt:lpstr>
      <vt:lpstr>'5. VA Den Bosch 5e Etage'!Afdrukbereik</vt:lpstr>
      <vt:lpstr>'6. Den Bosch 7e Etage '!Afdrukbereik</vt:lpstr>
      <vt:lpstr>'7. VA Middelburg'!Afdrukbereik</vt:lpstr>
      <vt:lpstr>'8. VA Rotterdam'!Afdrukbereik</vt:lpstr>
      <vt:lpstr>'9. VA Dordrecht'!Afdrukbereik</vt:lpstr>
      <vt:lpstr>'3. VA Roermond'!Afdruktitels</vt:lpstr>
      <vt:lpstr>'4. VA Maastricht '!Afdruktitels</vt:lpstr>
      <vt:lpstr>'5. VA Den Bosch 5e Etage'!Afdruktitels</vt:lpstr>
      <vt:lpstr>'6. Den Bosch 7e Etage '!Afdruktitels</vt:lpstr>
      <vt:lpstr>'7. VA Middelburg'!Afdruktitels</vt:lpstr>
      <vt:lpstr>'8. VA Rotterdam'!Afdruktitels</vt:lpstr>
      <vt:lpstr>'9. VA Dordrecht'!Afdruktitels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Broek, A. van den (André)</cp:lastModifiedBy>
  <cp:lastPrinted>2020-02-04T13:30:33Z</cp:lastPrinted>
  <dcterms:created xsi:type="dcterms:W3CDTF">2002-11-26T20:08:27Z</dcterms:created>
  <dcterms:modified xsi:type="dcterms:W3CDTF">2021-08-03T12:07:38Z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