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24226"/>
  <mc:AlternateContent xmlns:mc="http://schemas.openxmlformats.org/markup-compatibility/2006">
    <mc:Choice Requires="x15">
      <x15ac:absPath xmlns:x15ac="http://schemas.microsoft.com/office/spreadsheetml/2010/11/ac" url="D:\Dropbox\Probid\0. Aanbestedingen\1. Probid\Horizon College (Repro 2021)\D_Aanbestedingsdocument\Defintitief\Verzonden\"/>
    </mc:Choice>
  </mc:AlternateContent>
  <xr:revisionPtr revIDLastSave="0" documentId="13_ncr:1_{383A0AF5-0432-43B3-AFE0-79D95BCC282B}" xr6:coauthVersionLast="47" xr6:coauthVersionMax="47" xr10:uidLastSave="{00000000-0000-0000-0000-000000000000}"/>
  <bookViews>
    <workbookView xWindow="-120" yWindow="-120" windowWidth="29040" windowHeight="15840" tabRatio="726" activeTab="1" xr2:uid="{00000000-000D-0000-FFFF-FFFF00000000}"/>
  </bookViews>
  <sheets>
    <sheet name="Bandbreedte" sheetId="10" r:id="rId1"/>
    <sheet name="Huurprijzen " sheetId="1" r:id="rId2"/>
    <sheet name="Afdrukprijzen" sheetId="5" r:id="rId3"/>
    <sheet name="Prijzen VO" sheetId="2" r:id="rId4"/>
    <sheet name="Prijzen OO" sheetId="6" r:id="rId5"/>
    <sheet name="Eenmalige kosten" sheetId="3" r:id="rId6"/>
    <sheet name="Totaal" sheetId="4" r:id="rId7"/>
  </sheets>
  <definedNames>
    <definedName name="_xlnm.Print_Area" localSheetId="0">Bandbreedte!$A$1:$D$11</definedName>
    <definedName name="_xlnm.Print_Area" localSheetId="1">'Huurprijzen '!$A$1:$G$29</definedName>
    <definedName name="_xlnm.Print_Area" localSheetId="4">'Prijzen OO'!$A$1:$D$28</definedName>
    <definedName name="_xlnm.Print_Area" localSheetId="3">'Prijzen VO'!$A$1:$G$27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5" l="1"/>
  <c r="F8" i="5"/>
  <c r="P21" i="5"/>
  <c r="P20" i="5"/>
  <c r="O21" i="5"/>
  <c r="O20" i="5"/>
  <c r="O14" i="5"/>
  <c r="O16" i="5"/>
  <c r="O17" i="5"/>
  <c r="O13" i="5"/>
  <c r="G24" i="3"/>
  <c r="G23" i="3"/>
  <c r="P9" i="5"/>
  <c r="P8" i="5"/>
  <c r="D10" i="6" l="1"/>
  <c r="D17" i="6"/>
  <c r="G22" i="3"/>
  <c r="G21" i="3"/>
  <c r="D28" i="6" l="1"/>
  <c r="D27" i="6"/>
  <c r="D26" i="6"/>
  <c r="D25" i="6"/>
  <c r="D24" i="6"/>
  <c r="D20" i="6"/>
  <c r="D19" i="6"/>
  <c r="D18" i="6"/>
  <c r="D16" i="6"/>
  <c r="D21" i="2"/>
  <c r="G21" i="2" s="1"/>
  <c r="D20" i="2"/>
  <c r="G20" i="2" s="1"/>
  <c r="D15" i="2"/>
  <c r="G15" i="2" s="1"/>
  <c r="D14" i="2"/>
  <c r="G14" i="2" s="1"/>
  <c r="D9" i="2"/>
  <c r="D8" i="2"/>
  <c r="F21" i="2"/>
  <c r="F20" i="2"/>
  <c r="F15" i="2"/>
  <c r="F14" i="2"/>
  <c r="D21" i="5"/>
  <c r="D20" i="5"/>
  <c r="D15" i="5"/>
  <c r="D14" i="5"/>
  <c r="E21" i="5"/>
  <c r="F21" i="5" s="1"/>
  <c r="E20" i="5"/>
  <c r="F20" i="5" s="1"/>
  <c r="E15" i="5"/>
  <c r="E14" i="5"/>
  <c r="D26" i="1"/>
  <c r="D25" i="1"/>
  <c r="D19" i="1"/>
  <c r="D18" i="1"/>
  <c r="H15" i="5" l="1"/>
  <c r="F15" i="5"/>
  <c r="H14" i="5"/>
  <c r="F14" i="5"/>
  <c r="H21" i="5"/>
  <c r="I15" i="5"/>
  <c r="D16" i="2"/>
  <c r="G22" i="2"/>
  <c r="D22" i="2"/>
  <c r="G16" i="2"/>
  <c r="I21" i="5"/>
  <c r="I20" i="5"/>
  <c r="H20" i="5"/>
  <c r="I14" i="5" l="1"/>
  <c r="F25" i="5"/>
  <c r="B27" i="1" l="1"/>
  <c r="F26" i="1"/>
  <c r="F25" i="1"/>
  <c r="D11" i="1"/>
  <c r="D12" i="1"/>
  <c r="G12" i="1" s="1"/>
  <c r="G19" i="1"/>
  <c r="G18" i="1"/>
  <c r="F12" i="1"/>
  <c r="F18" i="1"/>
  <c r="G26" i="1" l="1"/>
  <c r="D27" i="1"/>
  <c r="G25" i="1"/>
  <c r="F19" i="1"/>
  <c r="G27" i="1" l="1"/>
  <c r="G9" i="2" l="1"/>
  <c r="I8" i="5"/>
  <c r="H9" i="5"/>
  <c r="G11" i="1"/>
  <c r="B20" i="1"/>
  <c r="G11" i="3"/>
  <c r="E11" i="3"/>
  <c r="H11" i="3" s="1"/>
  <c r="G14" i="3"/>
  <c r="G9" i="3"/>
  <c r="G10" i="3"/>
  <c r="G13" i="3"/>
  <c r="G8" i="3"/>
  <c r="D9" i="6"/>
  <c r="D11" i="6"/>
  <c r="D12" i="6"/>
  <c r="D8" i="6"/>
  <c r="F11" i="1"/>
  <c r="H8" i="5"/>
  <c r="F9" i="2"/>
  <c r="F8" i="2"/>
  <c r="G8" i="2"/>
  <c r="E14" i="3"/>
  <c r="H14" i="3" s="1"/>
  <c r="B13" i="1"/>
  <c r="E13" i="3"/>
  <c r="H13" i="3" s="1"/>
  <c r="E9" i="3"/>
  <c r="H9" i="3" s="1"/>
  <c r="E10" i="3"/>
  <c r="H10" i="3" s="1"/>
  <c r="E8" i="3"/>
  <c r="H8" i="3" s="1"/>
  <c r="E15" i="3" l="1"/>
  <c r="B8" i="4" s="1"/>
  <c r="C8" i="4" s="1"/>
  <c r="H15" i="3"/>
  <c r="G10" i="2"/>
  <c r="G25" i="2" s="1"/>
  <c r="I9" i="5"/>
  <c r="I25" i="5" s="1"/>
  <c r="D10" i="2"/>
  <c r="D25" i="2" l="1"/>
  <c r="B7" i="4" s="1"/>
  <c r="C7" i="4" s="1"/>
  <c r="D13" i="1"/>
  <c r="G13" i="1"/>
  <c r="B6" i="4"/>
  <c r="C6" i="4" s="1"/>
  <c r="G20" i="1" l="1"/>
  <c r="G29" i="1" s="1"/>
  <c r="D20" i="1"/>
  <c r="D29" i="1" s="1"/>
  <c r="B5" i="4" s="1"/>
  <c r="C5" i="4" l="1"/>
  <c r="B11" i="4"/>
  <c r="C11" i="4" s="1"/>
</calcChain>
</file>

<file path=xl/sharedStrings.xml><?xml version="1.0" encoding="utf-8"?>
<sst xmlns="http://schemas.openxmlformats.org/spreadsheetml/2006/main" count="185" uniqueCount="115">
  <si>
    <t>Verwachte afname</t>
  </si>
  <si>
    <r>
      <t xml:space="preserve">Voor de door Inschrijver aangeboden producten en diensten dient dit prijzenblad te worden ingevuld </t>
    </r>
    <r>
      <rPr>
        <b/>
        <u/>
        <sz val="9"/>
        <color indexed="8"/>
        <rFont val="Tahoma"/>
        <family val="2"/>
      </rPr>
      <t>exclusief</t>
    </r>
    <r>
      <rPr>
        <b/>
        <sz val="9"/>
        <color indexed="8"/>
        <rFont val="Tahoma"/>
        <family val="2"/>
      </rPr>
      <t xml:space="preserve"> BTW. 
</t>
    </r>
  </si>
  <si>
    <t>Nummering Verplichte Optie</t>
  </si>
  <si>
    <t>Omschrijving</t>
  </si>
  <si>
    <t>Totaal</t>
  </si>
  <si>
    <r>
      <t xml:space="preserve">Voor de door Inschrijver aangeboden producten en diensten dient dit prijzenblad te worden ingevuld </t>
    </r>
    <r>
      <rPr>
        <b/>
        <u/>
        <sz val="9"/>
        <color indexed="8"/>
        <rFont val="Tahoma"/>
        <family val="2"/>
      </rPr>
      <t>exclusief</t>
    </r>
    <r>
      <rPr>
        <b/>
        <sz val="9"/>
        <color indexed="8"/>
        <rFont val="Tahoma"/>
        <family val="2"/>
      </rPr>
      <t xml:space="preserve"> BTW. </t>
    </r>
  </si>
  <si>
    <t>D1</t>
  </si>
  <si>
    <t>Kosten voor tussentijdse terugname per Apparaat</t>
  </si>
  <si>
    <t xml:space="preserve">Subtotaal Verplichte Opties </t>
  </si>
  <si>
    <t>Exclusief BTW</t>
  </si>
  <si>
    <t>Inclusief BTW</t>
  </si>
  <si>
    <t>Subtotaal Huurprijzen</t>
  </si>
  <si>
    <t>Subtotaal Afdrukprijzen</t>
  </si>
  <si>
    <t>Subtotaal Eenmalige kosten en overig</t>
  </si>
  <si>
    <t>(Specificaties zie Annex IV)</t>
  </si>
  <si>
    <t>Geschatte afname</t>
  </si>
  <si>
    <r>
      <rPr>
        <b/>
        <sz val="9"/>
        <color indexed="8"/>
        <rFont val="Tahoma"/>
        <family val="2"/>
      </rPr>
      <t>Tabel D (Optionele Opties)</t>
    </r>
    <r>
      <rPr>
        <sz val="9"/>
        <color indexed="8"/>
        <rFont val="Tahoma"/>
        <family val="2"/>
      </rPr>
      <t xml:space="preserve">
Optionele Opties (OO) zijn functionaliteiten die gewenst zijn als deze optie beschikbaar/leverbaar is, en </t>
    </r>
    <r>
      <rPr>
        <u/>
        <sz val="9"/>
        <color indexed="8"/>
        <rFont val="Tahoma"/>
        <family val="2"/>
      </rPr>
      <t>leiden niet tot uitsluiting van deelname</t>
    </r>
    <r>
      <rPr>
        <sz val="9"/>
        <color indexed="8"/>
        <rFont val="Tahoma"/>
        <family val="2"/>
      </rPr>
      <t xml:space="preserve"> en worden ook niet in de beoordeling meegenomen. Mocht een Optionele Optie reeds standaard op het Apparaat aanwezig zijn, dan kan Inschrijver ‘€ 0,00’ vermelden. Hiervoor worden door Inschrijver geen kosten in rekening gebracht als deze worden afgenomen.</t>
    </r>
  </si>
  <si>
    <t>Inschrijver vult alleen de grijs gekleurde cellen in.</t>
  </si>
  <si>
    <t>Subtotaal</t>
  </si>
  <si>
    <t>Totale contractwaarde</t>
  </si>
  <si>
    <t>Totaal excl. BTW</t>
  </si>
  <si>
    <t>Afdrukprijs
(excl. BTW)</t>
  </si>
  <si>
    <t>Prijs Apparaat, per maand (excl. BTW)</t>
  </si>
  <si>
    <t>Prijs Apparaat, per maand (incl. BTW)</t>
  </si>
  <si>
    <t>Huurprijs VO per
maand (excl BTW)</t>
  </si>
  <si>
    <t>Huurprijs VO per
maand (incl BTW)</t>
  </si>
  <si>
    <t>E / Kosten tijdens looptijd van overeenkomst</t>
  </si>
  <si>
    <t>Kosten per
Apparaat
(excl. BTW)</t>
  </si>
  <si>
    <t>Kosten per
persoon
(excl. BTW)</t>
  </si>
  <si>
    <t>Totaal incl. BTW</t>
  </si>
  <si>
    <t>Kosten per
persoon
(incl. BTW)</t>
  </si>
  <si>
    <t>Kosten per
Apparaat
(incl. BTW)</t>
  </si>
  <si>
    <t>Aantal 
personen</t>
  </si>
  <si>
    <r>
      <rPr>
        <b/>
        <sz val="9"/>
        <color indexed="8"/>
        <rFont val="Tahoma"/>
        <family val="2"/>
      </rPr>
      <t>Tabel C (Verplichte Opties)</t>
    </r>
    <r>
      <rPr>
        <sz val="9"/>
        <color indexed="8"/>
        <rFont val="Tahoma"/>
        <family val="2"/>
      </rPr>
      <t xml:space="preserve">
Verplichte Opties (VO) zijn functionaliteitseisen die niet in de standaard configuratie gevraagd worden, maar die wel geleverd moeten kunnen worden en waar dus een prijs voor moet worden afgegeven. Mocht een Verplichte Optie reeds standaard op het Apparaat aanwezig zijn, dan kan inschrijver
‘€ 0,00’ vermelden. </t>
    </r>
    <r>
      <rPr>
        <u/>
        <sz val="9"/>
        <color indexed="8"/>
        <rFont val="Tahoma"/>
        <family val="2"/>
      </rPr>
      <t>Het niet kunnen voldoen aan een Vereiste Optie leidt tot uitsluiting van deelname</t>
    </r>
    <r>
      <rPr>
        <sz val="9"/>
        <color indexed="8"/>
        <rFont val="Tahoma"/>
        <family val="2"/>
      </rPr>
      <t>.</t>
    </r>
  </si>
  <si>
    <t>Type Apparaat
(Specificaties zie Annex IV)</t>
  </si>
  <si>
    <t>Afdrukprijzen A4 en A3 o.b.v. verwachte volume</t>
  </si>
  <si>
    <t xml:space="preserve">Type </t>
  </si>
  <si>
    <t>Bandbreedte</t>
  </si>
  <si>
    <t>Aantal</t>
  </si>
  <si>
    <t>Beschrijving (specificatie zie Annex IV)</t>
  </si>
  <si>
    <t xml:space="preserve">Frequentie* </t>
  </si>
  <si>
    <r>
      <rPr>
        <b/>
        <sz val="9"/>
        <color indexed="8"/>
        <rFont val="Tahoma"/>
        <family val="2"/>
      </rPr>
      <t>Tabel A (Huurprijzen)</t>
    </r>
    <r>
      <rPr>
        <sz val="9"/>
        <color indexed="8"/>
        <rFont val="Tahoma"/>
        <family val="2"/>
      </rPr>
      <t xml:space="preserve">
</t>
    </r>
    <r>
      <rPr>
        <sz val="9"/>
        <color indexed="8"/>
        <rFont val="Tahoma"/>
        <family val="2"/>
      </rPr>
      <t xml:space="preserve">
</t>
    </r>
  </si>
  <si>
    <t>Kosten voor conversie per Apparaat</t>
  </si>
  <si>
    <r>
      <rPr>
        <sz val="9"/>
        <color indexed="10"/>
        <rFont val="Tahoma"/>
        <family val="2"/>
      </rPr>
      <t xml:space="preserve">Kosten voor opleiden van medewerkers voor het verhelpen van 1e lijns storingen, waaronder het bijvullen van verbruiksmaterialen, zelfstandig oplossen van relatief eenvoudige verstoringen en vergaande kennis van menustructuur van de Apparatuur = </t>
    </r>
    <r>
      <rPr>
        <b/>
        <sz val="9"/>
        <color indexed="10"/>
        <rFont val="Tahoma"/>
        <family val="2"/>
      </rPr>
      <t>INCLUSIEF</t>
    </r>
  </si>
  <si>
    <t>Kosten voor training van medewerkers om met de meegeleverde beheertools te kunnen werken</t>
  </si>
  <si>
    <t>* Deze pagina is uitsluitend bedoeld ter informatie en hoeft niet te worden ingevuld.</t>
  </si>
  <si>
    <t>* Aan een uiteindelijke afname is van '0' stuks zijn uiteraard geen kosten verbonden voor Opdrachtgever</t>
  </si>
  <si>
    <t>Subtotaal 60 maanden</t>
  </si>
  <si>
    <t>Totaal excl. BTW
(na 60 maanden)</t>
  </si>
  <si>
    <t>Totaal (incl. BTW)
(na 60 maanden)</t>
  </si>
  <si>
    <t>A1 / Prijzen o.b.v. 60 maanden</t>
  </si>
  <si>
    <r>
      <t xml:space="preserve">A2 / Prijzen o.b.v. 12 maanden </t>
    </r>
    <r>
      <rPr>
        <b/>
        <sz val="9"/>
        <color rgb="FFFF0000"/>
        <rFont val="Tahoma"/>
        <family val="2"/>
      </rPr>
      <t>(1e verlenging)</t>
    </r>
  </si>
  <si>
    <r>
      <t xml:space="preserve">A3 / Prijzen o.b.v. 12 maanden  </t>
    </r>
    <r>
      <rPr>
        <b/>
        <sz val="9"/>
        <color rgb="FFFF0000"/>
        <rFont val="Tahoma"/>
        <family val="2"/>
      </rPr>
      <t>(2e verlenging)</t>
    </r>
  </si>
  <si>
    <t>Subtotaal 12 maanden</t>
  </si>
  <si>
    <t>Totaal 84 maanden</t>
  </si>
  <si>
    <t>Totaal excl. BTW
(na 12 maanden)</t>
  </si>
  <si>
    <t>Totaal (incl. BTW)
(na 12 maanden)</t>
  </si>
  <si>
    <r>
      <t xml:space="preserve">Totaal 84 maanden </t>
    </r>
    <r>
      <rPr>
        <sz val="10"/>
        <color theme="1"/>
        <rFont val="Tahoma"/>
        <family val="2"/>
      </rPr>
      <t>(werkelijke looptijd)</t>
    </r>
  </si>
  <si>
    <r>
      <rPr>
        <b/>
        <sz val="9"/>
        <color indexed="8"/>
        <rFont val="Tahoma"/>
        <family val="2"/>
      </rPr>
      <t>Tabel B (Afdrukprijzen)</t>
    </r>
    <r>
      <rPr>
        <sz val="9"/>
        <color indexed="8"/>
        <rFont val="Tahoma"/>
        <family val="2"/>
      </rPr>
      <t xml:space="preserve"> 
- </t>
    </r>
    <r>
      <rPr>
        <i/>
        <sz val="9"/>
        <color indexed="8"/>
        <rFont val="Tahoma"/>
        <family val="2"/>
      </rPr>
      <t>Er dient per vraag één Afdrukprijs te worden afgegeven voor 84 maanden (dit is inclusief de 2 optionele jaren);
- Het is niet toegestaan een of meerdere Afdrukprijzen af te geven (per Apparaat of per jaar);
- Afdrukprijzen op maximaal 5 decimalen.</t>
    </r>
    <r>
      <rPr>
        <sz val="9"/>
        <color indexed="8"/>
        <rFont val="Tahoma"/>
        <family val="2"/>
      </rPr>
      <t xml:space="preserve">
</t>
    </r>
  </si>
  <si>
    <r>
      <t xml:space="preserve">Prijs per Afdruk </t>
    </r>
    <r>
      <rPr>
        <b/>
        <sz val="9"/>
        <color indexed="8"/>
        <rFont val="Tahoma"/>
        <family val="2"/>
      </rPr>
      <t>zwart</t>
    </r>
  </si>
  <si>
    <r>
      <t xml:space="preserve">Prijs per Afdruk </t>
    </r>
    <r>
      <rPr>
        <b/>
        <sz val="9"/>
        <color indexed="8"/>
        <rFont val="Tahoma"/>
        <family val="2"/>
      </rPr>
      <t>kleur</t>
    </r>
    <r>
      <rPr>
        <sz val="9"/>
        <color indexed="8"/>
        <rFont val="Tahoma"/>
        <family val="2"/>
      </rPr>
      <t xml:space="preserve"> </t>
    </r>
  </si>
  <si>
    <r>
      <t xml:space="preserve">Prijs per Afdruk </t>
    </r>
    <r>
      <rPr>
        <b/>
        <sz val="9"/>
        <color indexed="8"/>
        <rFont val="Tahoma"/>
        <family val="2"/>
      </rPr>
      <t>kleur</t>
    </r>
  </si>
  <si>
    <t>Na 12 maanden
totaal (excl. BTW)</t>
  </si>
  <si>
    <t>Na 12 maanden
totaal (incl. BTW)</t>
  </si>
  <si>
    <t>Na 60 maanden
totaal (excl. BTW)</t>
  </si>
  <si>
    <t>Na 60 maanden
totaal (incl. BTW)</t>
  </si>
  <si>
    <r>
      <rPr>
        <b/>
        <sz val="9"/>
        <color indexed="8"/>
        <rFont val="Tahoma"/>
        <family val="2"/>
      </rPr>
      <t>LET OP</t>
    </r>
    <r>
      <rPr>
        <sz val="9"/>
        <color indexed="8"/>
        <rFont val="Tahoma"/>
        <family val="2"/>
      </rPr>
      <t xml:space="preserve">: Inschrijver dient een prijs per Apparaattype op te geven die geldt voor de gehele contractperiode. Het is niet mogelijk voor de verschillende looptijden andere bedragen in te vullen. </t>
    </r>
    <r>
      <rPr>
        <sz val="9"/>
        <color indexed="8"/>
        <rFont val="Tahoma"/>
        <family val="2"/>
      </rPr>
      <t>Zie de indeling van de bandbreedtes in het 1e tabblad dit prijzenblad.</t>
    </r>
    <r>
      <rPr>
        <b/>
        <sz val="9"/>
        <color indexed="8"/>
        <rFont val="Tahoma"/>
        <family val="2"/>
      </rPr>
      <t xml:space="preserve">
Zie Annex V (Apparatuur- en volumegegevens) voor details m.b.t. de exacte looptijden per Apparaat.</t>
    </r>
  </si>
  <si>
    <t>De afdrukprijzen voor de verlengingsjaren zijn gelijk aan de afdrukprijzen als ingevuld in de cellen van tabel B1 (er kunnen geen andere prijzen ingevuld worden).</t>
  </si>
  <si>
    <t>Subtotaal 84 maanden</t>
  </si>
  <si>
    <t>C1 / Prijzen o.b.v. 60 maanden</t>
  </si>
  <si>
    <t>Totaal incl. BTW
(na 60 maanden)</t>
  </si>
  <si>
    <t>Totaal incl. BTW
(na 12 maanden)</t>
  </si>
  <si>
    <r>
      <t xml:space="preserve">C2 / Prijzen o.b.v. 12 maanden </t>
    </r>
    <r>
      <rPr>
        <b/>
        <sz val="9"/>
        <color rgb="FFFF0000"/>
        <rFont val="Tahoma"/>
        <family val="2"/>
      </rPr>
      <t>(1e verlenging)</t>
    </r>
  </si>
  <si>
    <r>
      <t xml:space="preserve">C3 / Prijzen o.b.v. 12 maanden </t>
    </r>
    <r>
      <rPr>
        <b/>
        <sz val="9"/>
        <color rgb="FFFF0000"/>
        <rFont val="Tahoma"/>
        <family val="2"/>
      </rPr>
      <t>(2e verlenging)</t>
    </r>
  </si>
  <si>
    <t>Huurprijs OO per maand gedurende 60 maanden van de overeenkomst exclusief BTW.</t>
  </si>
  <si>
    <t>Huurprijs OO per maand gedurende 60 maanden van de overeenkomst inclusief BTW.</t>
  </si>
  <si>
    <t>D2</t>
  </si>
  <si>
    <t>D3</t>
  </si>
  <si>
    <t>Huurprijs OO per maand gedurende 12 maanden van de overeenkomst exclusief BTW.</t>
  </si>
  <si>
    <t>Huurprijs OO per maand gedurende 12 maanden van de overeenkomst inclusief BTW.</t>
  </si>
  <si>
    <t>Subtotalen (60+12+12 maanden)</t>
  </si>
  <si>
    <t>F</t>
  </si>
  <si>
    <t>Kosten per pak 
exclusief BTW</t>
  </si>
  <si>
    <t>Kosten per pak 
 inclusief BTW</t>
  </si>
  <si>
    <t xml:space="preserve">Papier A4 formaat; standaard kwaliteit (kopiëren/printen); 80 grams/m2 </t>
  </si>
  <si>
    <t>Papier A3 formaat; standaard kwaliteit (kopiëren/printen); 80 grams/m2</t>
  </si>
  <si>
    <t>P</t>
  </si>
  <si>
    <t>M</t>
  </si>
  <si>
    <t>30ppm printer zwart/kleur (A4)</t>
  </si>
  <si>
    <t>45ppm Multifunctional zwart/kleur (A4/A3)</t>
  </si>
  <si>
    <t>B1 - Type P en M o.b.v. 60 maanden</t>
  </si>
  <si>
    <r>
      <t xml:space="preserve">B2 - Type P en M </t>
    </r>
    <r>
      <rPr>
        <b/>
        <sz val="9"/>
        <color rgb="FFFF0000"/>
        <rFont val="Tahoma"/>
        <family val="2"/>
      </rPr>
      <t>(1e verlenging)</t>
    </r>
  </si>
  <si>
    <r>
      <t xml:space="preserve">B3 - Type P en M </t>
    </r>
    <r>
      <rPr>
        <b/>
        <sz val="9"/>
        <color rgb="FFFF0000"/>
        <rFont val="Tahoma"/>
        <family val="2"/>
      </rPr>
      <t>(2e verlenging)</t>
    </r>
  </si>
  <si>
    <t>VO-1 t.b.v. type P</t>
  </si>
  <si>
    <t>VO-2 t.b.v. type M</t>
  </si>
  <si>
    <t>Afdrukprijs
(incl. BTW)</t>
  </si>
  <si>
    <t>0-75</t>
  </si>
  <si>
    <t>75-150</t>
  </si>
  <si>
    <t xml:space="preserve">NB: 
- De kolom ‘Aantal’ telt voor de berekening in deze aanbesteding.
- De exacte verdeling is niet 100% zeker te voorspellen. 
</t>
  </si>
  <si>
    <t>Type P) Printer zwart/kleur (A4)</t>
  </si>
  <si>
    <t>Type M) MFP zwart/kleur (A4/A3)</t>
  </si>
  <si>
    <r>
      <rPr>
        <b/>
        <sz val="9"/>
        <color indexed="8"/>
        <rFont val="Tahoma"/>
        <family val="2"/>
      </rPr>
      <t>Tabel F (Prijzen papier / optioneel)</t>
    </r>
    <r>
      <rPr>
        <sz val="9"/>
        <color indexed="8"/>
        <rFont val="Tahoma"/>
        <family val="2"/>
      </rPr>
      <t xml:space="preserve">
De optionele prijzen voor papier kunnen voor de Aanbestedende Dienst reden zijn om ook het papier af te nemen bij de nieuw te contracteren leverancier. Het wel of niet kunnen leveren van papier heeft geen invloed op de beoordeling. 
</t>
    </r>
    <r>
      <rPr>
        <b/>
        <i/>
        <sz val="9"/>
        <color indexed="8"/>
        <rFont val="Tahoma"/>
        <family val="2"/>
      </rPr>
      <t>Inschrijver dient rekening te houden met hetgeen in §6.4.3 van de aanbestedingsleidraad staat vermeld.</t>
    </r>
  </si>
  <si>
    <r>
      <rPr>
        <b/>
        <sz val="9"/>
        <color indexed="8"/>
        <rFont val="Tahoma"/>
        <family val="2"/>
      </rPr>
      <t>Tabel E (Eenmalige kosten)</t>
    </r>
    <r>
      <rPr>
        <sz val="9"/>
        <color indexed="8"/>
        <rFont val="Tahoma"/>
        <family val="2"/>
      </rPr>
      <t xml:space="preserve">
Eenmalige kosten worden door Inschrijver slechts voor het aantal keren dat er daadwerkelijk van onderstaande diensten gebruik gemaakt word in rekening gebracht. De vermelde frequenties (aangeduid met een ‘*’), betreffen geen vaststaand gegeven, maar dienen uitsluitend als uitgangspunt bij de beoordeling. </t>
    </r>
    <r>
      <rPr>
        <b/>
        <i/>
        <sz val="9"/>
        <color indexed="8"/>
        <rFont val="Tahoma"/>
        <family val="2"/>
      </rPr>
      <t>Ter info</t>
    </r>
    <r>
      <rPr>
        <i/>
        <sz val="9"/>
        <color indexed="8"/>
        <rFont val="Tahoma"/>
        <family val="2"/>
      </rPr>
      <t>: De vermeldde kosten voor verhuizing, conversie en tussentijdse terugname zijn bedoeld voor de fysieke en administratieve werkzaamheden en staan los van het recht op conversie, retouren en bijplaatsingen.</t>
    </r>
  </si>
  <si>
    <t>Kosten voor verhuizingen per Apparaat (zie Eis 91)</t>
  </si>
  <si>
    <r>
      <t xml:space="preserve">Kosten basisinstructie = </t>
    </r>
    <r>
      <rPr>
        <b/>
        <sz val="9"/>
        <color indexed="10"/>
        <rFont val="Tahoma"/>
        <family val="2"/>
      </rPr>
      <t>INCLUSIEF</t>
    </r>
    <r>
      <rPr>
        <sz val="9"/>
        <color indexed="10"/>
        <rFont val="Tahoma"/>
        <family val="2"/>
      </rPr>
      <t xml:space="preserve"> (zie Eis 51/52)</t>
    </r>
  </si>
  <si>
    <t xml:space="preserve">Papier A4 formaat; standaard kwaliteit (kopiëren/printen); 70 grams/m2 </t>
  </si>
  <si>
    <t>Papier A3 formaat; standaard kwaliteit (kopiëren/printen); 70 grams/m2</t>
  </si>
  <si>
    <t>HC</t>
  </si>
  <si>
    <t>RC</t>
  </si>
  <si>
    <t>HC+RC</t>
  </si>
  <si>
    <t>ZW</t>
  </si>
  <si>
    <t>KL</t>
  </si>
  <si>
    <t>Gemidd</t>
  </si>
  <si>
    <t>Afgerond</t>
  </si>
  <si>
    <t>Verwacht jaarvolume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</si>
</sst>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000_ ;_ &quot;€&quot;\ * \-#,##0.00000_ ;_ &quot;€&quot;\ * &quot;-&quot;?????_ ;_ @_ "/>
  </numFmts>
  <fonts count="41" x14ac:knownFonts="1">
    <font>
      <sz val="11"/>
      <color theme="1"/>
      <name val="Calibri"/>
      <family val="2"/>
      <scheme val="minor"/>
    </font>
    <font>
      <sz val="9"/>
      <color indexed="8"/>
      <name val="Tahoma"/>
      <family val="2"/>
    </font>
    <font>
      <b/>
      <sz val="9"/>
      <color indexed="8"/>
      <name val="Tahoma"/>
      <family val="2"/>
    </font>
    <font>
      <u/>
      <sz val="9"/>
      <color indexed="8"/>
      <name val="Tahoma"/>
      <family val="2"/>
    </font>
    <font>
      <i/>
      <sz val="9"/>
      <color indexed="8"/>
      <name val="Tahoma"/>
      <family val="2"/>
    </font>
    <font>
      <b/>
      <u/>
      <sz val="9"/>
      <color indexed="8"/>
      <name val="Tahoma"/>
      <family val="2"/>
    </font>
    <font>
      <b/>
      <i/>
      <sz val="9"/>
      <color indexed="8"/>
      <name val="Tahoma"/>
      <family val="2"/>
    </font>
    <font>
      <sz val="9"/>
      <name val="Tahoma"/>
      <family val="2"/>
    </font>
    <font>
      <sz val="9"/>
      <color indexed="10"/>
      <name val="Tahoma"/>
      <family val="2"/>
    </font>
    <font>
      <b/>
      <sz val="9"/>
      <color indexed="10"/>
      <name val="Tahoma"/>
      <family val="2"/>
    </font>
    <font>
      <sz val="11"/>
      <color theme="1"/>
      <name val="Calibri"/>
      <family val="2"/>
      <scheme val="minor"/>
    </font>
    <font>
      <b/>
      <sz val="11"/>
      <color theme="0"/>
      <name val="Calibri"/>
      <family val="2"/>
      <scheme val="minor"/>
    </font>
    <font>
      <sz val="9"/>
      <color theme="1"/>
      <name val="Tahoma"/>
      <family val="2"/>
    </font>
    <font>
      <b/>
      <sz val="9"/>
      <color theme="0"/>
      <name val="Tahoma"/>
      <family val="2"/>
    </font>
    <font>
      <b/>
      <sz val="9"/>
      <color theme="1"/>
      <name val="Tahoma"/>
      <family val="2"/>
    </font>
    <font>
      <sz val="12"/>
      <color theme="1"/>
      <name val="Tahoma"/>
      <family val="2"/>
    </font>
    <font>
      <sz val="12"/>
      <color theme="0" tint="-0.499984740745262"/>
      <name val="Tahoma"/>
      <family val="2"/>
    </font>
    <font>
      <sz val="16"/>
      <color theme="1"/>
      <name val="Tahoma"/>
      <family val="2"/>
    </font>
    <font>
      <b/>
      <sz val="18"/>
      <color theme="0"/>
      <name val="Tahoma"/>
      <family val="2"/>
    </font>
    <font>
      <sz val="16"/>
      <color theme="0"/>
      <name val="Tahoma"/>
      <family val="2"/>
    </font>
    <font>
      <sz val="12"/>
      <color theme="1"/>
      <name val="Calibri"/>
      <family val="2"/>
      <scheme val="minor"/>
    </font>
    <font>
      <sz val="12"/>
      <color theme="0" tint="-0.34998626667073579"/>
      <name val="Tahoma"/>
      <family val="2"/>
    </font>
    <font>
      <sz val="12"/>
      <color theme="0" tint="-0.249977111117893"/>
      <name val="Tahoma"/>
      <family val="2"/>
    </font>
    <font>
      <b/>
      <sz val="9"/>
      <color theme="0" tint="-0.249977111117893"/>
      <name val="Tahoma"/>
      <family val="2"/>
    </font>
    <font>
      <sz val="9"/>
      <color theme="0" tint="-0.249977111117893"/>
      <name val="Tahoma"/>
      <family val="2"/>
    </font>
    <font>
      <b/>
      <sz val="9"/>
      <color theme="0" tint="-0.34998626667073579"/>
      <name val="Tahoma"/>
      <family val="2"/>
    </font>
    <font>
      <sz val="9"/>
      <color theme="0" tint="-0.34998626667073579"/>
      <name val="Tahoma"/>
      <family val="2"/>
    </font>
    <font>
      <sz val="9"/>
      <color rgb="FFFF0000"/>
      <name val="Tahoma"/>
      <family val="2"/>
    </font>
    <font>
      <sz val="9"/>
      <color theme="5" tint="0.39997558519241921"/>
      <name val="Tahoma"/>
      <family val="2"/>
    </font>
    <font>
      <sz val="8"/>
      <color theme="1"/>
      <name val="Tahoma"/>
      <family val="2"/>
    </font>
    <font>
      <b/>
      <sz val="8"/>
      <color theme="1"/>
      <name val="Tahoma"/>
      <family val="2"/>
    </font>
    <font>
      <b/>
      <sz val="8"/>
      <color theme="0"/>
      <name val="Tahoma"/>
      <family val="2"/>
    </font>
    <font>
      <i/>
      <sz val="9"/>
      <color theme="1"/>
      <name val="Tahoma"/>
      <family val="2"/>
    </font>
    <font>
      <i/>
      <sz val="10.5"/>
      <color theme="1"/>
      <name val="Calibri"/>
      <family val="2"/>
      <scheme val="minor"/>
    </font>
    <font>
      <sz val="10.5"/>
      <color theme="1"/>
      <name val="Calibri"/>
      <family val="2"/>
      <scheme val="minor"/>
    </font>
    <font>
      <b/>
      <sz val="9"/>
      <color rgb="FFFF0000"/>
      <name val="Tahoma"/>
      <family val="2"/>
    </font>
    <font>
      <i/>
      <sz val="9"/>
      <color rgb="FFFF0000"/>
      <name val="Tahoma"/>
      <family val="2"/>
    </font>
    <font>
      <sz val="10"/>
      <color theme="1"/>
      <name val="Tahoma"/>
      <family val="2"/>
    </font>
    <font>
      <sz val="11"/>
      <color theme="0"/>
      <name val="Calibri"/>
      <family val="2"/>
      <scheme val="minor"/>
    </font>
    <font>
      <sz val="9"/>
      <color theme="0"/>
      <name val="Tahoma"/>
      <family val="2"/>
    </font>
    <font>
      <sz val="4"/>
      <color theme="0"/>
      <name val="Tahoma"/>
      <family val="2"/>
    </font>
  </fonts>
  <fills count="18">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theme="9"/>
        <bgColor indexed="64"/>
      </patternFill>
    </fill>
    <fill>
      <patternFill patternType="solid">
        <fgColor rgb="FFFFFF66"/>
        <bgColor indexed="64"/>
      </patternFill>
    </fill>
    <fill>
      <patternFill patternType="solid">
        <fgColor theme="0" tint="-0.14999847407452621"/>
        <bgColor indexed="64"/>
      </patternFill>
    </fill>
    <fill>
      <patternFill patternType="solid">
        <fgColor rgb="FFFF0000"/>
        <bgColor indexed="64"/>
      </patternFill>
    </fill>
    <fill>
      <patternFill patternType="solid">
        <fgColor theme="1"/>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6" tint="0.59999389629810485"/>
        <bgColor indexed="64"/>
      </patternFill>
    </fill>
    <fill>
      <patternFill patternType="solid">
        <fgColor rgb="FF000000"/>
        <bgColor indexed="64"/>
      </patternFill>
    </fill>
    <fill>
      <patternFill patternType="solid">
        <fgColor rgb="FF00B050"/>
        <bgColor indexed="64"/>
      </patternFill>
    </fill>
    <fill>
      <patternFill patternType="solid">
        <fgColor theme="9" tint="0.59999389629810485"/>
        <bgColor indexed="64"/>
      </patternFill>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dashDot">
        <color rgb="FFFF0000"/>
      </left>
      <right/>
      <top style="dashDot">
        <color rgb="FFFF0000"/>
      </top>
      <bottom style="dashDot">
        <color rgb="FFFF0000"/>
      </bottom>
      <diagonal/>
    </border>
    <border>
      <left/>
      <right/>
      <top style="dashDot">
        <color rgb="FFFF0000"/>
      </top>
      <bottom style="dashDot">
        <color rgb="FFFF0000"/>
      </bottom>
      <diagonal/>
    </border>
    <border>
      <left/>
      <right style="dashDot">
        <color rgb="FFFF0000"/>
      </right>
      <top style="dashDot">
        <color rgb="FFFF0000"/>
      </top>
      <bottom style="dashDot">
        <color rgb="FFFF000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1"/>
      </left>
      <right style="thin">
        <color theme="1"/>
      </right>
      <top style="thin">
        <color theme="1"/>
      </top>
      <bottom style="thin">
        <color theme="1"/>
      </bottom>
      <diagonal/>
    </border>
    <border>
      <left/>
      <right/>
      <top style="thin">
        <color indexed="64"/>
      </top>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left>
      <right style="thin">
        <color theme="0"/>
      </right>
      <top style="thin">
        <color theme="0"/>
      </top>
      <bottom style="thin">
        <color theme="0"/>
      </bottom>
      <diagonal/>
    </border>
  </borders>
  <cellStyleXfs count="2">
    <xf numFmtId="0" fontId="0" fillId="0" borderId="0"/>
    <xf numFmtId="44" fontId="10" fillId="0" borderId="0" applyFont="0" applyFill="0" applyBorder="0" applyAlignment="0" applyProtection="0"/>
  </cellStyleXfs>
  <cellXfs count="222">
    <xf numFmtId="0" fontId="0" fillId="0" borderId="0" xfId="0"/>
    <xf numFmtId="0" fontId="12" fillId="0" borderId="0" xfId="0" applyFont="1" applyAlignment="1">
      <alignment vertical="top" wrapText="1"/>
    </xf>
    <xf numFmtId="0" fontId="13" fillId="0" borderId="0" xfId="0" applyFont="1" applyFill="1" applyAlignment="1">
      <alignment vertical="top" wrapText="1"/>
    </xf>
    <xf numFmtId="0" fontId="12" fillId="0" borderId="0" xfId="0" applyFont="1" applyFill="1" applyAlignment="1">
      <alignment vertical="top" wrapText="1"/>
    </xf>
    <xf numFmtId="0" fontId="12" fillId="0" borderId="0" xfId="0" applyFont="1" applyFill="1" applyAlignment="1">
      <alignment horizontal="center" vertical="top" wrapText="1"/>
    </xf>
    <xf numFmtId="3" fontId="12" fillId="0" borderId="0" xfId="0" applyNumberFormat="1" applyFont="1" applyFill="1" applyAlignment="1">
      <alignment horizontal="center" vertical="top" wrapText="1"/>
    </xf>
    <xf numFmtId="44" fontId="12" fillId="0" borderId="0" xfId="1" applyFont="1" applyFill="1" applyAlignment="1">
      <alignment vertical="top" wrapText="1"/>
    </xf>
    <xf numFmtId="0" fontId="14" fillId="0" borderId="0" xfId="0" applyFont="1" applyFill="1" applyAlignment="1">
      <alignment vertical="center" wrapText="1"/>
    </xf>
    <xf numFmtId="44" fontId="14" fillId="0" borderId="0" xfId="0" applyNumberFormat="1" applyFont="1" applyFill="1" applyAlignment="1">
      <alignment vertical="center" wrapText="1"/>
    </xf>
    <xf numFmtId="0" fontId="15" fillId="2" borderId="1" xfId="0" applyFont="1" applyFill="1" applyBorder="1" applyAlignment="1">
      <alignment vertical="center" wrapText="1"/>
    </xf>
    <xf numFmtId="0" fontId="15" fillId="3" borderId="1" xfId="0" applyFont="1" applyFill="1" applyBorder="1" applyAlignment="1">
      <alignment vertical="center" wrapText="1"/>
    </xf>
    <xf numFmtId="0" fontId="15" fillId="4" borderId="1" xfId="0" applyFont="1" applyFill="1" applyBorder="1" applyAlignment="1">
      <alignment vertical="center" wrapText="1"/>
    </xf>
    <xf numFmtId="0" fontId="15" fillId="5" borderId="1" xfId="0" applyFont="1" applyFill="1" applyBorder="1" applyAlignment="1">
      <alignment vertical="center" wrapText="1"/>
    </xf>
    <xf numFmtId="44" fontId="15" fillId="0" borderId="0" xfId="0" applyNumberFormat="1" applyFont="1" applyFill="1" applyBorder="1" applyAlignment="1">
      <alignment horizontal="center" vertical="center" wrapText="1"/>
    </xf>
    <xf numFmtId="0" fontId="15" fillId="0" borderId="0" xfId="0" applyFont="1" applyFill="1" applyBorder="1" applyAlignment="1">
      <alignment vertical="center" wrapText="1"/>
    </xf>
    <xf numFmtId="44" fontId="15" fillId="2" borderId="1" xfId="0" applyNumberFormat="1" applyFont="1" applyFill="1" applyBorder="1" applyAlignment="1">
      <alignment horizontal="center" vertical="center" wrapText="1"/>
    </xf>
    <xf numFmtId="44" fontId="15" fillId="3" borderId="1" xfId="0" applyNumberFormat="1" applyFont="1" applyFill="1" applyBorder="1" applyAlignment="1">
      <alignment horizontal="center" vertical="center" wrapText="1"/>
    </xf>
    <xf numFmtId="44" fontId="15" fillId="4" borderId="1" xfId="0" applyNumberFormat="1" applyFont="1" applyFill="1" applyBorder="1" applyAlignment="1">
      <alignment horizontal="center" vertical="center" wrapText="1"/>
    </xf>
    <xf numFmtId="44" fontId="15" fillId="5" borderId="1" xfId="0" applyNumberFormat="1" applyFont="1" applyFill="1" applyBorder="1" applyAlignment="1">
      <alignment horizontal="center" vertical="center" wrapText="1"/>
    </xf>
    <xf numFmtId="44" fontId="16" fillId="0" borderId="0" xfId="1" applyFont="1" applyFill="1" applyBorder="1" applyAlignment="1">
      <alignment horizontal="center" vertical="center" wrapText="1"/>
    </xf>
    <xf numFmtId="0" fontId="17" fillId="0" borderId="1" xfId="0" applyFont="1" applyFill="1" applyBorder="1" applyAlignment="1">
      <alignment horizontal="right" vertical="center" wrapText="1"/>
    </xf>
    <xf numFmtId="0" fontId="17" fillId="0" borderId="1" xfId="0" applyFont="1" applyFill="1" applyBorder="1" applyAlignment="1">
      <alignment horizontal="left" vertical="top" wrapText="1"/>
    </xf>
    <xf numFmtId="44" fontId="12" fillId="6" borderId="1" xfId="1" applyFont="1" applyFill="1" applyBorder="1" applyAlignment="1" applyProtection="1">
      <alignment wrapText="1"/>
      <protection locked="0"/>
    </xf>
    <xf numFmtId="0" fontId="18" fillId="7" borderId="1" xfId="0" applyFont="1" applyFill="1" applyBorder="1" applyAlignment="1">
      <alignment vertical="top" wrapText="1"/>
    </xf>
    <xf numFmtId="0" fontId="19" fillId="7" borderId="1" xfId="0" applyFont="1" applyFill="1" applyBorder="1" applyAlignment="1">
      <alignment vertical="center" wrapText="1"/>
    </xf>
    <xf numFmtId="44" fontId="19" fillId="7" borderId="1" xfId="0" applyNumberFormat="1" applyFont="1" applyFill="1" applyBorder="1" applyAlignment="1">
      <alignment horizontal="center" vertical="center" wrapText="1"/>
    </xf>
    <xf numFmtId="0" fontId="15" fillId="8" borderId="1" xfId="0" applyFont="1" applyFill="1" applyBorder="1" applyAlignment="1">
      <alignment vertical="center" wrapText="1"/>
    </xf>
    <xf numFmtId="0" fontId="15" fillId="8" borderId="1" xfId="0" applyFont="1" applyFill="1" applyBorder="1" applyAlignment="1">
      <alignment horizontal="center" vertical="center" wrapText="1"/>
    </xf>
    <xf numFmtId="44" fontId="16" fillId="8" borderId="1" xfId="1" applyFont="1" applyFill="1" applyBorder="1" applyAlignment="1">
      <alignment horizontal="center" vertical="center" wrapText="1"/>
    </xf>
    <xf numFmtId="0" fontId="12" fillId="8" borderId="1" xfId="0" applyFont="1" applyFill="1" applyBorder="1" applyAlignment="1">
      <alignment vertical="top" wrapText="1"/>
    </xf>
    <xf numFmtId="0" fontId="12" fillId="8" borderId="1" xfId="0" applyFont="1" applyFill="1" applyBorder="1" applyAlignment="1">
      <alignment horizontal="center" vertical="top" wrapText="1"/>
    </xf>
    <xf numFmtId="0" fontId="0" fillId="0" borderId="0" xfId="0" applyProtection="1"/>
    <xf numFmtId="0" fontId="12" fillId="0" borderId="0" xfId="0" applyFont="1" applyProtection="1"/>
    <xf numFmtId="0" fontId="12" fillId="0" borderId="0" xfId="0" applyFont="1" applyAlignment="1" applyProtection="1">
      <alignment horizontal="left" vertical="top" wrapText="1"/>
    </xf>
    <xf numFmtId="0" fontId="12" fillId="0" borderId="0" xfId="0" applyFont="1" applyAlignment="1" applyProtection="1">
      <alignment horizontal="left" vertical="top"/>
    </xf>
    <xf numFmtId="0" fontId="13" fillId="8" borderId="2" xfId="0" applyFont="1" applyFill="1" applyBorder="1" applyAlignment="1" applyProtection="1">
      <alignment horizontal="left" vertical="top" wrapText="1"/>
    </xf>
    <xf numFmtId="0" fontId="14" fillId="4" borderId="1" xfId="0" applyFont="1" applyFill="1" applyBorder="1" applyProtection="1"/>
    <xf numFmtId="44" fontId="12" fillId="0" borderId="1" xfId="1" applyFont="1" applyFill="1" applyBorder="1" applyAlignment="1" applyProtection="1">
      <alignment wrapText="1"/>
    </xf>
    <xf numFmtId="0" fontId="15" fillId="4" borderId="0" xfId="0" applyFont="1" applyFill="1" applyProtection="1"/>
    <xf numFmtId="44" fontId="15" fillId="4" borderId="0" xfId="0" applyNumberFormat="1" applyFont="1" applyFill="1" applyProtection="1"/>
    <xf numFmtId="3" fontId="12" fillId="0" borderId="1" xfId="1" applyNumberFormat="1" applyFont="1" applyBorder="1" applyAlignment="1" applyProtection="1">
      <alignment horizontal="center" vertical="center" wrapText="1"/>
    </xf>
    <xf numFmtId="44" fontId="12" fillId="0" borderId="1" xfId="1" applyFont="1" applyBorder="1" applyAlignment="1" applyProtection="1">
      <alignment wrapText="1"/>
    </xf>
    <xf numFmtId="0" fontId="12" fillId="0" borderId="1" xfId="0" applyFont="1" applyBorder="1" applyAlignment="1" applyProtection="1">
      <alignment horizontal="left" vertical="center" wrapText="1"/>
    </xf>
    <xf numFmtId="44" fontId="12" fillId="0" borderId="1" xfId="1" applyFont="1" applyBorder="1" applyProtection="1"/>
    <xf numFmtId="0" fontId="20" fillId="0" borderId="0" xfId="0" applyFont="1" applyProtection="1"/>
    <xf numFmtId="0" fontId="14" fillId="9" borderId="1" xfId="0" applyFont="1" applyFill="1" applyBorder="1" applyProtection="1"/>
    <xf numFmtId="0" fontId="12" fillId="0" borderId="0" xfId="0" applyFont="1" applyFill="1" applyBorder="1" applyAlignment="1" applyProtection="1">
      <alignment horizontal="left" vertical="top" wrapText="1"/>
    </xf>
    <xf numFmtId="44" fontId="21" fillId="6" borderId="1" xfId="1" applyFont="1" applyFill="1" applyBorder="1" applyAlignment="1">
      <alignment horizontal="center" vertical="center" wrapText="1"/>
    </xf>
    <xf numFmtId="44" fontId="21" fillId="10" borderId="0" xfId="0" applyNumberFormat="1" applyFont="1" applyFill="1" applyProtection="1"/>
    <xf numFmtId="0" fontId="12" fillId="0" borderId="0" xfId="0" applyFont="1" applyAlignment="1" applyProtection="1">
      <alignment vertical="center"/>
    </xf>
    <xf numFmtId="0" fontId="15" fillId="5" borderId="0" xfId="0" applyFont="1" applyFill="1" applyProtection="1"/>
    <xf numFmtId="44" fontId="15" fillId="5" borderId="0" xfId="0" applyNumberFormat="1" applyFont="1" applyFill="1" applyProtection="1"/>
    <xf numFmtId="44" fontId="22" fillId="12" borderId="0" xfId="0" applyNumberFormat="1" applyFont="1" applyFill="1" applyProtection="1"/>
    <xf numFmtId="44" fontId="21" fillId="13" borderId="0" xfId="0" applyNumberFormat="1" applyFont="1" applyFill="1" applyBorder="1" applyProtection="1"/>
    <xf numFmtId="164" fontId="12" fillId="6" borderId="3" xfId="1" applyNumberFormat="1" applyFont="1" applyFill="1" applyBorder="1" applyAlignment="1" applyProtection="1">
      <alignment horizontal="left" vertical="center" wrapText="1"/>
      <protection locked="0"/>
    </xf>
    <xf numFmtId="0" fontId="0" fillId="0" borderId="0" xfId="0" applyFill="1" applyBorder="1" applyProtection="1"/>
    <xf numFmtId="0" fontId="13" fillId="8" borderId="1" xfId="0" applyFont="1" applyFill="1" applyBorder="1" applyAlignment="1" applyProtection="1">
      <alignment vertical="top" wrapText="1"/>
    </xf>
    <xf numFmtId="44" fontId="12" fillId="0" borderId="1" xfId="1" applyNumberFormat="1" applyFont="1" applyBorder="1" applyAlignment="1" applyProtection="1">
      <alignment horizontal="left" vertical="center" wrapText="1"/>
    </xf>
    <xf numFmtId="44" fontId="12" fillId="6" borderId="3" xfId="1" applyFont="1" applyFill="1" applyBorder="1" applyAlignment="1" applyProtection="1">
      <alignment wrapText="1"/>
      <protection locked="0"/>
    </xf>
    <xf numFmtId="0" fontId="12" fillId="0" borderId="0" xfId="0" applyFont="1" applyFill="1" applyBorder="1" applyProtection="1"/>
    <xf numFmtId="0" fontId="12" fillId="0" borderId="3" xfId="0" applyFont="1" applyFill="1" applyBorder="1" applyAlignment="1" applyProtection="1">
      <alignment wrapText="1"/>
    </xf>
    <xf numFmtId="44" fontId="12" fillId="0" borderId="0" xfId="1" applyNumberFormat="1" applyFont="1" applyFill="1" applyBorder="1" applyAlignment="1" applyProtection="1">
      <alignment horizontal="left" vertical="center" wrapText="1"/>
    </xf>
    <xf numFmtId="0" fontId="13" fillId="0" borderId="0" xfId="0" applyFont="1" applyFill="1" applyBorder="1" applyAlignment="1" applyProtection="1">
      <alignment vertical="top" wrapText="1"/>
    </xf>
    <xf numFmtId="44" fontId="15" fillId="0" borderId="0" xfId="0" applyNumberFormat="1" applyFont="1" applyFill="1" applyBorder="1" applyProtection="1"/>
    <xf numFmtId="0" fontId="13" fillId="8" borderId="3" xfId="0" applyFont="1" applyFill="1" applyBorder="1" applyAlignment="1" applyProtection="1">
      <alignment horizontal="left" vertical="top" wrapText="1"/>
    </xf>
    <xf numFmtId="44" fontId="12" fillId="0" borderId="0" xfId="1" applyFont="1" applyFill="1" applyBorder="1" applyProtection="1"/>
    <xf numFmtId="0" fontId="11" fillId="0" borderId="0" xfId="0" applyFont="1" applyFill="1" applyBorder="1" applyAlignment="1" applyProtection="1">
      <alignment wrapText="1"/>
    </xf>
    <xf numFmtId="0" fontId="13" fillId="0" borderId="0" xfId="0" applyFont="1" applyFill="1" applyBorder="1" applyAlignment="1" applyProtection="1">
      <alignment horizontal="left" vertical="top"/>
    </xf>
    <xf numFmtId="0" fontId="12" fillId="4" borderId="5" xfId="0" applyFont="1" applyFill="1" applyBorder="1" applyProtection="1"/>
    <xf numFmtId="0" fontId="14" fillId="2" borderId="3" xfId="0" applyFont="1" applyFill="1" applyBorder="1" applyProtection="1"/>
    <xf numFmtId="0" fontId="12" fillId="2" borderId="5" xfId="0" applyFont="1" applyFill="1" applyBorder="1" applyProtection="1"/>
    <xf numFmtId="0" fontId="13" fillId="0" borderId="0" xfId="0" applyFont="1" applyFill="1" applyBorder="1" applyAlignment="1" applyProtection="1">
      <alignment horizontal="left" vertical="top" wrapText="1"/>
    </xf>
    <xf numFmtId="44" fontId="12" fillId="0" borderId="0" xfId="1" applyFont="1" applyFill="1" applyBorder="1" applyAlignment="1" applyProtection="1">
      <alignment wrapText="1"/>
    </xf>
    <xf numFmtId="44" fontId="12" fillId="0" borderId="0" xfId="0" applyNumberFormat="1" applyFont="1" applyFill="1" applyBorder="1" applyAlignment="1" applyProtection="1">
      <alignment vertical="center" wrapText="1"/>
    </xf>
    <xf numFmtId="0" fontId="23" fillId="12" borderId="14" xfId="0" applyFont="1" applyFill="1" applyBorder="1" applyAlignment="1" applyProtection="1">
      <alignment vertical="top" wrapText="1"/>
    </xf>
    <xf numFmtId="44" fontId="24" fillId="12" borderId="14" xfId="1" applyFont="1" applyFill="1" applyBorder="1" applyAlignment="1" applyProtection="1">
      <alignment wrapText="1"/>
    </xf>
    <xf numFmtId="0" fontId="21" fillId="6" borderId="15" xfId="0" applyFont="1" applyFill="1" applyBorder="1" applyAlignment="1">
      <alignment horizontal="right" vertical="center" wrapText="1"/>
    </xf>
    <xf numFmtId="44" fontId="21" fillId="6" borderId="15" xfId="1" applyFont="1" applyFill="1" applyBorder="1" applyAlignment="1">
      <alignment horizontal="center" vertical="center" wrapText="1"/>
    </xf>
    <xf numFmtId="0" fontId="25" fillId="0" borderId="16" xfId="0" applyFont="1" applyFill="1" applyBorder="1" applyAlignment="1" applyProtection="1">
      <alignment vertical="top" wrapText="1"/>
    </xf>
    <xf numFmtId="44" fontId="26" fillId="0" borderId="16" xfId="1" applyFont="1" applyFill="1" applyBorder="1" applyAlignment="1" applyProtection="1">
      <alignment wrapText="1"/>
    </xf>
    <xf numFmtId="0" fontId="25" fillId="10" borderId="14" xfId="0" applyFont="1" applyFill="1" applyBorder="1" applyAlignment="1" applyProtection="1">
      <alignment horizontal="left" vertical="top" wrapText="1"/>
    </xf>
    <xf numFmtId="44" fontId="26" fillId="10" borderId="14" xfId="1" applyFont="1" applyFill="1" applyBorder="1" applyAlignment="1" applyProtection="1">
      <alignment wrapText="1"/>
    </xf>
    <xf numFmtId="0" fontId="25" fillId="11" borderId="14" xfId="0" applyFont="1" applyFill="1" applyBorder="1" applyAlignment="1" applyProtection="1">
      <alignment horizontal="left" vertical="top" wrapText="1"/>
    </xf>
    <xf numFmtId="0" fontId="25" fillId="11" borderId="14" xfId="0" applyFont="1" applyFill="1" applyBorder="1" applyAlignment="1" applyProtection="1">
      <alignment vertical="top" wrapText="1"/>
    </xf>
    <xf numFmtId="164" fontId="26" fillId="11" borderId="14" xfId="1" applyNumberFormat="1" applyFont="1" applyFill="1" applyBorder="1" applyAlignment="1" applyProtection="1">
      <alignment horizontal="left" vertical="center" wrapText="1"/>
    </xf>
    <xf numFmtId="44" fontId="26" fillId="11" borderId="14" xfId="1" applyNumberFormat="1" applyFont="1" applyFill="1" applyBorder="1" applyAlignment="1" applyProtection="1">
      <alignment horizontal="left" vertical="center" wrapText="1"/>
    </xf>
    <xf numFmtId="44" fontId="26" fillId="13" borderId="14" xfId="1" applyFont="1" applyFill="1" applyBorder="1" applyProtection="1"/>
    <xf numFmtId="3" fontId="12" fillId="0" borderId="0" xfId="0" applyNumberFormat="1" applyFont="1" applyFill="1" applyBorder="1" applyAlignment="1" applyProtection="1">
      <alignment horizontal="center" vertical="top" wrapText="1"/>
    </xf>
    <xf numFmtId="164" fontId="26" fillId="0" borderId="0" xfId="1" applyNumberFormat="1" applyFont="1" applyFill="1" applyBorder="1" applyAlignment="1" applyProtection="1">
      <alignment horizontal="left" vertical="center" wrapText="1"/>
    </xf>
    <xf numFmtId="44" fontId="26" fillId="0" borderId="0" xfId="1" applyNumberFormat="1" applyFont="1" applyFill="1" applyBorder="1" applyAlignment="1" applyProtection="1">
      <alignment horizontal="left" vertical="center" wrapText="1"/>
    </xf>
    <xf numFmtId="0" fontId="0" fillId="0" borderId="0" xfId="0" applyFill="1" applyProtection="1"/>
    <xf numFmtId="44" fontId="27" fillId="0" borderId="1" xfId="0" applyNumberFormat="1" applyFont="1" applyBorder="1" applyAlignment="1" applyProtection="1">
      <alignment vertical="center" wrapText="1"/>
    </xf>
    <xf numFmtId="44" fontId="28" fillId="12" borderId="14" xfId="1" applyFont="1" applyFill="1" applyBorder="1" applyAlignment="1" applyProtection="1">
      <alignment vertical="center" wrapText="1"/>
    </xf>
    <xf numFmtId="0" fontId="13" fillId="14" borderId="1" xfId="0" applyFont="1" applyFill="1" applyBorder="1" applyAlignment="1" applyProtection="1">
      <alignment horizontal="left" vertical="top" wrapText="1"/>
    </xf>
    <xf numFmtId="164" fontId="12" fillId="0" borderId="0" xfId="1" applyNumberFormat="1" applyFont="1" applyFill="1" applyBorder="1" applyAlignment="1" applyProtection="1">
      <alignment horizontal="left" vertical="center" wrapText="1"/>
    </xf>
    <xf numFmtId="44" fontId="27" fillId="0" borderId="3" xfId="1" applyFont="1" applyFill="1" applyBorder="1" applyAlignment="1" applyProtection="1">
      <alignment vertical="center" wrapText="1"/>
    </xf>
    <xf numFmtId="0" fontId="29" fillId="0" borderId="8" xfId="0" applyFont="1" applyBorder="1" applyAlignment="1">
      <alignment wrapText="1"/>
    </xf>
    <xf numFmtId="0" fontId="29" fillId="0" borderId="9" xfId="0" applyFont="1" applyBorder="1" applyAlignment="1">
      <alignment wrapText="1"/>
    </xf>
    <xf numFmtId="0" fontId="31" fillId="14" borderId="10" xfId="0" applyFont="1" applyFill="1" applyBorder="1" applyAlignment="1">
      <alignment vertical="top" wrapText="1"/>
    </xf>
    <xf numFmtId="0" fontId="31" fillId="14" borderId="11" xfId="0" applyFont="1" applyFill="1" applyBorder="1" applyAlignment="1">
      <alignment vertical="top" wrapText="1"/>
    </xf>
    <xf numFmtId="44" fontId="12" fillId="0" borderId="6" xfId="1" applyNumberFormat="1" applyFont="1" applyBorder="1" applyAlignment="1" applyProtection="1">
      <alignment horizontal="left" vertical="center" wrapText="1"/>
    </xf>
    <xf numFmtId="164" fontId="26" fillId="11" borderId="17" xfId="1" applyNumberFormat="1" applyFont="1" applyFill="1" applyBorder="1" applyAlignment="1" applyProtection="1">
      <alignment horizontal="left" vertical="center" wrapText="1"/>
    </xf>
    <xf numFmtId="44" fontId="26" fillId="11" borderId="17" xfId="1" applyNumberFormat="1" applyFont="1" applyFill="1" applyBorder="1" applyAlignment="1" applyProtection="1">
      <alignment horizontal="left" vertical="center" wrapText="1"/>
    </xf>
    <xf numFmtId="0" fontId="13" fillId="14" borderId="3" xfId="0" applyFont="1" applyFill="1" applyBorder="1" applyAlignment="1" applyProtection="1">
      <alignment vertical="top" wrapText="1"/>
    </xf>
    <xf numFmtId="0" fontId="13" fillId="14" borderId="1" xfId="0" applyFont="1" applyFill="1" applyBorder="1" applyAlignment="1" applyProtection="1">
      <alignment vertical="top" wrapText="1"/>
    </xf>
    <xf numFmtId="3" fontId="27" fillId="0" borderId="1" xfId="1" applyNumberFormat="1" applyFont="1" applyBorder="1" applyAlignment="1" applyProtection="1">
      <alignment horizontal="center" vertical="center" wrapText="1"/>
    </xf>
    <xf numFmtId="44" fontId="27" fillId="0" borderId="1" xfId="1" applyFont="1" applyBorder="1" applyAlignment="1" applyProtection="1">
      <alignment wrapText="1"/>
    </xf>
    <xf numFmtId="0" fontId="13" fillId="14" borderId="3" xfId="0" applyFont="1" applyFill="1" applyBorder="1" applyAlignment="1" applyProtection="1">
      <alignment vertical="top" wrapText="1"/>
    </xf>
    <xf numFmtId="0" fontId="13" fillId="14" borderId="1" xfId="0" applyFont="1" applyFill="1" applyBorder="1" applyAlignment="1" applyProtection="1">
      <alignment vertical="top" wrapText="1"/>
    </xf>
    <xf numFmtId="44" fontId="7" fillId="0" borderId="1" xfId="0" applyNumberFormat="1" applyFont="1" applyBorder="1" applyAlignment="1" applyProtection="1">
      <alignment vertical="center" wrapText="1"/>
    </xf>
    <xf numFmtId="44" fontId="24" fillId="12" borderId="14" xfId="1" applyFont="1" applyFill="1" applyBorder="1" applyAlignment="1" applyProtection="1">
      <alignment vertical="center" wrapText="1"/>
    </xf>
    <xf numFmtId="44" fontId="27" fillId="0" borderId="3" xfId="1" applyFont="1" applyFill="1" applyBorder="1" applyAlignment="1" applyProtection="1">
      <alignment wrapText="1"/>
    </xf>
    <xf numFmtId="44" fontId="7" fillId="6" borderId="3" xfId="1" applyFont="1" applyFill="1" applyBorder="1" applyAlignment="1" applyProtection="1">
      <alignment vertical="center" wrapText="1"/>
      <protection locked="0"/>
    </xf>
    <xf numFmtId="0" fontId="34" fillId="15" borderId="12" xfId="0" applyFont="1" applyFill="1" applyBorder="1"/>
    <xf numFmtId="0" fontId="33" fillId="15" borderId="7" xfId="0" applyFont="1" applyFill="1" applyBorder="1"/>
    <xf numFmtId="0" fontId="34" fillId="15" borderId="13" xfId="0" applyFont="1" applyFill="1" applyBorder="1"/>
    <xf numFmtId="0" fontId="15" fillId="2" borderId="18" xfId="0" applyFont="1" applyFill="1" applyBorder="1" applyProtection="1"/>
    <xf numFmtId="0" fontId="15" fillId="2" borderId="19" xfId="0" applyFont="1" applyFill="1" applyBorder="1" applyAlignment="1" applyProtection="1">
      <alignment horizontal="center"/>
    </xf>
    <xf numFmtId="0" fontId="15" fillId="2" borderId="19" xfId="0" applyFont="1" applyFill="1" applyBorder="1" applyProtection="1"/>
    <xf numFmtId="44" fontId="15" fillId="2" borderId="19" xfId="0" applyNumberFormat="1" applyFont="1" applyFill="1" applyBorder="1" applyProtection="1"/>
    <xf numFmtId="44" fontId="15" fillId="0" borderId="19" xfId="0" applyNumberFormat="1" applyFont="1" applyFill="1" applyBorder="1" applyProtection="1"/>
    <xf numFmtId="44" fontId="21" fillId="13" borderId="19" xfId="0" applyNumberFormat="1" applyFont="1" applyFill="1" applyBorder="1" applyProtection="1"/>
    <xf numFmtId="44" fontId="21" fillId="13" borderId="20" xfId="0" applyNumberFormat="1" applyFont="1" applyFill="1" applyBorder="1" applyProtection="1"/>
    <xf numFmtId="164" fontId="12" fillId="0" borderId="3" xfId="1" applyNumberFormat="1" applyFont="1" applyFill="1" applyBorder="1" applyAlignment="1" applyProtection="1">
      <alignment horizontal="left" vertical="center" wrapText="1"/>
    </xf>
    <xf numFmtId="0" fontId="0" fillId="0" borderId="0" xfId="0" applyFont="1" applyFill="1" applyBorder="1" applyProtection="1"/>
    <xf numFmtId="0" fontId="0" fillId="0" borderId="0" xfId="0" applyFont="1" applyBorder="1" applyProtection="1"/>
    <xf numFmtId="0" fontId="0" fillId="0" borderId="0" xfId="0" applyBorder="1" applyProtection="1"/>
    <xf numFmtId="4" fontId="0" fillId="0" borderId="0" xfId="0" applyNumberFormat="1" applyFont="1" applyBorder="1" applyProtection="1"/>
    <xf numFmtId="4" fontId="0" fillId="0" borderId="0" xfId="0" applyNumberFormat="1" applyBorder="1" applyProtection="1"/>
    <xf numFmtId="0" fontId="20" fillId="0" borderId="0" xfId="0" applyFont="1" applyBorder="1" applyProtection="1"/>
    <xf numFmtId="2" fontId="0" fillId="0" borderId="0" xfId="0" applyNumberFormat="1" applyFont="1" applyBorder="1" applyProtection="1"/>
    <xf numFmtId="0" fontId="12" fillId="0" borderId="0" xfId="0" applyFont="1" applyBorder="1" applyProtection="1"/>
    <xf numFmtId="0" fontId="15" fillId="2" borderId="0" xfId="0" applyFont="1" applyFill="1" applyBorder="1" applyProtection="1"/>
    <xf numFmtId="0" fontId="15" fillId="2" borderId="0" xfId="0" applyFont="1" applyFill="1" applyBorder="1" applyAlignment="1" applyProtection="1">
      <alignment horizontal="center"/>
    </xf>
    <xf numFmtId="44" fontId="15" fillId="2" borderId="0" xfId="0" applyNumberFormat="1" applyFont="1" applyFill="1" applyBorder="1" applyProtection="1"/>
    <xf numFmtId="0" fontId="15" fillId="3" borderId="18" xfId="0" applyFont="1" applyFill="1" applyBorder="1" applyProtection="1"/>
    <xf numFmtId="0" fontId="15" fillId="3" borderId="19" xfId="0" applyFont="1" applyFill="1" applyBorder="1" applyProtection="1"/>
    <xf numFmtId="44" fontId="15" fillId="3" borderId="19" xfId="0" applyNumberFormat="1" applyFont="1" applyFill="1" applyBorder="1" applyProtection="1"/>
    <xf numFmtId="44" fontId="21" fillId="11" borderId="19" xfId="0" applyNumberFormat="1" applyFont="1" applyFill="1" applyBorder="1" applyProtection="1"/>
    <xf numFmtId="44" fontId="21" fillId="11" borderId="20" xfId="0" applyNumberFormat="1" applyFont="1" applyFill="1" applyBorder="1" applyProtection="1"/>
    <xf numFmtId="44" fontId="12" fillId="6" borderId="1" xfId="1" applyFont="1" applyFill="1" applyBorder="1" applyAlignment="1" applyProtection="1">
      <alignment horizontal="left" vertical="center" wrapText="1"/>
      <protection locked="0"/>
    </xf>
    <xf numFmtId="44" fontId="26" fillId="13" borderId="21" xfId="1" applyFont="1" applyFill="1" applyBorder="1" applyProtection="1"/>
    <xf numFmtId="44" fontId="12" fillId="6" borderId="22" xfId="1" applyFont="1" applyFill="1" applyBorder="1" applyAlignment="1" applyProtection="1">
      <alignment horizontal="left" vertical="center" wrapText="1"/>
      <protection locked="0"/>
    </xf>
    <xf numFmtId="44" fontId="12" fillId="0" borderId="22" xfId="1" applyFont="1" applyBorder="1" applyProtection="1"/>
    <xf numFmtId="0" fontId="15" fillId="4" borderId="18" xfId="0" applyFont="1" applyFill="1" applyBorder="1" applyProtection="1"/>
    <xf numFmtId="0" fontId="15" fillId="4" borderId="19" xfId="0" applyFont="1" applyFill="1" applyBorder="1" applyProtection="1"/>
    <xf numFmtId="44" fontId="15" fillId="4" borderId="19" xfId="0" applyNumberFormat="1" applyFont="1" applyFill="1" applyBorder="1" applyProtection="1"/>
    <xf numFmtId="44" fontId="21" fillId="10" borderId="19" xfId="0" applyNumberFormat="1" applyFont="1" applyFill="1" applyBorder="1" applyProtection="1"/>
    <xf numFmtId="44" fontId="21" fillId="10" borderId="20" xfId="0" applyNumberFormat="1" applyFont="1" applyFill="1" applyBorder="1" applyProtection="1"/>
    <xf numFmtId="0" fontId="12" fillId="0" borderId="0" xfId="0" applyFont="1" applyFill="1" applyBorder="1" applyAlignment="1" applyProtection="1">
      <alignment horizontal="left" vertical="top"/>
    </xf>
    <xf numFmtId="0" fontId="13" fillId="14" borderId="4" xfId="0" applyFont="1" applyFill="1" applyBorder="1" applyAlignment="1" applyProtection="1">
      <alignment vertical="top" wrapText="1"/>
    </xf>
    <xf numFmtId="0" fontId="13" fillId="14" borderId="23" xfId="0" applyFont="1" applyFill="1" applyBorder="1" applyAlignment="1" applyProtection="1">
      <alignment vertical="top" wrapText="1"/>
    </xf>
    <xf numFmtId="3" fontId="0" fillId="0" borderId="0" xfId="0" applyNumberFormat="1" applyProtection="1"/>
    <xf numFmtId="3" fontId="0" fillId="0" borderId="0" xfId="0" applyNumberFormat="1" applyFill="1" applyProtection="1"/>
    <xf numFmtId="0" fontId="12"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center" wrapText="1"/>
    </xf>
    <xf numFmtId="0" fontId="29" fillId="0" borderId="9" xfId="0" applyFont="1" applyFill="1" applyBorder="1" applyAlignment="1">
      <alignment horizontal="center" wrapText="1"/>
    </xf>
    <xf numFmtId="0" fontId="30" fillId="0" borderId="9" xfId="0" applyFont="1" applyFill="1" applyBorder="1" applyAlignment="1">
      <alignment horizontal="center" wrapText="1"/>
    </xf>
    <xf numFmtId="3" fontId="12" fillId="0" borderId="3" xfId="0" applyNumberFormat="1" applyFont="1" applyFill="1" applyBorder="1" applyAlignment="1" applyProtection="1">
      <alignment horizontal="center" vertical="top" wrapText="1"/>
    </xf>
    <xf numFmtId="3" fontId="12" fillId="0" borderId="7" xfId="0" applyNumberFormat="1" applyFont="1" applyFill="1" applyBorder="1" applyAlignment="1" applyProtection="1">
      <alignment horizontal="center" vertical="top" wrapText="1"/>
    </xf>
    <xf numFmtId="0" fontId="38" fillId="0" borderId="0" xfId="0" applyFont="1" applyProtection="1"/>
    <xf numFmtId="3" fontId="38" fillId="0" borderId="0" xfId="0" applyNumberFormat="1" applyFont="1" applyProtection="1"/>
    <xf numFmtId="0" fontId="38" fillId="0" borderId="0" xfId="0" applyFont="1" applyFill="1" applyProtection="1"/>
    <xf numFmtId="3" fontId="38" fillId="0" borderId="0" xfId="0" applyNumberFormat="1" applyFont="1" applyFill="1" applyProtection="1"/>
    <xf numFmtId="0" fontId="38" fillId="0" borderId="0" xfId="0" applyFont="1" applyFill="1" applyBorder="1" applyProtection="1"/>
    <xf numFmtId="3" fontId="39" fillId="0" borderId="25" xfId="0" applyNumberFormat="1" applyFont="1" applyBorder="1" applyAlignment="1">
      <alignment horizontal="center" vertical="center" wrapText="1"/>
    </xf>
    <xf numFmtId="0" fontId="38" fillId="0" borderId="25" xfId="0" applyFont="1" applyBorder="1" applyProtection="1"/>
    <xf numFmtId="0" fontId="38" fillId="0" borderId="25" xfId="0" applyFont="1" applyFill="1" applyBorder="1" applyProtection="1"/>
    <xf numFmtId="3" fontId="38" fillId="0" borderId="25" xfId="0" applyNumberFormat="1" applyFont="1" applyBorder="1" applyProtection="1"/>
    <xf numFmtId="0" fontId="40" fillId="0" borderId="25" xfId="0" applyFont="1" applyFill="1" applyBorder="1" applyAlignment="1">
      <alignment horizontal="center" vertical="center" wrapText="1"/>
    </xf>
    <xf numFmtId="0" fontId="0" fillId="0" borderId="3" xfId="0" applyBorder="1" applyAlignment="1">
      <alignment horizontal="left" vertical="top" wrapText="1"/>
    </xf>
    <xf numFmtId="0" fontId="0" fillId="0" borderId="2" xfId="0" applyBorder="1" applyAlignment="1">
      <alignment horizontal="left" vertical="top"/>
    </xf>
    <xf numFmtId="0" fontId="0" fillId="0" borderId="5" xfId="0" applyBorder="1" applyAlignment="1">
      <alignment horizontal="left" vertical="top"/>
    </xf>
    <xf numFmtId="0" fontId="33" fillId="15" borderId="3" xfId="0" applyFont="1" applyFill="1" applyBorder="1" applyAlignment="1">
      <alignment horizontal="left" vertical="top"/>
    </xf>
    <xf numFmtId="0" fontId="33" fillId="15" borderId="2" xfId="0" applyFont="1" applyFill="1" applyBorder="1" applyAlignment="1">
      <alignment horizontal="left" vertical="top"/>
    </xf>
    <xf numFmtId="0" fontId="33" fillId="15" borderId="5" xfId="0" applyFont="1" applyFill="1" applyBorder="1" applyAlignment="1">
      <alignment horizontal="left" vertical="top"/>
    </xf>
    <xf numFmtId="0" fontId="1" fillId="16" borderId="0" xfId="0" applyFont="1" applyFill="1" applyBorder="1" applyAlignment="1" applyProtection="1">
      <alignment horizontal="left" vertical="top" wrapText="1"/>
    </xf>
    <xf numFmtId="0" fontId="12" fillId="16" borderId="0" xfId="0" applyFont="1" applyFill="1" applyBorder="1" applyAlignment="1" applyProtection="1">
      <alignment horizontal="left" vertical="top" wrapText="1"/>
    </xf>
    <xf numFmtId="0" fontId="25" fillId="13" borderId="21" xfId="0" applyFont="1" applyFill="1" applyBorder="1" applyAlignment="1" applyProtection="1">
      <alignment vertical="top" wrapText="1"/>
    </xf>
    <xf numFmtId="0" fontId="14" fillId="0" borderId="0" xfId="0" applyFont="1" applyBorder="1" applyAlignment="1" applyProtection="1">
      <alignment horizontal="left" vertical="center" wrapText="1"/>
    </xf>
    <xf numFmtId="0" fontId="14" fillId="0" borderId="0" xfId="0" applyFont="1" applyBorder="1" applyAlignment="1" applyProtection="1">
      <alignment horizontal="left" vertical="center"/>
    </xf>
    <xf numFmtId="0" fontId="13" fillId="14" borderId="0" xfId="0" applyFont="1" applyFill="1" applyBorder="1" applyAlignment="1" applyProtection="1">
      <alignment vertical="top" wrapText="1"/>
    </xf>
    <xf numFmtId="0" fontId="36" fillId="0" borderId="0" xfId="0" applyFont="1" applyBorder="1" applyAlignment="1" applyProtection="1">
      <alignment horizontal="left" vertical="top" wrapText="1"/>
    </xf>
    <xf numFmtId="0" fontId="36" fillId="0" borderId="0" xfId="0" applyFont="1" applyBorder="1" applyAlignment="1" applyProtection="1">
      <alignment horizontal="left" vertical="top"/>
    </xf>
    <xf numFmtId="0" fontId="25" fillId="13" borderId="14" xfId="0" applyFont="1" applyFill="1" applyBorder="1" applyAlignment="1" applyProtection="1">
      <alignment vertical="top" wrapText="1"/>
    </xf>
    <xf numFmtId="0" fontId="14" fillId="2" borderId="3" xfId="0" applyFont="1" applyFill="1" applyBorder="1" applyAlignment="1" applyProtection="1">
      <alignment horizontal="left"/>
    </xf>
    <xf numFmtId="0" fontId="14" fillId="2" borderId="5" xfId="0" applyFont="1" applyFill="1" applyBorder="1" applyAlignment="1" applyProtection="1">
      <alignment horizontal="left"/>
    </xf>
    <xf numFmtId="0" fontId="14" fillId="3" borderId="7" xfId="0" applyFont="1" applyFill="1" applyBorder="1" applyAlignment="1" applyProtection="1">
      <alignment horizontal="left"/>
    </xf>
    <xf numFmtId="0" fontId="14" fillId="3" borderId="12" xfId="0" applyFont="1" applyFill="1" applyBorder="1" applyAlignment="1" applyProtection="1">
      <alignment horizontal="left"/>
    </xf>
    <xf numFmtId="0" fontId="13" fillId="8" borderId="3" xfId="0" applyFont="1" applyFill="1" applyBorder="1" applyAlignment="1" applyProtection="1">
      <alignment horizontal="left" vertical="top"/>
    </xf>
    <xf numFmtId="0" fontId="13" fillId="8" borderId="2" xfId="0" applyFont="1" applyFill="1" applyBorder="1" applyAlignment="1" applyProtection="1">
      <alignment horizontal="left" vertical="top"/>
    </xf>
    <xf numFmtId="0" fontId="36" fillId="0" borderId="0" xfId="0" applyFont="1" applyFill="1" applyBorder="1" applyAlignment="1" applyProtection="1">
      <alignment horizontal="left" vertical="top" wrapText="1"/>
    </xf>
    <xf numFmtId="0" fontId="1" fillId="16" borderId="0" xfId="0" applyFont="1" applyFill="1" applyAlignment="1" applyProtection="1">
      <alignment horizontal="left" vertical="top" wrapText="1"/>
    </xf>
    <xf numFmtId="0" fontId="12" fillId="16" borderId="0" xfId="0" applyFont="1" applyFill="1" applyAlignment="1" applyProtection="1">
      <alignment horizontal="left" vertical="top" wrapText="1"/>
    </xf>
    <xf numFmtId="0" fontId="12" fillId="0" borderId="1" xfId="0" applyFont="1" applyFill="1" applyBorder="1" applyAlignment="1" applyProtection="1">
      <alignment horizontal="left" vertical="top" wrapText="1"/>
    </xf>
    <xf numFmtId="0" fontId="14" fillId="0" borderId="0" xfId="0" applyFont="1" applyAlignment="1" applyProtection="1">
      <alignment horizontal="left" vertical="center" wrapText="1"/>
    </xf>
    <xf numFmtId="0" fontId="14" fillId="0" borderId="0" xfId="0" applyFont="1" applyAlignment="1" applyProtection="1">
      <alignment horizontal="left" vertical="center"/>
    </xf>
    <xf numFmtId="0" fontId="36" fillId="0" borderId="0" xfId="0" applyFont="1" applyAlignment="1" applyProtection="1">
      <alignment horizontal="left" vertical="top" wrapText="1"/>
    </xf>
    <xf numFmtId="0" fontId="36" fillId="0" borderId="0" xfId="0" applyFont="1" applyAlignment="1" applyProtection="1">
      <alignment horizontal="left" vertical="top"/>
    </xf>
    <xf numFmtId="0" fontId="12" fillId="6" borderId="3" xfId="0" applyFont="1" applyFill="1" applyBorder="1" applyAlignment="1" applyProtection="1">
      <alignment horizontal="left" wrapText="1"/>
      <protection locked="0"/>
    </xf>
    <xf numFmtId="0" fontId="12" fillId="6" borderId="5" xfId="0" applyFont="1" applyFill="1" applyBorder="1" applyAlignment="1" applyProtection="1">
      <alignment horizontal="left" wrapText="1"/>
      <protection locked="0"/>
    </xf>
    <xf numFmtId="0" fontId="14" fillId="0" borderId="0" xfId="0" applyFont="1" applyFill="1" applyAlignment="1" applyProtection="1">
      <alignment horizontal="left" vertical="center" wrapText="1"/>
    </xf>
    <xf numFmtId="0" fontId="8" fillId="0" borderId="1" xfId="0" applyFont="1" applyBorder="1" applyAlignment="1" applyProtection="1">
      <alignment horizontal="left" vertical="top" wrapText="1"/>
    </xf>
    <xf numFmtId="0" fontId="27" fillId="0" borderId="1" xfId="0" applyFont="1" applyBorder="1" applyAlignment="1" applyProtection="1">
      <alignment horizontal="left" vertical="top" wrapText="1"/>
    </xf>
    <xf numFmtId="0" fontId="14" fillId="5" borderId="1" xfId="0" applyFont="1" applyFill="1" applyBorder="1" applyAlignment="1" applyProtection="1">
      <alignment horizontal="left" vertical="top"/>
    </xf>
    <xf numFmtId="0" fontId="12" fillId="0" borderId="1" xfId="0" applyFont="1" applyBorder="1" applyAlignment="1" applyProtection="1">
      <alignment horizontal="left" vertical="top" wrapText="1"/>
    </xf>
    <xf numFmtId="0" fontId="13" fillId="14" borderId="3" xfId="0" applyFont="1" applyFill="1" applyBorder="1" applyAlignment="1" applyProtection="1">
      <alignment horizontal="left" vertical="top" wrapText="1"/>
    </xf>
    <xf numFmtId="0" fontId="13" fillId="14" borderId="5" xfId="0" applyFont="1" applyFill="1" applyBorder="1" applyAlignment="1" applyProtection="1">
      <alignment horizontal="left" vertical="top" wrapText="1"/>
    </xf>
    <xf numFmtId="0" fontId="27" fillId="0" borderId="3" xfId="0" applyFont="1" applyFill="1" applyBorder="1" applyAlignment="1" applyProtection="1">
      <alignment horizontal="left" vertical="top" wrapText="1"/>
    </xf>
    <xf numFmtId="0" fontId="27" fillId="0" borderId="5" xfId="0" applyFont="1" applyFill="1" applyBorder="1" applyAlignment="1" applyProtection="1">
      <alignment horizontal="left" vertical="top" wrapText="1"/>
    </xf>
    <xf numFmtId="0" fontId="1" fillId="9" borderId="0" xfId="0" applyFont="1" applyFill="1" applyBorder="1" applyAlignment="1" applyProtection="1">
      <alignment horizontal="left" vertical="top" wrapText="1"/>
    </xf>
    <xf numFmtId="0" fontId="12" fillId="9" borderId="0" xfId="0" applyFont="1" applyFill="1" applyBorder="1" applyAlignment="1" applyProtection="1">
      <alignment horizontal="left" vertical="top" wrapText="1"/>
    </xf>
    <xf numFmtId="0" fontId="14" fillId="9" borderId="1" xfId="0" applyFont="1" applyFill="1" applyBorder="1" applyAlignment="1" applyProtection="1">
      <alignment horizontal="left" vertical="top"/>
    </xf>
    <xf numFmtId="44" fontId="25" fillId="17" borderId="24" xfId="1" applyFont="1" applyFill="1" applyBorder="1" applyAlignment="1" applyProtection="1">
      <alignment horizontal="left" vertical="top" wrapText="1"/>
    </xf>
    <xf numFmtId="44" fontId="25" fillId="17" borderId="16" xfId="1" applyFont="1" applyFill="1" applyBorder="1" applyAlignment="1" applyProtection="1">
      <alignment horizontal="left" vertical="top" wrapText="1"/>
    </xf>
    <xf numFmtId="0" fontId="12" fillId="0" borderId="1" xfId="0" applyFont="1" applyFill="1" applyBorder="1" applyAlignment="1" applyProtection="1">
      <alignment horizontal="left"/>
    </xf>
    <xf numFmtId="0" fontId="12" fillId="0" borderId="3" xfId="0" applyFont="1" applyFill="1" applyBorder="1" applyAlignment="1" applyProtection="1">
      <alignment horizontal="left"/>
    </xf>
    <xf numFmtId="44" fontId="26" fillId="17" borderId="24" xfId="1" applyFont="1" applyFill="1" applyBorder="1" applyAlignment="1" applyProtection="1">
      <alignment horizontal="left" wrapText="1"/>
    </xf>
    <xf numFmtId="44" fontId="26" fillId="17" borderId="16" xfId="1" applyFont="1" applyFill="1" applyBorder="1" applyAlignment="1" applyProtection="1">
      <alignment horizontal="left" wrapText="1"/>
    </xf>
    <xf numFmtId="0" fontId="12" fillId="0" borderId="0" xfId="0" applyFont="1" applyFill="1" applyAlignment="1">
      <alignment horizontal="left" vertical="top" wrapText="1"/>
    </xf>
    <xf numFmtId="0" fontId="32" fillId="0" borderId="0" xfId="0" applyFont="1" applyFill="1" applyAlignment="1">
      <alignment horizontal="left" vertical="top" wrapText="1"/>
    </xf>
    <xf numFmtId="0" fontId="4" fillId="0" borderId="0" xfId="0" applyFont="1" applyFill="1" applyAlignment="1">
      <alignment horizontal="left" vertical="top"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zoomScaleNormal="100" workbookViewId="0">
      <selection activeCell="A5" sqref="A5:D5"/>
    </sheetView>
  </sheetViews>
  <sheetFormatPr defaultRowHeight="15" x14ac:dyDescent="0.25"/>
  <cols>
    <col min="1" max="3" width="15.7109375" customWidth="1"/>
    <col min="4" max="4" width="37.42578125" customWidth="1"/>
  </cols>
  <sheetData>
    <row r="1" spans="1:4" ht="30" customHeight="1" x14ac:dyDescent="0.25">
      <c r="A1" s="99" t="s">
        <v>36</v>
      </c>
      <c r="B1" s="99" t="s">
        <v>37</v>
      </c>
      <c r="C1" s="99" t="s">
        <v>38</v>
      </c>
      <c r="D1" s="98" t="s">
        <v>39</v>
      </c>
    </row>
    <row r="2" spans="1:4" ht="15.75" thickBot="1" x14ac:dyDescent="0.3">
      <c r="A2" s="96" t="s">
        <v>86</v>
      </c>
      <c r="B2" s="156" t="s">
        <v>96</v>
      </c>
      <c r="C2" s="157">
        <v>52</v>
      </c>
      <c r="D2" s="97" t="s">
        <v>88</v>
      </c>
    </row>
    <row r="3" spans="1:4" ht="15.75" thickBot="1" x14ac:dyDescent="0.3">
      <c r="A3" s="96" t="s">
        <v>87</v>
      </c>
      <c r="B3" s="156" t="s">
        <v>97</v>
      </c>
      <c r="C3" s="157">
        <v>116</v>
      </c>
      <c r="D3" s="97" t="s">
        <v>89</v>
      </c>
    </row>
    <row r="5" spans="1:4" ht="64.5" customHeight="1" x14ac:dyDescent="0.25">
      <c r="A5" s="170" t="s">
        <v>98</v>
      </c>
      <c r="B5" s="171"/>
      <c r="C5" s="171"/>
      <c r="D5" s="172"/>
    </row>
    <row r="9" spans="1:4" x14ac:dyDescent="0.25">
      <c r="A9" s="173" t="s">
        <v>45</v>
      </c>
      <c r="B9" s="174"/>
      <c r="C9" s="174"/>
      <c r="D9" s="175"/>
    </row>
    <row r="10" spans="1:4" x14ac:dyDescent="0.25">
      <c r="A10" s="114" t="s">
        <v>46</v>
      </c>
      <c r="B10" s="113"/>
      <c r="C10" s="113"/>
      <c r="D10" s="115"/>
    </row>
  </sheetData>
  <sheetProtection algorithmName="SHA-512" hashValue="xzAk9XTc5xI/xIZy6IBCygO3Ko6MdyC5TuuMGdB0Ul4VGyRiS+14B7i3GH/JbvqcIlqs5/jDVRe/6XRU8+MWNw==" saltValue="IK/rSR54WwpTp7maKQwtSA==" spinCount="100000" sheet="1" objects="1" scenarios="1"/>
  <mergeCells count="2">
    <mergeCell ref="A5:D5"/>
    <mergeCell ref="A9:D9"/>
  </mergeCells>
  <pageMargins left="0.8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
  <sheetViews>
    <sheetView showGridLines="0" tabSelected="1" zoomScaleNormal="100" workbookViewId="0">
      <selection activeCell="C11" sqref="C11"/>
    </sheetView>
  </sheetViews>
  <sheetFormatPr defaultColWidth="9.140625" defaultRowHeight="15" x14ac:dyDescent="0.25"/>
  <cols>
    <col min="1" max="1" width="37.85546875" style="32" customWidth="1"/>
    <col min="2" max="2" width="11.28515625" style="32" customWidth="1"/>
    <col min="3" max="3" width="18" style="32" customWidth="1"/>
    <col min="4" max="4" width="19.140625" style="31" customWidth="1"/>
    <col min="5" max="5" width="1.42578125" style="55" customWidth="1"/>
    <col min="6" max="6" width="18" style="31" customWidth="1"/>
    <col min="7" max="7" width="19.140625" style="31" customWidth="1"/>
    <col min="8" max="16384" width="9.140625" style="31"/>
  </cols>
  <sheetData>
    <row r="1" spans="1:19" ht="12" customHeight="1" x14ac:dyDescent="0.25">
      <c r="A1" s="179" t="s">
        <v>1</v>
      </c>
      <c r="B1" s="179"/>
      <c r="C1" s="179"/>
      <c r="D1" s="179"/>
      <c r="E1" s="179"/>
      <c r="F1" s="179"/>
      <c r="G1" s="179"/>
    </row>
    <row r="2" spans="1:19" ht="12" customHeight="1" x14ac:dyDescent="0.25">
      <c r="A2" s="180" t="s">
        <v>17</v>
      </c>
      <c r="B2" s="180"/>
      <c r="C2" s="180"/>
      <c r="D2" s="180"/>
      <c r="E2" s="180"/>
      <c r="F2" s="180"/>
      <c r="G2" s="180"/>
    </row>
    <row r="3" spans="1:19" ht="11.25" customHeight="1" x14ac:dyDescent="0.25">
      <c r="A3" s="131"/>
      <c r="B3" s="131"/>
      <c r="C3" s="131"/>
      <c r="D3" s="126"/>
      <c r="F3" s="126"/>
      <c r="G3" s="126"/>
    </row>
    <row r="4" spans="1:19" ht="15" customHeight="1" x14ac:dyDescent="0.25">
      <c r="A4" s="176" t="s">
        <v>41</v>
      </c>
      <c r="B4" s="177"/>
      <c r="C4" s="177"/>
      <c r="D4" s="177"/>
      <c r="E4" s="177"/>
      <c r="F4" s="177"/>
      <c r="G4" s="177"/>
    </row>
    <row r="5" spans="1:19" ht="12.75" customHeight="1" x14ac:dyDescent="0.25">
      <c r="A5" s="131"/>
      <c r="B5" s="131"/>
      <c r="C5" s="131"/>
      <c r="D5" s="126"/>
      <c r="F5" s="126"/>
      <c r="G5" s="126"/>
    </row>
    <row r="6" spans="1:19" ht="39.75" customHeight="1" x14ac:dyDescent="0.25">
      <c r="A6" s="176" t="s">
        <v>66</v>
      </c>
      <c r="B6" s="177"/>
      <c r="C6" s="177"/>
      <c r="D6" s="177"/>
      <c r="E6" s="177"/>
      <c r="F6" s="177"/>
      <c r="G6" s="177"/>
      <c r="J6" s="125"/>
      <c r="K6" s="125"/>
      <c r="L6" s="125"/>
      <c r="M6" s="125"/>
      <c r="N6" s="125"/>
      <c r="O6" s="125"/>
      <c r="P6" s="125"/>
      <c r="Q6" s="125"/>
      <c r="R6" s="126"/>
      <c r="S6" s="126"/>
    </row>
    <row r="7" spans="1:19" ht="12.75" customHeight="1" x14ac:dyDescent="0.25">
      <c r="A7" s="131"/>
      <c r="B7" s="131"/>
      <c r="C7" s="131"/>
      <c r="D7" s="126"/>
      <c r="F7" s="126"/>
      <c r="G7" s="126"/>
      <c r="J7" s="125"/>
      <c r="K7" s="125"/>
      <c r="L7" s="125"/>
      <c r="M7" s="125"/>
      <c r="N7" s="125"/>
      <c r="O7" s="125"/>
      <c r="P7" s="125"/>
      <c r="Q7" s="125"/>
      <c r="R7" s="126"/>
      <c r="S7" s="126"/>
    </row>
    <row r="8" spans="1:19" ht="15" customHeight="1" x14ac:dyDescent="0.25">
      <c r="A8" s="69" t="s">
        <v>50</v>
      </c>
      <c r="B8" s="70"/>
      <c r="C8" s="131"/>
      <c r="D8" s="126"/>
      <c r="F8" s="126"/>
      <c r="G8" s="126"/>
      <c r="J8" s="125"/>
      <c r="K8" s="125"/>
      <c r="L8" s="125"/>
      <c r="M8" s="125"/>
      <c r="N8" s="125"/>
      <c r="O8" s="125"/>
      <c r="P8" s="124"/>
      <c r="Q8" s="125"/>
      <c r="R8" s="126"/>
      <c r="S8" s="126"/>
    </row>
    <row r="9" spans="1:19" ht="12" customHeight="1" x14ac:dyDescent="0.25">
      <c r="A9" s="181" t="s">
        <v>34</v>
      </c>
      <c r="B9" s="181" t="s">
        <v>0</v>
      </c>
      <c r="C9" s="181" t="s">
        <v>22</v>
      </c>
      <c r="D9" s="181" t="s">
        <v>48</v>
      </c>
      <c r="E9" s="66"/>
      <c r="F9" s="178" t="s">
        <v>23</v>
      </c>
      <c r="G9" s="178" t="s">
        <v>49</v>
      </c>
      <c r="J9" s="125"/>
      <c r="K9" s="125"/>
      <c r="L9" s="125"/>
      <c r="M9" s="125"/>
      <c r="N9" s="125"/>
      <c r="O9" s="125"/>
      <c r="P9" s="125"/>
      <c r="Q9" s="127"/>
      <c r="R9" s="128"/>
      <c r="S9" s="126"/>
    </row>
    <row r="10" spans="1:19" ht="12.75" customHeight="1" x14ac:dyDescent="0.25">
      <c r="A10" s="181" t="s">
        <v>14</v>
      </c>
      <c r="B10" s="181"/>
      <c r="C10" s="181"/>
      <c r="D10" s="181"/>
      <c r="E10" s="67"/>
      <c r="F10" s="178"/>
      <c r="G10" s="178"/>
      <c r="J10" s="125"/>
      <c r="K10" s="125"/>
      <c r="L10" s="125"/>
      <c r="M10" s="125"/>
      <c r="N10" s="125"/>
      <c r="O10" s="125"/>
      <c r="P10" s="125"/>
      <c r="Q10" s="127"/>
      <c r="R10" s="128"/>
      <c r="S10" s="126"/>
    </row>
    <row r="11" spans="1:19" ht="12" customHeight="1" x14ac:dyDescent="0.25">
      <c r="A11" s="42" t="s">
        <v>99</v>
      </c>
      <c r="B11" s="154">
        <v>52</v>
      </c>
      <c r="C11" s="140">
        <v>0</v>
      </c>
      <c r="D11" s="43">
        <f>((B11*C11)*60)</f>
        <v>0</v>
      </c>
      <c r="E11" s="65"/>
      <c r="F11" s="141">
        <f t="shared" ref="F11" si="0">(C11*121)/100</f>
        <v>0</v>
      </c>
      <c r="G11" s="141">
        <f t="shared" ref="G11" si="1">(D11*121)/100</f>
        <v>0</v>
      </c>
      <c r="J11" s="125"/>
      <c r="K11" s="125"/>
      <c r="L11" s="125"/>
      <c r="M11" s="125"/>
      <c r="N11" s="125"/>
      <c r="O11" s="125"/>
      <c r="P11" s="125"/>
      <c r="Q11" s="127"/>
      <c r="R11" s="128"/>
      <c r="S11" s="126"/>
    </row>
    <row r="12" spans="1:19" ht="12" customHeight="1" x14ac:dyDescent="0.25">
      <c r="A12" s="42" t="s">
        <v>100</v>
      </c>
      <c r="B12" s="154">
        <v>116</v>
      </c>
      <c r="C12" s="140">
        <v>0</v>
      </c>
      <c r="D12" s="43">
        <f>((B12*C12)*60)</f>
        <v>0</v>
      </c>
      <c r="E12" s="65"/>
      <c r="F12" s="141">
        <f t="shared" ref="F12" si="2">(C12*121)/100</f>
        <v>0</v>
      </c>
      <c r="G12" s="141">
        <f t="shared" ref="G12" si="3">(D12*121)/100</f>
        <v>0</v>
      </c>
      <c r="J12" s="125"/>
      <c r="K12" s="125"/>
      <c r="L12" s="125"/>
      <c r="M12" s="125"/>
      <c r="N12" s="125"/>
      <c r="O12" s="125"/>
      <c r="P12" s="125"/>
      <c r="Q12" s="127"/>
      <c r="R12" s="128"/>
      <c r="S12" s="126"/>
    </row>
    <row r="13" spans="1:19" s="44" customFormat="1" ht="15" customHeight="1" x14ac:dyDescent="0.25">
      <c r="A13" s="132" t="s">
        <v>47</v>
      </c>
      <c r="B13" s="133">
        <f>SUM(B11:B12)</f>
        <v>168</v>
      </c>
      <c r="C13" s="132"/>
      <c r="D13" s="134">
        <f>SUM(D11:D12)</f>
        <v>0</v>
      </c>
      <c r="E13" s="63"/>
      <c r="F13" s="53"/>
      <c r="G13" s="53">
        <f>SUM(G11:G12)</f>
        <v>0</v>
      </c>
      <c r="J13" s="125"/>
      <c r="K13" s="125"/>
      <c r="L13" s="125"/>
      <c r="M13" s="125"/>
      <c r="N13" s="125"/>
      <c r="O13" s="125"/>
      <c r="P13" s="125"/>
      <c r="Q13" s="127"/>
      <c r="R13" s="128"/>
      <c r="S13" s="129"/>
    </row>
    <row r="14" spans="1:19" x14ac:dyDescent="0.25">
      <c r="A14" s="182"/>
      <c r="B14" s="183"/>
      <c r="C14" s="183"/>
      <c r="D14" s="183"/>
      <c r="E14" s="183"/>
      <c r="F14" s="183"/>
      <c r="G14" s="183"/>
      <c r="J14" s="130"/>
      <c r="K14" s="124"/>
      <c r="L14" s="125"/>
      <c r="M14" s="125"/>
      <c r="N14" s="125"/>
      <c r="O14" s="125"/>
      <c r="P14" s="125"/>
      <c r="Q14" s="125"/>
      <c r="R14" s="126"/>
      <c r="S14" s="126"/>
    </row>
    <row r="15" spans="1:19" ht="15" customHeight="1" x14ac:dyDescent="0.25">
      <c r="A15" s="185" t="s">
        <v>51</v>
      </c>
      <c r="B15" s="186"/>
      <c r="C15" s="131"/>
      <c r="D15" s="126"/>
      <c r="F15" s="126"/>
      <c r="G15" s="126"/>
      <c r="J15" s="125"/>
      <c r="K15" s="125"/>
      <c r="L15" s="125"/>
      <c r="M15" s="125"/>
      <c r="N15" s="125"/>
      <c r="O15" s="125"/>
      <c r="P15" s="125"/>
      <c r="Q15" s="125"/>
      <c r="R15" s="126"/>
      <c r="S15" s="126"/>
    </row>
    <row r="16" spans="1:19" ht="12.75" customHeight="1" x14ac:dyDescent="0.25">
      <c r="A16" s="181" t="s">
        <v>34</v>
      </c>
      <c r="B16" s="181" t="s">
        <v>0</v>
      </c>
      <c r="C16" s="181" t="s">
        <v>22</v>
      </c>
      <c r="D16" s="181" t="s">
        <v>55</v>
      </c>
      <c r="E16" s="66"/>
      <c r="F16" s="178" t="s">
        <v>23</v>
      </c>
      <c r="G16" s="178" t="s">
        <v>56</v>
      </c>
      <c r="J16" s="126"/>
      <c r="K16" s="126"/>
      <c r="L16" s="125"/>
      <c r="M16" s="125"/>
      <c r="N16" s="125"/>
      <c r="O16" s="125"/>
      <c r="P16" s="125"/>
      <c r="Q16" s="125"/>
      <c r="R16" s="126"/>
      <c r="S16" s="126"/>
    </row>
    <row r="17" spans="1:19" ht="12.75" customHeight="1" x14ac:dyDescent="0.25">
      <c r="A17" s="181" t="s">
        <v>14</v>
      </c>
      <c r="B17" s="181"/>
      <c r="C17" s="181"/>
      <c r="D17" s="181"/>
      <c r="E17" s="67"/>
      <c r="F17" s="178"/>
      <c r="G17" s="178"/>
      <c r="J17" s="126"/>
      <c r="K17" s="126"/>
      <c r="L17" s="125"/>
      <c r="M17" s="125"/>
      <c r="N17" s="125"/>
      <c r="O17" s="125"/>
      <c r="P17" s="125"/>
      <c r="Q17" s="125"/>
      <c r="R17" s="126"/>
      <c r="S17" s="126"/>
    </row>
    <row r="18" spans="1:19" ht="12" customHeight="1" x14ac:dyDescent="0.25">
      <c r="A18" s="42" t="s">
        <v>99</v>
      </c>
      <c r="B18" s="154">
        <v>52</v>
      </c>
      <c r="C18" s="140">
        <v>0</v>
      </c>
      <c r="D18" s="43">
        <f>((B18*C18)*12)</f>
        <v>0</v>
      </c>
      <c r="E18" s="65"/>
      <c r="F18" s="141">
        <f t="shared" ref="F18:F19" si="4">(C18*121)/100</f>
        <v>0</v>
      </c>
      <c r="G18" s="141">
        <f t="shared" ref="G18:G19" si="5">(D18*121)/100</f>
        <v>0</v>
      </c>
      <c r="J18" s="126"/>
      <c r="K18" s="126"/>
      <c r="L18" s="125"/>
      <c r="M18" s="125"/>
      <c r="N18" s="125"/>
      <c r="O18" s="125"/>
      <c r="P18" s="125"/>
      <c r="Q18" s="125"/>
      <c r="R18" s="126"/>
      <c r="S18" s="126"/>
    </row>
    <row r="19" spans="1:19" ht="12" customHeight="1" x14ac:dyDescent="0.25">
      <c r="A19" s="42" t="s">
        <v>100</v>
      </c>
      <c r="B19" s="154">
        <v>116</v>
      </c>
      <c r="C19" s="140">
        <v>0</v>
      </c>
      <c r="D19" s="43">
        <f>((B19*C19)*12)</f>
        <v>0</v>
      </c>
      <c r="E19" s="65"/>
      <c r="F19" s="141">
        <f t="shared" si="4"/>
        <v>0</v>
      </c>
      <c r="G19" s="141">
        <f t="shared" si="5"/>
        <v>0</v>
      </c>
      <c r="J19" s="126"/>
      <c r="K19" s="126"/>
      <c r="L19" s="126"/>
      <c r="M19" s="126"/>
      <c r="N19" s="126"/>
      <c r="O19" s="126"/>
      <c r="P19" s="126"/>
      <c r="Q19" s="126"/>
      <c r="R19" s="126"/>
      <c r="S19" s="126"/>
    </row>
    <row r="20" spans="1:19" ht="15" customHeight="1" x14ac:dyDescent="0.25">
      <c r="A20" s="132" t="s">
        <v>53</v>
      </c>
      <c r="B20" s="133">
        <f>SUM(B18:B19)</f>
        <v>168</v>
      </c>
      <c r="C20" s="132"/>
      <c r="D20" s="134">
        <f>SUM(D18:D19)</f>
        <v>0</v>
      </c>
      <c r="E20" s="63"/>
      <c r="F20" s="53"/>
      <c r="G20" s="53">
        <f>SUM(G18:G19)</f>
        <v>0</v>
      </c>
      <c r="J20" s="126"/>
      <c r="K20" s="126"/>
      <c r="L20" s="126"/>
      <c r="M20" s="126"/>
      <c r="N20" s="126"/>
      <c r="O20" s="126"/>
      <c r="P20" s="126"/>
      <c r="Q20" s="126"/>
      <c r="R20" s="126"/>
      <c r="S20" s="126"/>
    </row>
    <row r="21" spans="1:19" x14ac:dyDescent="0.25">
      <c r="A21" s="131"/>
      <c r="B21" s="131"/>
      <c r="C21" s="131"/>
      <c r="D21" s="126"/>
      <c r="F21" s="126"/>
      <c r="G21" s="126"/>
      <c r="J21" s="126"/>
      <c r="K21" s="126"/>
      <c r="L21" s="126"/>
      <c r="M21" s="126"/>
      <c r="N21" s="126"/>
      <c r="O21" s="126"/>
      <c r="P21" s="126"/>
      <c r="Q21" s="126"/>
      <c r="R21" s="126"/>
      <c r="S21" s="126"/>
    </row>
    <row r="22" spans="1:19" x14ac:dyDescent="0.25">
      <c r="A22" s="185" t="s">
        <v>52</v>
      </c>
      <c r="B22" s="186"/>
      <c r="C22" s="131"/>
      <c r="D22" s="126"/>
      <c r="F22" s="126"/>
      <c r="G22" s="126"/>
      <c r="J22" s="126"/>
      <c r="K22" s="126"/>
      <c r="L22" s="126"/>
      <c r="M22" s="126"/>
      <c r="N22" s="126"/>
      <c r="O22" s="126"/>
      <c r="P22" s="126"/>
      <c r="Q22" s="126"/>
      <c r="R22" s="126"/>
      <c r="S22" s="126"/>
    </row>
    <row r="23" spans="1:19" x14ac:dyDescent="0.25">
      <c r="A23" s="181" t="s">
        <v>34</v>
      </c>
      <c r="B23" s="181" t="s">
        <v>0</v>
      </c>
      <c r="C23" s="181" t="s">
        <v>22</v>
      </c>
      <c r="D23" s="181" t="s">
        <v>55</v>
      </c>
      <c r="E23" s="66"/>
      <c r="F23" s="184" t="s">
        <v>23</v>
      </c>
      <c r="G23" s="184" t="s">
        <v>56</v>
      </c>
      <c r="J23" s="126"/>
      <c r="K23" s="126"/>
      <c r="L23" s="126"/>
      <c r="M23" s="126"/>
      <c r="N23" s="126"/>
      <c r="O23" s="126"/>
      <c r="P23" s="126"/>
      <c r="Q23" s="126"/>
      <c r="R23" s="126"/>
      <c r="S23" s="126"/>
    </row>
    <row r="24" spans="1:19" x14ac:dyDescent="0.25">
      <c r="A24" s="181" t="s">
        <v>14</v>
      </c>
      <c r="B24" s="181"/>
      <c r="C24" s="181"/>
      <c r="D24" s="181"/>
      <c r="E24" s="67"/>
      <c r="F24" s="184"/>
      <c r="G24" s="184"/>
      <c r="J24" s="126"/>
      <c r="K24" s="126"/>
      <c r="L24" s="126"/>
      <c r="M24" s="126"/>
      <c r="N24" s="126"/>
      <c r="O24" s="126"/>
      <c r="P24" s="126"/>
      <c r="Q24" s="126"/>
      <c r="R24" s="126"/>
      <c r="S24" s="126"/>
    </row>
    <row r="25" spans="1:19" ht="12" customHeight="1" x14ac:dyDescent="0.25">
      <c r="A25" s="42" t="s">
        <v>99</v>
      </c>
      <c r="B25" s="154">
        <v>52</v>
      </c>
      <c r="C25" s="142">
        <v>0</v>
      </c>
      <c r="D25" s="143">
        <f>((B25*C25)*12)</f>
        <v>0</v>
      </c>
      <c r="E25" s="65"/>
      <c r="F25" s="86">
        <f t="shared" ref="F25:F26" si="6">(C25*121)/100</f>
        <v>0</v>
      </c>
      <c r="G25" s="86">
        <f t="shared" ref="G25:G26" si="7">(D25*121)/100</f>
        <v>0</v>
      </c>
      <c r="J25" s="125"/>
      <c r="K25" s="125"/>
      <c r="L25" s="126"/>
      <c r="M25" s="126"/>
      <c r="N25" s="126"/>
      <c r="O25" s="126"/>
      <c r="P25" s="126"/>
      <c r="Q25" s="126"/>
      <c r="R25" s="126"/>
      <c r="S25" s="126"/>
    </row>
    <row r="26" spans="1:19" ht="12" customHeight="1" x14ac:dyDescent="0.25">
      <c r="A26" s="42" t="s">
        <v>100</v>
      </c>
      <c r="B26" s="154">
        <v>116</v>
      </c>
      <c r="C26" s="142">
        <v>0</v>
      </c>
      <c r="D26" s="143">
        <f>((B26*C26)*12)</f>
        <v>0</v>
      </c>
      <c r="E26" s="65"/>
      <c r="F26" s="86">
        <f t="shared" si="6"/>
        <v>0</v>
      </c>
      <c r="G26" s="86">
        <f t="shared" si="7"/>
        <v>0</v>
      </c>
      <c r="J26" s="125"/>
      <c r="K26" s="125"/>
      <c r="L26" s="126"/>
      <c r="M26" s="126"/>
      <c r="N26" s="126"/>
      <c r="O26" s="126"/>
      <c r="P26" s="126"/>
      <c r="Q26" s="126"/>
      <c r="R26" s="126"/>
      <c r="S26" s="126"/>
    </row>
    <row r="27" spans="1:19" ht="15" customHeight="1" x14ac:dyDescent="0.25">
      <c r="A27" s="132" t="s">
        <v>53</v>
      </c>
      <c r="B27" s="133">
        <f>SUM(B25:B26)</f>
        <v>168</v>
      </c>
      <c r="C27" s="132"/>
      <c r="D27" s="134">
        <f>SUM(D25:D26)</f>
        <v>0</v>
      </c>
      <c r="E27" s="63"/>
      <c r="F27" s="53"/>
      <c r="G27" s="53">
        <f>SUM(G25:G26)</f>
        <v>0</v>
      </c>
      <c r="J27" s="125"/>
      <c r="K27" s="125"/>
      <c r="L27" s="126"/>
      <c r="M27" s="126"/>
      <c r="N27" s="126"/>
      <c r="O27" s="126"/>
      <c r="P27" s="126"/>
      <c r="Q27" s="126"/>
      <c r="R27" s="126"/>
      <c r="S27" s="126"/>
    </row>
    <row r="28" spans="1:19" x14ac:dyDescent="0.25">
      <c r="A28" s="131"/>
      <c r="B28" s="131"/>
      <c r="C28" s="131"/>
      <c r="D28" s="126"/>
      <c r="F28" s="126"/>
      <c r="G28" s="126"/>
      <c r="J28" s="126"/>
      <c r="K28" s="126"/>
      <c r="L28" s="126"/>
      <c r="M28" s="126"/>
      <c r="N28" s="126"/>
      <c r="O28" s="126"/>
      <c r="P28" s="126"/>
      <c r="Q28" s="126"/>
      <c r="R28" s="126"/>
      <c r="S28" s="126"/>
    </row>
    <row r="29" spans="1:19" ht="15.75" x14ac:dyDescent="0.25">
      <c r="A29" s="116" t="s">
        <v>57</v>
      </c>
      <c r="B29" s="117"/>
      <c r="C29" s="118"/>
      <c r="D29" s="119">
        <f>D13+D20+D27</f>
        <v>0</v>
      </c>
      <c r="E29" s="120"/>
      <c r="F29" s="121"/>
      <c r="G29" s="122">
        <f>G13+G20+G27</f>
        <v>0</v>
      </c>
    </row>
  </sheetData>
  <sheetProtection algorithmName="SHA-512" hashValue="n82l27RmPGgy3+9JirmQ9L7heg4nSABuvzRsGqExJQ/ydGdmStnN9snsXm1f16iR3pJqQrHtuGOIj6hQITwjqA==" saltValue="bpa4anOCqmQcCGPFIzGWTg==" spinCount="100000" sheet="1" selectLockedCells="1"/>
  <mergeCells count="25">
    <mergeCell ref="A14:G14"/>
    <mergeCell ref="A23:A24"/>
    <mergeCell ref="B23:B24"/>
    <mergeCell ref="C23:C24"/>
    <mergeCell ref="D23:D24"/>
    <mergeCell ref="F23:F24"/>
    <mergeCell ref="G23:G24"/>
    <mergeCell ref="A15:B15"/>
    <mergeCell ref="A22:B22"/>
    <mergeCell ref="A16:A17"/>
    <mergeCell ref="B16:B17"/>
    <mergeCell ref="C16:C17"/>
    <mergeCell ref="D16:D17"/>
    <mergeCell ref="F16:F17"/>
    <mergeCell ref="G16:G17"/>
    <mergeCell ref="A6:G6"/>
    <mergeCell ref="F9:F10"/>
    <mergeCell ref="G9:G10"/>
    <mergeCell ref="A1:G1"/>
    <mergeCell ref="A2:G2"/>
    <mergeCell ref="A9:A10"/>
    <mergeCell ref="A4:G4"/>
    <mergeCell ref="B9:B10"/>
    <mergeCell ref="C9:C10"/>
    <mergeCell ref="D9:D10"/>
  </mergeCells>
  <pageMargins left="0.70866141732283472" right="0.59055118110236227" top="1.0629921259842521" bottom="0.51181102362204722" header="0.31496062992125984" footer="0.31496062992125984"/>
  <pageSetup paperSize="9" orientation="landscape" r:id="rId1"/>
  <headerFooter>
    <oddHeader>&amp;R&amp;8&amp;K00-026Het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de aanbestedende dienst te melden.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7"/>
  <sheetViews>
    <sheetView showGridLines="0" zoomScaleNormal="100" zoomScaleSheetLayoutView="80" workbookViewId="0">
      <selection activeCell="E8" sqref="E8"/>
    </sheetView>
  </sheetViews>
  <sheetFormatPr defaultColWidth="9.140625" defaultRowHeight="15" x14ac:dyDescent="0.25"/>
  <cols>
    <col min="1" max="1" width="19" style="32" customWidth="1"/>
    <col min="2" max="2" width="11.28515625" style="32" customWidth="1"/>
    <col min="3" max="3" width="11.7109375" style="32" customWidth="1"/>
    <col min="4" max="4" width="14.42578125" style="32" customWidth="1"/>
    <col min="5" max="5" width="11.7109375" style="32" customWidth="1"/>
    <col min="6" max="6" width="18.7109375" style="31" customWidth="1"/>
    <col min="7" max="7" width="1.42578125" style="55" customWidth="1"/>
    <col min="8" max="8" width="11.7109375" style="32" customWidth="1"/>
    <col min="9" max="9" width="18.85546875" style="31" customWidth="1"/>
    <col min="10" max="14" width="9.140625" style="31"/>
    <col min="15" max="15" width="10.140625" style="31" bestFit="1" customWidth="1"/>
    <col min="16" max="16384" width="9.140625" style="31"/>
  </cols>
  <sheetData>
    <row r="1" spans="1:18" ht="12" customHeight="1" x14ac:dyDescent="0.25">
      <c r="A1" s="195" t="s">
        <v>1</v>
      </c>
      <c r="B1" s="195"/>
      <c r="C1" s="195"/>
      <c r="D1" s="195"/>
      <c r="E1" s="195"/>
      <c r="F1" s="195"/>
      <c r="G1" s="195"/>
      <c r="H1" s="195"/>
      <c r="I1" s="195"/>
    </row>
    <row r="2" spans="1:18" ht="12" customHeight="1" x14ac:dyDescent="0.25">
      <c r="A2" s="196" t="s">
        <v>17</v>
      </c>
      <c r="B2" s="196"/>
      <c r="C2" s="196"/>
      <c r="D2" s="196"/>
      <c r="E2" s="196"/>
      <c r="F2" s="196"/>
      <c r="G2" s="196"/>
      <c r="H2" s="196"/>
      <c r="I2" s="196"/>
    </row>
    <row r="3" spans="1:18" ht="15" customHeight="1" x14ac:dyDescent="0.25"/>
    <row r="4" spans="1:18" ht="48" customHeight="1" x14ac:dyDescent="0.25">
      <c r="A4" s="192" t="s">
        <v>58</v>
      </c>
      <c r="B4" s="193"/>
      <c r="C4" s="193"/>
      <c r="D4" s="193"/>
      <c r="E4" s="193"/>
      <c r="F4" s="193"/>
      <c r="G4" s="193"/>
      <c r="H4" s="193"/>
      <c r="I4" s="193"/>
    </row>
    <row r="5" spans="1:18" ht="12" customHeight="1" x14ac:dyDescent="0.25">
      <c r="A5" s="33"/>
      <c r="B5" s="34"/>
      <c r="C5" s="34"/>
      <c r="D5" s="34"/>
      <c r="E5" s="34"/>
      <c r="H5" s="34"/>
    </row>
    <row r="6" spans="1:18" ht="12" customHeight="1" x14ac:dyDescent="0.25">
      <c r="A6" s="187" t="s">
        <v>90</v>
      </c>
      <c r="B6" s="188"/>
      <c r="C6" s="188"/>
    </row>
    <row r="7" spans="1:18" ht="24.75" customHeight="1" x14ac:dyDescent="0.25">
      <c r="A7" s="189" t="s">
        <v>35</v>
      </c>
      <c r="B7" s="190"/>
      <c r="C7" s="190"/>
      <c r="D7" s="35" t="s">
        <v>114</v>
      </c>
      <c r="E7" s="64" t="s">
        <v>21</v>
      </c>
      <c r="F7" s="56" t="s">
        <v>64</v>
      </c>
      <c r="G7" s="62"/>
      <c r="H7" s="82" t="s">
        <v>95</v>
      </c>
      <c r="I7" s="83" t="s">
        <v>65</v>
      </c>
      <c r="L7" s="160"/>
      <c r="M7" s="160"/>
      <c r="N7" s="160"/>
      <c r="O7" s="160"/>
      <c r="P7" s="160"/>
      <c r="Q7" s="160"/>
      <c r="R7" s="160"/>
    </row>
    <row r="8" spans="1:18" ht="12" customHeight="1" x14ac:dyDescent="0.25">
      <c r="A8" s="194" t="s">
        <v>59</v>
      </c>
      <c r="B8" s="194"/>
      <c r="C8" s="194"/>
      <c r="D8" s="158">
        <v>6200000</v>
      </c>
      <c r="E8" s="54">
        <v>0</v>
      </c>
      <c r="F8" s="57">
        <f>(D8*E8)*5</f>
        <v>0</v>
      </c>
      <c r="G8" s="61"/>
      <c r="H8" s="84">
        <f>(E8*121)/100</f>
        <v>0</v>
      </c>
      <c r="I8" s="85">
        <f>(F8*121)/100</f>
        <v>0</v>
      </c>
      <c r="L8" s="160"/>
      <c r="M8" s="165">
        <v>3400591</v>
      </c>
      <c r="N8" s="165">
        <v>3181025</v>
      </c>
      <c r="O8" s="166"/>
      <c r="P8" s="161">
        <f>M8+N8</f>
        <v>6581616</v>
      </c>
      <c r="Q8" s="160"/>
      <c r="R8" s="160"/>
    </row>
    <row r="9" spans="1:18" s="90" customFormat="1" ht="12" customHeight="1" x14ac:dyDescent="0.25">
      <c r="A9" s="194" t="s">
        <v>60</v>
      </c>
      <c r="B9" s="194"/>
      <c r="C9" s="194"/>
      <c r="D9" s="159">
        <v>3000000</v>
      </c>
      <c r="E9" s="54">
        <v>0</v>
      </c>
      <c r="F9" s="57">
        <f>(D9*E9)*5</f>
        <v>0</v>
      </c>
      <c r="G9" s="61"/>
      <c r="H9" s="101">
        <f t="shared" ref="H9" si="0">(E9*121)/100</f>
        <v>0</v>
      </c>
      <c r="I9" s="102">
        <f t="shared" ref="I9" si="1">(F9*121)/100</f>
        <v>0</v>
      </c>
      <c r="L9" s="162"/>
      <c r="M9" s="165">
        <v>2053108</v>
      </c>
      <c r="N9" s="165">
        <v>824143</v>
      </c>
      <c r="O9" s="167"/>
      <c r="P9" s="163">
        <f>M9+N9</f>
        <v>2877251</v>
      </c>
      <c r="Q9" s="162"/>
      <c r="R9" s="162"/>
    </row>
    <row r="10" spans="1:18" ht="12" customHeight="1" x14ac:dyDescent="0.25">
      <c r="A10" s="197"/>
      <c r="B10" s="198"/>
      <c r="C10" s="198"/>
      <c r="D10" s="198"/>
      <c r="E10" s="198"/>
      <c r="F10" s="198"/>
      <c r="G10" s="198"/>
      <c r="H10" s="198"/>
      <c r="I10" s="198"/>
      <c r="L10" s="160"/>
      <c r="M10" s="166"/>
      <c r="N10" s="166"/>
      <c r="O10" s="166"/>
      <c r="P10" s="160"/>
      <c r="Q10" s="160"/>
      <c r="R10" s="160"/>
    </row>
    <row r="11" spans="1:18" ht="12" customHeight="1" x14ac:dyDescent="0.25">
      <c r="A11" s="46"/>
      <c r="B11" s="46"/>
      <c r="C11" s="46"/>
      <c r="D11" s="87"/>
      <c r="E11" s="94"/>
      <c r="F11" s="61"/>
      <c r="G11" s="61"/>
      <c r="H11" s="88"/>
      <c r="I11" s="89"/>
      <c r="L11" s="160"/>
      <c r="M11" s="166"/>
      <c r="N11" s="166"/>
      <c r="O11" s="166"/>
      <c r="P11" s="160"/>
      <c r="Q11" s="160"/>
      <c r="R11" s="160"/>
    </row>
    <row r="12" spans="1:18" ht="12" customHeight="1" x14ac:dyDescent="0.25">
      <c r="A12" s="187" t="s">
        <v>91</v>
      </c>
      <c r="B12" s="188"/>
      <c r="C12" s="188"/>
      <c r="L12" s="160"/>
      <c r="M12" s="166" t="s">
        <v>107</v>
      </c>
      <c r="N12" s="166" t="s">
        <v>108</v>
      </c>
      <c r="O12" s="166" t="s">
        <v>109</v>
      </c>
      <c r="P12" s="160"/>
      <c r="Q12" s="160"/>
      <c r="R12" s="160"/>
    </row>
    <row r="13" spans="1:18" ht="24.75" customHeight="1" x14ac:dyDescent="0.25">
      <c r="A13" s="189" t="s">
        <v>35</v>
      </c>
      <c r="B13" s="190"/>
      <c r="C13" s="190"/>
      <c r="D13" s="35" t="s">
        <v>114</v>
      </c>
      <c r="E13" s="64" t="s">
        <v>21</v>
      </c>
      <c r="F13" s="56" t="s">
        <v>62</v>
      </c>
      <c r="G13" s="62"/>
      <c r="H13" s="82" t="s">
        <v>95</v>
      </c>
      <c r="I13" s="83" t="s">
        <v>63</v>
      </c>
      <c r="L13" s="160" t="s">
        <v>110</v>
      </c>
      <c r="M13" s="165">
        <v>5138898</v>
      </c>
      <c r="N13" s="165">
        <v>3000276</v>
      </c>
      <c r="O13" s="165">
        <f>M13+N13</f>
        <v>8139174</v>
      </c>
      <c r="P13" s="160"/>
      <c r="Q13" s="160"/>
      <c r="R13" s="160"/>
    </row>
    <row r="14" spans="1:18" ht="12" customHeight="1" x14ac:dyDescent="0.25">
      <c r="A14" s="194" t="s">
        <v>59</v>
      </c>
      <c r="B14" s="194"/>
      <c r="C14" s="194"/>
      <c r="D14" s="158">
        <f>D8</f>
        <v>6200000</v>
      </c>
      <c r="E14" s="123">
        <f>E8</f>
        <v>0</v>
      </c>
      <c r="F14" s="57">
        <f>D14*E14</f>
        <v>0</v>
      </c>
      <c r="G14" s="61"/>
      <c r="H14" s="84">
        <f>(E14*121)/100</f>
        <v>0</v>
      </c>
      <c r="I14" s="85">
        <f>(F14*121)/100</f>
        <v>0</v>
      </c>
      <c r="L14" s="160" t="s">
        <v>111</v>
      </c>
      <c r="M14" s="165">
        <v>3143235</v>
      </c>
      <c r="N14" s="165">
        <v>816480</v>
      </c>
      <c r="O14" s="168">
        <f>M14+N14</f>
        <v>3959715</v>
      </c>
      <c r="P14" s="161"/>
      <c r="Q14" s="161"/>
      <c r="R14" s="161"/>
    </row>
    <row r="15" spans="1:18" s="90" customFormat="1" ht="12" customHeight="1" x14ac:dyDescent="0.25">
      <c r="A15" s="194" t="s">
        <v>61</v>
      </c>
      <c r="B15" s="194"/>
      <c r="C15" s="194"/>
      <c r="D15" s="159">
        <f>D9</f>
        <v>3000000</v>
      </c>
      <c r="E15" s="123">
        <f>E9</f>
        <v>0</v>
      </c>
      <c r="F15" s="100">
        <f>D15*E15</f>
        <v>0</v>
      </c>
      <c r="G15" s="61"/>
      <c r="H15" s="101">
        <f t="shared" ref="H15" si="2">(E15*121)/100</f>
        <v>0</v>
      </c>
      <c r="I15" s="102">
        <f t="shared" ref="I15" si="3">(F15*121)/100</f>
        <v>0</v>
      </c>
      <c r="L15" s="162"/>
      <c r="M15" s="169"/>
      <c r="N15" s="169"/>
      <c r="O15" s="169"/>
      <c r="P15" s="163"/>
      <c r="Q15" s="163"/>
      <c r="R15" s="161"/>
    </row>
    <row r="16" spans="1:18" ht="12" customHeight="1" x14ac:dyDescent="0.25">
      <c r="A16" s="46"/>
      <c r="B16" s="46"/>
      <c r="C16" s="46"/>
      <c r="D16" s="87"/>
      <c r="E16" s="94"/>
      <c r="F16" s="61"/>
      <c r="G16" s="61"/>
      <c r="H16" s="88"/>
      <c r="I16" s="89"/>
      <c r="L16" s="160" t="s">
        <v>110</v>
      </c>
      <c r="M16" s="165">
        <v>3400591</v>
      </c>
      <c r="N16" s="165">
        <v>1332588</v>
      </c>
      <c r="O16" s="168">
        <f>M16+N16</f>
        <v>4733179</v>
      </c>
      <c r="P16" s="160"/>
      <c r="Q16" s="160"/>
      <c r="R16" s="161"/>
    </row>
    <row r="17" spans="1:19" ht="12" customHeight="1" x14ac:dyDescent="0.25">
      <c r="A17" s="46"/>
      <c r="B17" s="46"/>
      <c r="C17" s="46"/>
      <c r="D17" s="87"/>
      <c r="E17" s="94"/>
      <c r="F17" s="61"/>
      <c r="G17" s="61"/>
      <c r="H17" s="88"/>
      <c r="I17" s="89"/>
      <c r="L17" s="160" t="s">
        <v>111</v>
      </c>
      <c r="M17" s="165">
        <v>2053108</v>
      </c>
      <c r="N17" s="165">
        <v>526320</v>
      </c>
      <c r="O17" s="168">
        <f>M17+N17</f>
        <v>2579428</v>
      </c>
      <c r="P17" s="160"/>
      <c r="Q17" s="160"/>
      <c r="R17" s="160"/>
    </row>
    <row r="18" spans="1:19" ht="12" customHeight="1" x14ac:dyDescent="0.25">
      <c r="A18" s="187" t="s">
        <v>92</v>
      </c>
      <c r="B18" s="188"/>
      <c r="C18" s="188"/>
      <c r="L18" s="160"/>
      <c r="M18" s="160"/>
      <c r="N18" s="160"/>
      <c r="O18" s="160"/>
      <c r="P18" s="160"/>
      <c r="Q18" s="160"/>
      <c r="R18" s="160"/>
    </row>
    <row r="19" spans="1:19" ht="24.75" customHeight="1" x14ac:dyDescent="0.25">
      <c r="A19" s="189" t="s">
        <v>35</v>
      </c>
      <c r="B19" s="190"/>
      <c r="C19" s="190"/>
      <c r="D19" s="35" t="s">
        <v>114</v>
      </c>
      <c r="E19" s="64" t="s">
        <v>21</v>
      </c>
      <c r="F19" s="56" t="s">
        <v>62</v>
      </c>
      <c r="G19" s="62"/>
      <c r="H19" s="82" t="s">
        <v>95</v>
      </c>
      <c r="I19" s="83" t="s">
        <v>63</v>
      </c>
      <c r="L19" s="160"/>
      <c r="M19" s="160"/>
      <c r="N19" s="160"/>
      <c r="O19" s="160" t="s">
        <v>109</v>
      </c>
      <c r="P19" s="160" t="s">
        <v>112</v>
      </c>
      <c r="Q19" s="160" t="s">
        <v>113</v>
      </c>
      <c r="R19" s="160"/>
    </row>
    <row r="20" spans="1:19" ht="12" customHeight="1" x14ac:dyDescent="0.25">
      <c r="A20" s="194" t="s">
        <v>59</v>
      </c>
      <c r="B20" s="194"/>
      <c r="C20" s="194"/>
      <c r="D20" s="158">
        <f>D8</f>
        <v>6200000</v>
      </c>
      <c r="E20" s="123">
        <f>E8</f>
        <v>0</v>
      </c>
      <c r="F20" s="57">
        <f>D20*E20</f>
        <v>0</v>
      </c>
      <c r="G20" s="61"/>
      <c r="H20" s="84">
        <f>(E20*121)/100</f>
        <v>0</v>
      </c>
      <c r="I20" s="85">
        <f>(F20*121)/100</f>
        <v>0</v>
      </c>
      <c r="L20" s="160" t="s">
        <v>110</v>
      </c>
      <c r="M20" s="161">
        <v>8139174</v>
      </c>
      <c r="N20" s="161">
        <v>4733179</v>
      </c>
      <c r="O20" s="161">
        <f>M20+N20</f>
        <v>12872353</v>
      </c>
      <c r="P20" s="161">
        <f>O20/2</f>
        <v>6436176.5</v>
      </c>
      <c r="Q20" s="161">
        <v>6200000</v>
      </c>
      <c r="R20" s="161"/>
      <c r="S20" s="152"/>
    </row>
    <row r="21" spans="1:19" s="90" customFormat="1" ht="12" customHeight="1" x14ac:dyDescent="0.25">
      <c r="A21" s="194" t="s">
        <v>61</v>
      </c>
      <c r="B21" s="194"/>
      <c r="C21" s="194"/>
      <c r="D21" s="159">
        <f>D9</f>
        <v>3000000</v>
      </c>
      <c r="E21" s="123">
        <f>E9</f>
        <v>0</v>
      </c>
      <c r="F21" s="100">
        <f>D21*E21</f>
        <v>0</v>
      </c>
      <c r="G21" s="61"/>
      <c r="H21" s="101">
        <f t="shared" ref="H21" si="4">(E21*121)/100</f>
        <v>0</v>
      </c>
      <c r="I21" s="102">
        <f t="shared" ref="I21" si="5">(F21*121)/100</f>
        <v>0</v>
      </c>
      <c r="L21" s="164" t="s">
        <v>111</v>
      </c>
      <c r="M21" s="163">
        <v>3959715</v>
      </c>
      <c r="N21" s="163">
        <v>2579428</v>
      </c>
      <c r="O21" s="161">
        <f>M21+N21</f>
        <v>6539143</v>
      </c>
      <c r="P21" s="161">
        <f>O21/2</f>
        <v>3269571.5</v>
      </c>
      <c r="Q21" s="161">
        <v>3000000</v>
      </c>
      <c r="R21" s="161"/>
      <c r="S21" s="153"/>
    </row>
    <row r="22" spans="1:19" ht="6" customHeight="1" x14ac:dyDescent="0.25">
      <c r="A22" s="46"/>
      <c r="B22" s="46"/>
      <c r="C22" s="46"/>
      <c r="D22" s="87"/>
      <c r="E22" s="94"/>
      <c r="F22" s="61"/>
      <c r="G22" s="61"/>
      <c r="H22" s="88"/>
      <c r="I22" s="89"/>
      <c r="L22" s="160"/>
      <c r="M22" s="160"/>
      <c r="N22" s="160"/>
      <c r="O22" s="160"/>
      <c r="P22" s="160"/>
      <c r="Q22" s="160"/>
      <c r="R22" s="160"/>
    </row>
    <row r="23" spans="1:19" ht="26.25" customHeight="1" x14ac:dyDescent="0.25">
      <c r="A23" s="191" t="s">
        <v>67</v>
      </c>
      <c r="B23" s="191"/>
      <c r="C23" s="191"/>
      <c r="D23" s="191"/>
      <c r="E23" s="191"/>
      <c r="F23" s="191"/>
      <c r="G23" s="191"/>
      <c r="H23" s="191"/>
      <c r="I23" s="191"/>
      <c r="L23" s="160"/>
      <c r="M23" s="160"/>
      <c r="N23" s="160"/>
      <c r="O23" s="160"/>
      <c r="P23" s="160"/>
      <c r="Q23" s="160"/>
      <c r="R23" s="161"/>
    </row>
    <row r="24" spans="1:19" ht="12" customHeight="1" x14ac:dyDescent="0.25">
      <c r="A24" s="46"/>
      <c r="B24" s="46"/>
      <c r="C24" s="46"/>
      <c r="D24" s="87"/>
      <c r="E24" s="94"/>
      <c r="F24" s="61"/>
      <c r="G24" s="61"/>
      <c r="H24" s="88"/>
      <c r="I24" s="89"/>
    </row>
    <row r="25" spans="1:19" ht="15.75" x14ac:dyDescent="0.25">
      <c r="A25" s="135" t="s">
        <v>68</v>
      </c>
      <c r="B25" s="136"/>
      <c r="C25" s="136"/>
      <c r="D25" s="136"/>
      <c r="E25" s="136"/>
      <c r="F25" s="137">
        <f>F8+F9+F14+F15+F20+F21</f>
        <v>0</v>
      </c>
      <c r="G25" s="120"/>
      <c r="H25" s="138"/>
      <c r="I25" s="139">
        <f>I8+I9+I14+I15+I20+I21</f>
        <v>0</v>
      </c>
    </row>
    <row r="27" spans="1:19" x14ac:dyDescent="0.25">
      <c r="A27" s="31"/>
      <c r="B27" s="31"/>
      <c r="C27" s="31"/>
      <c r="D27" s="31"/>
      <c r="E27" s="31"/>
      <c r="G27" s="31"/>
      <c r="H27" s="31"/>
    </row>
  </sheetData>
  <sheetProtection algorithmName="SHA-512" hashValue="Qvf3XMCJIziWNUmQe7RxvdDgw6VZnBitZEcIZIDJe2cBsxE2SqMna8mzqCpKaaFNnDaMPc8x2mBEZK0u9CDQig==" saltValue="aMHkZnwYbn93PZektaEekw==" spinCount="100000" sheet="1" selectLockedCells="1"/>
  <mergeCells count="17">
    <mergeCell ref="A1:I1"/>
    <mergeCell ref="A2:I2"/>
    <mergeCell ref="A7:C7"/>
    <mergeCell ref="A10:I10"/>
    <mergeCell ref="A6:C6"/>
    <mergeCell ref="A8:C8"/>
    <mergeCell ref="A9:C9"/>
    <mergeCell ref="A12:C12"/>
    <mergeCell ref="A18:C18"/>
    <mergeCell ref="A19:C19"/>
    <mergeCell ref="A23:I23"/>
    <mergeCell ref="A4:I4"/>
    <mergeCell ref="A20:C20"/>
    <mergeCell ref="A21:C21"/>
    <mergeCell ref="A15:C15"/>
    <mergeCell ref="A14:C14"/>
    <mergeCell ref="A13:C13"/>
  </mergeCells>
  <dataValidations count="1">
    <dataValidation type="decimal" operator="lessThanOrEqual" allowBlank="1" showInputMessage="1" showErrorMessage="1" errorTitle="Ingevoerde prijs niet toegestaan" error="Ingevoerde prijs bedraagt meer dan factor 10  t.o.v. de afdrukprijs zwart (cel E8). Zie ook Eis 602 van het aanbestedingsdocument." sqref="E9" xr:uid="{00000000-0002-0000-0200-000000000000}">
      <formula1>E8*10</formula1>
    </dataValidation>
  </dataValidations>
  <pageMargins left="0.70866141732283472" right="0.59055118110236227" top="1.0629921259842521" bottom="0.51181102362204722" header="0.31496062992125984" footer="0.31496062992125984"/>
  <pageSetup paperSize="9" orientation="landscape" r:id="rId1"/>
  <headerFooter>
    <oddHeader>&amp;R&amp;8&amp;K00-026Het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de aanbestedende dienst te melden.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5"/>
  <sheetViews>
    <sheetView showGridLines="0" zoomScaleNormal="100" zoomScaleSheetLayoutView="80" workbookViewId="0">
      <selection activeCell="C8" sqref="C8"/>
    </sheetView>
  </sheetViews>
  <sheetFormatPr defaultColWidth="9.140625" defaultRowHeight="12" customHeight="1" x14ac:dyDescent="0.15"/>
  <cols>
    <col min="1" max="1" width="18.140625" style="32" bestFit="1" customWidth="1"/>
    <col min="2" max="2" width="26" style="32" bestFit="1" customWidth="1"/>
    <col min="3" max="4" width="18.7109375" style="32" customWidth="1"/>
    <col min="5" max="5" width="1.42578125" style="59" customWidth="1"/>
    <col min="6" max="7" width="18.7109375" style="32" customWidth="1"/>
    <col min="8" max="16384" width="9.140625" style="32"/>
  </cols>
  <sheetData>
    <row r="1" spans="1:7" ht="12" customHeight="1" x14ac:dyDescent="0.15">
      <c r="A1" s="195" t="s">
        <v>5</v>
      </c>
      <c r="B1" s="195"/>
      <c r="C1" s="195"/>
      <c r="D1" s="195"/>
      <c r="E1" s="195"/>
      <c r="F1" s="195"/>
      <c r="G1" s="195"/>
    </row>
    <row r="2" spans="1:7" ht="12" customHeight="1" x14ac:dyDescent="0.15">
      <c r="A2" s="196" t="s">
        <v>17</v>
      </c>
      <c r="B2" s="196"/>
      <c r="C2" s="196"/>
      <c r="D2" s="196"/>
      <c r="E2" s="196"/>
      <c r="F2" s="196"/>
      <c r="G2" s="196"/>
    </row>
    <row r="3" spans="1:7" ht="11.25" customHeight="1" x14ac:dyDescent="0.15"/>
    <row r="4" spans="1:7" ht="55.5" customHeight="1" x14ac:dyDescent="0.15">
      <c r="A4" s="192" t="s">
        <v>33</v>
      </c>
      <c r="B4" s="193"/>
      <c r="C4" s="193"/>
      <c r="D4" s="193"/>
      <c r="E4" s="193"/>
      <c r="F4" s="193"/>
      <c r="G4" s="193"/>
    </row>
    <row r="6" spans="1:7" ht="12" customHeight="1" x14ac:dyDescent="0.15">
      <c r="A6" s="36" t="s">
        <v>69</v>
      </c>
      <c r="B6" s="68"/>
    </row>
    <row r="7" spans="1:7" ht="25.5" customHeight="1" x14ac:dyDescent="0.15">
      <c r="A7" s="108" t="s">
        <v>15</v>
      </c>
      <c r="B7" s="107" t="s">
        <v>2</v>
      </c>
      <c r="C7" s="107" t="s">
        <v>24</v>
      </c>
      <c r="D7" s="93" t="s">
        <v>48</v>
      </c>
      <c r="E7" s="71"/>
      <c r="F7" s="80" t="s">
        <v>25</v>
      </c>
      <c r="G7" s="80" t="s">
        <v>70</v>
      </c>
    </row>
    <row r="8" spans="1:7" ht="12" customHeight="1" x14ac:dyDescent="0.15">
      <c r="A8" s="155">
        <v>30</v>
      </c>
      <c r="B8" s="60" t="s">
        <v>93</v>
      </c>
      <c r="C8" s="58">
        <v>0</v>
      </c>
      <c r="D8" s="37">
        <f>(A8*C8)*60</f>
        <v>0</v>
      </c>
      <c r="E8" s="72"/>
      <c r="F8" s="81">
        <f>(C8*121)/100</f>
        <v>0</v>
      </c>
      <c r="G8" s="81">
        <f>(D8*121)/100</f>
        <v>0</v>
      </c>
    </row>
    <row r="9" spans="1:7" ht="12" customHeight="1" x14ac:dyDescent="0.15">
      <c r="A9" s="155">
        <v>10</v>
      </c>
      <c r="B9" s="60" t="s">
        <v>94</v>
      </c>
      <c r="C9" s="58">
        <v>0</v>
      </c>
      <c r="D9" s="37">
        <f t="shared" ref="D9" si="0">(A9*C9)*60</f>
        <v>0</v>
      </c>
      <c r="E9" s="72"/>
      <c r="F9" s="81">
        <f t="shared" ref="F9" si="1">(C9*121)/100</f>
        <v>0</v>
      </c>
      <c r="G9" s="81">
        <f t="shared" ref="G9" si="2">(D9*121)/100</f>
        <v>0</v>
      </c>
    </row>
    <row r="10" spans="1:7" ht="15" customHeight="1" x14ac:dyDescent="0.2">
      <c r="A10" s="38" t="s">
        <v>47</v>
      </c>
      <c r="B10" s="38"/>
      <c r="C10" s="38"/>
      <c r="D10" s="39">
        <f>SUM(D8:D9)</f>
        <v>0</v>
      </c>
      <c r="E10" s="63"/>
      <c r="F10" s="48"/>
      <c r="G10" s="48">
        <f>SUM(G8:G9)</f>
        <v>0</v>
      </c>
    </row>
    <row r="12" spans="1:7" ht="12" customHeight="1" x14ac:dyDescent="0.15">
      <c r="A12" s="36" t="s">
        <v>72</v>
      </c>
      <c r="B12" s="68"/>
    </row>
    <row r="13" spans="1:7" ht="25.5" customHeight="1" x14ac:dyDescent="0.15">
      <c r="A13" s="108" t="s">
        <v>15</v>
      </c>
      <c r="B13" s="107" t="s">
        <v>2</v>
      </c>
      <c r="C13" s="107" t="s">
        <v>24</v>
      </c>
      <c r="D13" s="93" t="s">
        <v>55</v>
      </c>
      <c r="E13" s="71"/>
      <c r="F13" s="80" t="s">
        <v>25</v>
      </c>
      <c r="G13" s="80" t="s">
        <v>71</v>
      </c>
    </row>
    <row r="14" spans="1:7" ht="12" customHeight="1" x14ac:dyDescent="0.15">
      <c r="A14" s="155">
        <v>30</v>
      </c>
      <c r="B14" s="60" t="s">
        <v>93</v>
      </c>
      <c r="C14" s="58">
        <v>0</v>
      </c>
      <c r="D14" s="37">
        <f>(A14*C14)*12</f>
        <v>0</v>
      </c>
      <c r="E14" s="72"/>
      <c r="F14" s="81">
        <f>(C14*121)/100</f>
        <v>0</v>
      </c>
      <c r="G14" s="81">
        <f>(D14*121)/100</f>
        <v>0</v>
      </c>
    </row>
    <row r="15" spans="1:7" ht="12" customHeight="1" x14ac:dyDescent="0.15">
      <c r="A15" s="155">
        <v>10</v>
      </c>
      <c r="B15" s="60" t="s">
        <v>94</v>
      </c>
      <c r="C15" s="58">
        <v>0</v>
      </c>
      <c r="D15" s="37">
        <f t="shared" ref="D15" si="3">(A15*C15)*12</f>
        <v>0</v>
      </c>
      <c r="E15" s="72"/>
      <c r="F15" s="81">
        <f t="shared" ref="F15" si="4">(C15*121)/100</f>
        <v>0</v>
      </c>
      <c r="G15" s="81">
        <f t="shared" ref="G15" si="5">(D15*121)/100</f>
        <v>0</v>
      </c>
    </row>
    <row r="16" spans="1:7" ht="15" customHeight="1" x14ac:dyDescent="0.2">
      <c r="A16" s="38" t="s">
        <v>53</v>
      </c>
      <c r="B16" s="38"/>
      <c r="C16" s="38"/>
      <c r="D16" s="39">
        <f>SUM(D14:D15)</f>
        <v>0</v>
      </c>
      <c r="E16" s="63"/>
      <c r="F16" s="48"/>
      <c r="G16" s="48">
        <f>SUM(G14:G15)</f>
        <v>0</v>
      </c>
    </row>
    <row r="18" spans="1:7" ht="12" customHeight="1" x14ac:dyDescent="0.15">
      <c r="A18" s="36" t="s">
        <v>73</v>
      </c>
      <c r="B18" s="68"/>
    </row>
    <row r="19" spans="1:7" ht="25.5" customHeight="1" x14ac:dyDescent="0.15">
      <c r="A19" s="108" t="s">
        <v>15</v>
      </c>
      <c r="B19" s="107" t="s">
        <v>2</v>
      </c>
      <c r="C19" s="107" t="s">
        <v>24</v>
      </c>
      <c r="D19" s="93" t="s">
        <v>55</v>
      </c>
      <c r="E19" s="71"/>
      <c r="F19" s="80" t="s">
        <v>25</v>
      </c>
      <c r="G19" s="80" t="s">
        <v>71</v>
      </c>
    </row>
    <row r="20" spans="1:7" ht="12" customHeight="1" x14ac:dyDescent="0.15">
      <c r="A20" s="155">
        <v>30</v>
      </c>
      <c r="B20" s="60" t="s">
        <v>93</v>
      </c>
      <c r="C20" s="58">
        <v>0</v>
      </c>
      <c r="D20" s="37">
        <f>(A20*C20)*12</f>
        <v>0</v>
      </c>
      <c r="E20" s="72"/>
      <c r="F20" s="81">
        <f>(C20*121)/100</f>
        <v>0</v>
      </c>
      <c r="G20" s="81">
        <f>(D20*121)/100</f>
        <v>0</v>
      </c>
    </row>
    <row r="21" spans="1:7" ht="12" customHeight="1" x14ac:dyDescent="0.15">
      <c r="A21" s="155">
        <v>10</v>
      </c>
      <c r="B21" s="60" t="s">
        <v>94</v>
      </c>
      <c r="C21" s="58">
        <v>0</v>
      </c>
      <c r="D21" s="37">
        <f t="shared" ref="D21" si="6">(A21*C21)*12</f>
        <v>0</v>
      </c>
      <c r="E21" s="72"/>
      <c r="F21" s="81">
        <f t="shared" ref="F21" si="7">(C21*121)/100</f>
        <v>0</v>
      </c>
      <c r="G21" s="81">
        <f t="shared" ref="G21" si="8">(D21*121)/100</f>
        <v>0</v>
      </c>
    </row>
    <row r="22" spans="1:7" ht="15" customHeight="1" x14ac:dyDescent="0.2">
      <c r="A22" s="38" t="s">
        <v>53</v>
      </c>
      <c r="B22" s="38"/>
      <c r="C22" s="38"/>
      <c r="D22" s="39">
        <f>SUM(D20:D21)</f>
        <v>0</v>
      </c>
      <c r="E22" s="63"/>
      <c r="F22" s="48"/>
      <c r="G22" s="48">
        <f>SUM(G20:G21)</f>
        <v>0</v>
      </c>
    </row>
    <row r="25" spans="1:7" ht="15" customHeight="1" x14ac:dyDescent="0.2">
      <c r="A25" s="144" t="s">
        <v>54</v>
      </c>
      <c r="B25" s="145"/>
      <c r="C25" s="145"/>
      <c r="D25" s="146">
        <f>D10+D16+D22</f>
        <v>0</v>
      </c>
      <c r="E25" s="120"/>
      <c r="F25" s="147"/>
      <c r="G25" s="148">
        <f>G10+G16+G22</f>
        <v>0</v>
      </c>
    </row>
  </sheetData>
  <sheetProtection algorithmName="SHA-512" hashValue="osVoRkv7KHVJVuWLMz43rtQ3mDZBK1e9TPPJyygGRShC0LJYB+/33p1/xtuAdHZi+pjLZzfrNGJPWm7FlvaCRQ==" saltValue="2r8xR6q/QtpPx22Mabupeg==" spinCount="100000" sheet="1" selectLockedCells="1"/>
  <mergeCells count="3">
    <mergeCell ref="A1:G1"/>
    <mergeCell ref="A2:G2"/>
    <mergeCell ref="A4:G4"/>
  </mergeCells>
  <pageMargins left="0.70866141732283472" right="0.59055118110236227" top="1.0629921259842521" bottom="0.51181102362204722" header="0.31496062992125984" footer="0.31496062992125984"/>
  <pageSetup paperSize="9" orientation="landscape" r:id="rId1"/>
  <headerFooter>
    <oddHeader>&amp;R&amp;8&amp;K00-026Het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de aanbestedende dienst te melden.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8"/>
  <sheetViews>
    <sheetView showGridLines="0" zoomScaleNormal="100" workbookViewId="0">
      <selection activeCell="A8" sqref="A8:B8"/>
    </sheetView>
  </sheetViews>
  <sheetFormatPr defaultColWidth="9.140625" defaultRowHeight="12" customHeight="1" x14ac:dyDescent="0.15"/>
  <cols>
    <col min="1" max="1" width="18.140625" style="32" bestFit="1" customWidth="1"/>
    <col min="2" max="2" width="62.42578125" style="32" customWidth="1"/>
    <col min="3" max="4" width="23" style="32" customWidth="1"/>
    <col min="5" max="16384" width="9.140625" style="32"/>
  </cols>
  <sheetData>
    <row r="1" spans="1:4" s="49" customFormat="1" ht="12" customHeight="1" x14ac:dyDescent="0.25">
      <c r="A1" s="201" t="s">
        <v>5</v>
      </c>
      <c r="B1" s="201"/>
      <c r="C1" s="201"/>
      <c r="D1" s="201"/>
    </row>
    <row r="2" spans="1:4" s="49" customFormat="1" ht="12" customHeight="1" x14ac:dyDescent="0.25">
      <c r="A2" s="196" t="s">
        <v>17</v>
      </c>
      <c r="B2" s="196"/>
      <c r="C2" s="196"/>
      <c r="D2" s="196"/>
    </row>
    <row r="3" spans="1:4" ht="15" customHeight="1" x14ac:dyDescent="0.15"/>
    <row r="4" spans="1:4" ht="50.25" customHeight="1" x14ac:dyDescent="0.15">
      <c r="A4" s="193" t="s">
        <v>16</v>
      </c>
      <c r="B4" s="193"/>
      <c r="C4" s="193"/>
      <c r="D4" s="193"/>
    </row>
    <row r="6" spans="1:4" ht="12" customHeight="1" x14ac:dyDescent="0.15">
      <c r="A6" s="45" t="s">
        <v>6</v>
      </c>
    </row>
    <row r="7" spans="1:4" ht="48.75" customHeight="1" x14ac:dyDescent="0.15">
      <c r="A7" s="108" t="s">
        <v>3</v>
      </c>
      <c r="B7" s="108"/>
      <c r="C7" s="108" t="s">
        <v>74</v>
      </c>
      <c r="D7" s="78" t="s">
        <v>75</v>
      </c>
    </row>
    <row r="8" spans="1:4" ht="12" customHeight="1" x14ac:dyDescent="0.15">
      <c r="A8" s="199"/>
      <c r="B8" s="200"/>
      <c r="C8" s="22">
        <v>0</v>
      </c>
      <c r="D8" s="79">
        <f>(C8*121)/100</f>
        <v>0</v>
      </c>
    </row>
    <row r="9" spans="1:4" ht="12" customHeight="1" x14ac:dyDescent="0.15">
      <c r="A9" s="199"/>
      <c r="B9" s="200"/>
      <c r="C9" s="22">
        <v>0</v>
      </c>
      <c r="D9" s="79">
        <f>(C9*121)/100</f>
        <v>0</v>
      </c>
    </row>
    <row r="10" spans="1:4" ht="12" customHeight="1" x14ac:dyDescent="0.15">
      <c r="A10" s="199"/>
      <c r="B10" s="200"/>
      <c r="C10" s="22">
        <v>0</v>
      </c>
      <c r="D10" s="79">
        <f>(C10*121)/100</f>
        <v>0</v>
      </c>
    </row>
    <row r="11" spans="1:4" ht="12" customHeight="1" x14ac:dyDescent="0.15">
      <c r="A11" s="199"/>
      <c r="B11" s="200"/>
      <c r="C11" s="22">
        <v>0</v>
      </c>
      <c r="D11" s="79">
        <f>(C11*121)/100</f>
        <v>0</v>
      </c>
    </row>
    <row r="12" spans="1:4" ht="12" customHeight="1" x14ac:dyDescent="0.15">
      <c r="A12" s="199"/>
      <c r="B12" s="200"/>
      <c r="C12" s="22">
        <v>0</v>
      </c>
      <c r="D12" s="79">
        <f>(C12*121)/100</f>
        <v>0</v>
      </c>
    </row>
    <row r="14" spans="1:4" ht="12" customHeight="1" x14ac:dyDescent="0.15">
      <c r="A14" s="45" t="s">
        <v>76</v>
      </c>
    </row>
    <row r="15" spans="1:4" ht="48.75" customHeight="1" x14ac:dyDescent="0.15">
      <c r="A15" s="108" t="s">
        <v>3</v>
      </c>
      <c r="B15" s="108"/>
      <c r="C15" s="108" t="s">
        <v>78</v>
      </c>
      <c r="D15" s="78" t="s">
        <v>79</v>
      </c>
    </row>
    <row r="16" spans="1:4" ht="12" customHeight="1" x14ac:dyDescent="0.15">
      <c r="A16" s="199"/>
      <c r="B16" s="200"/>
      <c r="C16" s="22">
        <v>0</v>
      </c>
      <c r="D16" s="79">
        <f>(C16*121)/100</f>
        <v>0</v>
      </c>
    </row>
    <row r="17" spans="1:4" ht="12" customHeight="1" x14ac:dyDescent="0.15">
      <c r="A17" s="199"/>
      <c r="B17" s="200"/>
      <c r="C17" s="22">
        <v>0</v>
      </c>
      <c r="D17" s="79">
        <f>(C17*121)/100</f>
        <v>0</v>
      </c>
    </row>
    <row r="18" spans="1:4" ht="12" customHeight="1" x14ac:dyDescent="0.15">
      <c r="A18" s="199"/>
      <c r="B18" s="200"/>
      <c r="C18" s="22">
        <v>0</v>
      </c>
      <c r="D18" s="79">
        <f>(C18*121)/100</f>
        <v>0</v>
      </c>
    </row>
    <row r="19" spans="1:4" ht="12" customHeight="1" x14ac:dyDescent="0.15">
      <c r="A19" s="199"/>
      <c r="B19" s="200"/>
      <c r="C19" s="22">
        <v>0</v>
      </c>
      <c r="D19" s="79">
        <f>(C19*121)/100</f>
        <v>0</v>
      </c>
    </row>
    <row r="20" spans="1:4" ht="12" customHeight="1" x14ac:dyDescent="0.15">
      <c r="A20" s="199"/>
      <c r="B20" s="200"/>
      <c r="C20" s="22">
        <v>0</v>
      </c>
      <c r="D20" s="79">
        <f>(C20*121)/100</f>
        <v>0</v>
      </c>
    </row>
    <row r="22" spans="1:4" ht="12" customHeight="1" x14ac:dyDescent="0.15">
      <c r="A22" s="45" t="s">
        <v>77</v>
      </c>
    </row>
    <row r="23" spans="1:4" ht="48.75" customHeight="1" x14ac:dyDescent="0.15">
      <c r="A23" s="108" t="s">
        <v>3</v>
      </c>
      <c r="B23" s="108"/>
      <c r="C23" s="108" t="s">
        <v>78</v>
      </c>
      <c r="D23" s="78" t="s">
        <v>79</v>
      </c>
    </row>
    <row r="24" spans="1:4" ht="12" customHeight="1" x14ac:dyDescent="0.15">
      <c r="A24" s="199"/>
      <c r="B24" s="200"/>
      <c r="C24" s="22">
        <v>0</v>
      </c>
      <c r="D24" s="79">
        <f>(C24*121)/100</f>
        <v>0</v>
      </c>
    </row>
    <row r="25" spans="1:4" ht="12" customHeight="1" x14ac:dyDescent="0.15">
      <c r="A25" s="199"/>
      <c r="B25" s="200"/>
      <c r="C25" s="22">
        <v>0</v>
      </c>
      <c r="D25" s="79">
        <f>(C25*121)/100</f>
        <v>0</v>
      </c>
    </row>
    <row r="26" spans="1:4" ht="12" customHeight="1" x14ac:dyDescent="0.15">
      <c r="A26" s="199"/>
      <c r="B26" s="200"/>
      <c r="C26" s="22">
        <v>0</v>
      </c>
      <c r="D26" s="79">
        <f>(C26*121)/100</f>
        <v>0</v>
      </c>
    </row>
    <row r="27" spans="1:4" ht="12" customHeight="1" x14ac:dyDescent="0.15">
      <c r="A27" s="199"/>
      <c r="B27" s="200"/>
      <c r="C27" s="22">
        <v>0</v>
      </c>
      <c r="D27" s="79">
        <f>(C27*121)/100</f>
        <v>0</v>
      </c>
    </row>
    <row r="28" spans="1:4" ht="12" customHeight="1" x14ac:dyDescent="0.15">
      <c r="A28" s="199"/>
      <c r="B28" s="200"/>
      <c r="C28" s="22">
        <v>0</v>
      </c>
      <c r="D28" s="79">
        <f>(C28*121)/100</f>
        <v>0</v>
      </c>
    </row>
  </sheetData>
  <sheetProtection algorithmName="SHA-512" hashValue="P2MVjNOjIgEBZWjilvKSAaouw6mv3L/NF7eFX5LBIp6FKZgDEnkNtT/yg1GYVW1oEzozvkneNRPnzgyv+MHxtQ==" saltValue="jJFMj393WRz96vTpGL4ZdA==" spinCount="100000" sheet="1" selectLockedCells="1"/>
  <mergeCells count="18">
    <mergeCell ref="A25:B25"/>
    <mergeCell ref="A26:B26"/>
    <mergeCell ref="A27:B27"/>
    <mergeCell ref="A28:B28"/>
    <mergeCell ref="A16:B16"/>
    <mergeCell ref="A17:B17"/>
    <mergeCell ref="A18:B18"/>
    <mergeCell ref="A19:B19"/>
    <mergeCell ref="A20:B20"/>
    <mergeCell ref="A24:B24"/>
    <mergeCell ref="A12:B12"/>
    <mergeCell ref="A2:D2"/>
    <mergeCell ref="A9:B9"/>
    <mergeCell ref="A1:D1"/>
    <mergeCell ref="A8:B8"/>
    <mergeCell ref="A4:D4"/>
    <mergeCell ref="A10:B10"/>
    <mergeCell ref="A11:B11"/>
  </mergeCells>
  <pageMargins left="0.70866141732283472" right="0.59055118110236227" top="1.0629921259842521" bottom="0.51181102362204722" header="0.31496062992125984" footer="0.31496062992125984"/>
  <pageSetup paperSize="9" orientation="landscape" r:id="rId1"/>
  <headerFooter>
    <oddHeader>&amp;R&amp;8&amp;K00-026Het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de aanbestedende dienst te melden.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4"/>
  <sheetViews>
    <sheetView showGridLines="0" zoomScaleNormal="100" workbookViewId="0">
      <selection activeCell="D8" sqref="D8"/>
    </sheetView>
  </sheetViews>
  <sheetFormatPr defaultColWidth="9.140625" defaultRowHeight="12" customHeight="1" x14ac:dyDescent="0.15"/>
  <cols>
    <col min="1" max="1" width="28" style="32" customWidth="1"/>
    <col min="2" max="2" width="16" style="32" customWidth="1"/>
    <col min="3" max="3" width="12.85546875" style="32" customWidth="1"/>
    <col min="4" max="4" width="13.28515625" style="32" customWidth="1"/>
    <col min="5" max="5" width="18.28515625" style="32" customWidth="1"/>
    <col min="6" max="6" width="1.42578125" style="59" customWidth="1"/>
    <col min="7" max="7" width="13.28515625" style="32" customWidth="1"/>
    <col min="8" max="8" width="18.28515625" style="32" customWidth="1"/>
    <col min="9" max="16384" width="9.140625" style="32"/>
  </cols>
  <sheetData>
    <row r="1" spans="1:8" ht="12" customHeight="1" x14ac:dyDescent="0.15">
      <c r="A1" s="201" t="s">
        <v>5</v>
      </c>
      <c r="B1" s="201"/>
      <c r="C1" s="201"/>
      <c r="D1" s="201"/>
      <c r="E1" s="201"/>
      <c r="F1" s="201"/>
      <c r="G1" s="201"/>
      <c r="H1" s="201"/>
    </row>
    <row r="2" spans="1:8" ht="12" customHeight="1" x14ac:dyDescent="0.15">
      <c r="A2" s="196" t="s">
        <v>17</v>
      </c>
      <c r="B2" s="196"/>
      <c r="C2" s="196"/>
      <c r="D2" s="196"/>
      <c r="E2" s="196"/>
      <c r="F2" s="196"/>
      <c r="G2" s="196"/>
      <c r="H2" s="196"/>
    </row>
    <row r="3" spans="1:8" ht="9.75" customHeight="1" x14ac:dyDescent="0.15"/>
    <row r="4" spans="1:8" ht="62.25" customHeight="1" x14ac:dyDescent="0.15">
      <c r="A4" s="192" t="s">
        <v>102</v>
      </c>
      <c r="B4" s="193"/>
      <c r="C4" s="193"/>
      <c r="D4" s="193"/>
      <c r="E4" s="193"/>
      <c r="F4" s="193"/>
      <c r="G4" s="193"/>
      <c r="H4" s="193"/>
    </row>
    <row r="6" spans="1:8" ht="12" customHeight="1" x14ac:dyDescent="0.15">
      <c r="A6" s="204" t="s">
        <v>26</v>
      </c>
      <c r="B6" s="204"/>
    </row>
    <row r="7" spans="1:8" ht="36.75" customHeight="1" x14ac:dyDescent="0.15">
      <c r="A7" s="206" t="s">
        <v>3</v>
      </c>
      <c r="B7" s="207"/>
      <c r="C7" s="104" t="s">
        <v>40</v>
      </c>
      <c r="D7" s="103" t="s">
        <v>27</v>
      </c>
      <c r="E7" s="104" t="s">
        <v>20</v>
      </c>
      <c r="F7" s="62"/>
      <c r="G7" s="74" t="s">
        <v>31</v>
      </c>
      <c r="H7" s="74" t="s">
        <v>29</v>
      </c>
    </row>
    <row r="8" spans="1:8" ht="11.25" x14ac:dyDescent="0.15">
      <c r="A8" s="194" t="s">
        <v>103</v>
      </c>
      <c r="B8" s="194"/>
      <c r="C8" s="40">
        <v>50</v>
      </c>
      <c r="D8" s="58">
        <v>0</v>
      </c>
      <c r="E8" s="41">
        <f>C8*D8</f>
        <v>0</v>
      </c>
      <c r="F8" s="72"/>
      <c r="G8" s="75">
        <f t="shared" ref="G8:H10" si="0">(D8*121)/100</f>
        <v>0</v>
      </c>
      <c r="H8" s="75">
        <f t="shared" si="0"/>
        <v>0</v>
      </c>
    </row>
    <row r="9" spans="1:8" ht="11.25" x14ac:dyDescent="0.15">
      <c r="A9" s="205" t="s">
        <v>42</v>
      </c>
      <c r="B9" s="205"/>
      <c r="C9" s="40">
        <v>20</v>
      </c>
      <c r="D9" s="58">
        <v>0</v>
      </c>
      <c r="E9" s="41">
        <f>C9*D9</f>
        <v>0</v>
      </c>
      <c r="F9" s="72"/>
      <c r="G9" s="75">
        <f t="shared" si="0"/>
        <v>0</v>
      </c>
      <c r="H9" s="75">
        <f t="shared" si="0"/>
        <v>0</v>
      </c>
    </row>
    <row r="10" spans="1:8" ht="11.25" x14ac:dyDescent="0.15">
      <c r="A10" s="205" t="s">
        <v>7</v>
      </c>
      <c r="B10" s="205"/>
      <c r="C10" s="40">
        <v>10</v>
      </c>
      <c r="D10" s="58">
        <v>0</v>
      </c>
      <c r="E10" s="41">
        <f>C10*D10</f>
        <v>0</v>
      </c>
      <c r="F10" s="72"/>
      <c r="G10" s="75">
        <f t="shared" si="0"/>
        <v>0</v>
      </c>
      <c r="H10" s="75">
        <f t="shared" si="0"/>
        <v>0</v>
      </c>
    </row>
    <row r="11" spans="1:8" ht="11.25" x14ac:dyDescent="0.15">
      <c r="A11" s="208" t="s">
        <v>104</v>
      </c>
      <c r="B11" s="209"/>
      <c r="C11" s="105">
        <v>1</v>
      </c>
      <c r="D11" s="111">
        <v>0</v>
      </c>
      <c r="E11" s="106">
        <f>C11*D11</f>
        <v>0</v>
      </c>
      <c r="F11" s="72"/>
      <c r="G11" s="75">
        <f>(D11*121)/100</f>
        <v>0</v>
      </c>
      <c r="H11" s="75">
        <f>(E11*121)/100</f>
        <v>0</v>
      </c>
    </row>
    <row r="12" spans="1:8" ht="36.75" customHeight="1" x14ac:dyDescent="0.15">
      <c r="A12" s="206" t="s">
        <v>3</v>
      </c>
      <c r="B12" s="207"/>
      <c r="C12" s="104" t="s">
        <v>32</v>
      </c>
      <c r="D12" s="103" t="s">
        <v>28</v>
      </c>
      <c r="E12" s="104" t="s">
        <v>20</v>
      </c>
      <c r="F12" s="62"/>
      <c r="G12" s="74" t="s">
        <v>30</v>
      </c>
      <c r="H12" s="74" t="s">
        <v>29</v>
      </c>
    </row>
    <row r="13" spans="1:8" ht="66" customHeight="1" x14ac:dyDescent="0.15">
      <c r="A13" s="202" t="s">
        <v>43</v>
      </c>
      <c r="B13" s="203"/>
      <c r="C13" s="105">
        <v>10</v>
      </c>
      <c r="D13" s="95">
        <v>0</v>
      </c>
      <c r="E13" s="91">
        <f>C13*D13</f>
        <v>0</v>
      </c>
      <c r="F13" s="73"/>
      <c r="G13" s="92">
        <f>(D13*121)/100</f>
        <v>0</v>
      </c>
      <c r="H13" s="92">
        <f>(E13*121)/100</f>
        <v>0</v>
      </c>
    </row>
    <row r="14" spans="1:8" ht="24" customHeight="1" x14ac:dyDescent="0.15">
      <c r="A14" s="205" t="s">
        <v>44</v>
      </c>
      <c r="B14" s="205"/>
      <c r="C14" s="40">
        <v>4</v>
      </c>
      <c r="D14" s="112">
        <v>0</v>
      </c>
      <c r="E14" s="109">
        <f>C14*D14</f>
        <v>0</v>
      </c>
      <c r="F14" s="73"/>
      <c r="G14" s="110">
        <f>(D14*121)/100</f>
        <v>0</v>
      </c>
      <c r="H14" s="110">
        <f>(E14*121)/100</f>
        <v>0</v>
      </c>
    </row>
    <row r="15" spans="1:8" ht="15" customHeight="1" x14ac:dyDescent="0.2">
      <c r="A15" s="50" t="s">
        <v>18</v>
      </c>
      <c r="B15" s="50"/>
      <c r="C15" s="50"/>
      <c r="D15" s="50"/>
      <c r="E15" s="51">
        <f>SUM(E8:E14)</f>
        <v>0</v>
      </c>
      <c r="F15" s="63"/>
      <c r="G15" s="52"/>
      <c r="H15" s="52">
        <f>SUM(H8:H14)</f>
        <v>0</v>
      </c>
    </row>
    <row r="16" spans="1:8" ht="16.5" customHeight="1" x14ac:dyDescent="0.15"/>
    <row r="17" spans="1:8" ht="50.25" customHeight="1" x14ac:dyDescent="0.15">
      <c r="A17" s="210" t="s">
        <v>101</v>
      </c>
      <c r="B17" s="211"/>
      <c r="C17" s="211"/>
      <c r="D17" s="211"/>
      <c r="E17" s="211"/>
      <c r="F17" s="211"/>
      <c r="G17" s="211"/>
      <c r="H17" s="211"/>
    </row>
    <row r="18" spans="1:8" ht="12" customHeight="1" x14ac:dyDescent="0.15">
      <c r="A18" s="46"/>
      <c r="B18" s="149"/>
      <c r="C18" s="149"/>
      <c r="D18" s="149"/>
      <c r="E18" s="149"/>
      <c r="F18" s="149"/>
      <c r="G18" s="149"/>
    </row>
    <row r="19" spans="1:8" ht="12" customHeight="1" x14ac:dyDescent="0.15">
      <c r="A19" s="212" t="s">
        <v>81</v>
      </c>
      <c r="B19" s="212"/>
      <c r="C19" s="149"/>
      <c r="D19" s="149"/>
      <c r="E19" s="149"/>
      <c r="F19" s="149"/>
      <c r="G19" s="149"/>
    </row>
    <row r="20" spans="1:8" ht="12" customHeight="1" x14ac:dyDescent="0.15">
      <c r="A20" s="150" t="s">
        <v>3</v>
      </c>
      <c r="B20" s="151"/>
      <c r="C20" s="151"/>
      <c r="D20" s="151"/>
      <c r="E20" s="108" t="s">
        <v>82</v>
      </c>
      <c r="F20" s="62"/>
      <c r="G20" s="213" t="s">
        <v>83</v>
      </c>
      <c r="H20" s="214"/>
    </row>
    <row r="21" spans="1:8" ht="12" customHeight="1" x14ac:dyDescent="0.15">
      <c r="A21" s="215" t="s">
        <v>105</v>
      </c>
      <c r="B21" s="215"/>
      <c r="C21" s="215"/>
      <c r="D21" s="216"/>
      <c r="E21" s="22">
        <v>0</v>
      </c>
      <c r="F21" s="72"/>
      <c r="G21" s="217">
        <f>(E21*121)/100</f>
        <v>0</v>
      </c>
      <c r="H21" s="218"/>
    </row>
    <row r="22" spans="1:8" ht="12" customHeight="1" x14ac:dyDescent="0.15">
      <c r="A22" s="215" t="s">
        <v>106</v>
      </c>
      <c r="B22" s="215"/>
      <c r="C22" s="215"/>
      <c r="D22" s="216"/>
      <c r="E22" s="22">
        <v>0</v>
      </c>
      <c r="F22" s="72"/>
      <c r="G22" s="217">
        <f>(E22*121)/100</f>
        <v>0</v>
      </c>
      <c r="H22" s="218"/>
    </row>
    <row r="23" spans="1:8" ht="12" customHeight="1" x14ac:dyDescent="0.15">
      <c r="A23" s="215" t="s">
        <v>84</v>
      </c>
      <c r="B23" s="215"/>
      <c r="C23" s="215"/>
      <c r="D23" s="216"/>
      <c r="E23" s="22">
        <v>0</v>
      </c>
      <c r="F23" s="72"/>
      <c r="G23" s="217">
        <f>(E23*121)/100</f>
        <v>0</v>
      </c>
      <c r="H23" s="218"/>
    </row>
    <row r="24" spans="1:8" ht="12" customHeight="1" x14ac:dyDescent="0.15">
      <c r="A24" s="215" t="s">
        <v>85</v>
      </c>
      <c r="B24" s="215"/>
      <c r="C24" s="215"/>
      <c r="D24" s="216"/>
      <c r="E24" s="22">
        <v>0</v>
      </c>
      <c r="F24" s="72"/>
      <c r="G24" s="217">
        <f>(E24*121)/100</f>
        <v>0</v>
      </c>
      <c r="H24" s="218"/>
    </row>
  </sheetData>
  <sheetProtection algorithmName="SHA-512" hashValue="G1eiE3QHuBRLCC6PpUYjrB36kq+FvpHAv+u85eJXJWHf+jMuOYvcVsMMiAzzcLyIgu5MHhaYop9fco6jXveKAA==" saltValue="xMJkhKdzEKv3e1+oj3wI1w==" spinCount="100000" sheet="1" selectLockedCells="1"/>
  <mergeCells count="23">
    <mergeCell ref="A23:D23"/>
    <mergeCell ref="G23:H23"/>
    <mergeCell ref="A24:D24"/>
    <mergeCell ref="G24:H24"/>
    <mergeCell ref="A22:D22"/>
    <mergeCell ref="G22:H22"/>
    <mergeCell ref="A17:H17"/>
    <mergeCell ref="A19:B19"/>
    <mergeCell ref="G20:H20"/>
    <mergeCell ref="A21:D21"/>
    <mergeCell ref="G21:H21"/>
    <mergeCell ref="A14:B14"/>
    <mergeCell ref="A12:B12"/>
    <mergeCell ref="A11:B11"/>
    <mergeCell ref="A7:B7"/>
    <mergeCell ref="A9:B9"/>
    <mergeCell ref="A10:B10"/>
    <mergeCell ref="A1:H1"/>
    <mergeCell ref="A2:H2"/>
    <mergeCell ref="A13:B13"/>
    <mergeCell ref="A8:B8"/>
    <mergeCell ref="A4:H4"/>
    <mergeCell ref="A6:B6"/>
  </mergeCells>
  <dataValidations count="1">
    <dataValidation type="whole" operator="lessThanOrEqual" allowBlank="1" showInputMessage="1" showErrorMessage="1" errorTitle="Maximum bedrag overschreden" error="Kosten voor verhuizingen mogen maximaal €125,00 bedragen (zie Eis 605)" sqref="D8" xr:uid="{00000000-0002-0000-0500-000000000000}">
      <formula1>125</formula1>
    </dataValidation>
  </dataValidations>
  <pageMargins left="0.70866141732283472" right="0.59055118110236227" top="0.96" bottom="0.51181102362204722" header="0.31496062992125984" footer="0.31496062992125984"/>
  <pageSetup paperSize="9" orientation="landscape" r:id="rId1"/>
  <headerFooter>
    <oddHeader>&amp;R&amp;8&amp;K00-026Het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de aanbestedende dienst te melden.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60"/>
  <sheetViews>
    <sheetView showGridLines="0" zoomScaleNormal="100" workbookViewId="0">
      <selection activeCell="B3" sqref="B3"/>
    </sheetView>
  </sheetViews>
  <sheetFormatPr defaultColWidth="9.140625" defaultRowHeight="12" customHeight="1" x14ac:dyDescent="0.25"/>
  <cols>
    <col min="1" max="1" width="59.7109375" style="3" customWidth="1"/>
    <col min="2" max="3" width="31.85546875" style="3" customWidth="1"/>
    <col min="4" max="6" width="9.140625" style="3" customWidth="1"/>
    <col min="7" max="7" width="9.140625" style="1"/>
    <col min="8" max="8" width="9.140625" style="1" customWidth="1"/>
    <col min="9" max="16384" width="9.140625" style="1"/>
  </cols>
  <sheetData>
    <row r="1" spans="1:6" ht="12" customHeight="1" x14ac:dyDescent="0.25">
      <c r="A1" s="2"/>
      <c r="B1" s="2"/>
      <c r="C1" s="2"/>
      <c r="D1" s="2"/>
      <c r="E1" s="2"/>
      <c r="F1" s="2"/>
    </row>
    <row r="2" spans="1:6" ht="12" customHeight="1" x14ac:dyDescent="0.25">
      <c r="A2" s="2"/>
      <c r="B2" s="2"/>
      <c r="C2" s="2"/>
      <c r="D2" s="2"/>
      <c r="E2" s="2"/>
      <c r="F2" s="2"/>
    </row>
    <row r="3" spans="1:6" ht="25.5" customHeight="1" x14ac:dyDescent="0.25">
      <c r="A3" s="23" t="s">
        <v>19</v>
      </c>
      <c r="B3" s="2"/>
      <c r="C3" s="2"/>
      <c r="D3" s="2"/>
      <c r="E3" s="2"/>
      <c r="F3" s="2"/>
    </row>
    <row r="4" spans="1:6" ht="25.5" customHeight="1" x14ac:dyDescent="0.25">
      <c r="A4" s="21" t="s">
        <v>80</v>
      </c>
      <c r="B4" s="20" t="s">
        <v>9</v>
      </c>
      <c r="C4" s="76" t="s">
        <v>10</v>
      </c>
      <c r="D4" s="5"/>
      <c r="E4" s="4"/>
      <c r="F4" s="6"/>
    </row>
    <row r="5" spans="1:6" ht="15" x14ac:dyDescent="0.25">
      <c r="A5" s="9" t="s">
        <v>11</v>
      </c>
      <c r="B5" s="15">
        <f>'Huurprijzen '!D29</f>
        <v>0</v>
      </c>
      <c r="C5" s="77">
        <f>(B5*121)/100</f>
        <v>0</v>
      </c>
      <c r="D5" s="5"/>
      <c r="E5" s="4"/>
      <c r="F5" s="6"/>
    </row>
    <row r="6" spans="1:6" ht="15" x14ac:dyDescent="0.25">
      <c r="A6" s="10" t="s">
        <v>12</v>
      </c>
      <c r="B6" s="16">
        <f>Afdrukprijzen!F25</f>
        <v>0</v>
      </c>
      <c r="C6" s="77">
        <f>(B6*121)/100</f>
        <v>0</v>
      </c>
      <c r="D6" s="5"/>
      <c r="E6" s="4"/>
      <c r="F6" s="6"/>
    </row>
    <row r="7" spans="1:6" ht="15" x14ac:dyDescent="0.25">
      <c r="A7" s="11" t="s">
        <v>8</v>
      </c>
      <c r="B7" s="17">
        <f>'Prijzen VO'!D25</f>
        <v>0</v>
      </c>
      <c r="C7" s="77">
        <f>(B7*121)/100</f>
        <v>0</v>
      </c>
      <c r="D7" s="5"/>
      <c r="E7" s="4"/>
      <c r="F7" s="6"/>
    </row>
    <row r="8" spans="1:6" ht="15" x14ac:dyDescent="0.25">
      <c r="A8" s="12" t="s">
        <v>13</v>
      </c>
      <c r="B8" s="18">
        <f>'Eenmalige kosten'!E15</f>
        <v>0</v>
      </c>
      <c r="C8" s="77">
        <f>(B8*121)/100</f>
        <v>0</v>
      </c>
      <c r="D8" s="5"/>
      <c r="E8" s="4"/>
      <c r="F8" s="6"/>
    </row>
    <row r="9" spans="1:6" ht="15" x14ac:dyDescent="0.25">
      <c r="A9" s="14"/>
      <c r="B9" s="13"/>
      <c r="C9" s="19"/>
      <c r="D9" s="5"/>
      <c r="E9" s="4"/>
      <c r="F9" s="6"/>
    </row>
    <row r="10" spans="1:6" ht="6.75" customHeight="1" x14ac:dyDescent="0.25">
      <c r="A10" s="26"/>
      <c r="B10" s="27"/>
      <c r="C10" s="28"/>
      <c r="D10" s="5"/>
      <c r="E10" s="4"/>
      <c r="F10" s="6"/>
    </row>
    <row r="11" spans="1:6" ht="19.5" x14ac:dyDescent="0.25">
      <c r="A11" s="24" t="s">
        <v>4</v>
      </c>
      <c r="B11" s="25">
        <f>SUM(B5:B8)</f>
        <v>0</v>
      </c>
      <c r="C11" s="47">
        <f>(B11*121)/100</f>
        <v>0</v>
      </c>
      <c r="D11" s="5"/>
      <c r="E11" s="4"/>
      <c r="F11" s="6"/>
    </row>
    <row r="12" spans="1:6" ht="6.75" customHeight="1" x14ac:dyDescent="0.25">
      <c r="A12" s="29"/>
      <c r="B12" s="30"/>
      <c r="C12" s="30"/>
      <c r="D12" s="5"/>
      <c r="E12" s="4"/>
      <c r="F12" s="6"/>
    </row>
    <row r="13" spans="1:6" ht="12" customHeight="1" x14ac:dyDescent="0.25">
      <c r="B13" s="4"/>
      <c r="C13" s="4"/>
      <c r="D13" s="5"/>
      <c r="E13" s="4"/>
      <c r="F13" s="6"/>
    </row>
    <row r="14" spans="1:6" ht="12" customHeight="1" x14ac:dyDescent="0.25">
      <c r="B14" s="4"/>
      <c r="C14" s="4"/>
      <c r="D14" s="5"/>
      <c r="E14" s="4"/>
      <c r="F14" s="6"/>
    </row>
    <row r="15" spans="1:6" ht="12" customHeight="1" x14ac:dyDescent="0.25">
      <c r="D15" s="5"/>
      <c r="E15" s="4"/>
      <c r="F15" s="6"/>
    </row>
    <row r="16" spans="1:6" ht="12" customHeight="1" x14ac:dyDescent="0.25">
      <c r="B16" s="4"/>
      <c r="C16" s="4"/>
      <c r="D16" s="5"/>
      <c r="E16" s="4"/>
      <c r="F16" s="6"/>
    </row>
    <row r="17" spans="1:6" ht="12" customHeight="1" x14ac:dyDescent="0.25">
      <c r="B17" s="4"/>
      <c r="C17" s="4"/>
      <c r="D17" s="5"/>
      <c r="E17" s="4"/>
      <c r="F17" s="6"/>
    </row>
    <row r="18" spans="1:6" ht="12" customHeight="1" x14ac:dyDescent="0.25">
      <c r="B18" s="4"/>
      <c r="C18" s="4"/>
      <c r="D18" s="5"/>
      <c r="E18" s="4"/>
      <c r="F18" s="6"/>
    </row>
    <row r="19" spans="1:6" ht="11.25" x14ac:dyDescent="0.25">
      <c r="A19" s="220"/>
      <c r="B19" s="220"/>
      <c r="C19" s="220"/>
      <c r="D19" s="5"/>
      <c r="E19" s="4"/>
      <c r="F19" s="6"/>
    </row>
    <row r="20" spans="1:6" ht="12" customHeight="1" x14ac:dyDescent="0.25">
      <c r="B20" s="4"/>
      <c r="C20" s="4"/>
      <c r="D20" s="5"/>
      <c r="E20" s="4"/>
      <c r="F20" s="6"/>
    </row>
    <row r="21" spans="1:6" ht="12" customHeight="1" x14ac:dyDescent="0.25">
      <c r="B21" s="4"/>
      <c r="C21" s="4"/>
      <c r="D21" s="5"/>
      <c r="E21" s="4"/>
      <c r="F21" s="6"/>
    </row>
    <row r="22" spans="1:6" ht="12" customHeight="1" x14ac:dyDescent="0.25">
      <c r="B22" s="4"/>
      <c r="C22" s="4"/>
      <c r="D22" s="5"/>
      <c r="E22" s="4"/>
      <c r="F22" s="6"/>
    </row>
    <row r="23" spans="1:6" ht="12" customHeight="1" x14ac:dyDescent="0.25">
      <c r="D23" s="5"/>
      <c r="E23" s="4"/>
      <c r="F23" s="6"/>
    </row>
    <row r="24" spans="1:6" ht="14.25" customHeight="1" x14ac:dyDescent="0.25">
      <c r="A24" s="221"/>
      <c r="B24" s="220"/>
      <c r="C24" s="220"/>
      <c r="D24" s="5"/>
      <c r="E24" s="4"/>
      <c r="F24" s="6"/>
    </row>
    <row r="25" spans="1:6" ht="12" customHeight="1" x14ac:dyDescent="0.25">
      <c r="A25" s="220"/>
      <c r="B25" s="220"/>
      <c r="C25" s="220"/>
      <c r="D25" s="5"/>
      <c r="E25" s="4"/>
      <c r="F25" s="6"/>
    </row>
    <row r="26" spans="1:6" ht="12" customHeight="1" x14ac:dyDescent="0.25">
      <c r="A26" s="220"/>
      <c r="B26" s="220"/>
      <c r="C26" s="220"/>
      <c r="D26" s="5"/>
      <c r="E26" s="4"/>
      <c r="F26" s="6"/>
    </row>
    <row r="27" spans="1:6" ht="12" customHeight="1" x14ac:dyDescent="0.25">
      <c r="A27" s="219"/>
      <c r="B27" s="219"/>
      <c r="C27" s="219"/>
      <c r="D27" s="5"/>
      <c r="E27" s="4"/>
      <c r="F27" s="6"/>
    </row>
    <row r="28" spans="1:6" ht="12" customHeight="1" x14ac:dyDescent="0.25">
      <c r="A28" s="219"/>
      <c r="B28" s="219"/>
      <c r="C28" s="219"/>
      <c r="D28" s="5"/>
      <c r="E28" s="4"/>
      <c r="F28" s="6"/>
    </row>
    <row r="29" spans="1:6" ht="12" customHeight="1" x14ac:dyDescent="0.25">
      <c r="A29" s="219"/>
      <c r="B29" s="219"/>
      <c r="C29" s="219"/>
      <c r="D29" s="5"/>
      <c r="E29" s="4"/>
      <c r="F29" s="6"/>
    </row>
    <row r="30" spans="1:6" ht="12" customHeight="1" x14ac:dyDescent="0.25">
      <c r="A30" s="219"/>
      <c r="B30" s="219"/>
      <c r="C30" s="219"/>
      <c r="D30" s="5"/>
      <c r="E30" s="4"/>
      <c r="F30" s="6"/>
    </row>
    <row r="31" spans="1:6" ht="12" customHeight="1" x14ac:dyDescent="0.25">
      <c r="B31" s="4"/>
      <c r="C31" s="4"/>
      <c r="D31" s="5"/>
      <c r="E31" s="4"/>
      <c r="F31" s="6"/>
    </row>
    <row r="32" spans="1:6" ht="12" customHeight="1" x14ac:dyDescent="0.25">
      <c r="B32" s="4"/>
      <c r="C32" s="4"/>
      <c r="D32" s="5"/>
      <c r="E32" s="4"/>
      <c r="F32" s="6"/>
    </row>
    <row r="33" spans="2:6" ht="12" customHeight="1" x14ac:dyDescent="0.25">
      <c r="B33" s="4"/>
      <c r="C33" s="4"/>
      <c r="D33" s="5"/>
      <c r="E33" s="4"/>
      <c r="F33" s="6"/>
    </row>
    <row r="34" spans="2:6" ht="12" customHeight="1" x14ac:dyDescent="0.25">
      <c r="B34" s="4"/>
      <c r="C34" s="4"/>
      <c r="D34" s="5"/>
      <c r="E34" s="4"/>
      <c r="F34" s="6"/>
    </row>
    <row r="35" spans="2:6" ht="12" customHeight="1" x14ac:dyDescent="0.25">
      <c r="B35" s="4"/>
      <c r="C35" s="4"/>
      <c r="D35" s="5"/>
      <c r="E35" s="4"/>
      <c r="F35" s="6"/>
    </row>
    <row r="36" spans="2:6" ht="12" customHeight="1" x14ac:dyDescent="0.25">
      <c r="B36" s="4"/>
      <c r="C36" s="4"/>
      <c r="D36" s="5"/>
      <c r="E36" s="4"/>
      <c r="F36" s="6"/>
    </row>
    <row r="37" spans="2:6" ht="12" customHeight="1" x14ac:dyDescent="0.25">
      <c r="B37" s="4"/>
      <c r="C37" s="4"/>
      <c r="D37" s="5"/>
      <c r="E37" s="4"/>
      <c r="F37" s="6"/>
    </row>
    <row r="38" spans="2:6" ht="12" customHeight="1" x14ac:dyDescent="0.25">
      <c r="B38" s="4"/>
      <c r="C38" s="4"/>
      <c r="D38" s="5"/>
      <c r="E38" s="4"/>
      <c r="F38" s="6"/>
    </row>
    <row r="39" spans="2:6" ht="12" customHeight="1" x14ac:dyDescent="0.25">
      <c r="B39" s="4"/>
      <c r="C39" s="4"/>
      <c r="D39" s="5"/>
      <c r="E39" s="4"/>
      <c r="F39" s="6"/>
    </row>
    <row r="40" spans="2:6" ht="12" customHeight="1" x14ac:dyDescent="0.25">
      <c r="B40" s="4"/>
      <c r="C40" s="4"/>
      <c r="D40" s="5"/>
      <c r="E40" s="4"/>
      <c r="F40" s="6"/>
    </row>
    <row r="41" spans="2:6" ht="12" customHeight="1" x14ac:dyDescent="0.25">
      <c r="B41" s="4"/>
      <c r="C41" s="4"/>
      <c r="D41" s="5"/>
      <c r="E41" s="4"/>
      <c r="F41" s="6"/>
    </row>
    <row r="42" spans="2:6" ht="12" customHeight="1" x14ac:dyDescent="0.25">
      <c r="B42" s="4"/>
      <c r="C42" s="4"/>
      <c r="D42" s="5"/>
      <c r="E42" s="4"/>
      <c r="F42" s="6"/>
    </row>
    <row r="43" spans="2:6" ht="12" customHeight="1" x14ac:dyDescent="0.25">
      <c r="B43" s="4"/>
      <c r="C43" s="4"/>
      <c r="D43" s="5"/>
      <c r="E43" s="4"/>
      <c r="F43" s="6"/>
    </row>
    <row r="44" spans="2:6" ht="12" customHeight="1" x14ac:dyDescent="0.25">
      <c r="B44" s="4"/>
      <c r="C44" s="4"/>
      <c r="D44" s="5"/>
      <c r="E44" s="4"/>
      <c r="F44" s="6"/>
    </row>
    <row r="45" spans="2:6" ht="12" customHeight="1" x14ac:dyDescent="0.25">
      <c r="B45" s="4"/>
      <c r="C45" s="4"/>
      <c r="D45" s="5"/>
      <c r="E45" s="4"/>
      <c r="F45" s="6"/>
    </row>
    <row r="46" spans="2:6" ht="12" customHeight="1" x14ac:dyDescent="0.25">
      <c r="B46" s="4"/>
      <c r="C46" s="4"/>
      <c r="D46" s="5"/>
      <c r="E46" s="4"/>
      <c r="F46" s="6"/>
    </row>
    <row r="47" spans="2:6" ht="12" customHeight="1" x14ac:dyDescent="0.25">
      <c r="C47" s="4"/>
      <c r="D47" s="5"/>
      <c r="E47" s="4"/>
      <c r="F47" s="6"/>
    </row>
    <row r="48" spans="2:6" ht="12" customHeight="1" x14ac:dyDescent="0.25">
      <c r="C48" s="4"/>
      <c r="D48" s="5"/>
      <c r="E48" s="4"/>
      <c r="F48" s="6"/>
    </row>
    <row r="49" spans="1:6" ht="12" customHeight="1" x14ac:dyDescent="0.25">
      <c r="C49" s="4"/>
      <c r="D49" s="5"/>
      <c r="E49" s="4"/>
      <c r="F49" s="6"/>
    </row>
    <row r="50" spans="1:6" ht="12" customHeight="1" x14ac:dyDescent="0.25">
      <c r="C50" s="4"/>
      <c r="D50" s="5"/>
      <c r="E50" s="4"/>
      <c r="F50" s="6"/>
    </row>
    <row r="51" spans="1:6" ht="12" customHeight="1" x14ac:dyDescent="0.25">
      <c r="C51" s="4"/>
      <c r="D51" s="5"/>
      <c r="E51" s="4"/>
      <c r="F51" s="6"/>
    </row>
    <row r="52" spans="1:6" ht="12" customHeight="1" x14ac:dyDescent="0.25">
      <c r="C52" s="4"/>
      <c r="D52" s="5"/>
      <c r="E52" s="4"/>
      <c r="F52" s="6"/>
    </row>
    <row r="53" spans="1:6" ht="12" customHeight="1" x14ac:dyDescent="0.25">
      <c r="C53" s="4"/>
      <c r="D53" s="5"/>
      <c r="E53" s="4"/>
      <c r="F53" s="6"/>
    </row>
    <row r="54" spans="1:6" ht="12" customHeight="1" x14ac:dyDescent="0.25">
      <c r="C54" s="4"/>
      <c r="D54" s="5"/>
      <c r="E54" s="4"/>
      <c r="F54" s="6"/>
    </row>
    <row r="55" spans="1:6" ht="12" customHeight="1" x14ac:dyDescent="0.25">
      <c r="C55" s="4"/>
      <c r="D55" s="4"/>
      <c r="E55" s="4"/>
      <c r="F55" s="6"/>
    </row>
    <row r="56" spans="1:6" ht="12" customHeight="1" x14ac:dyDescent="0.25">
      <c r="C56" s="4"/>
      <c r="F56" s="6"/>
    </row>
    <row r="57" spans="1:6" ht="12" customHeight="1" x14ac:dyDescent="0.25">
      <c r="C57" s="4"/>
      <c r="F57" s="6"/>
    </row>
    <row r="58" spans="1:6" ht="12" customHeight="1" x14ac:dyDescent="0.25">
      <c r="C58" s="4"/>
      <c r="F58" s="6"/>
    </row>
    <row r="60" spans="1:6" ht="12" customHeight="1" x14ac:dyDescent="0.25">
      <c r="A60" s="7"/>
      <c r="B60" s="7"/>
      <c r="C60" s="7"/>
      <c r="D60" s="7"/>
      <c r="E60" s="7"/>
      <c r="F60" s="8"/>
    </row>
  </sheetData>
  <sheetProtection algorithmName="SHA-512" hashValue="KgBWjakYDAs79d5M6cm5cnwO51h007jIf+uWZkX5OLBnyjsd1UfuVqmTDyZTAR6usyjRQMSABDUsPodbpB+0IQ==" saltValue="agocQ4Uh0idetTw6qGzZtg==" spinCount="100000" sheet="1" selectLockedCells="1" selectUnlockedCells="1"/>
  <mergeCells count="8">
    <mergeCell ref="A28:C28"/>
    <mergeCell ref="A29:C29"/>
    <mergeCell ref="A30:C30"/>
    <mergeCell ref="A19:C19"/>
    <mergeCell ref="A24:C24"/>
    <mergeCell ref="A25:C25"/>
    <mergeCell ref="A26:C26"/>
    <mergeCell ref="A27:C27"/>
  </mergeCells>
  <pageMargins left="0.70866141732283472" right="0.59055118110236227" top="1.0629921259842521" bottom="0.51181102362204722" header="0.31496062992125984" footer="0.31496062992125984"/>
  <pageSetup paperSize="9" orientation="landscape" r:id="rId1"/>
  <headerFooter>
    <oddHeader>&amp;R&amp;8&amp;K00-026Het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de aanbestedende dienst te melden.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CD650C5B56804DB06E473631F1EEB0" ma:contentTypeVersion="2" ma:contentTypeDescription="Een nieuw document maken." ma:contentTypeScope="" ma:versionID="598956d8fb47f9c48809b3c17c6e652e">
  <xsd:schema xmlns:xsd="http://www.w3.org/2001/XMLSchema" xmlns:xs="http://www.w3.org/2001/XMLSchema" xmlns:p="http://schemas.microsoft.com/office/2006/metadata/properties" xmlns:ns2="be1f4e20-31de-4632-95a9-f001dfa652a3" targetNamespace="http://schemas.microsoft.com/office/2006/metadata/properties" ma:root="true" ma:fieldsID="521ae94bcd97fa9aa338bc23316aa3f3" ns2:_="">
    <xsd:import namespace="be1f4e20-31de-4632-95a9-f001dfa652a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f4e20-31de-4632-95a9-f001dfa652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E24D46-AB32-4D21-8EF1-2AC9172CDCA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8008F9E-35F7-4C96-8201-3CA6D75220AB}">
  <ds:schemaRefs>
    <ds:schemaRef ds:uri="http://schemas.microsoft.com/sharepoint/v3/contenttype/forms"/>
  </ds:schemaRefs>
</ds:datastoreItem>
</file>

<file path=customXml/itemProps3.xml><?xml version="1.0" encoding="utf-8"?>
<ds:datastoreItem xmlns:ds="http://schemas.openxmlformats.org/officeDocument/2006/customXml" ds:itemID="{9866630B-C037-4FE4-80D7-913C256D20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1f4e20-31de-4632-95a9-f001dfa652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Bandbreedte</vt:lpstr>
      <vt:lpstr>Huurprijzen </vt:lpstr>
      <vt:lpstr>Afdrukprijzen</vt:lpstr>
      <vt:lpstr>Prijzen VO</vt:lpstr>
      <vt:lpstr>Prijzen OO</vt:lpstr>
      <vt:lpstr>Eenmalige kosten</vt:lpstr>
      <vt:lpstr>Totaal</vt:lpstr>
      <vt:lpstr>Bandbreedte!Afdrukbereik</vt:lpstr>
      <vt:lpstr>'Huurprijzen '!Afdrukbereik</vt:lpstr>
      <vt:lpstr>'Prijzen OO'!Afdrukbereik</vt:lpstr>
      <vt:lpstr>'Prijzen VO'!Afdrukbereik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Probid</dc:creator>
  <cp:lastModifiedBy>Richard Kloosterman</cp:lastModifiedBy>
  <cp:lastPrinted>2021-12-10T11:15:08Z</cp:lastPrinted>
  <dcterms:created xsi:type="dcterms:W3CDTF">2011-02-10T08:35:42Z</dcterms:created>
  <dcterms:modified xsi:type="dcterms:W3CDTF">2022-01-06T12:55:43Z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0x010100FBCD650C5B56804DB06E473631F1EEB0</vt:lpwstr>
  </property>
</Properties>
</file>