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G:\SPTSIN\SININ\1. Projecten\A08 GWW\A08.159.2021 Raamovereenkomst Spelen\1. Voorbereiding\2. Publicatie\"/>
    </mc:Choice>
  </mc:AlternateContent>
  <xr:revisionPtr revIDLastSave="0" documentId="13_ncr:1_{55ADCF9C-FCF7-4B87-AFB0-A3E7890B25E0}" xr6:coauthVersionLast="46" xr6:coauthVersionMax="46" xr10:uidLastSave="{00000000-0000-0000-0000-000000000000}"/>
  <bookViews>
    <workbookView xWindow="-98" yWindow="-98" windowWidth="20715" windowHeight="13276" xr2:uid="{00000000-000D-0000-FFFF-FFFF00000000}"/>
  </bookViews>
  <sheets>
    <sheet name="aannemer" sheetId="1" r:id="rId1"/>
    <sheet name="Blad1" sheetId="2" r:id="rId2"/>
  </sheets>
  <definedNames>
    <definedName name="_xlnm.Print_Area" localSheetId="0">aannemer!$A$1:$F$72</definedName>
    <definedName name="_xlnm.Print_Titles" localSheetId="0">aannemer!$12:$12</definedName>
    <definedName name="D._realistisch_met_extra_toevoegingen_op_eigen_initiatief">aannemer!A1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E18" i="1"/>
  <c r="E23" i="1"/>
  <c r="E28" i="1"/>
  <c r="E33" i="1"/>
  <c r="E38" i="1"/>
  <c r="E43" i="1"/>
  <c r="E48" i="1"/>
  <c r="E53" i="1"/>
  <c r="E58" i="1"/>
  <c r="E63" i="1"/>
  <c r="E68" i="1"/>
  <c r="F13" i="1" l="1"/>
  <c r="F23" i="1"/>
  <c r="F48" i="1"/>
  <c r="F58" i="1"/>
  <c r="F68" i="1"/>
  <c r="F33" i="1"/>
  <c r="E3" i="1" l="1"/>
</calcChain>
</file>

<file path=xl/sharedStrings.xml><?xml version="1.0" encoding="utf-8"?>
<sst xmlns="http://schemas.openxmlformats.org/spreadsheetml/2006/main" count="92" uniqueCount="92">
  <si>
    <t>Hoofdthema</t>
  </si>
  <si>
    <t>Onderdeel</t>
  </si>
  <si>
    <t>Beoordeling</t>
  </si>
  <si>
    <t>Planmatig werken</t>
  </si>
  <si>
    <t>score per onderdeel</t>
  </si>
  <si>
    <t>score per hoofdthema</t>
  </si>
  <si>
    <t>score totaal</t>
  </si>
  <si>
    <t>Deskundigheid en kwaliteit</t>
  </si>
  <si>
    <t>Veiligheid en gezondheid</t>
  </si>
  <si>
    <t>Projectnaam :</t>
  </si>
  <si>
    <t>Datum beoordeling :</t>
  </si>
  <si>
    <t>Beoordelaars :</t>
  </si>
  <si>
    <t>1. Hoe doordacht zijn de (werk)plannen?</t>
  </si>
  <si>
    <t>Samenwerking en communicatie</t>
  </si>
  <si>
    <t>2. Hoe goed werden werden de (werk)plannen nageleefd?</t>
  </si>
  <si>
    <t xml:space="preserve">4. Hoe beheerste de aannemer de kwaliteit?
</t>
  </si>
  <si>
    <t>5. Hoe kan de onderlingen werkrelatie worden omschreven?</t>
  </si>
  <si>
    <t>6. Hoe goed werden afspraken nagekomen.</t>
  </si>
  <si>
    <t>7. Hoe was de houding van de aannemer bij contractwijzigingen?</t>
  </si>
  <si>
    <t>8. Hoe goed beheerste de aannemer de veiligheidsrisico's</t>
  </si>
  <si>
    <t xml:space="preserve">9. Hoe ordelijk en netjes waren bouwplaats en werkterrein </t>
  </si>
  <si>
    <t>Houding naar de omgeving</t>
  </si>
  <si>
    <t>Revisie</t>
  </si>
  <si>
    <t>10. Hoe omgevingsbewust is de aannemer</t>
  </si>
  <si>
    <t>Aannemer :</t>
  </si>
  <si>
    <t>Aanneemsom :</t>
  </si>
  <si>
    <t>Totaal gefactureerd :</t>
  </si>
  <si>
    <t>Werkelijke uitvoeringstijd :</t>
  </si>
  <si>
    <t>Geplande uitvoeringstijd :</t>
  </si>
  <si>
    <t>b. De plannen waren te optimistisch; er was geen rekening gehouden met mogelijke risico’s.</t>
  </si>
  <si>
    <t>b. De gemiddelde voortgang liep ongeveer 10 procent (in tijd) achter op de goedgekeurde planning. De aannemer ondernam weinig bijsturingsmaatregelen.</t>
  </si>
  <si>
    <t>c. Vrijwel alle plannen werden door de aannemer op tijd nagekomen.</t>
  </si>
  <si>
    <t>a. De aannemer was herhaaldelijk onbekend met of miste ervaring betreffende het eigen werkgebied en toonde dat het eisen vanuit raakvlakken met of invloeden op andere terreinen onvoldoende beheerst. Er was veel begeleiding nodig.</t>
  </si>
  <si>
    <t>b. De aannemer beheerste het eigen werkgebied redelijk tot voldoende, maar was herhaaldelijk onbekend met eisen vanuit raakvlakken met en invloeden op andere terreinen. Er was herhaaldelijk begeleiding nodig.</t>
  </si>
  <si>
    <t>c. De aannemer beheerste het eigen werkgebied voldoende en was bekend met eisen vanuit raakvlakken met en invloeden op andere terreinen. Er was weinig begeleiding nodig.</t>
  </si>
  <si>
    <t>d. Geen aansturing nodig en de aannemer is meedenkend, vooruitdenkend en initiatief nemend tot verbeteringen.</t>
  </si>
  <si>
    <t>a. De kwaliteit van het werk was dusdanig onder de maat dat niet na is te gaan of de aannemer het risicomanagement heeft toegepast. Onderaannemers leverden onvoldoende kwaliteit en werkten ongecoördineerd.</t>
  </si>
  <si>
    <t>b. De  aannemer signaleerde en beheerste risico’s onvoldoende en beheersmaatregelen werden niet altijd correct uitgevoerd. Onderaannemers leverden voldoende kwaliteit maar werden slecht gecoördineerd.</t>
  </si>
  <si>
    <t>c. De  aannemer heeft de meeste risico’s goed gesignaleerd en beheersmaatregelen goed toegepast en geëvalueerd. Onderaannemers leverden goede kwaliteit.</t>
  </si>
  <si>
    <t>a. Beide partijen behartigden alleen eigen belangen of weigerden uit de conflictsfeer te komen en communiceerden hier onvoldoende over.</t>
  </si>
  <si>
    <t>b. Beide partijen konden zich verplaatsen in elkaars belangen en mogelijke problemen konden besproken worden. Bij het zoeken naar oplossingen kon echter de conflictsfeer niet vermeden worden.</t>
  </si>
  <si>
    <t>c. Beide partijen konden zich verplaatsen in elkaars belangen en mogelijke problemen konden besproken worden. Bij het zoeken naar oplossingen werd ook veelvuldig samengewerkt.</t>
  </si>
  <si>
    <t>d. Beide partijen voelden zich verantwoordelijk voor belangen van de andere partij. Daarvoor werd altijd de samenwerking opgezocht en werd op een proactieve wijze over mogelijke problemen gecommuniceerd.</t>
  </si>
  <si>
    <t>a. De aannemer kwam afspraken niet na, ook niet na rappelleren door de opdrachtgever.</t>
  </si>
  <si>
    <t>b. De aannemer kwam afspraken niet meteen na, maar wel na rappelleren door de opdrachtgever.</t>
  </si>
  <si>
    <t>c. De aannemer kwam de meeste afspraken na.</t>
  </si>
  <si>
    <t>d. De aannemer kwam alle afspraken na, vaak ruim voor de deadline.</t>
  </si>
  <si>
    <t>a. Contractwijzigingen opgedragen door de opdrachtgever of op initiatief van de aannemer waren slecht bespreekbaar en leidden tot een niet bevredigend resultaat.</t>
  </si>
  <si>
    <t>b. Contractwijzigingen opgedragen door de opdrachtgever of op initiatief van de aannemer waren moeizaam bespreekbaar, maar leidden tot een bevredigend resultaat.</t>
  </si>
  <si>
    <t>d. Contractwijzigingen opgedragen door de opdrachtgever of op initiatief van de aannemer waren goed bespreekbaar en leidden tot een uitstekend resultaat, doordat de aannemer in ruime mate meedacht in het belang van de opdrachtgever.</t>
  </si>
  <si>
    <t>a. De aannemer schonk geen of onvoldoende aandacht aan integrale veiligheid. Hij voldeed soms niet aan wet- en regelgeving.</t>
  </si>
  <si>
    <t>b. De aannemer schonk slechts de hoognodige aandacht aan integrale veiligheid</t>
  </si>
  <si>
    <t>c. De aannemer schonk voldoende aandacht aan integrale veiligheid</t>
  </si>
  <si>
    <t>d. De aannemer schonk proactief en meer dan wettelijk verplicht aandacht aan integrale veiligheid.</t>
  </si>
  <si>
    <t>a. Het werkterrein, de keet en de bouwplaats waren vaak vervuild. Afval en zwerfvuil werden niet verwijderd. Het werkterrein was rommelig ingericht</t>
  </si>
  <si>
    <t>b. Afval en vuil werden af en toe verwijderd waardoor  bouwplaats en werkterrein soms netjes en soms vervuild en rommelig waren. De opdrachtgever moest de aannemer hier regelmatig op wijzen</t>
  </si>
  <si>
    <t xml:space="preserve">c. De aannemer ruimde werkterrein en bouwplaats regelmatig op en volgde hierin aanmerkingen van de opdrachtgever goed op. </t>
  </si>
  <si>
    <t>d. Afval en vuil werden altijd snel verwijderd, op eigen initiatief van de aannemer. De indeling van het werkterrein was van begin tot eind duidelijk.</t>
  </si>
  <si>
    <t>a. De aannemer communiceerde slecht met de omgeving en/of informeerde de opdrachtgever niet over de geluiden uit de omgeving. Hierdoor heeft de opdrachtgever veel (vermijdbare) klachten ontvangen.</t>
  </si>
  <si>
    <t>b. De aannemer communiceerde onvoldoende met de omgeving en/of informeerde de opdrachtgever te weinig over geluiden uit de omgeving. Hierdoor heeft de opdrachtgever enkele (vermijdbare) klachten ontvangen.</t>
  </si>
  <si>
    <t>c. De aannemer communiceerde voldoende met de omgeving en/of informeerde de opdrachtgever voldoende over geluiden uit de omgeving. Hierdoor heeft de opdrachtgever bijna geen (vermijdbare) klachten ontvangen.</t>
  </si>
  <si>
    <t>a. De aannemer had geen inzicht in de belangrijke milieuaspecten en nam geen of nauwelijks maatregelen om negatieve milieuaspecten te voorkomen/beperken.</t>
  </si>
  <si>
    <t>b. De aannemer had wel inzicht in de belangrijke milieuaspecten maar nam onvoldoende structureel maatregelen om negatieve milieuaspecten te voorkomen/beperken.</t>
  </si>
  <si>
    <t>c. De aannemer had een goed inzicht in de belangrijke milieuaspecten en nam voldoende structureel maatregelen om negatieve milieuaspecten te voorkomen/beperken.</t>
  </si>
  <si>
    <t>d. De aannemer had een goed inzicht in de belangrijke milieuaspecten en nam voldoende structureel maatregelen om negatieve milieuaspecten te voorkomen/beperken. Daarnaast heeft de  aannemer ook positief gestuurd op milieuaspecten in de keten.</t>
  </si>
  <si>
    <t>a. De aannemer heeft bewijsdocumenten en revisies niet overgedragen aan de opdrachtgever. Zelfs niet nadat de opdrachtgever heeft verzocht om dit alsnog te doen.</t>
  </si>
  <si>
    <t>b. De aannemer heeft bewijsdocumenten en revisies buiten de daarvoor gestelde termijn overgedragen aan de opdrachtgever en/of deze documenten waren van onvoldoende kwaliteit.</t>
  </si>
  <si>
    <t>c. De aannemer heeft bewijsdocumenten en revisies binnen de daarvoor gestelde termijn overgedragen aan de opdrachtgever.</t>
  </si>
  <si>
    <t>d. De aannemer heeft bewijsdocumenten en revisies binnen de daarvoor gestelde termijn ter acceptatie voorgelegd aan de opdrachtgever en deze documenten waren van goede kwaliteit.</t>
  </si>
  <si>
    <t>c. De plannen waren realistisch; er was rekening gehouden met mogelijke risico’s.</t>
  </si>
  <si>
    <t>d. De plannen waren flexibel; er was een goed inzicht (proactief) in mogelijke risico’s die invloed hebben op de voortgang en de maatregelen om deze te beheersen.</t>
  </si>
  <si>
    <t>a. De plannen waren veel te optimistisch; er was geen rekening gehouden met mogelijke risico’s of er was sprake van slecht management.</t>
  </si>
  <si>
    <t>a. De gemiddelde voortgang liep meer dan 25 procent (in tijd) achter op de goedgekeurde planning en de aannemer ondernam geen bijsturingsmaatregelen.</t>
  </si>
  <si>
    <t>d. Alle gemaakte plannen werden door de aannemer binnen de afgesproken termijn uitgevoerd, mede door veelvuldig bijsturen door de aannemer.</t>
  </si>
  <si>
    <t>d. De  aannemer heeft risico’s goed gesignaleerd en heeft beheersmaatregelen goed toegepast. De  aannemer liet tevens de belangen van de opdrachtgever in zijn beheersmaatregelen doorklinken. Het werk van onderaannemers was goed.</t>
  </si>
  <si>
    <t>c. Contractwijzigingen opgedragen door de opdrachtgever of op initiatief van de aannemer waren bespreekbaar en leidden tot een bevredigend resultaat.</t>
  </si>
  <si>
    <t>d. De aannemer communiceerde proactief met de omgeving en/of informeerde de opdrachtgever goed over geluiden uit de omgeving. Hierdoor heeft de opdrachtgever geen moeilijkheden met de omgeving gehad.</t>
  </si>
  <si>
    <t>Toelichting</t>
  </si>
  <si>
    <t>Besteknummer :</t>
  </si>
  <si>
    <t>Riolering</t>
  </si>
  <si>
    <t>Asfalt</t>
  </si>
  <si>
    <t>Groen</t>
  </si>
  <si>
    <t>Sanering</t>
  </si>
  <si>
    <t>Kunstwerken</t>
  </si>
  <si>
    <t>Grondwerk</t>
  </si>
  <si>
    <t>Bestrating</t>
  </si>
  <si>
    <t>Sloop</t>
  </si>
  <si>
    <t>Soort Werk</t>
  </si>
  <si>
    <t xml:space="preserve">3. Hoeveel begeleiding heeft de aannemer nodig? 
</t>
  </si>
  <si>
    <t xml:space="preserve">11. Hoe werd omgegaan met milieuaspecten. 
</t>
  </si>
  <si>
    <t xml:space="preserve">12. In hoeverre zijn bewijsdocumenten en revisies kwalitatief goed en worden ze op tijd geleverd?
</t>
  </si>
  <si>
    <t>Better Performancemeting voor aannemers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</si>
</sst>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0"/>
      <color indexed="8"/>
      <name val="Arial"/>
      <family val="2"/>
    </font>
    <font>
      <sz val="10"/>
      <color indexed="8"/>
      <name val="Arial"/>
      <family val="2"/>
    </font>
    <font>
      <sz val="10"/>
      <name val="Arial"/>
      <family val="2"/>
    </font>
    <font>
      <sz val="10"/>
      <color indexed="8"/>
      <name val="Arial"/>
      <family val="2"/>
    </font>
    <font>
      <sz val="14"/>
      <color indexed="63"/>
      <name val="Arial"/>
      <family val="2"/>
    </font>
    <font>
      <sz val="14"/>
      <color indexed="8"/>
      <name val="Arial"/>
      <family val="2"/>
    </font>
    <font>
      <b/>
      <sz val="36"/>
      <color indexed="8"/>
      <name val="Arial"/>
      <family val="2"/>
    </font>
    <font>
      <b/>
      <sz val="20"/>
      <color indexed="8"/>
      <name val="Arial"/>
      <family val="2"/>
    </font>
    <font>
      <b/>
      <sz val="20"/>
      <color indexed="8"/>
      <name val="Arial"/>
      <family val="2"/>
    </font>
    <font>
      <sz val="10"/>
      <color indexed="55"/>
      <name val="Arial"/>
      <family val="2"/>
    </font>
    <font>
      <sz val="12"/>
      <color indexed="8"/>
      <name val="Calibri"/>
      <family val="2"/>
    </font>
    <font>
      <sz val="8"/>
      <name val="Calibri"/>
      <family val="2"/>
    </font>
    <font>
      <sz val="12"/>
      <color indexed="8"/>
      <name val="Arial"/>
      <family val="2"/>
    </font>
    <font>
      <b/>
      <sz val="18"/>
      <color indexed="8"/>
      <name val="Arial"/>
      <family val="2"/>
    </font>
  </fonts>
  <fills count="3">
    <fill>
      <patternFill patternType="none"/>
    </fill>
    <fill>
      <patternFill patternType="gray125"/>
    </fill>
    <fill>
      <patternFill patternType="solid">
        <fgColor indexed="4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93">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xf numFmtId="0" fontId="4" fillId="0" borderId="0" xfId="0" applyFont="1" applyFill="1" applyAlignment="1"/>
    <xf numFmtId="0" fontId="10" fillId="0" borderId="3"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3" xfId="0" applyFont="1" applyFill="1" applyBorder="1" applyAlignment="1">
      <alignment horizontal="left" vertical="top" wrapText="1"/>
    </xf>
    <xf numFmtId="0" fontId="4" fillId="0" borderId="0" xfId="0" applyFont="1" applyAlignment="1">
      <alignment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 fillId="0" borderId="0" xfId="0" applyFont="1" applyAlignment="1"/>
    <xf numFmtId="0" fontId="13" fillId="0" borderId="0" xfId="0" applyFont="1" applyAlignment="1"/>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4" fillId="0" borderId="0" xfId="0" applyFont="1" applyAlignment="1">
      <alignment vertical="center"/>
    </xf>
    <xf numFmtId="164" fontId="8" fillId="0" borderId="25" xfId="0" quotePrefix="1"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quotePrefix="1" applyFont="1" applyBorder="1" applyAlignment="1">
      <alignment horizontal="center" vertical="center" wrapText="1"/>
    </xf>
    <xf numFmtId="164" fontId="9" fillId="0" borderId="26" xfId="0" applyNumberFormat="1" applyFont="1" applyBorder="1" applyAlignment="1">
      <alignment horizontal="center" vertical="center" wrapText="1"/>
    </xf>
    <xf numFmtId="164" fontId="9" fillId="0" borderId="27" xfId="0" applyNumberFormat="1" applyFont="1" applyBorder="1" applyAlignment="1">
      <alignment horizontal="center"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36" xfId="0" applyBorder="1" applyAlignment="1">
      <alignment horizontal="center" vertical="center" wrapText="1"/>
    </xf>
    <xf numFmtId="0" fontId="3" fillId="2" borderId="3"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164" fontId="8" fillId="0" borderId="37" xfId="0" applyNumberFormat="1" applyFont="1" applyFill="1" applyBorder="1" applyAlignment="1">
      <alignment horizontal="center" vertical="center" wrapText="1"/>
    </xf>
    <xf numFmtId="164" fontId="9" fillId="0" borderId="32" xfId="0" applyNumberFormat="1" applyFont="1" applyBorder="1" applyAlignment="1">
      <alignment horizontal="center" vertical="center" wrapText="1"/>
    </xf>
    <xf numFmtId="164" fontId="9" fillId="0" borderId="33" xfId="0" applyNumberFormat="1" applyFont="1" applyBorder="1" applyAlignment="1">
      <alignment horizontal="center" vertical="center" wrapText="1"/>
    </xf>
    <xf numFmtId="0" fontId="5" fillId="0" borderId="21"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3" xfId="0" applyFont="1" applyBorder="1" applyAlignment="1">
      <alignment horizontal="center" vertical="center" wrapText="1"/>
    </xf>
    <xf numFmtId="0" fontId="4" fillId="2" borderId="20" xfId="0" applyFont="1" applyFill="1" applyBorder="1" applyAlignment="1">
      <alignment horizontal="left" vertical="top" wrapText="1"/>
    </xf>
    <xf numFmtId="0" fontId="4" fillId="2" borderId="34"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24" xfId="0" applyFill="1" applyBorder="1" applyAlignment="1">
      <alignment horizontal="left" vertical="top" wrapText="1"/>
    </xf>
    <xf numFmtId="164" fontId="9" fillId="0" borderId="25" xfId="0" applyNumberFormat="1" applyFont="1" applyBorder="1" applyAlignment="1">
      <alignment horizontal="center" vertical="center" wrapText="1"/>
    </xf>
    <xf numFmtId="0" fontId="3" fillId="2" borderId="28" xfId="0" applyFont="1" applyFill="1" applyBorder="1" applyAlignment="1">
      <alignment horizontal="left" vertical="top" wrapText="1"/>
    </xf>
    <xf numFmtId="0" fontId="0" fillId="0" borderId="22" xfId="0" applyBorder="1" applyAlignment="1">
      <alignment horizontal="left" vertical="top" wrapText="1"/>
    </xf>
    <xf numFmtId="0" fontId="0" fillId="0" borderId="6" xfId="0" applyBorder="1" applyAlignment="1">
      <alignment horizontal="left" vertical="top" wrapText="1"/>
    </xf>
    <xf numFmtId="0" fontId="3" fillId="2" borderId="6" xfId="0" applyFont="1" applyFill="1" applyBorder="1" applyAlignment="1">
      <alignment horizontal="left" vertical="top" wrapText="1"/>
    </xf>
    <xf numFmtId="0" fontId="5" fillId="0" borderId="6" xfId="0" quotePrefix="1" applyFont="1" applyBorder="1" applyAlignment="1">
      <alignment horizontal="center" vertical="center"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28" xfId="0" applyFont="1" applyBorder="1" applyAlignment="1">
      <alignment horizontal="left" vertical="top" wrapText="1"/>
    </xf>
    <xf numFmtId="0" fontId="4" fillId="0" borderId="22" xfId="0" applyFont="1" applyBorder="1" applyAlignment="1">
      <alignment horizontal="left" vertical="top" wrapText="1"/>
    </xf>
    <xf numFmtId="0" fontId="4" fillId="0" borderId="6" xfId="0" applyFont="1" applyBorder="1" applyAlignment="1">
      <alignment horizontal="left" vertical="top" wrapText="1"/>
    </xf>
    <xf numFmtId="0" fontId="4" fillId="0" borderId="14" xfId="0" applyFont="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xf>
    <xf numFmtId="0" fontId="0" fillId="0" borderId="16" xfId="0" applyBorder="1" applyAlignment="1">
      <alignment horizontal="left" vertical="top"/>
    </xf>
    <xf numFmtId="0" fontId="13" fillId="0" borderId="18" xfId="0" applyFont="1" applyBorder="1" applyAlignment="1">
      <alignment horizontal="right" vertical="top" wrapText="1"/>
    </xf>
    <xf numFmtId="0" fontId="13" fillId="0" borderId="4" xfId="0" applyFont="1" applyBorder="1" applyAlignment="1">
      <alignment horizontal="right" vertical="top" wrapText="1"/>
    </xf>
    <xf numFmtId="0" fontId="2"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3" fillId="0" borderId="17" xfId="0" applyFont="1" applyBorder="1" applyAlignment="1">
      <alignment horizontal="right" vertical="top" wrapText="1"/>
    </xf>
    <xf numFmtId="0" fontId="11" fillId="0" borderId="10" xfId="0" applyFont="1" applyBorder="1" applyAlignment="1">
      <alignment horizontal="right" vertical="top" wrapText="1"/>
    </xf>
    <xf numFmtId="0" fontId="13" fillId="0" borderId="19" xfId="0" applyFont="1" applyBorder="1" applyAlignment="1">
      <alignment horizontal="right" vertical="top" wrapText="1"/>
    </xf>
    <xf numFmtId="0" fontId="13" fillId="0" borderId="20" xfId="0" applyFont="1" applyBorder="1" applyAlignment="1">
      <alignment horizontal="righ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C$5" fmlaRange="$L$2:$L$9"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oogle.nl/url?sa=i&amp;rct=j&amp;q=logo+gemeente+leiderdorp&amp;source=images&amp;cd=&amp;cad=rja&amp;docid=AQHLtJ3zPBxqWM&amp;tbnid=Xikuqf5QzLJDYM:&amp;ved=0CAUQjRw&amp;url=http://www.nationaleonderwijsgids.nl/zoek_instelling/leiderdorp/14140531/gemeente-leiderdorp&amp;ei=5OYdUs22IPOW0QWf-IC4CA&amp;bvm=bv.51156542,d.d2k&amp;psig=AFQjCNEYvr21D9hIUT5FkCLPMHc8FPR7Kg&amp;ust=1377777726433683"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xdr:row>
          <xdr:rowOff>9525</xdr:rowOff>
        </xdr:from>
        <xdr:to>
          <xdr:col>3</xdr:col>
          <xdr:colOff>2657475</xdr:colOff>
          <xdr:row>4</xdr:row>
          <xdr:rowOff>238125</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3</xdr:col>
      <xdr:colOff>1323975</xdr:colOff>
      <xdr:row>0</xdr:row>
      <xdr:rowOff>142875</xdr:rowOff>
    </xdr:from>
    <xdr:to>
      <xdr:col>3</xdr:col>
      <xdr:colOff>2409190</xdr:colOff>
      <xdr:row>0</xdr:row>
      <xdr:rowOff>1569085</xdr:rowOff>
    </xdr:to>
    <xdr:pic>
      <xdr:nvPicPr>
        <xdr:cNvPr id="23" name="irc_mi" descr="http://www.nationaleonderwijsgids.nl/zoek_instelling/0ab16becb272c610e6c28336e392046d/logo">
          <a:hlinkClick xmlns:r="http://schemas.openxmlformats.org/officeDocument/2006/relationships" r:id="rId1"/>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7575" y="142875"/>
          <a:ext cx="1085215" cy="142621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72"/>
  <sheetViews>
    <sheetView tabSelected="1" view="pageBreakPreview" zoomScaleNormal="75" zoomScaleSheetLayoutView="100" workbookViewId="0">
      <selection sqref="A1:C1"/>
    </sheetView>
  </sheetViews>
  <sheetFormatPr defaultColWidth="27" defaultRowHeight="12.75" outlineLevelRow="1" x14ac:dyDescent="0.35"/>
  <cols>
    <col min="1" max="1" width="14.73046875" style="3" customWidth="1"/>
    <col min="2" max="2" width="28.59765625" style="3" customWidth="1"/>
    <col min="3" max="3" width="45.86328125" style="3" customWidth="1"/>
    <col min="4" max="4" width="40" style="3" customWidth="1"/>
    <col min="5" max="6" width="10.73046875" style="4" customWidth="1"/>
    <col min="7" max="16384" width="27" style="4"/>
  </cols>
  <sheetData>
    <row r="1" spans="1:12" ht="135.75" customHeight="1" thickBot="1" x14ac:dyDescent="0.4">
      <c r="A1" s="35" t="s">
        <v>91</v>
      </c>
      <c r="B1" s="36"/>
      <c r="C1" s="36"/>
      <c r="D1" s="37"/>
      <c r="E1" s="37"/>
      <c r="F1" s="38"/>
    </row>
    <row r="2" spans="1:12" ht="20.100000000000001" customHeight="1" x14ac:dyDescent="0.4">
      <c r="A2" s="89" t="s">
        <v>24</v>
      </c>
      <c r="B2" s="90"/>
      <c r="C2" s="58"/>
      <c r="D2" s="59"/>
      <c r="E2" s="39" t="s">
        <v>6</v>
      </c>
      <c r="F2" s="40"/>
      <c r="L2" s="15" t="s">
        <v>85</v>
      </c>
    </row>
    <row r="3" spans="1:12" ht="20.100000000000001" customHeight="1" x14ac:dyDescent="0.4">
      <c r="A3" s="81" t="s">
        <v>9</v>
      </c>
      <c r="B3" s="82"/>
      <c r="C3" s="25"/>
      <c r="D3" s="26"/>
      <c r="E3" s="51" t="str">
        <f>IF(COUNT(F13:F67)=0,"-",(2*F13+2*F23+2*F33+F48+F58+F68)/9)</f>
        <v>-</v>
      </c>
      <c r="F3" s="52"/>
      <c r="L3" s="15" t="s">
        <v>80</v>
      </c>
    </row>
    <row r="4" spans="1:12" ht="20.100000000000001" customHeight="1" x14ac:dyDescent="0.4">
      <c r="A4" s="81" t="s">
        <v>78</v>
      </c>
      <c r="B4" s="82"/>
      <c r="C4" s="25"/>
      <c r="D4" s="26"/>
      <c r="E4" s="53"/>
      <c r="F4" s="52"/>
      <c r="L4" s="15" t="s">
        <v>79</v>
      </c>
    </row>
    <row r="5" spans="1:12" ht="20.100000000000001" customHeight="1" x14ac:dyDescent="0.4">
      <c r="A5" s="81" t="s">
        <v>87</v>
      </c>
      <c r="B5" s="82"/>
      <c r="C5" s="25">
        <v>1</v>
      </c>
      <c r="D5" s="26"/>
      <c r="E5" s="53"/>
      <c r="F5" s="52"/>
      <c r="L5" s="15" t="s">
        <v>84</v>
      </c>
    </row>
    <row r="6" spans="1:12" ht="20.100000000000001" customHeight="1" x14ac:dyDescent="0.4">
      <c r="A6" s="81" t="s">
        <v>25</v>
      </c>
      <c r="B6" s="82"/>
      <c r="C6" s="25"/>
      <c r="D6" s="26"/>
      <c r="E6" s="53"/>
      <c r="F6" s="52"/>
      <c r="L6" s="15" t="s">
        <v>81</v>
      </c>
    </row>
    <row r="7" spans="1:12" ht="20.100000000000001" customHeight="1" x14ac:dyDescent="0.4">
      <c r="A7" s="81" t="s">
        <v>26</v>
      </c>
      <c r="B7" s="82"/>
      <c r="C7" s="11"/>
      <c r="D7" s="12"/>
      <c r="E7" s="53"/>
      <c r="F7" s="52"/>
      <c r="G7" s="14"/>
      <c r="L7" s="15" t="s">
        <v>83</v>
      </c>
    </row>
    <row r="8" spans="1:12" ht="20.100000000000001" customHeight="1" x14ac:dyDescent="0.4">
      <c r="A8" s="81" t="s">
        <v>28</v>
      </c>
      <c r="B8" s="82"/>
      <c r="C8" s="25"/>
      <c r="D8" s="26"/>
      <c r="E8" s="53"/>
      <c r="F8" s="52"/>
      <c r="G8" s="14"/>
      <c r="L8" s="15" t="s">
        <v>86</v>
      </c>
    </row>
    <row r="9" spans="1:12" ht="20.100000000000001" customHeight="1" x14ac:dyDescent="0.4">
      <c r="A9" s="81" t="s">
        <v>27</v>
      </c>
      <c r="B9" s="82"/>
      <c r="C9" s="25"/>
      <c r="D9" s="26"/>
      <c r="E9" s="53"/>
      <c r="F9" s="52"/>
      <c r="L9" s="15" t="s">
        <v>82</v>
      </c>
    </row>
    <row r="10" spans="1:12" ht="20.100000000000001" customHeight="1" x14ac:dyDescent="0.35">
      <c r="A10" s="81" t="s">
        <v>10</v>
      </c>
      <c r="B10" s="82"/>
      <c r="C10" s="25"/>
      <c r="D10" s="26"/>
      <c r="E10" s="53"/>
      <c r="F10" s="52"/>
    </row>
    <row r="11" spans="1:12" ht="20.100000000000001" customHeight="1" thickBot="1" x14ac:dyDescent="0.4">
      <c r="A11" s="91" t="s">
        <v>11</v>
      </c>
      <c r="B11" s="92"/>
      <c r="C11" s="56"/>
      <c r="D11" s="57"/>
      <c r="E11" s="54"/>
      <c r="F11" s="55"/>
    </row>
    <row r="12" spans="1:12" s="21" customFormat="1" ht="25.9" thickBot="1" x14ac:dyDescent="0.5">
      <c r="A12" s="16" t="s">
        <v>0</v>
      </c>
      <c r="B12" s="17" t="s">
        <v>1</v>
      </c>
      <c r="C12" s="17" t="s">
        <v>2</v>
      </c>
      <c r="D12" s="18" t="s">
        <v>77</v>
      </c>
      <c r="E12" s="19" t="s">
        <v>4</v>
      </c>
      <c r="F12" s="20" t="s">
        <v>5</v>
      </c>
    </row>
    <row r="13" spans="1:12" ht="38.25" hidden="1" outlineLevel="1" x14ac:dyDescent="0.35">
      <c r="A13" s="83" t="s">
        <v>3</v>
      </c>
      <c r="B13" s="69" t="s">
        <v>12</v>
      </c>
      <c r="C13" s="6" t="s">
        <v>71</v>
      </c>
      <c r="D13" s="41"/>
      <c r="E13" s="30" t="str">
        <f>IF(C17="a. De plannen waren veel te optimistisch; er was geen rekening gehouden met mogelijke risico’s of er was sprake van slecht management.",1,IF(C17="b. De plannen waren te optimistisch; er was geen rekening gehouden met mogelijke risico’s.",4,IF(C17="c. De plannen waren realistisch; er was rekening gehouden met mogelijke risico’s.",7,IF(C17="d. De plannen waren flexibel; er was een goed inzicht (proactief) in mogelijke risico’s die invloed hebben op de voortgang en de maatregelen om deze te beheersen.",10,"-"))))</f>
        <v>-</v>
      </c>
      <c r="F13" s="22" t="str">
        <f>IF((COUNT(E13:E22))=0,"-",(AVERAGE(E13:E22)))</f>
        <v>-</v>
      </c>
    </row>
    <row r="14" spans="1:12" ht="25.5" hidden="1" outlineLevel="1" x14ac:dyDescent="0.35">
      <c r="A14" s="77"/>
      <c r="B14" s="70"/>
      <c r="C14" s="7" t="s">
        <v>29</v>
      </c>
      <c r="D14" s="33"/>
      <c r="E14" s="28"/>
      <c r="F14" s="23"/>
    </row>
    <row r="15" spans="1:12" ht="25.5" hidden="1" outlineLevel="1" x14ac:dyDescent="0.35">
      <c r="A15" s="77"/>
      <c r="B15" s="70"/>
      <c r="C15" s="7" t="s">
        <v>69</v>
      </c>
      <c r="D15" s="33"/>
      <c r="E15" s="28"/>
      <c r="F15" s="23"/>
    </row>
    <row r="16" spans="1:12" ht="51" hidden="1" outlineLevel="1" x14ac:dyDescent="0.45">
      <c r="A16" s="77"/>
      <c r="B16" s="70"/>
      <c r="C16" s="7" t="s">
        <v>70</v>
      </c>
      <c r="D16" s="33"/>
      <c r="E16" s="28"/>
      <c r="F16" s="23"/>
      <c r="H16"/>
    </row>
    <row r="17" spans="1:7" ht="58.5" customHeight="1" collapsed="1" x14ac:dyDescent="0.35">
      <c r="A17" s="77"/>
      <c r="B17" s="70"/>
      <c r="C17" s="1"/>
      <c r="D17" s="33"/>
      <c r="E17" s="28"/>
      <c r="F17" s="23"/>
    </row>
    <row r="18" spans="1:7" s="5" customFormat="1" ht="41.25" hidden="1" customHeight="1" outlineLevel="1" x14ac:dyDescent="0.35">
      <c r="A18" s="77"/>
      <c r="B18" s="66" t="s">
        <v>14</v>
      </c>
      <c r="C18" s="8" t="s">
        <v>72</v>
      </c>
      <c r="D18" s="42"/>
      <c r="E18" s="48" t="str">
        <f>IF(C22="a. De gemiddelde voortgang liep meer dan 25 procent (in tijd) achter op de goedgekeurde planning en de aannemer ondernam geen bijsturingsmaatregelen.",1,IF(C22="b. De gemiddelde voortgang liep ongeveer 10 procent (in tijd) achter op de goedgekeurde planning. De aannemer ondernam weinig bijsturingsmaatregelen.",4,IF(C22="c. Vrijwel alle plannen werden door de aannemer op tijd nagekomen.",7,IF(C22="d. Alle gemaakte plannen werden door de aannemer binnen de afgesproken termijn uitgevoerd, mede door veelvuldig bijsturen door de aannemer.",10,"-"))))</f>
        <v>-</v>
      </c>
      <c r="F18" s="23"/>
      <c r="G18" s="4"/>
    </row>
    <row r="19" spans="1:7" s="5" customFormat="1" ht="42.75" hidden="1" customHeight="1" outlineLevel="1" x14ac:dyDescent="0.35">
      <c r="A19" s="77"/>
      <c r="B19" s="67"/>
      <c r="C19" s="8" t="s">
        <v>30</v>
      </c>
      <c r="D19" s="43"/>
      <c r="E19" s="49"/>
      <c r="F19" s="23"/>
      <c r="G19" s="4"/>
    </row>
    <row r="20" spans="1:7" s="5" customFormat="1" ht="25.5" hidden="1" outlineLevel="1" x14ac:dyDescent="0.35">
      <c r="A20" s="77"/>
      <c r="B20" s="67"/>
      <c r="C20" s="8" t="s">
        <v>31</v>
      </c>
      <c r="D20" s="43"/>
      <c r="E20" s="49"/>
      <c r="F20" s="23"/>
    </row>
    <row r="21" spans="1:7" s="5" customFormat="1" ht="44.25" hidden="1" customHeight="1" outlineLevel="1" x14ac:dyDescent="0.35">
      <c r="A21" s="77"/>
      <c r="B21" s="67"/>
      <c r="C21" s="8" t="s">
        <v>73</v>
      </c>
      <c r="D21" s="43"/>
      <c r="E21" s="49"/>
      <c r="F21" s="23"/>
    </row>
    <row r="22" spans="1:7" ht="60.75" customHeight="1" collapsed="1" thickBot="1" x14ac:dyDescent="0.4">
      <c r="A22" s="78"/>
      <c r="B22" s="68"/>
      <c r="C22" s="2"/>
      <c r="D22" s="44"/>
      <c r="E22" s="50"/>
      <c r="F22" s="24"/>
      <c r="G22" s="5"/>
    </row>
    <row r="23" spans="1:7" ht="63.75" hidden="1" outlineLevel="1" x14ac:dyDescent="0.35">
      <c r="A23" s="76" t="s">
        <v>7</v>
      </c>
      <c r="B23" s="69" t="s">
        <v>88</v>
      </c>
      <c r="C23" s="9" t="s">
        <v>32</v>
      </c>
      <c r="D23" s="41"/>
      <c r="E23" s="30" t="str">
        <f>IF(C27="a. De aannemer was herhaaldelijk onbekend met of miste ervaring betreffende het eigen werkgebied en toonde dat het eisen vanuit raakvlakken met of invloeden op andere terreinen onvoldoende beheerst. Er was veel begeleiding nodig.",1,IF(C27="b. De aannemer beheerste het eigen werkgebied redelijk tot voldoende, maar was herhaaldelijk onbekend met eisen vanuit raakvlakken met en invloeden op andere terreinen. Er was herhaaldelijk begeleiding nodig.",4,IF(C27="c. De aannemer beheerste het eigen werkgebied voldoende en was bekend met eisen vanuit raakvlakken met en invloeden op andere terreinen. Er was weinig begeleiding nodig.",7,IF(C27="d. Geen aansturing nodig en de aannemer is meedenkend, vooruitdenkend en initiatief nemend tot verbeteringen.",10,"-"))))</f>
        <v>-</v>
      </c>
      <c r="F23" s="45" t="str">
        <f>IF(COUNT(E23:E32)=0,"-",AVERAGE(E23:E32))</f>
        <v>-</v>
      </c>
      <c r="G23" s="5"/>
    </row>
    <row r="24" spans="1:7" ht="54" hidden="1" customHeight="1" outlineLevel="1" x14ac:dyDescent="0.35">
      <c r="A24" s="87"/>
      <c r="B24" s="70"/>
      <c r="C24" s="8" t="s">
        <v>33</v>
      </c>
      <c r="D24" s="33"/>
      <c r="E24" s="28"/>
      <c r="F24" s="46"/>
    </row>
    <row r="25" spans="1:7" ht="51" hidden="1" outlineLevel="1" x14ac:dyDescent="0.35">
      <c r="A25" s="87"/>
      <c r="B25" s="70"/>
      <c r="C25" s="8" t="s">
        <v>34</v>
      </c>
      <c r="D25" s="33"/>
      <c r="E25" s="28"/>
      <c r="F25" s="46"/>
    </row>
    <row r="26" spans="1:7" ht="38.25" hidden="1" outlineLevel="1" x14ac:dyDescent="0.35">
      <c r="A26" s="87"/>
      <c r="B26" s="70"/>
      <c r="C26" s="8" t="s">
        <v>35</v>
      </c>
      <c r="D26" s="33"/>
      <c r="E26" s="28"/>
      <c r="F26" s="46"/>
    </row>
    <row r="27" spans="1:7" ht="46.5" customHeight="1" collapsed="1" x14ac:dyDescent="0.35">
      <c r="A27" s="87"/>
      <c r="B27" s="70"/>
      <c r="C27" s="1"/>
      <c r="D27" s="33"/>
      <c r="E27" s="28"/>
      <c r="F27" s="46"/>
    </row>
    <row r="28" spans="1:7" ht="63.75" hidden="1" outlineLevel="1" x14ac:dyDescent="0.35">
      <c r="A28" s="87"/>
      <c r="B28" s="71" t="s">
        <v>15</v>
      </c>
      <c r="C28" s="8" t="s">
        <v>36</v>
      </c>
      <c r="D28" s="33"/>
      <c r="E28" s="27" t="str">
        <f>IF(C32="a. De kwaliteit van het werk was dusdanig onder de maat dat niet na is te gaan of de aannemer het risicomanagement heeft toegepast. Onderaannemers leverden onvoldoende kwaliteit en werkten ongecoördineerd.",1,IF(C32="b. De  aannemer signaleerde en beheerste risico’s onvoldoende en beheersmaatregelen werden niet altijd correct uitgevoerd. Onderaannemers leverden voldoende kwaliteit maar werden slecht gecoördineerd.",4,IF(C32="c. De  aannemer heeft de meeste risico’s goed gesignaleerd en beheersmaatregelen goed toegepast en geëvalueerd. Onderaannemers leverden goede kwaliteit.",7,IF(C32="d. De  aannemer heeft risico’s goed gesignaleerd en heeft beheersmaatregelen goed toegepast. De  aannemer liet tevens de belangen van de opdrachtgever in zijn beheersmaatregelen doorklinken. Het werk van onderaannemers was goed.",10,"-"))))</f>
        <v>-</v>
      </c>
      <c r="F28" s="46"/>
    </row>
    <row r="29" spans="1:7" ht="51" hidden="1" outlineLevel="1" x14ac:dyDescent="0.35">
      <c r="A29" s="87"/>
      <c r="B29" s="70"/>
      <c r="C29" s="8" t="s">
        <v>37</v>
      </c>
      <c r="D29" s="33"/>
      <c r="E29" s="28"/>
      <c r="F29" s="46"/>
    </row>
    <row r="30" spans="1:7" ht="51" hidden="1" outlineLevel="1" x14ac:dyDescent="0.35">
      <c r="A30" s="87"/>
      <c r="B30" s="70"/>
      <c r="C30" s="8" t="s">
        <v>38</v>
      </c>
      <c r="D30" s="33"/>
      <c r="E30" s="28"/>
      <c r="F30" s="46"/>
    </row>
    <row r="31" spans="1:7" ht="63.75" hidden="1" outlineLevel="1" x14ac:dyDescent="0.35">
      <c r="A31" s="87"/>
      <c r="B31" s="70"/>
      <c r="C31" s="8" t="s">
        <v>74</v>
      </c>
      <c r="D31" s="33"/>
      <c r="E31" s="28"/>
      <c r="F31" s="46"/>
    </row>
    <row r="32" spans="1:7" ht="57" customHeight="1" collapsed="1" thickBot="1" x14ac:dyDescent="0.4">
      <c r="A32" s="88"/>
      <c r="B32" s="72"/>
      <c r="C32" s="2"/>
      <c r="D32" s="34"/>
      <c r="E32" s="29"/>
      <c r="F32" s="47"/>
    </row>
    <row r="33" spans="1:9" ht="38.25" hidden="1" outlineLevel="1" x14ac:dyDescent="0.35">
      <c r="A33" s="84" t="s">
        <v>13</v>
      </c>
      <c r="B33" s="69" t="s">
        <v>16</v>
      </c>
      <c r="C33" s="9" t="s">
        <v>39</v>
      </c>
      <c r="D33" s="41"/>
      <c r="E33" s="30" t="str">
        <f>IF(C37="a. Beide partijen behartigden alleen eigen belangen of weigerden uit de conflictsfeer te komen en communiceerden hier onvoldoende over.",1,IF(C37="b. Beide partijen konden zich verplaatsen in elkaars belangen en mogelijke problemen konden besproken worden. Bij het zoeken naar oplossingen kon echter de conflictsfeer niet vermeden worden.",4,IF(C37="c. Beide partijen konden zich verplaatsen in elkaars belangen en mogelijke problemen konden besproken worden. Bij het zoeken naar oplossingen werd ook veelvuldig samengewerkt.",7,IF(C37="d. Beide partijen voelden zich verantwoordelijk voor belangen van de andere partij. Daarvoor werd altijd de samenwerking opgezocht en werd op een proactieve wijze over mogelijke problemen gecommuniceerd.",10,"-"))))</f>
        <v>-</v>
      </c>
      <c r="F33" s="22" t="str">
        <f>IF((COUNT(E33:E47))=0,"-",(AVERAGE(E33:E47)))</f>
        <v>-</v>
      </c>
    </row>
    <row r="34" spans="1:9" ht="51" hidden="1" outlineLevel="1" x14ac:dyDescent="0.35">
      <c r="A34" s="85"/>
      <c r="B34" s="70"/>
      <c r="C34" s="8" t="s">
        <v>40</v>
      </c>
      <c r="D34" s="33"/>
      <c r="E34" s="28"/>
      <c r="F34" s="31"/>
    </row>
    <row r="35" spans="1:9" ht="51" hidden="1" outlineLevel="1" x14ac:dyDescent="0.35">
      <c r="A35" s="85"/>
      <c r="B35" s="70"/>
      <c r="C35" s="8" t="s">
        <v>41</v>
      </c>
      <c r="D35" s="33"/>
      <c r="E35" s="28"/>
      <c r="F35" s="31"/>
    </row>
    <row r="36" spans="1:9" ht="51" hidden="1" outlineLevel="1" x14ac:dyDescent="0.35">
      <c r="A36" s="85"/>
      <c r="B36" s="70"/>
      <c r="C36" s="8" t="s">
        <v>42</v>
      </c>
      <c r="D36" s="33"/>
      <c r="E36" s="28"/>
      <c r="F36" s="31"/>
    </row>
    <row r="37" spans="1:9" ht="67.5" customHeight="1" collapsed="1" x14ac:dyDescent="0.35">
      <c r="A37" s="85"/>
      <c r="B37" s="70"/>
      <c r="C37" s="1"/>
      <c r="D37" s="33"/>
      <c r="E37" s="28"/>
      <c r="F37" s="31"/>
    </row>
    <row r="38" spans="1:9" ht="25.5" hidden="1" outlineLevel="1" x14ac:dyDescent="0.35">
      <c r="A38" s="85"/>
      <c r="B38" s="71" t="s">
        <v>17</v>
      </c>
      <c r="C38" s="8" t="s">
        <v>43</v>
      </c>
      <c r="D38" s="33"/>
      <c r="E38" s="27" t="str">
        <f>IF(C42="a. De aannemer kwam afspraken niet na, ook niet na rappelleren door de opdrachtgever.",1,IF(C42="b. De aannemer kwam afspraken niet meteen na, maar wel na rappelleren door de opdrachtgever.",4,IF(C42="c. De aannemer kwam de meeste afspraken na.",7,IF(C42="d. De aannemer kwam alle afspraken na, vaak ruim voor de deadline.",10,"-"))))</f>
        <v>-</v>
      </c>
      <c r="F38" s="31"/>
    </row>
    <row r="39" spans="1:9" ht="25.5" hidden="1" outlineLevel="1" x14ac:dyDescent="0.35">
      <c r="A39" s="85"/>
      <c r="B39" s="70"/>
      <c r="C39" s="8" t="s">
        <v>44</v>
      </c>
      <c r="D39" s="33"/>
      <c r="E39" s="28"/>
      <c r="F39" s="31"/>
    </row>
    <row r="40" spans="1:9" hidden="1" outlineLevel="1" x14ac:dyDescent="0.35">
      <c r="A40" s="85"/>
      <c r="B40" s="70"/>
      <c r="C40" s="8" t="s">
        <v>45</v>
      </c>
      <c r="D40" s="33"/>
      <c r="E40" s="28"/>
      <c r="F40" s="31"/>
    </row>
    <row r="41" spans="1:9" ht="25.5" hidden="1" outlineLevel="1" x14ac:dyDescent="0.35">
      <c r="A41" s="85"/>
      <c r="B41" s="70"/>
      <c r="C41" s="8" t="s">
        <v>46</v>
      </c>
      <c r="D41" s="33"/>
      <c r="E41" s="28"/>
      <c r="F41" s="31"/>
    </row>
    <row r="42" spans="1:9" ht="66" customHeight="1" collapsed="1" x14ac:dyDescent="0.35">
      <c r="A42" s="85"/>
      <c r="B42" s="70"/>
      <c r="C42" s="1"/>
      <c r="D42" s="33"/>
      <c r="E42" s="28"/>
      <c r="F42" s="31"/>
    </row>
    <row r="43" spans="1:9" ht="51" hidden="1" outlineLevel="1" x14ac:dyDescent="0.35">
      <c r="A43" s="85"/>
      <c r="B43" s="71" t="s">
        <v>18</v>
      </c>
      <c r="C43" s="8" t="s">
        <v>47</v>
      </c>
      <c r="D43" s="33"/>
      <c r="E43" s="27" t="str">
        <f>IF(C47="a. Contractwijzigingen opgedragen door de opdrachtgever of op initiatief van de aannemer waren slecht bespreekbaar en leidden tot een niet bevredigend resultaat.",1,IF(C47="b. Contractwijzigingen opgedragen door de opdrachtgever of op initiatief van de aannemer waren moeizaam bespreekbaar, maar leidden tot een bevredigend resultaat.",4,IF(C47="c. Contractwijzigingen opgedragen door de opdrachtgever of op initiatief van de aannemer waren bespreekbaar en leidden tot een bevredigend resultaat.",7,IF(C47="d. Contractwijzigingen opgedragen door de opdrachtgever of op initiatief van de aannemer waren goed bespreekbaar en leidden tot een uitstekend resultaat, doordat de aannemer in ruime mate meedacht in het belang van de opdrachtgever.",10,"-"))))</f>
        <v>-</v>
      </c>
      <c r="F43" s="31"/>
    </row>
    <row r="44" spans="1:9" ht="51" hidden="1" outlineLevel="1" x14ac:dyDescent="0.35">
      <c r="A44" s="85"/>
      <c r="B44" s="70"/>
      <c r="C44" s="8" t="s">
        <v>48</v>
      </c>
      <c r="D44" s="33"/>
      <c r="E44" s="28"/>
      <c r="F44" s="31"/>
    </row>
    <row r="45" spans="1:9" ht="38.25" hidden="1" outlineLevel="1" x14ac:dyDescent="0.35">
      <c r="A45" s="85"/>
      <c r="B45" s="70"/>
      <c r="C45" s="8" t="s">
        <v>75</v>
      </c>
      <c r="D45" s="33"/>
      <c r="E45" s="28"/>
      <c r="F45" s="31"/>
    </row>
    <row r="46" spans="1:9" ht="63.75" hidden="1" outlineLevel="1" x14ac:dyDescent="0.35">
      <c r="A46" s="85"/>
      <c r="B46" s="70"/>
      <c r="C46" s="8" t="s">
        <v>49</v>
      </c>
      <c r="D46" s="33"/>
      <c r="E46" s="28"/>
      <c r="F46" s="31"/>
    </row>
    <row r="47" spans="1:9" ht="89.25" customHeight="1" collapsed="1" thickBot="1" x14ac:dyDescent="0.4">
      <c r="A47" s="86"/>
      <c r="B47" s="72"/>
      <c r="C47" s="2"/>
      <c r="D47" s="34"/>
      <c r="E47" s="29"/>
      <c r="F47" s="32"/>
      <c r="I47" s="10"/>
    </row>
    <row r="48" spans="1:9" ht="38.25" hidden="1" outlineLevel="1" x14ac:dyDescent="0.35">
      <c r="A48" s="76" t="s">
        <v>8</v>
      </c>
      <c r="B48" s="69" t="s">
        <v>19</v>
      </c>
      <c r="C48" s="9" t="s">
        <v>50</v>
      </c>
      <c r="D48" s="41"/>
      <c r="E48" s="30" t="str">
        <f>IF(C52="a. De aannemer schonk geen of onvoldoende aandacht aan integrale veiligheid. Hij voldeed soms niet aan wet- en regelgeving.",1,IF(C52="b. De aannemer schonk slechts de hoognodige aandacht aan integrale veiligheid",4,IF(C52="c. De aannemer schonk voldoende aandacht aan integrale veiligheid",7,IF(C52="d. De aannemer schonk proactief en meer dan wettelijk verplicht aandacht aan integrale veiligheid.",10,"-"))))</f>
        <v>-</v>
      </c>
      <c r="F48" s="22" t="str">
        <f>IF((COUNT(E48:E57))=0,"-",(AVERAGE(E48:E57)))</f>
        <v>-</v>
      </c>
    </row>
    <row r="49" spans="1:6" ht="25.5" hidden="1" outlineLevel="1" x14ac:dyDescent="0.35">
      <c r="A49" s="79"/>
      <c r="B49" s="70"/>
      <c r="C49" s="8" t="s">
        <v>51</v>
      </c>
      <c r="D49" s="33"/>
      <c r="E49" s="28"/>
      <c r="F49" s="23"/>
    </row>
    <row r="50" spans="1:6" ht="25.5" hidden="1" outlineLevel="1" x14ac:dyDescent="0.35">
      <c r="A50" s="79"/>
      <c r="B50" s="70"/>
      <c r="C50" s="8" t="s">
        <v>52</v>
      </c>
      <c r="D50" s="33"/>
      <c r="E50" s="28"/>
      <c r="F50" s="23"/>
    </row>
    <row r="51" spans="1:6" ht="25.5" hidden="1" outlineLevel="1" x14ac:dyDescent="0.35">
      <c r="A51" s="79"/>
      <c r="B51" s="70"/>
      <c r="C51" s="8" t="s">
        <v>53</v>
      </c>
      <c r="D51" s="33"/>
      <c r="E51" s="28"/>
      <c r="F51" s="23"/>
    </row>
    <row r="52" spans="1:6" ht="73.5" customHeight="1" collapsed="1" x14ac:dyDescent="0.35">
      <c r="A52" s="79"/>
      <c r="B52" s="70"/>
      <c r="C52" s="1"/>
      <c r="D52" s="33"/>
      <c r="E52" s="28"/>
      <c r="F52" s="23"/>
    </row>
    <row r="53" spans="1:6" ht="38.25" hidden="1" customHeight="1" outlineLevel="1" x14ac:dyDescent="0.35">
      <c r="A53" s="79"/>
      <c r="B53" s="71" t="s">
        <v>20</v>
      </c>
      <c r="C53" s="8" t="s">
        <v>54</v>
      </c>
      <c r="D53" s="33"/>
      <c r="E53" s="27" t="str">
        <f>IF(C57="a. Het werkterrein, de keet en de bouwplaats waren vaak vervuild. Afval en zwerfvuil werden niet verwijderd. Het werkterrein was rommelig ingericht",1,IF(C57="b. Afval en vuil werden af en toe verwijderd waardoor  bouwplaats en werkterrein soms netjes en soms vervuild en rommelig waren. De opdrachtgever moest de aannemer hier regelmatig op wijzen",4,IF(C57="c. De aannemer ruimde werkterrein en bouwplaats regelmatig op en volgde hierin aanmerkingen van de opdrachtgever goed op. ",7,IF(C57="d. Afval en vuil werden altijd snel verwijderd, op eigen initiatief van de aannemer. De indeling van het werkterrein was van begin tot eind duidelijk.",10,"-"))))</f>
        <v>-</v>
      </c>
      <c r="F53" s="23"/>
    </row>
    <row r="54" spans="1:6" ht="38.25" hidden="1" customHeight="1" outlineLevel="1" x14ac:dyDescent="0.35">
      <c r="A54" s="79"/>
      <c r="B54" s="70"/>
      <c r="C54" s="8" t="s">
        <v>55</v>
      </c>
      <c r="D54" s="33"/>
      <c r="E54" s="28"/>
      <c r="F54" s="23"/>
    </row>
    <row r="55" spans="1:6" ht="38.25" hidden="1" customHeight="1" outlineLevel="1" x14ac:dyDescent="0.35">
      <c r="A55" s="79"/>
      <c r="B55" s="70"/>
      <c r="C55" s="8" t="s">
        <v>56</v>
      </c>
      <c r="D55" s="33"/>
      <c r="E55" s="28"/>
      <c r="F55" s="23"/>
    </row>
    <row r="56" spans="1:6" ht="38.25" hidden="1" customHeight="1" outlineLevel="1" x14ac:dyDescent="0.35">
      <c r="A56" s="79"/>
      <c r="B56" s="70"/>
      <c r="C56" s="8" t="s">
        <v>57</v>
      </c>
      <c r="D56" s="33"/>
      <c r="E56" s="28"/>
      <c r="F56" s="23"/>
    </row>
    <row r="57" spans="1:6" ht="65.25" customHeight="1" collapsed="1" thickBot="1" x14ac:dyDescent="0.4">
      <c r="A57" s="80"/>
      <c r="B57" s="72"/>
      <c r="C57" s="2"/>
      <c r="D57" s="34"/>
      <c r="E57" s="29"/>
      <c r="F57" s="24"/>
    </row>
    <row r="58" spans="1:6" ht="52.5" hidden="1" customHeight="1" outlineLevel="1" x14ac:dyDescent="0.35">
      <c r="A58" s="76" t="s">
        <v>21</v>
      </c>
      <c r="B58" s="73" t="s">
        <v>23</v>
      </c>
      <c r="C58" s="9" t="s">
        <v>58</v>
      </c>
      <c r="D58" s="61"/>
      <c r="E58" s="30" t="str">
        <f>IF(C62="a. De aannemer communiceerde slecht met de omgeving en/of informeerde de opdrachtgever niet over de geluiden uit de omgeving. Hierdoor heeft de opdrachtgever veel (vermijdbare) klachten ontvangen.",1,IF(C62="b. De aannemer communiceerde onvoldoende met de omgeving en/of informeerde de opdrachtgever te weinig over geluiden uit de omgeving. Hierdoor heeft de opdrachtgever enkele (vermijdbare) klachten ontvangen.",4,IF(C62="c. De aannemer communiceerde voldoende met de omgeving en/of informeerde de opdrachtgever voldoende over geluiden uit de omgeving. Hierdoor heeft de opdrachtgever bijna geen (vermijdbare) klachten ontvangen.",7,IF(C62="d. De aannemer communiceerde proactief met de omgeving en/of informeerde de opdrachtgever goed over geluiden uit de omgeving. Hierdoor heeft de opdrachtgever geen moeilijkheden met de omgeving gehad.",10,"-"))))</f>
        <v>-</v>
      </c>
      <c r="F58" s="22" t="str">
        <f>IF((COUNT(E58:E67))=0,"-",(AVERAGE(E58:E67)))</f>
        <v>-</v>
      </c>
    </row>
    <row r="59" spans="1:6" ht="63.75" hidden="1" outlineLevel="1" x14ac:dyDescent="0.35">
      <c r="A59" s="77"/>
      <c r="B59" s="74"/>
      <c r="C59" s="8" t="s">
        <v>59</v>
      </c>
      <c r="D59" s="62"/>
      <c r="E59" s="28"/>
      <c r="F59" s="23"/>
    </row>
    <row r="60" spans="1:6" ht="63.75" hidden="1" outlineLevel="1" x14ac:dyDescent="0.35">
      <c r="A60" s="77"/>
      <c r="B60" s="74"/>
      <c r="C60" s="8" t="s">
        <v>60</v>
      </c>
      <c r="D60" s="62"/>
      <c r="E60" s="28"/>
      <c r="F60" s="23"/>
    </row>
    <row r="61" spans="1:6" ht="63.75" hidden="1" outlineLevel="1" x14ac:dyDescent="0.35">
      <c r="A61" s="77"/>
      <c r="B61" s="74"/>
      <c r="C61" s="8" t="s">
        <v>76</v>
      </c>
      <c r="D61" s="62"/>
      <c r="E61" s="28"/>
      <c r="F61" s="23"/>
    </row>
    <row r="62" spans="1:6" ht="57.4" customHeight="1" collapsed="1" x14ac:dyDescent="0.35">
      <c r="A62" s="77"/>
      <c r="B62" s="75"/>
      <c r="C62" s="1"/>
      <c r="D62" s="63"/>
      <c r="E62" s="28"/>
      <c r="F62" s="23"/>
    </row>
    <row r="63" spans="1:6" ht="38.25" hidden="1" outlineLevel="1" x14ac:dyDescent="0.35">
      <c r="A63" s="77"/>
      <c r="B63" s="71" t="s">
        <v>89</v>
      </c>
      <c r="C63" s="13" t="s">
        <v>61</v>
      </c>
      <c r="D63" s="64"/>
      <c r="E63" s="65" t="str">
        <f>IF(C67="a. De aannemer had geen inzicht in de belangrijke milieuaspecten en nam geen of nauwelijks maatregelen om negatieve milieuaspecten te voorkomen/beperken.",1,IF(C67="b. De aannemer had wel inzicht in de belangrijke milieuaspecten maar nam onvoldoende structureel maatregelen om negatieve milieuaspecten te voorkomen/beperken.",4,IF(C67="c. De aannemer had een goed inzicht in de belangrijke milieuaspecten en nam voldoende structureel maatregelen om negatieve milieuaspecten te voorkomen/beperken.",7,IF(C67="d. De aannemer had een goed inzicht in de belangrijke milieuaspecten en nam voldoende structureel maatregelen om negatieve milieuaspecten te voorkomen/beperken. Daarnaast heeft de  aannemer ook positief gestuurd op milieuaspecten in de keten.",10,"-"))))</f>
        <v>-</v>
      </c>
      <c r="F63" s="23"/>
    </row>
    <row r="64" spans="1:6" ht="51" hidden="1" outlineLevel="1" x14ac:dyDescent="0.35">
      <c r="A64" s="77"/>
      <c r="B64" s="70"/>
      <c r="C64" s="8" t="s">
        <v>62</v>
      </c>
      <c r="D64" s="33"/>
      <c r="E64" s="28"/>
      <c r="F64" s="23"/>
    </row>
    <row r="65" spans="1:6" ht="51" hidden="1" outlineLevel="1" x14ac:dyDescent="0.35">
      <c r="A65" s="77"/>
      <c r="B65" s="70"/>
      <c r="C65" s="8" t="s">
        <v>63</v>
      </c>
      <c r="D65" s="33"/>
      <c r="E65" s="28"/>
      <c r="F65" s="23"/>
    </row>
    <row r="66" spans="1:6" ht="63.75" hidden="1" outlineLevel="1" x14ac:dyDescent="0.35">
      <c r="A66" s="77"/>
      <c r="B66" s="70"/>
      <c r="C66" s="8" t="s">
        <v>64</v>
      </c>
      <c r="D66" s="33"/>
      <c r="E66" s="28"/>
      <c r="F66" s="23"/>
    </row>
    <row r="67" spans="1:6" ht="50.25" customHeight="1" collapsed="1" thickBot="1" x14ac:dyDescent="0.4">
      <c r="A67" s="78"/>
      <c r="B67" s="72"/>
      <c r="C67" s="2"/>
      <c r="D67" s="34"/>
      <c r="E67" s="29"/>
      <c r="F67" s="24"/>
    </row>
    <row r="68" spans="1:6" ht="51" hidden="1" outlineLevel="1" x14ac:dyDescent="0.35">
      <c r="A68" s="76" t="s">
        <v>22</v>
      </c>
      <c r="B68" s="66" t="s">
        <v>90</v>
      </c>
      <c r="C68" s="8" t="s">
        <v>65</v>
      </c>
      <c r="D68" s="42"/>
      <c r="E68" s="48" t="str">
        <f>IF(C72="a. De aannemer heeft bewijsdocumenten en revisies niet overgedragen aan de opdrachtgever. Zelfs niet nadat de opdrachtgever heeft verzocht om dit alsnog te doen.",1,IF(C72="b. De aannemer heeft bewijsdocumenten en revisies buiten de daarvoor gestelde termijn overgedragen aan de opdrachtgever en/of deze documenten waren van onvoldoende kwaliteit.",4,IF(C72="c. De aannemer heeft bewijsdocumenten en revisies binnen de daarvoor gestelde termijn overgedragen aan de opdrachtgever.",7,IF(C72="d. De aannemer heeft bewijsdocumenten en revisies binnen de daarvoor gestelde termijn ter acceptatie voorgelegd aan de opdrachtgever en deze documenten waren van goede kwaliteit.",10,"-"))))</f>
        <v>-</v>
      </c>
      <c r="F68" s="60" t="str">
        <f>+E68</f>
        <v>-</v>
      </c>
    </row>
    <row r="69" spans="1:6" ht="51" hidden="1" outlineLevel="1" x14ac:dyDescent="0.35">
      <c r="A69" s="77"/>
      <c r="B69" s="67"/>
      <c r="C69" s="8" t="s">
        <v>66</v>
      </c>
      <c r="D69" s="43"/>
      <c r="E69" s="49"/>
      <c r="F69" s="23"/>
    </row>
    <row r="70" spans="1:6" ht="38.25" hidden="1" outlineLevel="1" x14ac:dyDescent="0.35">
      <c r="A70" s="77"/>
      <c r="B70" s="67"/>
      <c r="C70" s="8" t="s">
        <v>67</v>
      </c>
      <c r="D70" s="43"/>
      <c r="E70" s="49"/>
      <c r="F70" s="23"/>
    </row>
    <row r="71" spans="1:6" ht="51" hidden="1" outlineLevel="1" x14ac:dyDescent="0.35">
      <c r="A71" s="77"/>
      <c r="B71" s="67"/>
      <c r="C71" s="8" t="s">
        <v>68</v>
      </c>
      <c r="D71" s="43"/>
      <c r="E71" s="49"/>
      <c r="F71" s="23"/>
    </row>
    <row r="72" spans="1:6" ht="71.650000000000006" customHeight="1" collapsed="1" thickBot="1" x14ac:dyDescent="0.4">
      <c r="A72" s="78"/>
      <c r="B72" s="68"/>
      <c r="C72" s="2"/>
      <c r="D72" s="44"/>
      <c r="E72" s="50"/>
      <c r="F72" s="24"/>
    </row>
  </sheetData>
  <mergeCells count="71">
    <mergeCell ref="A33:A47"/>
    <mergeCell ref="A23:A32"/>
    <mergeCell ref="A2:B2"/>
    <mergeCell ref="A4:B4"/>
    <mergeCell ref="A11:B11"/>
    <mergeCell ref="B13:B17"/>
    <mergeCell ref="A3:B3"/>
    <mergeCell ref="A6:B6"/>
    <mergeCell ref="A5:B5"/>
    <mergeCell ref="A9:B9"/>
    <mergeCell ref="A68:A72"/>
    <mergeCell ref="A58:A67"/>
    <mergeCell ref="A48:A57"/>
    <mergeCell ref="C5:D5"/>
    <mergeCell ref="A7:B7"/>
    <mergeCell ref="A8:B8"/>
    <mergeCell ref="A13:A22"/>
    <mergeCell ref="A10:B10"/>
    <mergeCell ref="B18:B22"/>
    <mergeCell ref="D48:D52"/>
    <mergeCell ref="B43:B47"/>
    <mergeCell ref="D13:D17"/>
    <mergeCell ref="B28:B32"/>
    <mergeCell ref="B23:B27"/>
    <mergeCell ref="D28:D32"/>
    <mergeCell ref="D33:D37"/>
    <mergeCell ref="C8:D8"/>
    <mergeCell ref="B68:B72"/>
    <mergeCell ref="B48:B52"/>
    <mergeCell ref="B63:B67"/>
    <mergeCell ref="C4:D4"/>
    <mergeCell ref="C6:D6"/>
    <mergeCell ref="B38:B42"/>
    <mergeCell ref="B53:B57"/>
    <mergeCell ref="D53:D57"/>
    <mergeCell ref="B33:B37"/>
    <mergeCell ref="D38:D42"/>
    <mergeCell ref="B58:B62"/>
    <mergeCell ref="F68:F72"/>
    <mergeCell ref="D68:D72"/>
    <mergeCell ref="E68:E72"/>
    <mergeCell ref="E58:E62"/>
    <mergeCell ref="D58:D62"/>
    <mergeCell ref="D63:D67"/>
    <mergeCell ref="E63:E67"/>
    <mergeCell ref="A1:C1"/>
    <mergeCell ref="D1:F1"/>
    <mergeCell ref="F13:F22"/>
    <mergeCell ref="E2:F2"/>
    <mergeCell ref="D23:D27"/>
    <mergeCell ref="D18:D22"/>
    <mergeCell ref="F23:F32"/>
    <mergeCell ref="E13:E17"/>
    <mergeCell ref="E18:E22"/>
    <mergeCell ref="E3:F11"/>
    <mergeCell ref="C10:D10"/>
    <mergeCell ref="C11:D11"/>
    <mergeCell ref="C3:D3"/>
    <mergeCell ref="C2:D2"/>
    <mergeCell ref="E23:E27"/>
    <mergeCell ref="E28:E32"/>
    <mergeCell ref="F48:F57"/>
    <mergeCell ref="F58:F67"/>
    <mergeCell ref="C9:D9"/>
    <mergeCell ref="E53:E57"/>
    <mergeCell ref="E48:E52"/>
    <mergeCell ref="F33:F47"/>
    <mergeCell ref="E43:E47"/>
    <mergeCell ref="E38:E42"/>
    <mergeCell ref="D43:D47"/>
    <mergeCell ref="E33:E37"/>
  </mergeCells>
  <phoneticPr fontId="12" type="noConversion"/>
  <dataValidations count="2">
    <dataValidation type="list" allowBlank="1" showInputMessage="1" showErrorMessage="1" sqref="C22 C72 C32 C27 C37 C42 C47 C52 C67 C57 C62" xr:uid="{00000000-0002-0000-0000-000000000000}">
      <formula1>C18:C21</formula1>
    </dataValidation>
    <dataValidation type="list" allowBlank="1" showInputMessage="1" showErrorMessage="1" sqref="C17" xr:uid="{00000000-0002-0000-0000-000001000000}">
      <formula1>$C$13:$C$16</formula1>
    </dataValidation>
  </dataValidations>
  <printOptions horizontalCentered="1"/>
  <pageMargins left="0.51181102362204722" right="0.51181102362204722" top="0.94488188976377963" bottom="0.55118110236220474"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locked="0" defaultSize="0" autoLine="0" autoPict="0">
                <anchor moveWithCells="1">
                  <from>
                    <xdr:col>2</xdr:col>
                    <xdr:colOff>0</xdr:colOff>
                    <xdr:row>4</xdr:row>
                    <xdr:rowOff>9525</xdr:rowOff>
                  </from>
                  <to>
                    <xdr:col>3</xdr:col>
                    <xdr:colOff>2657475</xdr:colOff>
                    <xdr:row>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aannemer</vt:lpstr>
      <vt:lpstr>Blad1</vt:lpstr>
      <vt:lpstr>aannemer!Afdrukbereik</vt:lpstr>
      <vt:lpstr>aannemer!Afdruktitels</vt:lpstr>
      <vt:lpstr>D._realistisch_met_extra_toevoegingen_op_eigen_initiatief</vt:lpstr>
    </vt:vector>
  </TitlesOfParts>
  <Company>Gemeente Gouda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727509</dc:creator>
  <cp:lastModifiedBy>Kossen, Marianne</cp:lastModifiedBy>
  <cp:lastPrinted>2013-01-30T10:23:56Z</cp:lastPrinted>
  <dcterms:created xsi:type="dcterms:W3CDTF">2012-11-02T08:51:01Z</dcterms:created>
  <dcterms:modified xsi:type="dcterms:W3CDTF">2021-12-07T12:45:10Z</dcterms:modified>
</cp:coreProperties>
</file>