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defaultThemeVersion="124226"/>
  <mc:AlternateContent xmlns:mc="http://schemas.openxmlformats.org/markup-compatibility/2006">
    <mc:Choice Requires="x15">
      <x15ac:absPath xmlns:x15ac="http://schemas.microsoft.com/office/spreadsheetml/2010/11/ac" url="H:\Aanbesteden &amp; Contracteren\RAAMOVEREENKOMSTEN\DIENSTEN\2021\Inhuur afvalinzamelingsauto's\Documenten TenderNed\"/>
    </mc:Choice>
  </mc:AlternateContent>
  <xr:revisionPtr revIDLastSave="0" documentId="8_{A788BA97-38A4-4CA4-AE3B-B17831423AAA}" xr6:coauthVersionLast="45" xr6:coauthVersionMax="45" xr10:uidLastSave="{00000000-0000-0000-0000-000000000000}"/>
  <bookViews>
    <workbookView xWindow="-120" yWindow="-120" windowWidth="29040" windowHeight="15840" firstSheet="2" activeTab="2" xr2:uid="{00000000-000D-0000-FFFF-FFFF00000000}"/>
  </bookViews>
  <sheets>
    <sheet name="1" sheetId="1" state="hidden" r:id="rId1"/>
    <sheet name="Perceel 1" sheetId="7" state="hidden" r:id="rId2"/>
    <sheet name="Prijsinvulformulier-v1.0" sheetId="14" r:id="rId3"/>
    <sheet name="kostenmatrix (2)" sheetId="13" state="hidden" r:id="rId4"/>
    <sheet name="Blad2" sheetId="10" state="hidden" r:id="rId5"/>
    <sheet name="installaties (2)" sheetId="11" state="hidden" r:id="rId6"/>
  </sheets>
  <definedNames>
    <definedName name="Aard_van_het_gebouw" localSheetId="5">#REF!</definedName>
    <definedName name="Aard_van_het_gebouw" localSheetId="3">#REF!</definedName>
    <definedName name="Aard_van_het_gebouw" localSheetId="2">#REF!</definedName>
    <definedName name="Aard_van_het_gebouw">#REF!</definedName>
    <definedName name="_xlnm.Print_Area" localSheetId="5">'installaties (2)'!$A$1:$B$764</definedName>
    <definedName name="_xlnm.Print_Area" localSheetId="3">'kostenmatrix (2)'!$A$1:$I$70</definedName>
    <definedName name="_xlnm.Print_Area" localSheetId="1">'Perceel 1'!$A$1:$M$117</definedName>
    <definedName name="_xlnm.Print_Titles" localSheetId="0">'1'!$1:$3</definedName>
    <definedName name="_xlnm.Print_Titles" localSheetId="5">'installaties (2)'!$1:$3</definedName>
    <definedName name="_xlnm.Print_Titles" localSheetId="2">'Prijsinvulformulier-v1.0'!$7:$10</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22" i="14" l="1"/>
  <c r="E24" i="14"/>
  <c r="E19" i="14"/>
  <c r="E18" i="14"/>
  <c r="E17" i="14"/>
  <c r="E16" i="14"/>
  <c r="H67" i="13"/>
  <c r="I67" i="13"/>
  <c r="F67" i="13"/>
  <c r="H66" i="13"/>
  <c r="I66" i="13"/>
  <c r="F66" i="13"/>
  <c r="H65" i="13"/>
  <c r="I65" i="13"/>
  <c r="F65" i="13"/>
  <c r="I64" i="13"/>
  <c r="H64" i="13"/>
  <c r="F64" i="13"/>
  <c r="H63" i="13"/>
  <c r="I63" i="13"/>
  <c r="F63" i="13"/>
  <c r="H62" i="13"/>
  <c r="I62" i="13"/>
  <c r="F62" i="13"/>
  <c r="H61" i="13"/>
  <c r="I61" i="13"/>
  <c r="F61" i="13"/>
  <c r="H60" i="13"/>
  <c r="I60" i="13"/>
  <c r="F60" i="13"/>
  <c r="H59" i="13"/>
  <c r="I59" i="13"/>
  <c r="F59" i="13"/>
  <c r="H57" i="13"/>
  <c r="I57" i="13"/>
  <c r="F57" i="13"/>
  <c r="H56" i="13"/>
  <c r="I56" i="13"/>
  <c r="F56" i="13"/>
  <c r="H55" i="13"/>
  <c r="I55" i="13"/>
  <c r="F55" i="13"/>
  <c r="H54" i="13"/>
  <c r="I54" i="13"/>
  <c r="F54" i="13"/>
  <c r="H53" i="13"/>
  <c r="I53" i="13"/>
  <c r="F53" i="13"/>
  <c r="H52" i="13"/>
  <c r="I52" i="13"/>
  <c r="F52" i="13"/>
  <c r="I51" i="13"/>
  <c r="H51" i="13"/>
  <c r="F51" i="13"/>
  <c r="H50" i="13"/>
  <c r="I50" i="13"/>
  <c r="F50" i="13"/>
  <c r="H49" i="13"/>
  <c r="I49" i="13"/>
  <c r="F49" i="13"/>
  <c r="H48" i="13"/>
  <c r="H69" i="13"/>
  <c r="F48" i="13"/>
  <c r="H47" i="13"/>
  <c r="I47" i="13"/>
  <c r="F47" i="13"/>
  <c r="H46" i="13"/>
  <c r="I46" i="13"/>
  <c r="F46" i="13"/>
  <c r="H45" i="13"/>
  <c r="I45" i="13"/>
  <c r="F45" i="13"/>
  <c r="H44" i="13"/>
  <c r="I44" i="13"/>
  <c r="F44" i="13"/>
  <c r="H43" i="13"/>
  <c r="I43" i="13"/>
  <c r="F43" i="13"/>
  <c r="H42" i="13"/>
  <c r="I42" i="13"/>
  <c r="F42" i="13"/>
  <c r="H41" i="13"/>
  <c r="I41" i="13"/>
  <c r="F41" i="13"/>
  <c r="H40" i="13"/>
  <c r="I40" i="13"/>
  <c r="F40" i="13"/>
  <c r="H39" i="13"/>
  <c r="I39" i="13"/>
  <c r="F39" i="13"/>
  <c r="H38" i="13"/>
  <c r="I38" i="13"/>
  <c r="F38" i="13"/>
  <c r="H37" i="13"/>
  <c r="I37" i="13"/>
  <c r="F37" i="13"/>
  <c r="H36" i="13"/>
  <c r="I36" i="13"/>
  <c r="F36" i="13"/>
  <c r="I35" i="13"/>
  <c r="H35" i="13"/>
  <c r="F35" i="13"/>
  <c r="H34" i="13"/>
  <c r="I34" i="13"/>
  <c r="F34" i="13"/>
  <c r="H33" i="13"/>
  <c r="I33" i="13"/>
  <c r="F33" i="13"/>
  <c r="H32" i="13"/>
  <c r="I32" i="13"/>
  <c r="F32" i="13"/>
  <c r="H31" i="13"/>
  <c r="I31" i="13"/>
  <c r="F31" i="13"/>
  <c r="H30" i="13"/>
  <c r="I30" i="13"/>
  <c r="F30" i="13"/>
  <c r="H29" i="13"/>
  <c r="I29" i="13"/>
  <c r="F29" i="13"/>
  <c r="H28" i="13"/>
  <c r="I28" i="13"/>
  <c r="F28" i="13"/>
  <c r="H27" i="13"/>
  <c r="I27" i="13"/>
  <c r="F27" i="13"/>
  <c r="H26" i="13"/>
  <c r="I26" i="13"/>
  <c r="F26" i="13"/>
  <c r="H25" i="13"/>
  <c r="I25" i="13"/>
  <c r="F25" i="13"/>
  <c r="H24" i="13"/>
  <c r="I24" i="13"/>
  <c r="F24" i="13"/>
  <c r="H23" i="13"/>
  <c r="I23" i="13"/>
  <c r="F23" i="13"/>
  <c r="H22" i="13"/>
  <c r="I22" i="13"/>
  <c r="F22" i="13"/>
  <c r="H21" i="13"/>
  <c r="I21" i="13"/>
  <c r="F21" i="13"/>
  <c r="H20" i="13"/>
  <c r="I20" i="13"/>
  <c r="F20" i="13"/>
  <c r="I19" i="13"/>
  <c r="H19" i="13"/>
  <c r="F19" i="13"/>
  <c r="H18" i="13"/>
  <c r="I18" i="13"/>
  <c r="F18" i="13"/>
  <c r="H17" i="13"/>
  <c r="I17" i="13"/>
  <c r="F17" i="13"/>
  <c r="H16" i="13"/>
  <c r="I16" i="13"/>
  <c r="F16" i="13"/>
  <c r="H15" i="13"/>
  <c r="I15" i="13"/>
  <c r="F15" i="13"/>
  <c r="H14" i="13"/>
  <c r="I14" i="13"/>
  <c r="F14" i="13"/>
  <c r="H13" i="13"/>
  <c r="I13" i="13"/>
  <c r="F13" i="13"/>
  <c r="H12" i="13"/>
  <c r="I12" i="13"/>
  <c r="F12" i="13"/>
  <c r="H11" i="13"/>
  <c r="I11" i="13"/>
  <c r="F11" i="13"/>
  <c r="H10" i="13"/>
  <c r="I10" i="13"/>
  <c r="F10" i="13"/>
  <c r="H9" i="13"/>
  <c r="I9" i="13"/>
  <c r="F9" i="13"/>
  <c r="H8" i="13"/>
  <c r="I8" i="13"/>
  <c r="F8" i="13"/>
  <c r="H7" i="13"/>
  <c r="I7" i="13"/>
  <c r="I69" i="13"/>
  <c r="C74" i="13"/>
  <c r="F7" i="13"/>
  <c r="F69" i="13"/>
  <c r="C72" i="13"/>
  <c r="I48" i="13"/>
  <c r="C119" i="7"/>
  <c r="I8" i="7"/>
  <c r="I9" i="7"/>
  <c r="I10" i="7"/>
  <c r="I11" i="7"/>
  <c r="I12" i="7"/>
  <c r="I13" i="7"/>
  <c r="I14" i="7"/>
  <c r="I15" i="7"/>
  <c r="I16" i="7"/>
  <c r="I17" i="7"/>
  <c r="I18" i="7"/>
  <c r="I19" i="7"/>
  <c r="I20" i="7"/>
  <c r="I21" i="7"/>
  <c r="I22" i="7"/>
  <c r="I23" i="7"/>
  <c r="I24" i="7"/>
  <c r="I25" i="7"/>
  <c r="I26" i="7"/>
  <c r="I27" i="7"/>
  <c r="I28" i="7"/>
  <c r="I29" i="7"/>
  <c r="I30" i="7"/>
  <c r="I31" i="7"/>
  <c r="I32" i="7"/>
  <c r="I33" i="7"/>
  <c r="I34" i="7"/>
  <c r="I35" i="7"/>
  <c r="I36" i="7"/>
  <c r="I37" i="7"/>
  <c r="I38" i="7"/>
  <c r="I39" i="7"/>
  <c r="I40" i="7"/>
  <c r="I41" i="7"/>
  <c r="I42" i="7"/>
  <c r="I43" i="7"/>
  <c r="I44" i="7"/>
  <c r="I45" i="7"/>
  <c r="I46" i="7"/>
  <c r="I47" i="7"/>
  <c r="I48" i="7"/>
  <c r="I49" i="7"/>
  <c r="I50" i="7"/>
  <c r="I51" i="7"/>
  <c r="I52" i="7"/>
  <c r="I53" i="7"/>
  <c r="I54" i="7"/>
  <c r="I55" i="7"/>
  <c r="I56" i="7"/>
  <c r="I57" i="7"/>
  <c r="I58" i="7"/>
  <c r="I59" i="7"/>
  <c r="I60" i="7"/>
  <c r="I61" i="7"/>
  <c r="I62" i="7"/>
  <c r="I63" i="7"/>
  <c r="I64" i="7"/>
  <c r="I65" i="7"/>
  <c r="I66" i="7"/>
  <c r="I67" i="7"/>
  <c r="I68" i="7"/>
  <c r="I69" i="7"/>
  <c r="I70" i="7"/>
  <c r="I71" i="7"/>
  <c r="I72" i="7"/>
  <c r="I73" i="7"/>
  <c r="I74" i="7"/>
  <c r="I75" i="7"/>
  <c r="I76" i="7"/>
  <c r="I77" i="7"/>
  <c r="I78" i="7"/>
  <c r="I79" i="7"/>
  <c r="I80" i="7"/>
  <c r="I81" i="7"/>
  <c r="I82" i="7"/>
  <c r="I83" i="7"/>
  <c r="I84" i="7"/>
  <c r="I85" i="7"/>
  <c r="I86" i="7"/>
  <c r="I87" i="7"/>
  <c r="I88" i="7"/>
  <c r="I89" i="7"/>
  <c r="I90" i="7"/>
  <c r="I91" i="7"/>
  <c r="I92" i="7"/>
  <c r="I93" i="7"/>
  <c r="I94" i="7"/>
  <c r="I95" i="7"/>
  <c r="I96" i="7"/>
  <c r="I97" i="7"/>
  <c r="I98" i="7"/>
  <c r="I99" i="7"/>
  <c r="I100" i="7"/>
  <c r="I101" i="7"/>
  <c r="I102" i="7"/>
  <c r="I103" i="7"/>
  <c r="I104" i="7"/>
  <c r="I105" i="7"/>
  <c r="I106" i="7"/>
  <c r="I107" i="7"/>
  <c r="I108" i="7"/>
  <c r="I109" i="7"/>
  <c r="I110" i="7"/>
  <c r="I111" i="7"/>
  <c r="I112" i="7"/>
  <c r="I113" i="7"/>
  <c r="I114" i="7"/>
  <c r="I7" i="7"/>
  <c r="I116" i="7"/>
  <c r="J41" i="7"/>
  <c r="M41" i="7"/>
  <c r="J10" i="7"/>
  <c r="J11" i="7"/>
  <c r="J12" i="7"/>
  <c r="J13" i="7"/>
  <c r="J15" i="7"/>
  <c r="J16" i="7"/>
  <c r="J17" i="7"/>
  <c r="J18" i="7"/>
  <c r="J19" i="7"/>
  <c r="J20" i="7"/>
  <c r="J21" i="7"/>
  <c r="J22" i="7"/>
  <c r="J23" i="7"/>
  <c r="J24" i="7"/>
  <c r="J25" i="7"/>
  <c r="J26" i="7"/>
  <c r="J27" i="7"/>
  <c r="J28" i="7"/>
  <c r="J29" i="7"/>
  <c r="J30" i="7"/>
  <c r="J31" i="7"/>
  <c r="J32" i="7"/>
  <c r="J35" i="7"/>
  <c r="J36" i="7"/>
  <c r="J37" i="7"/>
  <c r="J38" i="7"/>
  <c r="J39" i="7"/>
  <c r="J40" i="7"/>
  <c r="J43" i="7"/>
  <c r="J44" i="7"/>
  <c r="J45" i="7"/>
  <c r="J46" i="7"/>
  <c r="J51" i="7"/>
  <c r="J52" i="7"/>
  <c r="J53" i="7"/>
  <c r="J54" i="7"/>
  <c r="J55" i="7"/>
  <c r="J56" i="7"/>
  <c r="J57" i="7"/>
  <c r="J58" i="7"/>
  <c r="J59" i="7"/>
  <c r="J60" i="7"/>
  <c r="J61" i="7"/>
  <c r="J62" i="7"/>
  <c r="J63" i="7"/>
  <c r="J64" i="7"/>
  <c r="J65" i="7"/>
  <c r="J66" i="7"/>
  <c r="J67" i="7"/>
  <c r="J68" i="7"/>
  <c r="J69" i="7"/>
  <c r="J70" i="7"/>
  <c r="J71" i="7"/>
  <c r="J72" i="7"/>
  <c r="J73" i="7"/>
  <c r="J74" i="7"/>
  <c r="J75" i="7"/>
  <c r="J76" i="7"/>
  <c r="J77" i="7"/>
  <c r="J78" i="7"/>
  <c r="J79" i="7"/>
  <c r="J80" i="7"/>
  <c r="J81" i="7"/>
  <c r="J82" i="7"/>
  <c r="J83" i="7"/>
  <c r="J84" i="7"/>
  <c r="J85" i="7"/>
  <c r="J86" i="7"/>
  <c r="J87" i="7"/>
  <c r="J88" i="7"/>
  <c r="J89" i="7"/>
  <c r="J90" i="7"/>
  <c r="J91" i="7"/>
  <c r="J92" i="7"/>
  <c r="J93" i="7"/>
  <c r="J94" i="7"/>
  <c r="J95" i="7"/>
  <c r="J96" i="7"/>
  <c r="J97" i="7"/>
  <c r="J98" i="7"/>
  <c r="J99" i="7"/>
  <c r="J100" i="7"/>
  <c r="J101" i="7"/>
  <c r="J102" i="7"/>
  <c r="J103" i="7"/>
  <c r="J104" i="7"/>
  <c r="J105" i="7"/>
  <c r="J106" i="7"/>
  <c r="J107" i="7"/>
  <c r="J108" i="7"/>
  <c r="J109" i="7"/>
  <c r="J110" i="7"/>
  <c r="J111" i="7"/>
  <c r="J112" i="7"/>
  <c r="J113" i="7"/>
  <c r="J114" i="7"/>
  <c r="J7" i="7"/>
  <c r="J116" i="7"/>
  <c r="M7" i="7"/>
  <c r="M22" i="7"/>
  <c r="M20" i="7"/>
  <c r="M10" i="7"/>
  <c r="M11" i="7"/>
  <c r="M12" i="7"/>
  <c r="M13" i="7"/>
  <c r="M16" i="7"/>
  <c r="M17" i="7"/>
  <c r="M18" i="7"/>
  <c r="M19" i="7"/>
  <c r="M21" i="7"/>
  <c r="M23" i="7"/>
  <c r="M24" i="7"/>
  <c r="M25" i="7"/>
  <c r="M26" i="7"/>
  <c r="M27" i="7"/>
  <c r="M28" i="7"/>
  <c r="M29" i="7"/>
  <c r="M30" i="7"/>
  <c r="M31" i="7"/>
  <c r="M32" i="7"/>
  <c r="M35" i="7"/>
  <c r="M36" i="7"/>
  <c r="M37" i="7"/>
  <c r="M38" i="7"/>
  <c r="M39" i="7"/>
  <c r="M40" i="7"/>
  <c r="M43" i="7"/>
  <c r="M44" i="7"/>
  <c r="M45" i="7"/>
  <c r="M46" i="7"/>
  <c r="M51" i="7"/>
  <c r="M52" i="7"/>
  <c r="M53" i="7"/>
  <c r="M54" i="7"/>
  <c r="M55" i="7"/>
  <c r="M56" i="7"/>
  <c r="M57" i="7"/>
  <c r="M58" i="7"/>
  <c r="M59" i="7"/>
  <c r="M60" i="7"/>
  <c r="M61" i="7"/>
  <c r="M62" i="7"/>
  <c r="M63" i="7"/>
  <c r="M64" i="7"/>
  <c r="M65" i="7"/>
  <c r="M66" i="7"/>
  <c r="M67" i="7"/>
  <c r="M68" i="7"/>
  <c r="M69" i="7"/>
  <c r="M70" i="7"/>
  <c r="M71" i="7"/>
  <c r="M72" i="7"/>
  <c r="M73" i="7"/>
  <c r="M74" i="7"/>
  <c r="M75" i="7"/>
  <c r="M76" i="7"/>
  <c r="M77" i="7"/>
  <c r="M78" i="7"/>
  <c r="M79" i="7"/>
  <c r="M80" i="7"/>
  <c r="M81" i="7"/>
  <c r="M82" i="7"/>
  <c r="M83" i="7"/>
  <c r="M84" i="7"/>
  <c r="M85" i="7"/>
  <c r="M86" i="7"/>
  <c r="M87" i="7"/>
  <c r="M88" i="7"/>
  <c r="M89" i="7"/>
  <c r="M90" i="7"/>
  <c r="M91" i="7"/>
  <c r="M92" i="7"/>
  <c r="M93" i="7"/>
  <c r="M94" i="7"/>
  <c r="M95" i="7"/>
  <c r="M96" i="7"/>
  <c r="M97" i="7"/>
  <c r="M98" i="7"/>
  <c r="M99" i="7"/>
  <c r="M100" i="7"/>
  <c r="M101" i="7"/>
  <c r="M102" i="7"/>
  <c r="M103" i="7"/>
  <c r="M104" i="7"/>
  <c r="M105" i="7"/>
  <c r="M106" i="7"/>
  <c r="M107" i="7"/>
  <c r="M108" i="7"/>
  <c r="M109" i="7"/>
  <c r="M110" i="7"/>
  <c r="M111" i="7"/>
  <c r="M112" i="7"/>
  <c r="M113" i="7"/>
  <c r="M114" i="7"/>
  <c r="M116" i="7"/>
  <c r="C121" i="7"/>
  <c r="J31" i="1"/>
  <c r="J30" i="1"/>
  <c r="J140" i="1"/>
  <c r="J139" i="1"/>
  <c r="J138" i="1"/>
  <c r="J137" i="1"/>
  <c r="J136" i="1"/>
  <c r="J135" i="1"/>
  <c r="J134" i="1"/>
  <c r="J133" i="1"/>
  <c r="J142" i="1"/>
  <c r="J84" i="1"/>
  <c r="J83" i="1"/>
  <c r="J82" i="1"/>
  <c r="J81" i="1"/>
  <c r="J80" i="1"/>
  <c r="J79" i="1"/>
  <c r="J78" i="1"/>
  <c r="J77" i="1"/>
  <c r="J76" i="1"/>
  <c r="J75" i="1"/>
  <c r="J74" i="1"/>
  <c r="J73" i="1"/>
  <c r="J86" i="1"/>
  <c r="J15" i="1"/>
  <c r="J16" i="1"/>
  <c r="J17" i="1"/>
  <c r="J18" i="1"/>
  <c r="J19" i="1"/>
  <c r="J20" i="1"/>
  <c r="J21" i="1"/>
  <c r="J22" i="1"/>
  <c r="J23" i="1"/>
  <c r="J24" i="1"/>
  <c r="J14" i="1"/>
  <c r="J13" i="1"/>
  <c r="J12" i="1"/>
  <c r="J11" i="1"/>
  <c r="J10" i="1"/>
  <c r="J37" i="1"/>
  <c r="J162" i="1"/>
</calcChain>
</file>

<file path=xl/sharedStrings.xml><?xml version="1.0" encoding="utf-8"?>
<sst xmlns="http://schemas.openxmlformats.org/spreadsheetml/2006/main" count="1407" uniqueCount="415">
  <si>
    <t>Uurtarief zater, zon en feestdagen</t>
  </si>
  <si>
    <t>Voorrijdtarief zater, zon en feestdagen</t>
  </si>
  <si>
    <t>Uurtarief buiten werktijd</t>
  </si>
  <si>
    <t>Voorrijdtarief buiten werktijd</t>
  </si>
  <si>
    <t>Uurtarief tijdens werktijd</t>
  </si>
  <si>
    <t>Voorrijdtarief tijdens werktijd</t>
  </si>
  <si>
    <t>Tarief</t>
  </si>
  <si>
    <t>Buitencontractuele werkzaamheden</t>
  </si>
  <si>
    <t>Noot: Onderhoudsdeel + risicodeel = totaal</t>
  </si>
  <si>
    <t>Totaal</t>
  </si>
  <si>
    <t xml:space="preserve">Risicodeel </t>
  </si>
  <si>
    <t xml:space="preserve">Onderhoudsdeel </t>
  </si>
  <si>
    <t>Installatienummer</t>
  </si>
  <si>
    <t>Installatie</t>
  </si>
  <si>
    <t>Preventief onderhoud</t>
  </si>
  <si>
    <t>Naam</t>
  </si>
  <si>
    <t>Adres</t>
  </si>
  <si>
    <t>Paats</t>
  </si>
  <si>
    <t>Utrecht</t>
  </si>
  <si>
    <t>Fabrikant</t>
  </si>
  <si>
    <t xml:space="preserve">Type </t>
  </si>
  <si>
    <t>Bouwjaar</t>
  </si>
  <si>
    <t>Roltrap 1</t>
  </si>
  <si>
    <t>Roltrap 2</t>
  </si>
  <si>
    <t>Roltrap 3</t>
  </si>
  <si>
    <t>Roltrap 4</t>
  </si>
  <si>
    <t>Roltrap 5</t>
  </si>
  <si>
    <t>Roltrap 6</t>
  </si>
  <si>
    <t>Roltrap 7</t>
  </si>
  <si>
    <t>Roltrap 8</t>
  </si>
  <si>
    <t>KONE</t>
  </si>
  <si>
    <t>Lengte roltrap</t>
  </si>
  <si>
    <t>Nominale last (kg)</t>
  </si>
  <si>
    <t>Roltrappen</t>
  </si>
  <si>
    <t>Lift A</t>
  </si>
  <si>
    <t>Lift B</t>
  </si>
  <si>
    <t>Lift C</t>
  </si>
  <si>
    <t>Lift D</t>
  </si>
  <si>
    <t>Lift E</t>
  </si>
  <si>
    <t>Lift F</t>
  </si>
  <si>
    <t>Gegevens transportinstallaties</t>
  </si>
  <si>
    <t xml:space="preserve">Kenmerk onderhoudsontract : </t>
  </si>
  <si>
    <t xml:space="preserve">Stadskantoor </t>
  </si>
  <si>
    <t>Stadsplateau 1</t>
  </si>
  <si>
    <t>Naam installatie</t>
  </si>
  <si>
    <t>Installatienummer fabrikant</t>
  </si>
  <si>
    <t>Installatienummer Gemeente Utrecht</t>
  </si>
  <si>
    <t xml:space="preserve">Besturingsgroep </t>
  </si>
  <si>
    <t>Kern noord</t>
  </si>
  <si>
    <t>Gebruik</t>
  </si>
  <si>
    <t>Personenlift</t>
  </si>
  <si>
    <t>Aandrijving</t>
  </si>
  <si>
    <t>Tractie</t>
  </si>
  <si>
    <t>Machinekamer</t>
  </si>
  <si>
    <t>ja</t>
  </si>
  <si>
    <t>Besturing</t>
  </si>
  <si>
    <t>Maximaal aantal personen</t>
  </si>
  <si>
    <t>Hefhoogte (m)</t>
  </si>
  <si>
    <t>Hefsnelheid (m/s)</t>
  </si>
  <si>
    <t>Aantal stopplaatsen</t>
  </si>
  <si>
    <t>Aantal schachttoegangen</t>
  </si>
  <si>
    <t>Aantal kooitoegangen</t>
  </si>
  <si>
    <t>Brandweerlift</t>
  </si>
  <si>
    <t>Bouwnorm</t>
  </si>
  <si>
    <t>Warenwet liften</t>
  </si>
  <si>
    <t>nee</t>
  </si>
  <si>
    <t>11144-6</t>
  </si>
  <si>
    <t>Lift H</t>
  </si>
  <si>
    <t>Kern zuid</t>
  </si>
  <si>
    <t>Monospace 700</t>
  </si>
  <si>
    <t>Lift J</t>
  </si>
  <si>
    <t>Lift K</t>
  </si>
  <si>
    <t>11144-9</t>
  </si>
  <si>
    <t>Lift L</t>
  </si>
  <si>
    <t>Lift X</t>
  </si>
  <si>
    <t>besturingsgroep P (hal achter)</t>
  </si>
  <si>
    <t>Lift Y</t>
  </si>
  <si>
    <t>Lift Z</t>
  </si>
  <si>
    <t>11144-13</t>
  </si>
  <si>
    <t>11144-14</t>
  </si>
  <si>
    <t>G (publiekshal)</t>
  </si>
  <si>
    <t>Roltrap 1 (0-1)</t>
  </si>
  <si>
    <t>11144-16</t>
  </si>
  <si>
    <t>Travelmaster 110</t>
  </si>
  <si>
    <t>Roltrap 2 (1-0)</t>
  </si>
  <si>
    <t>11144-17</t>
  </si>
  <si>
    <t>Roltrap 3 (1-2)</t>
  </si>
  <si>
    <t>11144-18</t>
  </si>
  <si>
    <t>Roltrap 4 (2-1)</t>
  </si>
  <si>
    <t>11144-19</t>
  </si>
  <si>
    <t>Roltrap 5 (2-3)</t>
  </si>
  <si>
    <t>11144-20</t>
  </si>
  <si>
    <t>Roltrap 6 (3-2)</t>
  </si>
  <si>
    <t>11144-21</t>
  </si>
  <si>
    <t>Roltrap 7 (3-4)</t>
  </si>
  <si>
    <t>11144-22</t>
  </si>
  <si>
    <t>Roltrap 8 (4-3)</t>
  </si>
  <si>
    <t>11144-23</t>
  </si>
  <si>
    <t>Roltrap 9 (4-5)</t>
  </si>
  <si>
    <t>11144-24</t>
  </si>
  <si>
    <t>Roltrap 10 (5-4)</t>
  </si>
  <si>
    <t>11144-25</t>
  </si>
  <si>
    <t>Roltrap 11 (3-6)</t>
  </si>
  <si>
    <t>11144-26</t>
  </si>
  <si>
    <t>Roltrap 12 (6-3)</t>
  </si>
  <si>
    <t>11144-27</t>
  </si>
  <si>
    <t>Gondel toren noord 22</t>
  </si>
  <si>
    <t>11144-28</t>
  </si>
  <si>
    <t>Gevelonderhoud</t>
  </si>
  <si>
    <t>Kranenburg Group</t>
  </si>
  <si>
    <t>NL-09-13-LM10-1013</t>
  </si>
  <si>
    <t>Pantograaf nominale last (kg)</t>
  </si>
  <si>
    <t>Pantograaf aantal personen</t>
  </si>
  <si>
    <t>Rijsnelheid (m/s)</t>
  </si>
  <si>
    <t>Zwenksnelheid (m/s)</t>
  </si>
  <si>
    <t>ARBO</t>
  </si>
  <si>
    <t>Gondel toren zuid 22</t>
  </si>
  <si>
    <t>NL-10-13-LM10-1014</t>
  </si>
  <si>
    <t>Gondel toren noord 12</t>
  </si>
  <si>
    <t>11144-30</t>
  </si>
  <si>
    <t>Gevelonderhoud buiten</t>
  </si>
  <si>
    <t>2011183-NL-10-13-LM8-1016</t>
  </si>
  <si>
    <t>Gondel toren zuid 12</t>
  </si>
  <si>
    <t>11144-31</t>
  </si>
  <si>
    <t>NL-10-13-LM8-1015</t>
  </si>
  <si>
    <t>SKU Vide (8e verdieping)</t>
  </si>
  <si>
    <t>11144-32</t>
  </si>
  <si>
    <t>Gevelonderhoud binnen</t>
  </si>
  <si>
    <t>NL-10-13-EMB96</t>
  </si>
  <si>
    <t>18 ( van 32 mtr tot 14 mtr)</t>
  </si>
  <si>
    <t xml:space="preserve">GOI SKU entree hal </t>
  </si>
  <si>
    <t>11144-33</t>
  </si>
  <si>
    <t xml:space="preserve">NL-10-13-EMB95 </t>
  </si>
  <si>
    <t>GOI boven roltrap</t>
  </si>
  <si>
    <t>11144-34</t>
  </si>
  <si>
    <t>NL-10-13-EMB97</t>
  </si>
  <si>
    <t>GOI Nivo 6 Zuidtoren</t>
  </si>
  <si>
    <t>11144-35</t>
  </si>
  <si>
    <t xml:space="preserve">NL-10-13-EMB98 </t>
  </si>
  <si>
    <t>hefplateau kelder</t>
  </si>
  <si>
    <t>11144-36</t>
  </si>
  <si>
    <t>Goederenheffer</t>
  </si>
  <si>
    <t>Büter hebetechnik</t>
  </si>
  <si>
    <t>Macinerichtlijn</t>
  </si>
  <si>
    <t>Loadingdock kelder</t>
  </si>
  <si>
    <t>11144-37</t>
  </si>
  <si>
    <t>Loadingdock</t>
  </si>
  <si>
    <t>Machinerichtlijn</t>
  </si>
  <si>
    <t>Onderhoudsnbeurt</t>
  </si>
  <si>
    <t>Gondel Noord 22</t>
  </si>
  <si>
    <t>Gondel Zuid 22</t>
  </si>
  <si>
    <t>Gondel Noord 12</t>
  </si>
  <si>
    <t>Gondel Zuid  12</t>
  </si>
  <si>
    <t>Roltrap 9</t>
  </si>
  <si>
    <t>Roltrap 10</t>
  </si>
  <si>
    <t>Roltrap 11</t>
  </si>
  <si>
    <t>Roltrap 12</t>
  </si>
  <si>
    <t>Liften</t>
  </si>
  <si>
    <t>Gevel onderhouds installaties</t>
  </si>
  <si>
    <t>alles &lt; € 250,--</t>
  </si>
  <si>
    <t>Contractprijs liften &amp; heffers</t>
  </si>
  <si>
    <t>Contractprijs roltrappen</t>
  </si>
  <si>
    <t>Contractprijs gevelondehoudsinstallaties</t>
  </si>
  <si>
    <t>contractprijs totaal</t>
  </si>
  <si>
    <t>beurten</t>
  </si>
  <si>
    <t>Minimaal</t>
  </si>
  <si>
    <t>aantal</t>
  </si>
  <si>
    <t xml:space="preserve">Lift A </t>
  </si>
  <si>
    <t>Lift X (lift P1)</t>
  </si>
  <si>
    <t>Lift Y (lift P2)</t>
  </si>
  <si>
    <t>Lift Z (lift P3)</t>
  </si>
  <si>
    <t>Lift 1 (lift G1)</t>
  </si>
  <si>
    <t>Lift 2 (lift G2)</t>
  </si>
  <si>
    <t>alles &lt; € 2500,--</t>
  </si>
  <si>
    <t>1144-T1</t>
  </si>
  <si>
    <t>1144-T2</t>
  </si>
  <si>
    <t>1144-T3</t>
  </si>
  <si>
    <t>1144-T4</t>
  </si>
  <si>
    <t>1144-T5</t>
  </si>
  <si>
    <t>1144-T6</t>
  </si>
  <si>
    <t>1144-T7</t>
  </si>
  <si>
    <t>1144-T8</t>
  </si>
  <si>
    <t>1144-T9</t>
  </si>
  <si>
    <t>1144-T10</t>
  </si>
  <si>
    <t>1144-T11</t>
  </si>
  <si>
    <t>1144-T12</t>
  </si>
  <si>
    <t>1144-T13</t>
  </si>
  <si>
    <t>1144-T14</t>
  </si>
  <si>
    <t>1144-T15</t>
  </si>
  <si>
    <t>1144-T16</t>
  </si>
  <si>
    <t>1144-T17</t>
  </si>
  <si>
    <t>Bijlage 4  Onderhoud transportinstallaties kenmerk 1100085726</t>
  </si>
  <si>
    <t>Prijsinvulformulier transportinstallaties, perceel 1</t>
  </si>
  <si>
    <t>Prijsinvulformulier perceel 1</t>
  </si>
  <si>
    <t>Standaardkostenmatrix</t>
  </si>
  <si>
    <t>Weeg factor</t>
  </si>
  <si>
    <t>Omschrijving werkzaamheid tractie lift</t>
  </si>
  <si>
    <t>toe te passen fabrikaat</t>
  </si>
  <si>
    <t>A</t>
  </si>
  <si>
    <t>B</t>
  </si>
  <si>
    <t>C</t>
  </si>
  <si>
    <t>Inkorten staalkabels</t>
  </si>
  <si>
    <t>Het vervangen van remvoeringen.</t>
  </si>
  <si>
    <t>Eigen fabrikaat</t>
  </si>
  <si>
    <t>Oliemonster hydraulisch systeem</t>
  </si>
  <si>
    <t>Omschrijving werkzaamheid hefplateau</t>
  </si>
  <si>
    <t>Het vervangen van 4 stuks eindschakelaars</t>
  </si>
  <si>
    <t>Olie vernieuwen hydraulische unit (50 liter)</t>
  </si>
  <si>
    <t>Het vervangen van een hefplateau doorgaand met 2 stopplaatsten en een hefvermogen van 250kg. Hefplateau is geschikt voor mindervaliden en dient te voldoen aan alle veiligheidseisen. Uitvoering is in gepoedercoat staalplaat. Plateau is 'binnen' gesitueerd.</t>
  </si>
  <si>
    <t xml:space="preserve">Het vervangen van hoofd (2 stuks0 en hulpstroomrelais (5 stuks) </t>
  </si>
  <si>
    <t>Omschrijving werkzaamheid algemeen</t>
  </si>
  <si>
    <t>Het vervangen van één soepele volgkabel (15 aders opvoerhoogte 16m)</t>
  </si>
  <si>
    <t>Het vervangen van één soepele telefoon volgkabel (opvoerhoogte 16m)</t>
  </si>
  <si>
    <t>Het vervangen van één schachttableau</t>
  </si>
  <si>
    <t>Otis 2000</t>
  </si>
  <si>
    <t>Shaeffer</t>
  </si>
  <si>
    <t>Kone</t>
  </si>
  <si>
    <t>Het vervangen van het kooitableau (vervangend paneelsysteem met verlichting eigen merk)</t>
  </si>
  <si>
    <t xml:space="preserve">Het vervangen van het kooitableau </t>
  </si>
  <si>
    <t>Shaffer</t>
  </si>
  <si>
    <t>Het vervangen van het kooitableau</t>
  </si>
  <si>
    <t>Het vervangen van de houten klapbank</t>
  </si>
  <si>
    <r>
      <t xml:space="preserve">Het vervangen van de </t>
    </r>
    <r>
      <rPr>
        <vertAlign val="superscript"/>
        <sz val="8"/>
        <rFont val="Arial"/>
        <family val="2"/>
      </rPr>
      <t>1</t>
    </r>
    <r>
      <rPr>
        <sz val="8"/>
        <rFont val="Arial"/>
        <family val="2"/>
      </rPr>
      <t>/</t>
    </r>
    <r>
      <rPr>
        <vertAlign val="subscript"/>
        <sz val="8"/>
        <rFont val="Arial"/>
        <family val="2"/>
      </rPr>
      <t>2</t>
    </r>
    <r>
      <rPr>
        <sz val="8"/>
        <rFont val="Arial"/>
        <family val="2"/>
      </rPr>
      <t xml:space="preserve"> spiegel in de liftcabine</t>
    </r>
  </si>
  <si>
    <t>Het vervangen van de cabinedeuraandrijving 900mm breed</t>
  </si>
  <si>
    <t>Selcom hydra</t>
  </si>
  <si>
    <t>Selcom pegasus</t>
  </si>
  <si>
    <t xml:space="preserve">Het vervangen van een deurcontact met brugstuk </t>
  </si>
  <si>
    <t>Sematic</t>
  </si>
  <si>
    <t>Kone / AMD</t>
  </si>
  <si>
    <t>Meiller</t>
  </si>
  <si>
    <t>Otis / Prima</t>
  </si>
  <si>
    <t>Forsid</t>
  </si>
  <si>
    <t>Fermator</t>
  </si>
  <si>
    <t>Schindler / Varidor 30T3</t>
  </si>
  <si>
    <t xml:space="preserve">Het vervangen van een grendelslot </t>
  </si>
  <si>
    <t>Selcom</t>
  </si>
  <si>
    <t>Het vernieuwen van de sensorlijst</t>
  </si>
  <si>
    <t>Vernieuwen leidsloffen cabine (4 stuks) één op één uitwisselen</t>
  </si>
  <si>
    <t>Vernieuwen leidsloffen tegengewicht (4 stuks) één op één uitwisselen</t>
  </si>
  <si>
    <t>Het volledig vervangen van looprollen van een traplift</t>
  </si>
  <si>
    <t>Het vervangen van hoofdstroomrelais traplift</t>
  </si>
  <si>
    <t>Het vervangen van één soepele  volgkabel (opvoerhoogte 16m) van een traplift</t>
  </si>
  <si>
    <t>Het vervangen van een aandrijving(tandheugel) van een traplift</t>
  </si>
  <si>
    <t>Het vervangen van stoelbekleding van een traplift</t>
  </si>
  <si>
    <t>Het vervangen van het volledige kooilicht armatuur met noodverlichting.</t>
  </si>
  <si>
    <t>Wandbekleding in luxe uitvoering in volkern materiaal, inclusief hard houten klapstoeltje, 1/2 hoge spiegel, steunend op een profiel, vanaf de leuning tot plafond over de breedte van de cabine, RVS leuning in U - vorm over de achterwand en beide zijwanden een RVS omhout stootrand 20mm dik en 200mm hoog. De onderkant van de RVS omhout stootrand dient op 120mm vanuit de cabinevloer geplaatst te zijn.</t>
  </si>
  <si>
    <t>Totaal standaardkostenmatrix</t>
  </si>
  <si>
    <t>stilstand lift     (in uren)</t>
  </si>
  <si>
    <t>Vervangen aandrijfmachine</t>
  </si>
  <si>
    <t>Vervangen besturing</t>
  </si>
  <si>
    <t>Vervangen frequentieregelaar</t>
  </si>
  <si>
    <t>Vervangen hoofdstroomrelais</t>
  </si>
  <si>
    <t xml:space="preserve">Vervangen hulprelais </t>
  </si>
  <si>
    <t>maximale stilstand</t>
  </si>
  <si>
    <t>kostprijs      (inclusief montage)</t>
  </si>
  <si>
    <t>KONE MX 32</t>
  </si>
  <si>
    <t>KONE ETS</t>
  </si>
  <si>
    <t>Vervangen print</t>
  </si>
  <si>
    <t>KONE optionbox met 4 lceopt</t>
  </si>
  <si>
    <t>Vervangen van een bedieningspaneel (DOP)</t>
  </si>
  <si>
    <t>Vervangen tachoregelaar met hulprelais</t>
  </si>
  <si>
    <t>Vervangen kooitableau (brandweerliften)</t>
  </si>
  <si>
    <t>Vervangen rollen</t>
  </si>
  <si>
    <t xml:space="preserve">Vervangen schachtschakelaars </t>
  </si>
  <si>
    <t>Vervangen afleidwiel jumpblok</t>
  </si>
  <si>
    <t>KONE LCE neerwaarts verzamelend</t>
  </si>
  <si>
    <t>KONE MX 10</t>
  </si>
  <si>
    <t>Vervangen spreekluister toestel</t>
  </si>
  <si>
    <t>KONE Konexion</t>
  </si>
  <si>
    <t xml:space="preserve">KONE KDL16 </t>
  </si>
  <si>
    <t>KONE KDH100</t>
  </si>
  <si>
    <t>&lt;1,25 m/s &lt;8 stopplaatsen</t>
  </si>
  <si>
    <t>Vervangen buffer kooi</t>
  </si>
  <si>
    <t>Vervangen buffer spangewicht</t>
  </si>
  <si>
    <t xml:space="preserve">&lt;1,25 m/s </t>
  </si>
  <si>
    <t>Vervangen vanginstallatie</t>
  </si>
  <si>
    <t>KONE SG808</t>
  </si>
  <si>
    <t>Vervangen kooideurcontact met brugstuik</t>
  </si>
  <si>
    <t>KONE AMDL2</t>
  </si>
  <si>
    <t>Vervangen deurrollen met koppelkabels</t>
  </si>
  <si>
    <t>Vervangen kooideur</t>
  </si>
  <si>
    <t>Vervangen slofvoeringen kooideur</t>
  </si>
  <si>
    <t>Vervangen schachtdeur</t>
  </si>
  <si>
    <t>Vervangen omleidwielen inclusief staalkabels</t>
  </si>
  <si>
    <t>Vervangen sensorlijst 2D</t>
  </si>
  <si>
    <t>Vervangen snelheidsbegrenzer</t>
  </si>
  <si>
    <t>&gt;4 m/s &lt;17 stopplaatsen</t>
  </si>
  <si>
    <t>Vervangen spangewicht snelheidsbegrenzer</t>
  </si>
  <si>
    <t>Vervangen hydraulische buffer kooi</t>
  </si>
  <si>
    <t>Vervangen hydraulische buffer tegengewicht</t>
  </si>
  <si>
    <t>&gt;4 m/s</t>
  </si>
  <si>
    <t>Vervangen Encoder cartop</t>
  </si>
  <si>
    <t>Vervangen Encoder machine</t>
  </si>
  <si>
    <t>Vervangen E-Link beheersysteem</t>
  </si>
  <si>
    <t>weegfactor</t>
  </si>
  <si>
    <t>gewogen</t>
  </si>
  <si>
    <t>Vervangen Resolver MX32/40/100</t>
  </si>
  <si>
    <t>KONE optionbox met 3 lceopt</t>
  </si>
  <si>
    <t>Vervangen drukknop verdieping van een DOP</t>
  </si>
  <si>
    <t>KONE V3F25MLB</t>
  </si>
  <si>
    <t>verschil stilstand</t>
  </si>
  <si>
    <t>overschreiding norm</t>
  </si>
  <si>
    <t>KONE SGG04</t>
  </si>
  <si>
    <t>KONE AMD2</t>
  </si>
  <si>
    <t>KONE MX 18</t>
  </si>
  <si>
    <t>KONE SGB04</t>
  </si>
  <si>
    <t>4 stopplaatsen</t>
  </si>
  <si>
    <t>16 stopplaatsen</t>
  </si>
  <si>
    <t>22 stopplaatsen</t>
  </si>
  <si>
    <t>25 stopplaatsen</t>
  </si>
  <si>
    <t>8x8 mm, 7 stopplaatsen</t>
  </si>
  <si>
    <t>KONE MX 14</t>
  </si>
  <si>
    <t>Bijlage xx bij offerteaanvraag Onderhoud transportinstallaties, kenmerk1100085726</t>
  </si>
  <si>
    <t>KONE KDM40/90</t>
  </si>
  <si>
    <t xml:space="preserve">Kostprijs totaal </t>
  </si>
  <si>
    <t xml:space="preserve">Score installatie beschikbaarheid (minus overscheiding norm) </t>
  </si>
  <si>
    <t xml:space="preserve">Kostprijs totaal  </t>
  </si>
  <si>
    <t xml:space="preserve">Score installatie beschikbaarheid (minus overscheiding norm)   </t>
  </si>
  <si>
    <t>Vervangen van eindschakelaars</t>
  </si>
  <si>
    <t>Omschrijving werkzaamheid hefplateau &amp; loadingdock</t>
  </si>
  <si>
    <t>Oliemonster nemen hydraulisch systeem</t>
  </si>
  <si>
    <t xml:space="preserve">van Lien </t>
  </si>
  <si>
    <t>Vervangen kooideuraandrijving</t>
  </si>
  <si>
    <t>Vervangen grendelslot</t>
  </si>
  <si>
    <t xml:space="preserve">Vervangen hoofdstroomrelais </t>
  </si>
  <si>
    <t>Vervangen stuurstroomrelais</t>
  </si>
  <si>
    <t>Aantal en soort draagkabels</t>
  </si>
  <si>
    <t>7 / PAWO F3 (ø13 mm)</t>
  </si>
  <si>
    <t>Minispace</t>
  </si>
  <si>
    <t>Ophanging</t>
  </si>
  <si>
    <t>2:1</t>
  </si>
  <si>
    <t>6 / PAWO F3 (ø13 mm)</t>
  </si>
  <si>
    <t>Lift G1</t>
  </si>
  <si>
    <t>6 / PAWO F3 (ø10 mm)</t>
  </si>
  <si>
    <t>Lift G2</t>
  </si>
  <si>
    <t>LCE/ Bestemmingsbesturing</t>
  </si>
  <si>
    <t>Mitsubischi PMF018S</t>
  </si>
  <si>
    <t>Ziehl Abegg ZAF250BR16</t>
  </si>
  <si>
    <t>Ziehl Abegg ZAF160</t>
  </si>
  <si>
    <t>Mitsubishi VFGLC / Weber WECAN</t>
  </si>
  <si>
    <t>Mitsubishi IPU</t>
  </si>
  <si>
    <t>Ziehl Abgegg 3BF50</t>
  </si>
  <si>
    <t>Ziehl Abgegg 3BF110</t>
  </si>
  <si>
    <t>Mitsubishi / Telemecanique</t>
  </si>
  <si>
    <t>Mtisubishi / Telemecanique</t>
  </si>
  <si>
    <t>Mitsubishi</t>
  </si>
  <si>
    <t>Weber</t>
  </si>
  <si>
    <t>Mitsubishi / BS</t>
  </si>
  <si>
    <t>Mitsubishi / BS / Scheaffer</t>
  </si>
  <si>
    <t>Ziehl Abegg</t>
  </si>
  <si>
    <t>Mitsubishi / Weber</t>
  </si>
  <si>
    <t>Safeline</t>
  </si>
  <si>
    <t>Mitsubishi DG 275Y</t>
  </si>
  <si>
    <t>Bode</t>
  </si>
  <si>
    <t>Mitsubishi / Bode</t>
  </si>
  <si>
    <t>Mitsubishi LV1K-2S</t>
  </si>
  <si>
    <t>Meiller TTK32 EVO</t>
  </si>
  <si>
    <t>Vervangen schachtdeur incl. muurkap</t>
  </si>
  <si>
    <t>Mitsubishi L3N-2S</t>
  </si>
  <si>
    <t>Meiller TTS32 EVO</t>
  </si>
  <si>
    <t>Celesta EH-50</t>
  </si>
  <si>
    <t>Mitsubishi OBE-175</t>
  </si>
  <si>
    <t>Vervangen buffer tegengewicht</t>
  </si>
  <si>
    <t>Celesta EH-64</t>
  </si>
  <si>
    <t>Mitsubishi GSB400</t>
  </si>
  <si>
    <t>Schlosser KB55 / EB75GS</t>
  </si>
  <si>
    <t>Schlosser KB55 Tandem</t>
  </si>
  <si>
    <t>Vervangen kooideurcontact met brugstuk</t>
  </si>
  <si>
    <t>Mitsubishi IL-33</t>
  </si>
  <si>
    <t>Mitsubishi / Meiller</t>
  </si>
  <si>
    <t>Vervangen slofvoeringen kooideur - schachtdeur</t>
  </si>
  <si>
    <t>Mitsubishi LVK1 - L3N</t>
  </si>
  <si>
    <t>Meiller TTK32 - TTS32</t>
  </si>
  <si>
    <t>Mitsubishi YA271C679</t>
  </si>
  <si>
    <t>Drako 300T</t>
  </si>
  <si>
    <t>Vervangen omleidwielen</t>
  </si>
  <si>
    <t>Schwartz XUR64-v</t>
  </si>
  <si>
    <t>Mitsubishi / Cedes</t>
  </si>
  <si>
    <t>Mitsubishi / Ziehl Abegg</t>
  </si>
  <si>
    <t>Vervangen regelinghefplateau</t>
  </si>
  <si>
    <t xml:space="preserve">Vervangen besturing </t>
  </si>
  <si>
    <t xml:space="preserve">Vervangen print </t>
  </si>
  <si>
    <t>Vervangen van een bedieningspaneel</t>
  </si>
  <si>
    <t>Vervangen drukknop verdieping</t>
  </si>
  <si>
    <t xml:space="preserve">Vervangen standaanwijzing kooi </t>
  </si>
  <si>
    <t xml:space="preserve">Vervangen tachoregelaar </t>
  </si>
  <si>
    <t xml:space="preserve">Het vervangen van remvoeringen </t>
  </si>
  <si>
    <t>Vervangen noodverlichting kooidak, put en machinekamer (per stuk)</t>
  </si>
  <si>
    <t>Vervangen staalkabels (11 stopplaatsen, ophanging 4:1)</t>
  </si>
  <si>
    <t>Vervangen  staalkabels (7 stopplaatsen, ophanging 2:1)</t>
  </si>
  <si>
    <t xml:space="preserve">* Indien er bij de toe te passen fabrikaat geen type is aangegeven bent u vrij om zelf het merk en type te kiezen. Het moet echter wel compatible met de te onderhouden installaties zijn. Indien meerdere types van toepassing zijn dient u de prijs van het duurste type in te vullen.  </t>
  </si>
  <si>
    <t xml:space="preserve">Vervangen buffer kooi </t>
  </si>
  <si>
    <t>toe te passen fabrikaat *</t>
  </si>
  <si>
    <t>Document 10.1 bij offerteaanvraag Onderhoud transportinstallaties, kenmerk1100159047</t>
  </si>
  <si>
    <t>Voertuig</t>
  </si>
  <si>
    <r>
      <t xml:space="preserve">Totaal kosten 
per jaar, bij een </t>
    </r>
    <r>
      <rPr>
        <b/>
        <u/>
        <sz val="10"/>
        <rFont val="Arial"/>
        <family val="2"/>
      </rPr>
      <t>fictieve</t>
    </r>
    <r>
      <rPr>
        <b/>
        <sz val="10"/>
        <rFont val="Arial"/>
        <family val="2"/>
      </rPr>
      <t xml:space="preserve"> inzet van 
9 uur per keer </t>
    </r>
  </si>
  <si>
    <r>
      <t xml:space="preserve">Indicatief 
</t>
    </r>
    <r>
      <rPr>
        <b/>
        <u/>
        <sz val="10"/>
        <rFont val="Arial"/>
        <family val="2"/>
      </rPr>
      <t>aantal</t>
    </r>
    <r>
      <rPr>
        <b/>
        <sz val="10"/>
        <rFont val="Arial"/>
        <family val="2"/>
      </rPr>
      <t xml:space="preserve"> </t>
    </r>
    <r>
      <rPr>
        <b/>
        <u/>
        <sz val="10"/>
        <rFont val="Arial"/>
        <family val="2"/>
      </rPr>
      <t xml:space="preserve">voertuigen </t>
    </r>
    <r>
      <rPr>
        <b/>
        <sz val="10"/>
        <rFont val="Arial"/>
        <family val="2"/>
      </rPr>
      <t>per jaar*</t>
    </r>
  </si>
  <si>
    <r>
      <t xml:space="preserve">Tarief inhuur voertuig 
</t>
    </r>
    <r>
      <rPr>
        <b/>
        <u/>
        <sz val="10.5"/>
        <rFont val="Arial"/>
        <family val="2"/>
      </rPr>
      <t>PER UUR</t>
    </r>
  </si>
  <si>
    <t>Raamovereenkomst huur inzamelvoertuigen met chauffeur, kenmerk 2020-SB-084</t>
  </si>
  <si>
    <t xml:space="preserve">Kraan/trechter huisvuilauto tbv ondergrondse containers </t>
  </si>
  <si>
    <t>Inzamel- en transportwagen t.b.v. glasinzameling</t>
  </si>
  <si>
    <t>Inzamel- en transportwagen t.b.v. transport en div. Inzamelactiviteiten (m.n. grofvuil)</t>
  </si>
  <si>
    <t>Inzamel- en transportwagen t.b.v. afzetcontainers (met haakarmsysteem)</t>
  </si>
  <si>
    <t>Gedaan te _____________________________</t>
  </si>
  <si>
    <t>Datum: ________________________________ 2021</t>
  </si>
  <si>
    <t>De inschrijver(s), ______________________</t>
  </si>
  <si>
    <r>
      <rPr>
        <b/>
        <sz val="13"/>
        <rFont val="Arial"/>
        <family val="2"/>
      </rPr>
      <t xml:space="preserve">U vult </t>
    </r>
    <r>
      <rPr>
        <b/>
        <u/>
        <sz val="13"/>
        <rFont val="Arial"/>
        <family val="2"/>
      </rPr>
      <t>ALLE GELE</t>
    </r>
    <r>
      <rPr>
        <b/>
        <sz val="13"/>
        <rFont val="Arial"/>
        <family val="2"/>
      </rPr>
      <t xml:space="preserve"> cellen in (gevraagde uurtarieven)</t>
    </r>
    <r>
      <rPr>
        <b/>
        <sz val="11"/>
        <rFont val="Arial"/>
        <family val="2"/>
      </rPr>
      <t xml:space="preserve">
De totalen worden automatisch doorgerekend naar de fictieve projectprijs per jaar</t>
    </r>
  </si>
  <si>
    <t>Prijsinvulformulier, versie 1.0</t>
  </si>
  <si>
    <r>
      <t xml:space="preserve">* de genoemde aantallen zijn indicatieve aantallen, met een fictieve inzet van uren, hier kunnen </t>
    </r>
    <r>
      <rPr>
        <b/>
        <i/>
        <u/>
        <sz val="10"/>
        <rFont val="Arial"/>
        <family val="2"/>
      </rPr>
      <t>geen</t>
    </r>
    <r>
      <rPr>
        <b/>
        <i/>
        <sz val="10"/>
        <rFont val="Arial"/>
        <family val="2"/>
      </rPr>
      <t>rechten aan ontleend worden bij de uitvoering van de opdracht</t>
    </r>
  </si>
  <si>
    <t xml:space="preserve">Fictieve totaalprijs per jaar, de omzetbelasting niet in begrepen </t>
  </si>
  <si>
    <t>Spoedaanvraag (conform eis 26)</t>
  </si>
  <si>
    <t>Totaal kosten per jaar</t>
  </si>
  <si>
    <t>Indicatief aantal spoedaanvragen per jaar</t>
  </si>
  <si>
    <t xml:space="preserve">** bij spoedaanvraag dient u de meerkosten per spoedaanvraag in te vullen onafhankelijk van het type voertuig. </t>
  </si>
  <si>
    <t>kosten per spoedaanvraag**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</si>
</sst>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quot;€&quot;\ * #,##0.00_ ;_ &quot;€&quot;\ * \-#,##0.00_ ;_ &quot;€&quot;\ * &quot;-&quot;??_ ;_ @_ "/>
    <numFmt numFmtId="164" formatCode="_-&quot;€&quot;\ * #,##0.00_-;_-&quot;€&quot;\ * #,##0.00\-;_-&quot;€&quot;\ * &quot;-&quot;??_-;_-@_-"/>
    <numFmt numFmtId="165" formatCode="&quot;€&quot;\ #,##0_-"/>
    <numFmt numFmtId="166" formatCode="0_ ;[Red]\-0\ "/>
  </numFmts>
  <fonts count="36" x14ac:knownFonts="1">
    <font>
      <sz val="10"/>
      <name val="Arial"/>
    </font>
    <font>
      <sz val="10"/>
      <name val="Arial"/>
      <family val="2"/>
    </font>
    <font>
      <sz val="8"/>
      <name val="Arial"/>
      <family val="2"/>
    </font>
    <font>
      <sz val="11"/>
      <name val="Arial"/>
      <family val="2"/>
    </font>
    <font>
      <b/>
      <sz val="8"/>
      <name val="Arial"/>
      <family val="2"/>
    </font>
    <font>
      <sz val="9"/>
      <name val="Arial"/>
      <family val="2"/>
    </font>
    <font>
      <b/>
      <sz val="9"/>
      <name val="Arial"/>
      <family val="2"/>
    </font>
    <font>
      <sz val="12"/>
      <name val="Times New Roman"/>
      <family val="1"/>
    </font>
    <font>
      <b/>
      <sz val="12"/>
      <name val="Arial"/>
      <family val="2"/>
    </font>
    <font>
      <i/>
      <sz val="9"/>
      <name val="Arial"/>
      <family val="2"/>
    </font>
    <font>
      <u/>
      <sz val="9"/>
      <color indexed="12"/>
      <name val="Arial"/>
      <family val="2"/>
    </font>
    <font>
      <b/>
      <sz val="10"/>
      <name val="Lucida Sans Unicode"/>
      <family val="2"/>
    </font>
    <font>
      <sz val="14"/>
      <name val="Lucida Sans Unicode"/>
      <family val="2"/>
    </font>
    <font>
      <sz val="10"/>
      <name val="Arial"/>
      <family val="2"/>
    </font>
    <font>
      <sz val="11"/>
      <color theme="1"/>
      <name val="Calibri"/>
      <family val="2"/>
      <scheme val="minor"/>
    </font>
    <font>
      <sz val="9"/>
      <color theme="1"/>
      <name val="Arial"/>
      <family val="2"/>
    </font>
    <font>
      <sz val="10"/>
      <color theme="1"/>
      <name val="Arial"/>
      <family val="2"/>
    </font>
    <font>
      <b/>
      <sz val="14"/>
      <name val="Arial"/>
      <family val="2"/>
    </font>
    <font>
      <b/>
      <i/>
      <sz val="8"/>
      <name val="Arial"/>
      <family val="2"/>
    </font>
    <font>
      <vertAlign val="superscript"/>
      <sz val="8"/>
      <name val="Arial"/>
      <family val="2"/>
    </font>
    <font>
      <vertAlign val="subscript"/>
      <sz val="8"/>
      <name val="Arial"/>
      <family val="2"/>
    </font>
    <font>
      <b/>
      <sz val="10"/>
      <name val="Arial"/>
      <family val="2"/>
    </font>
    <font>
      <sz val="11"/>
      <color rgb="FF000000"/>
      <name val="Calibri"/>
      <family val="2"/>
    </font>
    <font>
      <b/>
      <u/>
      <sz val="14"/>
      <name val="Lucida Sans Unicode"/>
      <family val="2"/>
    </font>
    <font>
      <b/>
      <sz val="11"/>
      <name val="Arial"/>
      <family val="2"/>
    </font>
    <font>
      <b/>
      <sz val="12"/>
      <name val="Lucida Sans Unicode"/>
      <family val="2"/>
    </font>
    <font>
      <b/>
      <sz val="14"/>
      <color rgb="FFFF0000"/>
      <name val="Arial"/>
      <family val="2"/>
    </font>
    <font>
      <b/>
      <sz val="13"/>
      <name val="Arial"/>
      <family val="2"/>
    </font>
    <font>
      <b/>
      <i/>
      <sz val="10"/>
      <name val="Arial"/>
      <family val="2"/>
    </font>
    <font>
      <b/>
      <i/>
      <u/>
      <sz val="10"/>
      <name val="Arial"/>
      <family val="2"/>
    </font>
    <font>
      <b/>
      <u/>
      <sz val="10"/>
      <name val="Arial"/>
      <family val="2"/>
    </font>
    <font>
      <b/>
      <u/>
      <sz val="13"/>
      <name val="Arial"/>
      <family val="2"/>
    </font>
    <font>
      <b/>
      <u/>
      <sz val="10.5"/>
      <name val="Arial"/>
      <family val="2"/>
    </font>
    <font>
      <sz val="9"/>
      <name val="Lucida Sans Unicode"/>
      <family val="2"/>
    </font>
    <font>
      <sz val="9"/>
      <name val="Trebuchet MS"/>
      <family val="2"/>
    </font>
    <font>
      <b/>
      <sz val="16"/>
      <name val="Lucida Sans Unicode"/>
      <family val="2"/>
    </font>
  </fonts>
  <fills count="7">
    <fill>
      <patternFill patternType="none"/>
    </fill>
    <fill>
      <patternFill patternType="gray125"/>
    </fill>
    <fill>
      <patternFill patternType="solid">
        <fgColor indexed="43"/>
        <bgColor indexed="64"/>
      </patternFill>
    </fill>
    <fill>
      <patternFill patternType="solid">
        <fgColor indexed="10"/>
        <bgColor indexed="64"/>
      </patternFill>
    </fill>
    <fill>
      <patternFill patternType="solid">
        <fgColor theme="9" tint="0.59999389629810485"/>
        <bgColor indexed="64"/>
      </patternFill>
    </fill>
    <fill>
      <patternFill patternType="solid">
        <fgColor rgb="FF00B0F0"/>
        <bgColor indexed="64"/>
      </patternFill>
    </fill>
    <fill>
      <patternFill patternType="solid">
        <fgColor theme="3" tint="0.79998168889431442"/>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style="thin">
        <color indexed="64"/>
      </right>
      <top/>
      <bottom/>
      <diagonal/>
    </border>
    <border>
      <left/>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7">
    <xf numFmtId="0" fontId="0" fillId="0" borderId="0"/>
    <xf numFmtId="164" fontId="1" fillId="0" borderId="0" applyFont="0" applyFill="0" applyBorder="0" applyAlignment="0" applyProtection="0"/>
    <xf numFmtId="0" fontId="14" fillId="0" borderId="0"/>
    <xf numFmtId="0" fontId="13" fillId="0" borderId="0"/>
    <xf numFmtId="164" fontId="13" fillId="0" borderId="0" applyFont="0" applyFill="0" applyBorder="0" applyAlignment="0" applyProtection="0"/>
    <xf numFmtId="0" fontId="1" fillId="0" borderId="0"/>
    <xf numFmtId="0" fontId="22" fillId="0" borderId="0"/>
  </cellStyleXfs>
  <cellXfs count="215">
    <xf numFmtId="0" fontId="0" fillId="0" borderId="0" xfId="0"/>
    <xf numFmtId="0" fontId="2" fillId="0" borderId="0" xfId="0" applyFont="1" applyAlignment="1">
      <alignment wrapText="1"/>
    </xf>
    <xf numFmtId="0" fontId="2" fillId="0" borderId="0" xfId="0" applyFont="1" applyAlignment="1">
      <alignment horizontal="center" wrapText="1"/>
    </xf>
    <xf numFmtId="165" fontId="2" fillId="0" borderId="0" xfId="0" applyNumberFormat="1" applyFont="1" applyAlignment="1">
      <alignment wrapText="1"/>
    </xf>
    <xf numFmtId="0" fontId="6" fillId="0" borderId="1" xfId="0" applyFont="1" applyBorder="1" applyAlignment="1">
      <alignment horizontal="center" vertical="top" wrapText="1"/>
    </xf>
    <xf numFmtId="0" fontId="4" fillId="0" borderId="0" xfId="0" applyFont="1" applyAlignment="1">
      <alignment horizontal="left" wrapText="1"/>
    </xf>
    <xf numFmtId="0" fontId="8" fillId="0" borderId="0" xfId="0" applyFont="1" applyAlignment="1">
      <alignment horizontal="left" wrapText="1"/>
    </xf>
    <xf numFmtId="0" fontId="5" fillId="0" borderId="0" xfId="0" applyFont="1"/>
    <xf numFmtId="0" fontId="5" fillId="0" borderId="0" xfId="0" applyFont="1" applyBorder="1"/>
    <xf numFmtId="0" fontId="5" fillId="0" borderId="0" xfId="0" applyFont="1" applyBorder="1" applyAlignment="1">
      <alignment wrapText="1"/>
    </xf>
    <xf numFmtId="164" fontId="5" fillId="2" borderId="1" xfId="0" applyNumberFormat="1" applyFont="1" applyFill="1" applyBorder="1" applyAlignment="1" applyProtection="1">
      <protection locked="0"/>
    </xf>
    <xf numFmtId="0" fontId="0" fillId="0" borderId="1" xfId="0" applyBorder="1" applyAlignment="1">
      <alignment horizontal="left"/>
    </xf>
    <xf numFmtId="0" fontId="9" fillId="0" borderId="1" xfId="0" applyNumberFormat="1" applyFont="1" applyBorder="1" applyAlignment="1">
      <alignment horizontal="center"/>
    </xf>
    <xf numFmtId="0" fontId="9" fillId="0" borderId="1" xfId="0" applyFont="1" applyBorder="1"/>
    <xf numFmtId="0" fontId="5" fillId="0" borderId="0" xfId="0" applyNumberFormat="1" applyFont="1" applyBorder="1"/>
    <xf numFmtId="0" fontId="2" fillId="0" borderId="0" xfId="0" applyFont="1" applyBorder="1" applyAlignment="1">
      <alignment wrapText="1"/>
    </xf>
    <xf numFmtId="0" fontId="2" fillId="0" borderId="0" xfId="0" applyFont="1" applyBorder="1" applyAlignment="1">
      <alignment horizontal="center" wrapText="1"/>
    </xf>
    <xf numFmtId="165" fontId="2" fillId="0" borderId="0" xfId="0" applyNumberFormat="1" applyFont="1" applyFill="1" applyAlignment="1">
      <alignment wrapText="1"/>
    </xf>
    <xf numFmtId="0" fontId="10" fillId="0" borderId="0" xfId="0" applyFont="1" applyBorder="1"/>
    <xf numFmtId="164" fontId="5" fillId="2" borderId="1" xfId="0" applyNumberFormat="1" applyFont="1" applyFill="1" applyBorder="1" applyAlignment="1" applyProtection="1">
      <alignment vertical="top" wrapText="1"/>
      <protection locked="0"/>
    </xf>
    <xf numFmtId="0" fontId="15" fillId="0" borderId="1" xfId="2" applyFont="1" applyBorder="1" applyAlignment="1">
      <alignment vertical="center" wrapText="1"/>
    </xf>
    <xf numFmtId="0" fontId="5" fillId="0" borderId="1" xfId="0" applyFont="1" applyBorder="1" applyAlignment="1">
      <alignment horizontal="left"/>
    </xf>
    <xf numFmtId="0" fontId="9" fillId="0" borderId="8" xfId="0" applyNumberFormat="1" applyFont="1" applyBorder="1" applyAlignment="1">
      <alignment horizontal="center"/>
    </xf>
    <xf numFmtId="0" fontId="16" fillId="0" borderId="1" xfId="0" applyFont="1" applyBorder="1" applyAlignment="1">
      <alignment horizontal="left"/>
    </xf>
    <xf numFmtId="164" fontId="5" fillId="2" borderId="8" xfId="0" applyNumberFormat="1" applyFont="1" applyFill="1" applyBorder="1" applyProtection="1">
      <protection locked="0"/>
    </xf>
    <xf numFmtId="0" fontId="5" fillId="0" borderId="0" xfId="0" applyFont="1" applyBorder="1"/>
    <xf numFmtId="0" fontId="5" fillId="0" borderId="0" xfId="0" applyFont="1"/>
    <xf numFmtId="0" fontId="8" fillId="0" borderId="0" xfId="0" applyFont="1" applyAlignment="1">
      <alignment horizontal="left" wrapText="1"/>
    </xf>
    <xf numFmtId="0" fontId="10" fillId="0" borderId="0" xfId="0" applyFont="1" applyBorder="1"/>
    <xf numFmtId="0" fontId="5" fillId="0" borderId="1" xfId="0" applyFont="1" applyBorder="1"/>
    <xf numFmtId="0" fontId="13" fillId="0" borderId="0" xfId="3"/>
    <xf numFmtId="0" fontId="13" fillId="0" borderId="1" xfId="3" applyBorder="1"/>
    <xf numFmtId="0" fontId="13" fillId="0" borderId="1" xfId="3" applyBorder="1" applyAlignment="1">
      <alignment horizontal="left"/>
    </xf>
    <xf numFmtId="0" fontId="13" fillId="0" borderId="1" xfId="3" applyFont="1" applyBorder="1"/>
    <xf numFmtId="0" fontId="13" fillId="0" borderId="0" xfId="3" applyFont="1" applyFill="1" applyAlignment="1">
      <alignment horizontal="left"/>
    </xf>
    <xf numFmtId="0" fontId="13" fillId="0" borderId="0" xfId="3" applyBorder="1"/>
    <xf numFmtId="0" fontId="16" fillId="0" borderId="1" xfId="3" applyFont="1" applyBorder="1" applyAlignment="1">
      <alignment vertical="center" wrapText="1"/>
    </xf>
    <xf numFmtId="0" fontId="16" fillId="0" borderId="6" xfId="3" applyFont="1" applyBorder="1" applyAlignment="1">
      <alignment horizontal="left"/>
    </xf>
    <xf numFmtId="0" fontId="16" fillId="0" borderId="6" xfId="3" applyFont="1" applyBorder="1"/>
    <xf numFmtId="0" fontId="13" fillId="0" borderId="1" xfId="3" applyFont="1" applyBorder="1" applyAlignment="1">
      <alignment horizontal="left"/>
    </xf>
    <xf numFmtId="0" fontId="9" fillId="0" borderId="8" xfId="0" applyFont="1" applyBorder="1"/>
    <xf numFmtId="0" fontId="5" fillId="0" borderId="0" xfId="0" applyFont="1" applyBorder="1"/>
    <xf numFmtId="0" fontId="5" fillId="0" borderId="0" xfId="0" applyFont="1"/>
    <xf numFmtId="0" fontId="8" fillId="0" borderId="0" xfId="0" applyFont="1" applyAlignment="1">
      <alignment horizontal="left" wrapText="1"/>
    </xf>
    <xf numFmtId="0" fontId="5" fillId="0" borderId="0" xfId="0" applyNumberFormat="1" applyFont="1" applyBorder="1"/>
    <xf numFmtId="0" fontId="10" fillId="0" borderId="0" xfId="0" applyFont="1" applyBorder="1"/>
    <xf numFmtId="0" fontId="9" fillId="0" borderId="8" xfId="0" applyNumberFormat="1" applyFont="1" applyBorder="1" applyAlignment="1">
      <alignment horizontal="center"/>
    </xf>
    <xf numFmtId="0" fontId="8" fillId="0" borderId="0" xfId="0" applyFont="1" applyAlignment="1">
      <alignment horizontal="left" wrapText="1"/>
    </xf>
    <xf numFmtId="0" fontId="5" fillId="0" borderId="0" xfId="0" applyFont="1" applyBorder="1"/>
    <xf numFmtId="0" fontId="5" fillId="0" borderId="0" xfId="0" applyFont="1"/>
    <xf numFmtId="0" fontId="9" fillId="0" borderId="7" xfId="0" applyFont="1" applyBorder="1"/>
    <xf numFmtId="0" fontId="6" fillId="0" borderId="0" xfId="0" applyFont="1" applyFill="1" applyBorder="1" applyAlignment="1">
      <alignment horizontal="center" vertical="top" wrapText="1"/>
    </xf>
    <xf numFmtId="164" fontId="5" fillId="0" borderId="0" xfId="0" applyNumberFormat="1" applyFont="1" applyFill="1" applyBorder="1" applyAlignment="1" applyProtection="1">
      <alignment vertical="top" wrapText="1"/>
      <protection locked="0"/>
    </xf>
    <xf numFmtId="0" fontId="2" fillId="0" borderId="0" xfId="0" applyFont="1" applyFill="1" applyAlignment="1">
      <alignment wrapText="1"/>
    </xf>
    <xf numFmtId="0" fontId="4" fillId="0" borderId="0" xfId="0" applyFont="1" applyFill="1" applyAlignment="1">
      <alignment horizontal="left" wrapText="1"/>
    </xf>
    <xf numFmtId="0" fontId="16" fillId="0" borderId="6" xfId="3" applyFont="1" applyBorder="1" applyAlignment="1">
      <alignment horizontal="center"/>
    </xf>
    <xf numFmtId="0" fontId="16" fillId="0" borderId="1" xfId="3" applyFont="1" applyBorder="1" applyAlignment="1">
      <alignment horizontal="center"/>
    </xf>
    <xf numFmtId="0" fontId="5" fillId="0" borderId="1" xfId="0" applyFont="1" applyBorder="1" applyAlignment="1">
      <alignment horizontal="center"/>
    </xf>
    <xf numFmtId="0" fontId="0" fillId="0" borderId="1" xfId="0" applyBorder="1" applyAlignment="1">
      <alignment horizontal="center"/>
    </xf>
    <xf numFmtId="0" fontId="13" fillId="0" borderId="1" xfId="3" applyBorder="1" applyAlignment="1">
      <alignment horizontal="center"/>
    </xf>
    <xf numFmtId="0" fontId="16" fillId="0" borderId="1" xfId="0" applyFont="1" applyBorder="1" applyAlignment="1">
      <alignment horizontal="center"/>
    </xf>
    <xf numFmtId="0" fontId="9" fillId="0" borderId="6" xfId="0" applyNumberFormat="1" applyFont="1" applyBorder="1" applyAlignment="1" applyProtection="1">
      <alignment horizontal="center"/>
    </xf>
    <xf numFmtId="0" fontId="9" fillId="0" borderId="13" xfId="0" applyNumberFormat="1" applyFont="1" applyBorder="1" applyAlignment="1" applyProtection="1">
      <alignment horizontal="center"/>
    </xf>
    <xf numFmtId="0" fontId="9" fillId="0" borderId="14" xfId="0" applyNumberFormat="1" applyFont="1" applyBorder="1" applyAlignment="1" applyProtection="1">
      <alignment horizontal="center"/>
    </xf>
    <xf numFmtId="0" fontId="5" fillId="0" borderId="8" xfId="0" applyNumberFormat="1" applyFont="1" applyFill="1" applyBorder="1" applyAlignment="1" applyProtection="1">
      <alignment horizontal="center"/>
    </xf>
    <xf numFmtId="0" fontId="5" fillId="0" borderId="5" xfId="0" applyNumberFormat="1" applyFont="1" applyFill="1" applyBorder="1" applyAlignment="1" applyProtection="1">
      <alignment horizontal="center"/>
    </xf>
    <xf numFmtId="0" fontId="5" fillId="0" borderId="0" xfId="0" applyFont="1" applyBorder="1" applyAlignment="1" applyProtection="1">
      <alignment wrapText="1"/>
    </xf>
    <xf numFmtId="0" fontId="5" fillId="0" borderId="0" xfId="0" applyFont="1" applyProtection="1"/>
    <xf numFmtId="0" fontId="2" fillId="0" borderId="0" xfId="0" applyFont="1" applyAlignment="1" applyProtection="1">
      <alignment wrapText="1"/>
    </xf>
    <xf numFmtId="0" fontId="8" fillId="0" borderId="0" xfId="0" applyFont="1" applyAlignment="1" applyProtection="1">
      <alignment horizontal="left" wrapText="1"/>
    </xf>
    <xf numFmtId="0" fontId="6" fillId="0" borderId="0" xfId="0" applyFont="1" applyFill="1" applyBorder="1" applyAlignment="1" applyProtection="1">
      <alignment horizontal="center" vertical="top" wrapText="1"/>
    </xf>
    <xf numFmtId="164" fontId="5" fillId="0" borderId="0" xfId="0" applyNumberFormat="1" applyFont="1" applyFill="1" applyBorder="1" applyAlignment="1" applyProtection="1">
      <alignment vertical="top" wrapText="1"/>
    </xf>
    <xf numFmtId="0" fontId="8" fillId="0" borderId="0" xfId="0" applyFont="1" applyFill="1" applyAlignment="1" applyProtection="1">
      <alignment horizontal="left" wrapText="1"/>
    </xf>
    <xf numFmtId="0" fontId="5" fillId="0" borderId="0" xfId="0" applyFont="1" applyBorder="1" applyProtection="1"/>
    <xf numFmtId="0" fontId="8" fillId="0" borderId="0" xfId="0" applyFont="1" applyAlignment="1">
      <alignment horizontal="left" wrapText="1"/>
    </xf>
    <xf numFmtId="0" fontId="10" fillId="0" borderId="0" xfId="0" applyFont="1" applyBorder="1"/>
    <xf numFmtId="0" fontId="5" fillId="0" borderId="0" xfId="0" applyFont="1"/>
    <xf numFmtId="0" fontId="5" fillId="0" borderId="0" xfId="0" applyFont="1" applyBorder="1"/>
    <xf numFmtId="0" fontId="8" fillId="0" borderId="0" xfId="0" applyFont="1" applyAlignment="1">
      <alignment horizontal="left" wrapText="1"/>
    </xf>
    <xf numFmtId="0" fontId="12" fillId="0" borderId="0" xfId="0" applyFont="1" applyFill="1" applyBorder="1"/>
    <xf numFmtId="0" fontId="18" fillId="0" borderId="10" xfId="0" applyFont="1" applyBorder="1" applyAlignment="1">
      <alignment wrapText="1"/>
    </xf>
    <xf numFmtId="0" fontId="18" fillId="0" borderId="1" xfId="0" applyFont="1" applyBorder="1" applyAlignment="1">
      <alignment wrapText="1"/>
    </xf>
    <xf numFmtId="0" fontId="2" fillId="0" borderId="1" xfId="0" applyFont="1" applyBorder="1" applyAlignment="1">
      <alignment wrapText="1"/>
    </xf>
    <xf numFmtId="0" fontId="2" fillId="0" borderId="14" xfId="0" applyFont="1" applyBorder="1" applyAlignment="1">
      <alignment wrapText="1"/>
    </xf>
    <xf numFmtId="164" fontId="2" fillId="2" borderId="1" xfId="1" applyFont="1" applyFill="1" applyBorder="1" applyAlignment="1" applyProtection="1">
      <alignment wrapText="1"/>
      <protection locked="0"/>
    </xf>
    <xf numFmtId="0" fontId="2" fillId="2" borderId="9" xfId="0" applyNumberFormat="1" applyFont="1" applyFill="1" applyBorder="1" applyAlignment="1" applyProtection="1">
      <alignment wrapText="1"/>
      <protection locked="0"/>
    </xf>
    <xf numFmtId="0" fontId="2" fillId="0" borderId="1" xfId="0" applyFont="1" applyBorder="1" applyAlignment="1">
      <alignment horizontal="center" wrapText="1"/>
    </xf>
    <xf numFmtId="165" fontId="2" fillId="2" borderId="0" xfId="0" applyNumberFormat="1" applyFont="1" applyFill="1" applyAlignment="1" applyProtection="1">
      <alignment wrapText="1"/>
      <protection locked="0"/>
    </xf>
    <xf numFmtId="0" fontId="4" fillId="0" borderId="15" xfId="0" applyFont="1" applyBorder="1" applyAlignment="1">
      <alignment wrapText="1"/>
    </xf>
    <xf numFmtId="0" fontId="2" fillId="0" borderId="16" xfId="0" applyFont="1" applyBorder="1" applyAlignment="1">
      <alignment wrapText="1"/>
    </xf>
    <xf numFmtId="165" fontId="2" fillId="0" borderId="16" xfId="0" applyNumberFormat="1" applyFont="1" applyBorder="1" applyAlignment="1">
      <alignment wrapText="1"/>
    </xf>
    <xf numFmtId="0" fontId="2" fillId="0" borderId="16" xfId="0" applyFont="1" applyBorder="1" applyAlignment="1">
      <alignment horizontal="center" wrapText="1"/>
    </xf>
    <xf numFmtId="165" fontId="18" fillId="0" borderId="2" xfId="0" applyNumberFormat="1" applyFont="1" applyBorder="1" applyAlignment="1">
      <alignment horizontal="center" wrapText="1"/>
    </xf>
    <xf numFmtId="0" fontId="18" fillId="0" borderId="12" xfId="0" applyFont="1" applyBorder="1" applyAlignment="1">
      <alignment horizontal="center" vertical="center" wrapText="1"/>
    </xf>
    <xf numFmtId="1" fontId="2" fillId="0" borderId="1" xfId="0" applyNumberFormat="1" applyFont="1" applyBorder="1" applyAlignment="1">
      <alignment wrapText="1"/>
    </xf>
    <xf numFmtId="1" fontId="13" fillId="0" borderId="17" xfId="0" applyNumberFormat="1" applyFont="1" applyBorder="1" applyAlignment="1">
      <alignment wrapText="1"/>
    </xf>
    <xf numFmtId="0" fontId="2" fillId="0" borderId="1" xfId="0" applyFont="1" applyBorder="1" applyAlignment="1"/>
    <xf numFmtId="0" fontId="18" fillId="0" borderId="1" xfId="0" applyFont="1" applyBorder="1" applyAlignment="1">
      <alignment horizontal="center" vertical="center" wrapText="1"/>
    </xf>
    <xf numFmtId="0" fontId="2" fillId="0" borderId="1" xfId="0" applyNumberFormat="1" applyFont="1" applyBorder="1" applyAlignment="1">
      <alignment wrapText="1"/>
    </xf>
    <xf numFmtId="165" fontId="18" fillId="0" borderId="1" xfId="0" applyNumberFormat="1" applyFont="1" applyBorder="1" applyAlignment="1">
      <alignment horizontal="center" vertical="center" wrapText="1"/>
    </xf>
    <xf numFmtId="166" fontId="2" fillId="0" borderId="1" xfId="0" applyNumberFormat="1" applyFont="1" applyBorder="1" applyAlignment="1">
      <alignment wrapText="1"/>
    </xf>
    <xf numFmtId="1" fontId="2" fillId="0" borderId="16" xfId="0" applyNumberFormat="1" applyFont="1" applyBorder="1" applyAlignment="1">
      <alignment wrapText="1"/>
    </xf>
    <xf numFmtId="164" fontId="2" fillId="0" borderId="9" xfId="1" applyFont="1" applyFill="1" applyBorder="1" applyAlignment="1" applyProtection="1">
      <alignment wrapText="1"/>
      <protection locked="0"/>
    </xf>
    <xf numFmtId="164" fontId="2" fillId="0" borderId="0" xfId="1" applyFont="1" applyFill="1" applyBorder="1" applyAlignment="1" applyProtection="1">
      <alignment wrapText="1"/>
      <protection locked="0"/>
    </xf>
    <xf numFmtId="165" fontId="18" fillId="0" borderId="9" xfId="0" applyNumberFormat="1" applyFont="1" applyBorder="1" applyAlignment="1">
      <alignment horizontal="center" vertical="center" wrapText="1"/>
    </xf>
    <xf numFmtId="165" fontId="18" fillId="0" borderId="12" xfId="0" applyNumberFormat="1" applyFont="1" applyBorder="1" applyAlignment="1">
      <alignment horizontal="center" vertical="center" wrapText="1"/>
    </xf>
    <xf numFmtId="164" fontId="2" fillId="0" borderId="1" xfId="1" applyFont="1" applyFill="1" applyBorder="1" applyAlignment="1" applyProtection="1">
      <alignment wrapText="1"/>
      <protection locked="0"/>
    </xf>
    <xf numFmtId="3" fontId="2" fillId="0" borderId="16" xfId="0" applyNumberFormat="1" applyFont="1" applyBorder="1" applyAlignment="1">
      <alignment wrapText="1"/>
    </xf>
    <xf numFmtId="0" fontId="21" fillId="0" borderId="0" xfId="0" applyFont="1" applyAlignment="1">
      <alignment horizontal="right" wrapText="1"/>
    </xf>
    <xf numFmtId="0" fontId="21" fillId="0" borderId="0" xfId="0" applyFont="1" applyAlignment="1">
      <alignment wrapText="1"/>
    </xf>
    <xf numFmtId="44" fontId="21" fillId="0" borderId="0" xfId="0" applyNumberFormat="1" applyFont="1" applyAlignment="1">
      <alignment wrapText="1"/>
    </xf>
    <xf numFmtId="1" fontId="21" fillId="0" borderId="0" xfId="0" applyNumberFormat="1" applyFont="1" applyAlignment="1">
      <alignment wrapText="1"/>
    </xf>
    <xf numFmtId="0" fontId="4" fillId="0" borderId="0" xfId="0" applyFont="1" applyBorder="1" applyAlignment="1">
      <alignment wrapText="1"/>
    </xf>
    <xf numFmtId="3" fontId="2" fillId="0" borderId="0" xfId="0" applyNumberFormat="1" applyFont="1" applyBorder="1" applyAlignment="1">
      <alignment wrapText="1"/>
    </xf>
    <xf numFmtId="1" fontId="2" fillId="0" borderId="0" xfId="0" applyNumberFormat="1" applyFont="1" applyBorder="1" applyAlignment="1">
      <alignment wrapText="1"/>
    </xf>
    <xf numFmtId="0" fontId="21" fillId="0" borderId="15" xfId="0" applyFont="1" applyBorder="1" applyAlignment="1">
      <alignment horizontal="right" wrapText="1"/>
    </xf>
    <xf numFmtId="1" fontId="21" fillId="0" borderId="18" xfId="0" applyNumberFormat="1" applyFont="1" applyBorder="1" applyAlignment="1">
      <alignment wrapText="1"/>
    </xf>
    <xf numFmtId="44" fontId="21" fillId="0" borderId="18" xfId="0" applyNumberFormat="1" applyFont="1" applyBorder="1" applyAlignment="1">
      <alignment wrapText="1"/>
    </xf>
    <xf numFmtId="0" fontId="18" fillId="0" borderId="0" xfId="0" applyFont="1" applyBorder="1" applyAlignment="1">
      <alignment wrapText="1"/>
    </xf>
    <xf numFmtId="49" fontId="13" fillId="0" borderId="1" xfId="3" applyNumberFormat="1" applyBorder="1" applyAlignment="1">
      <alignment horizontal="left"/>
    </xf>
    <xf numFmtId="0" fontId="2" fillId="0" borderId="9" xfId="1" applyNumberFormat="1" applyFont="1" applyFill="1" applyBorder="1" applyAlignment="1" applyProtection="1">
      <alignment horizontal="center" wrapText="1"/>
      <protection locked="0"/>
    </xf>
    <xf numFmtId="0" fontId="2" fillId="0" borderId="0" xfId="0" applyNumberFormat="1" applyFont="1" applyAlignment="1">
      <alignment horizontal="center" wrapText="1"/>
    </xf>
    <xf numFmtId="0" fontId="2" fillId="0" borderId="1" xfId="1" applyNumberFormat="1" applyFont="1" applyFill="1" applyBorder="1" applyAlignment="1" applyProtection="1">
      <alignment horizontal="center" wrapText="1"/>
      <protection locked="0"/>
    </xf>
    <xf numFmtId="0" fontId="2" fillId="0" borderId="0" xfId="1" applyNumberFormat="1" applyFont="1" applyFill="1" applyBorder="1" applyAlignment="1" applyProtection="1">
      <alignment horizontal="center" wrapText="1"/>
      <protection locked="0"/>
    </xf>
    <xf numFmtId="164" fontId="2" fillId="0" borderId="0" xfId="0" applyNumberFormat="1" applyFont="1" applyBorder="1" applyAlignment="1">
      <alignment wrapText="1"/>
    </xf>
    <xf numFmtId="0" fontId="2" fillId="0" borderId="1" xfId="3" applyFont="1" applyBorder="1" applyAlignment="1">
      <alignment wrapText="1"/>
    </xf>
    <xf numFmtId="0" fontId="2" fillId="0" borderId="14" xfId="3" applyFont="1" applyBorder="1" applyAlignment="1">
      <alignment wrapText="1"/>
    </xf>
    <xf numFmtId="0" fontId="2" fillId="0" borderId="1" xfId="3" applyFont="1" applyBorder="1" applyAlignment="1"/>
    <xf numFmtId="0" fontId="1" fillId="0" borderId="0" xfId="0" applyFont="1" applyAlignment="1">
      <alignment horizontal="left" wrapText="1"/>
    </xf>
    <xf numFmtId="0" fontId="8" fillId="0" borderId="0" xfId="0" applyFont="1" applyAlignment="1">
      <alignment horizontal="left" wrapText="1"/>
    </xf>
    <xf numFmtId="0" fontId="2" fillId="0" borderId="1" xfId="5" applyFont="1" applyBorder="1" applyAlignment="1">
      <alignment vertical="top" wrapText="1"/>
    </xf>
    <xf numFmtId="0" fontId="23" fillId="0" borderId="0" xfId="0" applyFont="1" applyFill="1" applyBorder="1" applyAlignment="1" applyProtection="1">
      <alignment horizontal="left"/>
    </xf>
    <xf numFmtId="165" fontId="2" fillId="0" borderId="0" xfId="0" applyNumberFormat="1" applyFont="1" applyAlignment="1" applyProtection="1">
      <alignment wrapText="1"/>
    </xf>
    <xf numFmtId="165" fontId="2" fillId="0" borderId="0" xfId="0" applyNumberFormat="1" applyFont="1" applyFill="1" applyAlignment="1" applyProtection="1">
      <alignment wrapText="1"/>
    </xf>
    <xf numFmtId="0" fontId="4" fillId="0" borderId="0" xfId="0" applyFont="1" applyAlignment="1" applyProtection="1">
      <alignment horizontal="left" wrapText="1"/>
    </xf>
    <xf numFmtId="0" fontId="2" fillId="0" borderId="0" xfId="0" applyFont="1" applyBorder="1" applyAlignment="1" applyProtection="1">
      <alignment wrapText="1"/>
    </xf>
    <xf numFmtId="0" fontId="26" fillId="0" borderId="0" xfId="0" applyFont="1" applyAlignment="1" applyProtection="1">
      <alignment wrapText="1"/>
    </xf>
    <xf numFmtId="44" fontId="17" fillId="5" borderId="19" xfId="3" applyNumberFormat="1" applyFont="1" applyFill="1" applyBorder="1" applyAlignment="1" applyProtection="1">
      <alignment vertical="center"/>
    </xf>
    <xf numFmtId="0" fontId="21" fillId="6" borderId="1" xfId="0" applyFont="1" applyFill="1" applyBorder="1" applyAlignment="1" applyProtection="1">
      <alignment horizontal="right" vertical="center" wrapText="1"/>
    </xf>
    <xf numFmtId="1" fontId="21" fillId="6" borderId="1" xfId="0" applyNumberFormat="1" applyFont="1" applyFill="1" applyBorder="1" applyAlignment="1" applyProtection="1">
      <alignment horizontal="right" vertical="center" wrapText="1"/>
    </xf>
    <xf numFmtId="0" fontId="8" fillId="0" borderId="0" xfId="0" applyFont="1" applyAlignment="1" applyProtection="1">
      <alignment horizontal="left" wrapText="1"/>
    </xf>
    <xf numFmtId="0" fontId="17" fillId="0" borderId="0" xfId="0" applyFont="1" applyFill="1" applyBorder="1" applyAlignment="1" applyProtection="1">
      <alignment horizontal="center" vertical="center" wrapText="1"/>
    </xf>
    <xf numFmtId="0" fontId="5" fillId="0" borderId="0" xfId="0" applyFont="1" applyFill="1" applyProtection="1"/>
    <xf numFmtId="0" fontId="2" fillId="0" borderId="0" xfId="0" applyFont="1" applyFill="1" applyAlignment="1" applyProtection="1">
      <alignment wrapText="1"/>
    </xf>
    <xf numFmtId="0" fontId="21" fillId="6" borderId="1" xfId="0" applyFont="1" applyFill="1" applyBorder="1" applyAlignment="1" applyProtection="1">
      <alignment horizontal="left" vertical="center" wrapText="1"/>
    </xf>
    <xf numFmtId="1" fontId="0" fillId="0" borderId="0" xfId="0" applyNumberFormat="1"/>
    <xf numFmtId="2" fontId="0" fillId="0" borderId="0" xfId="0" applyNumberFormat="1"/>
    <xf numFmtId="0" fontId="33" fillId="0" borderId="0" xfId="0" applyFont="1" applyAlignment="1">
      <alignment vertical="top"/>
    </xf>
    <xf numFmtId="0" fontId="34" fillId="0" borderId="0" xfId="0" applyFont="1" applyAlignment="1">
      <alignment vertical="top"/>
    </xf>
    <xf numFmtId="0" fontId="21" fillId="0" borderId="1" xfId="0" applyFont="1" applyFill="1" applyBorder="1" applyAlignment="1" applyProtection="1">
      <alignment horizontal="left" vertical="center" wrapText="1"/>
    </xf>
    <xf numFmtId="164" fontId="24" fillId="2" borderId="8" xfId="0" applyNumberFormat="1" applyFont="1" applyFill="1" applyBorder="1" applyAlignment="1" applyProtection="1">
      <alignment horizontal="right" vertical="center" wrapText="1"/>
      <protection locked="0"/>
    </xf>
    <xf numFmtId="1" fontId="1" fillId="0" borderId="1" xfId="0" applyNumberFormat="1" applyFont="1" applyFill="1" applyBorder="1" applyAlignment="1" applyProtection="1">
      <alignment horizontal="right" vertical="center" wrapText="1"/>
    </xf>
    <xf numFmtId="44" fontId="1" fillId="0" borderId="1" xfId="0" applyNumberFormat="1" applyFont="1" applyBorder="1" applyAlignment="1" applyProtection="1">
      <alignment horizontal="right" vertical="center" wrapText="1"/>
    </xf>
    <xf numFmtId="0" fontId="28" fillId="0" borderId="0" xfId="0" applyFont="1" applyAlignment="1" applyProtection="1">
      <alignment vertical="top" wrapText="1"/>
    </xf>
    <xf numFmtId="0" fontId="21" fillId="0" borderId="0" xfId="0" applyFont="1" applyAlignment="1" applyProtection="1">
      <alignment wrapText="1"/>
    </xf>
    <xf numFmtId="164" fontId="24" fillId="2" borderId="1" xfId="0" applyNumberFormat="1" applyFont="1" applyFill="1" applyBorder="1" applyAlignment="1" applyProtection="1">
      <alignment horizontal="right" vertical="center" wrapText="1"/>
      <protection locked="0"/>
    </xf>
    <xf numFmtId="164" fontId="5" fillId="0" borderId="9" xfId="0" applyNumberFormat="1" applyFont="1" applyFill="1" applyBorder="1" applyAlignment="1" applyProtection="1">
      <alignment horizontal="center"/>
    </xf>
    <xf numFmtId="164" fontId="5" fillId="0" borderId="8" xfId="0" applyNumberFormat="1" applyFont="1" applyFill="1" applyBorder="1" applyAlignment="1" applyProtection="1">
      <alignment horizontal="center"/>
    </xf>
    <xf numFmtId="0" fontId="6" fillId="0" borderId="1" xfId="0" applyNumberFormat="1" applyFont="1" applyBorder="1" applyAlignment="1">
      <alignment horizontal="center"/>
    </xf>
    <xf numFmtId="0" fontId="8" fillId="0" borderId="0" xfId="0" applyFont="1" applyAlignment="1">
      <alignment horizontal="left" wrapText="1"/>
    </xf>
    <xf numFmtId="0" fontId="5" fillId="0" borderId="0" xfId="0" applyNumberFormat="1" applyFont="1" applyBorder="1"/>
    <xf numFmtId="0" fontId="10" fillId="0" borderId="0" xfId="0" applyFont="1" applyBorder="1"/>
    <xf numFmtId="0" fontId="6" fillId="0" borderId="2" xfId="0" applyNumberFormat="1" applyFont="1" applyBorder="1" applyAlignment="1">
      <alignment horizontal="center"/>
    </xf>
    <xf numFmtId="0" fontId="6" fillId="0" borderId="4" xfId="0" applyNumberFormat="1" applyFont="1" applyBorder="1" applyAlignment="1">
      <alignment horizontal="center"/>
    </xf>
    <xf numFmtId="0" fontId="6" fillId="0" borderId="3" xfId="0" applyNumberFormat="1" applyFont="1" applyBorder="1" applyAlignment="1">
      <alignment horizontal="center"/>
    </xf>
    <xf numFmtId="0" fontId="6" fillId="0" borderId="5" xfId="0" applyNumberFormat="1" applyFont="1" applyBorder="1" applyAlignment="1">
      <alignment horizontal="center"/>
    </xf>
    <xf numFmtId="0" fontId="9" fillId="0" borderId="9" xfId="0" applyNumberFormat="1" applyFont="1" applyBorder="1" applyAlignment="1">
      <alignment horizontal="center"/>
    </xf>
    <xf numFmtId="0" fontId="9" fillId="0" borderId="8" xfId="0" applyNumberFormat="1" applyFont="1" applyBorder="1" applyAlignment="1">
      <alignment horizontal="center"/>
    </xf>
    <xf numFmtId="0" fontId="12" fillId="0" borderId="0" xfId="0" applyFont="1" applyFill="1" applyBorder="1" applyAlignment="1">
      <alignment horizontal="center"/>
    </xf>
    <xf numFmtId="0" fontId="11" fillId="3" borderId="0" xfId="0" applyFont="1" applyFill="1" applyBorder="1" applyAlignment="1">
      <alignment horizontal="left"/>
    </xf>
    <xf numFmtId="0" fontId="5" fillId="0" borderId="0" xfId="0" applyFont="1"/>
    <xf numFmtId="164" fontId="3" fillId="0" borderId="7" xfId="0" applyNumberFormat="1" applyFont="1" applyFill="1" applyBorder="1" applyAlignment="1" applyProtection="1">
      <alignment horizontal="center"/>
    </xf>
    <xf numFmtId="164" fontId="3" fillId="0" borderId="8" xfId="0" applyNumberFormat="1" applyFont="1" applyFill="1" applyBorder="1" applyAlignment="1" applyProtection="1">
      <alignment horizontal="center"/>
    </xf>
    <xf numFmtId="0" fontId="5" fillId="0" borderId="0" xfId="0" applyFont="1" applyBorder="1"/>
    <xf numFmtId="0" fontId="7" fillId="0" borderId="0" xfId="0" applyFont="1" applyBorder="1" applyAlignment="1">
      <alignment horizontal="center" vertical="top" wrapText="1"/>
    </xf>
    <xf numFmtId="0" fontId="5" fillId="0" borderId="9" xfId="0" applyFont="1" applyBorder="1" applyAlignment="1">
      <alignment horizontal="left" vertical="top" wrapText="1"/>
    </xf>
    <xf numFmtId="0" fontId="5" fillId="0" borderId="7" xfId="0" applyFont="1" applyBorder="1" applyAlignment="1">
      <alignment horizontal="left" vertical="top" wrapText="1"/>
    </xf>
    <xf numFmtId="0" fontId="5" fillId="0" borderId="8" xfId="0" applyFont="1" applyBorder="1" applyAlignment="1">
      <alignment horizontal="left" vertical="top" wrapText="1"/>
    </xf>
    <xf numFmtId="0" fontId="3" fillId="0" borderId="0" xfId="0" applyFont="1" applyBorder="1" applyAlignment="1">
      <alignment horizontal="center"/>
    </xf>
    <xf numFmtId="0" fontId="3" fillId="0" borderId="11" xfId="0" applyFont="1" applyBorder="1" applyAlignment="1">
      <alignment horizontal="center"/>
    </xf>
    <xf numFmtId="0" fontId="3" fillId="0" borderId="9" xfId="0" applyFont="1" applyBorder="1" applyAlignment="1">
      <alignment horizontal="center"/>
    </xf>
    <xf numFmtId="0" fontId="3" fillId="0" borderId="8" xfId="0" applyFont="1" applyBorder="1" applyAlignment="1">
      <alignment horizontal="center"/>
    </xf>
    <xf numFmtId="164" fontId="5" fillId="0" borderId="7" xfId="0" applyNumberFormat="1" applyFont="1" applyFill="1" applyBorder="1" applyAlignment="1" applyProtection="1">
      <alignment horizontal="center"/>
    </xf>
    <xf numFmtId="0" fontId="3" fillId="0" borderId="7" xfId="0" applyFont="1" applyBorder="1" applyAlignment="1">
      <alignment horizontal="center"/>
    </xf>
    <xf numFmtId="0" fontId="6" fillId="0" borderId="12" xfId="0" applyNumberFormat="1" applyFont="1" applyBorder="1" applyAlignment="1">
      <alignment horizontal="center"/>
    </xf>
    <xf numFmtId="0" fontId="6" fillId="0" borderId="10" xfId="0" applyNumberFormat="1" applyFont="1" applyBorder="1" applyAlignment="1">
      <alignment horizontal="center"/>
    </xf>
    <xf numFmtId="164" fontId="8" fillId="0" borderId="7" xfId="0" applyNumberFormat="1" applyFont="1" applyFill="1" applyBorder="1" applyAlignment="1" applyProtection="1">
      <alignment horizontal="center"/>
    </xf>
    <xf numFmtId="164" fontId="8" fillId="0" borderId="8" xfId="0" applyNumberFormat="1" applyFont="1" applyFill="1" applyBorder="1" applyAlignment="1" applyProtection="1">
      <alignment horizontal="center"/>
    </xf>
    <xf numFmtId="0" fontId="8" fillId="0" borderId="9" xfId="0" applyFont="1" applyBorder="1" applyAlignment="1">
      <alignment horizontal="center" wrapText="1"/>
    </xf>
    <xf numFmtId="0" fontId="8" fillId="0" borderId="8" xfId="0" applyFont="1" applyBorder="1" applyAlignment="1">
      <alignment horizontal="center" wrapText="1"/>
    </xf>
    <xf numFmtId="164" fontId="2" fillId="0" borderId="12" xfId="1" applyFont="1" applyFill="1" applyBorder="1" applyAlignment="1" applyProtection="1">
      <alignment horizontal="center" wrapText="1"/>
      <protection locked="0"/>
    </xf>
    <xf numFmtId="164" fontId="2" fillId="0" borderId="0" xfId="1" applyFont="1" applyFill="1" applyBorder="1" applyAlignment="1" applyProtection="1">
      <alignment horizontal="center" wrapText="1"/>
      <protection locked="0"/>
    </xf>
    <xf numFmtId="164" fontId="2" fillId="0" borderId="10" xfId="1" applyFont="1" applyFill="1" applyBorder="1" applyAlignment="1" applyProtection="1">
      <alignment horizontal="center" wrapText="1"/>
      <protection locked="0"/>
    </xf>
    <xf numFmtId="0" fontId="8" fillId="5" borderId="15" xfId="3" applyFont="1" applyFill="1" applyBorder="1" applyAlignment="1" applyProtection="1">
      <alignment horizontal="left" vertical="center"/>
    </xf>
    <xf numFmtId="0" fontId="8" fillId="5" borderId="16" xfId="3" applyFont="1" applyFill="1" applyBorder="1" applyAlignment="1" applyProtection="1">
      <alignment horizontal="left" vertical="center"/>
    </xf>
    <xf numFmtId="0" fontId="8" fillId="5" borderId="18" xfId="3" applyFont="1" applyFill="1" applyBorder="1" applyAlignment="1" applyProtection="1">
      <alignment horizontal="left" vertical="center"/>
    </xf>
    <xf numFmtId="0" fontId="5" fillId="0" borderId="26" xfId="0" applyFont="1" applyBorder="1" applyAlignment="1" applyProtection="1">
      <alignment horizontal="center" wrapText="1"/>
    </xf>
    <xf numFmtId="0" fontId="35" fillId="0" borderId="0" xfId="0" applyFont="1" applyFill="1" applyBorder="1" applyAlignment="1" applyProtection="1">
      <alignment horizontal="left"/>
    </xf>
    <xf numFmtId="0" fontId="25" fillId="0" borderId="0" xfId="0" applyFont="1" applyFill="1" applyBorder="1" applyAlignment="1" applyProtection="1">
      <alignment horizontal="left" vertical="center"/>
    </xf>
    <xf numFmtId="0" fontId="8" fillId="0" borderId="0" xfId="0" applyFont="1" applyAlignment="1" applyProtection="1">
      <alignment horizontal="left" wrapText="1"/>
    </xf>
    <xf numFmtId="0" fontId="17" fillId="4" borderId="20" xfId="0" applyFont="1" applyFill="1" applyBorder="1" applyAlignment="1" applyProtection="1">
      <alignment horizontal="center" vertical="center" wrapText="1"/>
    </xf>
    <xf numFmtId="0" fontId="17" fillId="4" borderId="21" xfId="0" applyFont="1" applyFill="1" applyBorder="1" applyAlignment="1" applyProtection="1">
      <alignment horizontal="center" vertical="center" wrapText="1"/>
    </xf>
    <xf numFmtId="0" fontId="17" fillId="4" borderId="22" xfId="0" applyFont="1" applyFill="1" applyBorder="1" applyAlignment="1" applyProtection="1">
      <alignment horizontal="center" vertical="center" wrapText="1"/>
    </xf>
    <xf numFmtId="0" fontId="17" fillId="4" borderId="23" xfId="0" applyFont="1" applyFill="1" applyBorder="1" applyAlignment="1" applyProtection="1">
      <alignment horizontal="center" vertical="center" wrapText="1"/>
    </xf>
    <xf numFmtId="0" fontId="17" fillId="4" borderId="0" xfId="0" applyFont="1" applyFill="1" applyBorder="1" applyAlignment="1" applyProtection="1">
      <alignment horizontal="center" vertical="center" wrapText="1"/>
    </xf>
    <xf numFmtId="0" fontId="17" fillId="4" borderId="24" xfId="0" applyFont="1" applyFill="1" applyBorder="1" applyAlignment="1" applyProtection="1">
      <alignment horizontal="center" vertical="center" wrapText="1"/>
    </xf>
    <xf numFmtId="0" fontId="17" fillId="4" borderId="25" xfId="0" applyFont="1" applyFill="1" applyBorder="1" applyAlignment="1" applyProtection="1">
      <alignment horizontal="center" vertical="center" wrapText="1"/>
    </xf>
    <xf numFmtId="0" fontId="17" fillId="4" borderId="26" xfId="0" applyFont="1" applyFill="1" applyBorder="1" applyAlignment="1" applyProtection="1">
      <alignment horizontal="center" vertical="center" wrapText="1"/>
    </xf>
    <xf numFmtId="0" fontId="17" fillId="4" borderId="27" xfId="0" applyFont="1" applyFill="1" applyBorder="1" applyAlignment="1" applyProtection="1">
      <alignment horizontal="center" vertical="center" wrapText="1"/>
    </xf>
    <xf numFmtId="0" fontId="5" fillId="0" borderId="0" xfId="0" applyFont="1" applyBorder="1" applyAlignment="1" applyProtection="1">
      <alignment horizontal="center" wrapText="1"/>
    </xf>
    <xf numFmtId="166" fontId="2" fillId="0" borderId="0" xfId="0" applyNumberFormat="1" applyFont="1" applyBorder="1" applyAlignment="1">
      <alignment horizontal="center" wrapText="1"/>
    </xf>
    <xf numFmtId="0" fontId="17" fillId="0" borderId="0" xfId="3" applyFont="1" applyAlignment="1">
      <alignment horizontal="left"/>
    </xf>
    <xf numFmtId="0" fontId="8" fillId="0" borderId="0" xfId="3" applyFont="1" applyAlignment="1">
      <alignment horizontal="center"/>
    </xf>
    <xf numFmtId="0" fontId="3" fillId="0" borderId="0" xfId="3" applyFont="1" applyAlignment="1">
      <alignment horizontal="left"/>
    </xf>
    <xf numFmtId="0" fontId="8" fillId="0" borderId="10" xfId="3" applyFont="1" applyBorder="1" applyAlignment="1">
      <alignment horizontal="center"/>
    </xf>
  </cellXfs>
  <cellStyles count="7">
    <cellStyle name="Euro" xfId="1" xr:uid="{00000000-0005-0000-0000-000000000000}"/>
    <cellStyle name="Euro 2" xfId="4" xr:uid="{00000000-0005-0000-0000-000001000000}"/>
    <cellStyle name="Standaard" xfId="0" builtinId="0"/>
    <cellStyle name="Standaard 2" xfId="2" xr:uid="{00000000-0005-0000-0000-000003000000}"/>
    <cellStyle name="Standaard 3" xfId="3" xr:uid="{00000000-0005-0000-0000-000004000000}"/>
    <cellStyle name="Standaard 3 2" xfId="6" xr:uid="{00000000-0005-0000-0000-000005000000}"/>
    <cellStyle name="Standaard 4" xfId="5" xr:uid="{00000000-0005-0000-0000-000006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5</xdr:col>
      <xdr:colOff>285750</xdr:colOff>
      <xdr:row>0</xdr:row>
      <xdr:rowOff>0</xdr:rowOff>
    </xdr:from>
    <xdr:to>
      <xdr:col>6</xdr:col>
      <xdr:colOff>504825</xdr:colOff>
      <xdr:row>6</xdr:row>
      <xdr:rowOff>95250</xdr:rowOff>
    </xdr:to>
    <xdr:pic>
      <xdr:nvPicPr>
        <xdr:cNvPr id="3" name="Afbeelding 2" descr="Logo_Rood_RGB">
          <a:extLst>
            <a:ext uri="{FF2B5EF4-FFF2-40B4-BE49-F238E27FC236}">
              <a16:creationId xmlns:a16="http://schemas.microsoft.com/office/drawing/2014/main" id="{00000000-0008-0000-02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43800" y="0"/>
          <a:ext cx="1714500" cy="1285875"/>
        </a:xfrm>
        <a:prstGeom prst="rect">
          <a:avLst/>
        </a:prstGeom>
        <a:noFill/>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162"/>
  <sheetViews>
    <sheetView topLeftCell="B43" zoomScaleSheetLayoutView="100" workbookViewId="0">
      <selection activeCell="E72" sqref="E72"/>
    </sheetView>
  </sheetViews>
  <sheetFormatPr defaultRowHeight="11.25" x14ac:dyDescent="0.2"/>
  <cols>
    <col min="1" max="1" width="5.140625" style="2" hidden="1" customWidth="1"/>
    <col min="2" max="2" width="5.140625" style="2" customWidth="1"/>
    <col min="3" max="3" width="28.85546875" style="1" customWidth="1"/>
    <col min="4" max="4" width="17" style="1" customWidth="1"/>
    <col min="5" max="5" width="16" style="1" bestFit="1" customWidth="1"/>
    <col min="6" max="6" width="16" style="1" customWidth="1"/>
    <col min="7" max="7" width="7.7109375" style="1" bestFit="1" customWidth="1"/>
    <col min="8" max="9" width="17.7109375" style="1" customWidth="1"/>
    <col min="10" max="11" width="10.7109375" style="3" customWidth="1"/>
    <col min="12" max="16384" width="9.140625" style="1"/>
  </cols>
  <sheetData>
    <row r="1" spans="1:11" ht="18" x14ac:dyDescent="0.25">
      <c r="C1" s="168" t="s">
        <v>192</v>
      </c>
      <c r="D1" s="168"/>
      <c r="E1" s="168"/>
      <c r="F1" s="168"/>
      <c r="G1" s="168"/>
      <c r="H1" s="168"/>
      <c r="I1" s="168"/>
      <c r="J1" s="168"/>
      <c r="K1" s="168"/>
    </row>
    <row r="2" spans="1:11" ht="20.100000000000001" customHeight="1" x14ac:dyDescent="0.2">
      <c r="C2" s="169" t="s">
        <v>191</v>
      </c>
      <c r="D2" s="169"/>
      <c r="E2" s="169"/>
      <c r="F2" s="169"/>
      <c r="G2" s="169"/>
      <c r="H2" s="169"/>
      <c r="K2" s="17"/>
    </row>
    <row r="3" spans="1:11" s="15" customFormat="1" x14ac:dyDescent="0.2">
      <c r="A3" s="16"/>
      <c r="B3" s="16"/>
      <c r="C3" s="5"/>
      <c r="D3" s="5"/>
      <c r="E3" s="5"/>
      <c r="F3" s="5"/>
      <c r="G3" s="5"/>
      <c r="H3" s="5"/>
      <c r="I3" s="5"/>
      <c r="J3" s="5"/>
      <c r="K3" s="5"/>
    </row>
    <row r="5" spans="1:11" ht="15.75" x14ac:dyDescent="0.25">
      <c r="C5" s="6" t="s">
        <v>14</v>
      </c>
      <c r="D5" s="74"/>
      <c r="E5" s="6"/>
      <c r="F5" s="27"/>
      <c r="G5" s="47"/>
      <c r="H5" s="170"/>
      <c r="I5" s="170"/>
      <c r="J5" s="7"/>
      <c r="K5" s="7"/>
    </row>
    <row r="6" spans="1:11" ht="11.25" customHeight="1" x14ac:dyDescent="0.2">
      <c r="A6" s="1"/>
      <c r="B6" s="1"/>
      <c r="C6" s="8"/>
      <c r="D6" s="77"/>
      <c r="E6" s="8"/>
      <c r="F6" s="25"/>
      <c r="G6" s="48"/>
      <c r="H6" s="14"/>
      <c r="I6" s="160"/>
      <c r="J6" s="160"/>
      <c r="K6" s="14"/>
    </row>
    <row r="7" spans="1:11" ht="11.25" customHeight="1" x14ac:dyDescent="0.2">
      <c r="A7" s="1"/>
      <c r="B7" s="1"/>
      <c r="C7" s="161"/>
      <c r="D7" s="75"/>
      <c r="E7" s="18"/>
      <c r="F7" s="28"/>
      <c r="G7" s="61" t="s">
        <v>165</v>
      </c>
      <c r="H7" s="162" t="s">
        <v>11</v>
      </c>
      <c r="I7" s="158" t="s">
        <v>10</v>
      </c>
      <c r="J7" s="162" t="s">
        <v>9</v>
      </c>
      <c r="K7" s="164"/>
    </row>
    <row r="8" spans="1:11" ht="11.25" customHeight="1" x14ac:dyDescent="0.2">
      <c r="A8" s="1"/>
      <c r="B8" s="1"/>
      <c r="C8" s="161"/>
      <c r="D8" s="75"/>
      <c r="E8" s="18"/>
      <c r="F8" s="28"/>
      <c r="G8" s="62" t="s">
        <v>166</v>
      </c>
      <c r="H8" s="163"/>
      <c r="I8" s="158"/>
      <c r="J8" s="163"/>
      <c r="K8" s="165"/>
    </row>
    <row r="9" spans="1:11" ht="12" x14ac:dyDescent="0.2">
      <c r="A9" s="1"/>
      <c r="B9" s="1"/>
      <c r="C9" s="13" t="s">
        <v>13</v>
      </c>
      <c r="D9" s="13" t="s">
        <v>12</v>
      </c>
      <c r="E9" s="13" t="s">
        <v>12</v>
      </c>
      <c r="F9" s="40" t="s">
        <v>148</v>
      </c>
      <c r="G9" s="63" t="s">
        <v>164</v>
      </c>
      <c r="H9" s="22" t="s">
        <v>13</v>
      </c>
      <c r="I9" s="12" t="s">
        <v>173</v>
      </c>
      <c r="J9" s="166"/>
      <c r="K9" s="167"/>
    </row>
    <row r="10" spans="1:11" ht="12" x14ac:dyDescent="0.2">
      <c r="A10" s="1"/>
      <c r="B10" s="1"/>
      <c r="C10" s="29" t="s">
        <v>167</v>
      </c>
      <c r="D10" s="57">
        <v>40163268</v>
      </c>
      <c r="E10" s="57" t="s">
        <v>174</v>
      </c>
      <c r="F10" s="24"/>
      <c r="G10" s="64">
        <v>8</v>
      </c>
      <c r="H10" s="24"/>
      <c r="I10" s="10"/>
      <c r="J10" s="156">
        <f>H10+I10</f>
        <v>0</v>
      </c>
      <c r="K10" s="157"/>
    </row>
    <row r="11" spans="1:11" ht="12" x14ac:dyDescent="0.2">
      <c r="A11" s="1"/>
      <c r="B11" s="1"/>
      <c r="C11" s="29" t="s">
        <v>35</v>
      </c>
      <c r="D11" s="57">
        <v>40163269</v>
      </c>
      <c r="E11" s="57" t="s">
        <v>175</v>
      </c>
      <c r="F11" s="24"/>
      <c r="G11" s="64">
        <v>8</v>
      </c>
      <c r="H11" s="24"/>
      <c r="I11" s="10"/>
      <c r="J11" s="156">
        <f>H11+I11</f>
        <v>0</v>
      </c>
      <c r="K11" s="157"/>
    </row>
    <row r="12" spans="1:11" ht="12" x14ac:dyDescent="0.2">
      <c r="A12" s="1"/>
      <c r="B12" s="1"/>
      <c r="C12" s="29" t="s">
        <v>36</v>
      </c>
      <c r="D12" s="57">
        <v>40163270</v>
      </c>
      <c r="E12" s="57" t="s">
        <v>176</v>
      </c>
      <c r="F12" s="24"/>
      <c r="G12" s="64">
        <v>8</v>
      </c>
      <c r="H12" s="24"/>
      <c r="I12" s="10"/>
      <c r="J12" s="156">
        <f>H12+I12</f>
        <v>0</v>
      </c>
      <c r="K12" s="157"/>
    </row>
    <row r="13" spans="1:11" ht="12" x14ac:dyDescent="0.2">
      <c r="A13" s="1"/>
      <c r="B13" s="1"/>
      <c r="C13" s="29" t="s">
        <v>37</v>
      </c>
      <c r="D13" s="57">
        <v>40163271</v>
      </c>
      <c r="E13" s="57" t="s">
        <v>177</v>
      </c>
      <c r="F13" s="24"/>
      <c r="G13" s="64">
        <v>8</v>
      </c>
      <c r="H13" s="24"/>
      <c r="I13" s="10"/>
      <c r="J13" s="156">
        <f>H13+I13</f>
        <v>0</v>
      </c>
      <c r="K13" s="157"/>
    </row>
    <row r="14" spans="1:11" ht="12" x14ac:dyDescent="0.2">
      <c r="A14" s="1"/>
      <c r="B14" s="1"/>
      <c r="C14" s="29" t="s">
        <v>38</v>
      </c>
      <c r="D14" s="57">
        <v>40163272</v>
      </c>
      <c r="E14" s="57" t="s">
        <v>178</v>
      </c>
      <c r="F14" s="24"/>
      <c r="G14" s="64">
        <v>8</v>
      </c>
      <c r="H14" s="24"/>
      <c r="I14" s="10"/>
      <c r="J14" s="156">
        <f>H14+I14</f>
        <v>0</v>
      </c>
      <c r="K14" s="157"/>
    </row>
    <row r="15" spans="1:11" ht="12" x14ac:dyDescent="0.2">
      <c r="A15" s="1"/>
      <c r="B15" s="1"/>
      <c r="C15" s="29" t="s">
        <v>39</v>
      </c>
      <c r="D15" s="57">
        <v>40163273</v>
      </c>
      <c r="E15" s="57" t="s">
        <v>179</v>
      </c>
      <c r="F15" s="24"/>
      <c r="G15" s="64">
        <v>8</v>
      </c>
      <c r="H15" s="24"/>
      <c r="I15" s="10"/>
      <c r="J15" s="156">
        <f t="shared" ref="J15:J24" si="0">H15+I15</f>
        <v>0</v>
      </c>
      <c r="K15" s="157"/>
    </row>
    <row r="16" spans="1:11" ht="12" x14ac:dyDescent="0.2">
      <c r="A16" s="1"/>
      <c r="B16" s="1"/>
      <c r="C16" s="29" t="s">
        <v>67</v>
      </c>
      <c r="D16" s="57">
        <v>40163276</v>
      </c>
      <c r="E16" s="57" t="s">
        <v>180</v>
      </c>
      <c r="F16" s="24"/>
      <c r="G16" s="64">
        <v>8</v>
      </c>
      <c r="H16" s="24"/>
      <c r="I16" s="10"/>
      <c r="J16" s="156">
        <f t="shared" si="0"/>
        <v>0</v>
      </c>
      <c r="K16" s="157"/>
    </row>
    <row r="17" spans="1:11" ht="12" x14ac:dyDescent="0.2">
      <c r="A17" s="1"/>
      <c r="B17" s="1"/>
      <c r="C17" s="29" t="s">
        <v>70</v>
      </c>
      <c r="D17" s="57">
        <v>40163277</v>
      </c>
      <c r="E17" s="57" t="s">
        <v>181</v>
      </c>
      <c r="F17" s="24"/>
      <c r="G17" s="64">
        <v>8</v>
      </c>
      <c r="H17" s="24"/>
      <c r="I17" s="10"/>
      <c r="J17" s="156">
        <f t="shared" si="0"/>
        <v>0</v>
      </c>
      <c r="K17" s="157"/>
    </row>
    <row r="18" spans="1:11" ht="12" x14ac:dyDescent="0.2">
      <c r="A18" s="1"/>
      <c r="B18" s="1"/>
      <c r="C18" s="29" t="s">
        <v>71</v>
      </c>
      <c r="D18" s="57">
        <v>40163278</v>
      </c>
      <c r="E18" s="57" t="s">
        <v>182</v>
      </c>
      <c r="F18" s="24"/>
      <c r="G18" s="64">
        <v>8</v>
      </c>
      <c r="H18" s="24"/>
      <c r="I18" s="10"/>
      <c r="J18" s="156">
        <f t="shared" si="0"/>
        <v>0</v>
      </c>
      <c r="K18" s="157"/>
    </row>
    <row r="19" spans="1:11" ht="12" x14ac:dyDescent="0.2">
      <c r="A19" s="1"/>
      <c r="B19" s="1"/>
      <c r="C19" s="29" t="s">
        <v>73</v>
      </c>
      <c r="D19" s="57">
        <v>40163279</v>
      </c>
      <c r="E19" s="57" t="s">
        <v>183</v>
      </c>
      <c r="F19" s="24"/>
      <c r="G19" s="64">
        <v>8</v>
      </c>
      <c r="H19" s="24"/>
      <c r="I19" s="10"/>
      <c r="J19" s="156">
        <f t="shared" si="0"/>
        <v>0</v>
      </c>
      <c r="K19" s="157"/>
    </row>
    <row r="20" spans="1:11" ht="12" x14ac:dyDescent="0.2">
      <c r="A20" s="1"/>
      <c r="B20" s="1"/>
      <c r="C20" s="29" t="s">
        <v>168</v>
      </c>
      <c r="D20" s="57">
        <v>40163281</v>
      </c>
      <c r="E20" s="57" t="s">
        <v>184</v>
      </c>
      <c r="F20" s="24"/>
      <c r="G20" s="64">
        <v>6</v>
      </c>
      <c r="H20" s="24"/>
      <c r="I20" s="10"/>
      <c r="J20" s="156">
        <f t="shared" si="0"/>
        <v>0</v>
      </c>
      <c r="K20" s="157"/>
    </row>
    <row r="21" spans="1:11" ht="12" x14ac:dyDescent="0.2">
      <c r="A21" s="1"/>
      <c r="B21" s="1"/>
      <c r="C21" s="29" t="s">
        <v>169</v>
      </c>
      <c r="D21" s="57">
        <v>40163280</v>
      </c>
      <c r="E21" s="57" t="s">
        <v>185</v>
      </c>
      <c r="F21" s="24"/>
      <c r="G21" s="64">
        <v>6</v>
      </c>
      <c r="H21" s="24"/>
      <c r="I21" s="10"/>
      <c r="J21" s="156">
        <f t="shared" si="0"/>
        <v>0</v>
      </c>
      <c r="K21" s="157"/>
    </row>
    <row r="22" spans="1:11" ht="12" x14ac:dyDescent="0.2">
      <c r="A22" s="1"/>
      <c r="B22" s="1"/>
      <c r="C22" s="29" t="s">
        <v>170</v>
      </c>
      <c r="D22" s="57">
        <v>40163282</v>
      </c>
      <c r="E22" s="57" t="s">
        <v>186</v>
      </c>
      <c r="F22" s="24"/>
      <c r="G22" s="64">
        <v>6</v>
      </c>
      <c r="H22" s="24"/>
      <c r="I22" s="10"/>
      <c r="J22" s="156">
        <f t="shared" si="0"/>
        <v>0</v>
      </c>
      <c r="K22" s="157"/>
    </row>
    <row r="23" spans="1:11" ht="12" x14ac:dyDescent="0.2">
      <c r="A23" s="1"/>
      <c r="B23" s="1"/>
      <c r="C23" s="29" t="s">
        <v>171</v>
      </c>
      <c r="D23" s="57">
        <v>40163274</v>
      </c>
      <c r="E23" s="57" t="s">
        <v>187</v>
      </c>
      <c r="F23" s="24"/>
      <c r="G23" s="64">
        <v>6</v>
      </c>
      <c r="H23" s="24"/>
      <c r="I23" s="10"/>
      <c r="J23" s="156">
        <f t="shared" si="0"/>
        <v>0</v>
      </c>
      <c r="K23" s="157"/>
    </row>
    <row r="24" spans="1:11" ht="12" x14ac:dyDescent="0.2">
      <c r="A24" s="1"/>
      <c r="B24" s="1"/>
      <c r="C24" s="29" t="s">
        <v>172</v>
      </c>
      <c r="D24" s="57">
        <v>40163275</v>
      </c>
      <c r="E24" s="57" t="s">
        <v>188</v>
      </c>
      <c r="F24" s="24"/>
      <c r="G24" s="64">
        <v>6</v>
      </c>
      <c r="H24" s="24"/>
      <c r="I24" s="10"/>
      <c r="J24" s="156">
        <f t="shared" si="0"/>
        <v>0</v>
      </c>
      <c r="K24" s="157"/>
    </row>
    <row r="25" spans="1:11" ht="12" x14ac:dyDescent="0.2">
      <c r="A25" s="1"/>
      <c r="B25" s="1"/>
      <c r="C25" s="9"/>
      <c r="D25" s="9"/>
      <c r="E25" s="9"/>
      <c r="F25" s="9"/>
      <c r="G25" s="66"/>
      <c r="H25" s="8"/>
      <c r="I25" s="8"/>
      <c r="J25" s="8"/>
      <c r="K25" s="8"/>
    </row>
    <row r="26" spans="1:11" ht="12" x14ac:dyDescent="0.2">
      <c r="A26" s="1"/>
      <c r="B26" s="1"/>
      <c r="C26" s="9"/>
      <c r="D26" s="9"/>
      <c r="E26" s="9"/>
      <c r="F26" s="9"/>
      <c r="G26" s="66"/>
      <c r="H26" s="41"/>
      <c r="I26" s="41"/>
      <c r="J26" s="41"/>
      <c r="K26" s="41"/>
    </row>
    <row r="27" spans="1:11" ht="12" x14ac:dyDescent="0.2">
      <c r="A27" s="1"/>
      <c r="B27" s="1"/>
      <c r="C27" s="161"/>
      <c r="D27" s="75"/>
      <c r="E27" s="45"/>
      <c r="F27" s="45"/>
      <c r="G27" s="61" t="s">
        <v>165</v>
      </c>
      <c r="H27" s="162" t="s">
        <v>11</v>
      </c>
      <c r="I27" s="158" t="s">
        <v>10</v>
      </c>
      <c r="J27" s="162" t="s">
        <v>9</v>
      </c>
      <c r="K27" s="164"/>
    </row>
    <row r="28" spans="1:11" ht="12" x14ac:dyDescent="0.2">
      <c r="A28" s="1"/>
      <c r="B28" s="1"/>
      <c r="C28" s="161"/>
      <c r="D28" s="75"/>
      <c r="E28" s="45"/>
      <c r="F28" s="45"/>
      <c r="G28" s="62" t="s">
        <v>166</v>
      </c>
      <c r="H28" s="163"/>
      <c r="I28" s="158"/>
      <c r="J28" s="163"/>
      <c r="K28" s="165"/>
    </row>
    <row r="29" spans="1:11" ht="12" x14ac:dyDescent="0.2">
      <c r="A29" s="1"/>
      <c r="B29" s="1"/>
      <c r="C29" s="13" t="s">
        <v>13</v>
      </c>
      <c r="D29" s="13"/>
      <c r="E29" s="13" t="s">
        <v>12</v>
      </c>
      <c r="F29" s="40" t="s">
        <v>148</v>
      </c>
      <c r="G29" s="63" t="s">
        <v>164</v>
      </c>
      <c r="H29" s="46" t="s">
        <v>13</v>
      </c>
      <c r="I29" s="12" t="s">
        <v>159</v>
      </c>
      <c r="J29" s="166"/>
      <c r="K29" s="167"/>
    </row>
    <row r="30" spans="1:11" ht="12.75" x14ac:dyDescent="0.2">
      <c r="A30" s="1"/>
      <c r="B30" s="1"/>
      <c r="C30" s="29" t="s">
        <v>141</v>
      </c>
      <c r="D30" s="29"/>
      <c r="E30" s="59" t="s">
        <v>189</v>
      </c>
      <c r="F30" s="24"/>
      <c r="G30" s="64">
        <v>4</v>
      </c>
      <c r="H30" s="24"/>
      <c r="I30" s="10"/>
      <c r="J30" s="156">
        <f>H30+I30</f>
        <v>0</v>
      </c>
      <c r="K30" s="157"/>
    </row>
    <row r="31" spans="1:11" ht="12.75" x14ac:dyDescent="0.2">
      <c r="A31" s="1"/>
      <c r="B31" s="1"/>
      <c r="C31" s="29" t="s">
        <v>146</v>
      </c>
      <c r="D31" s="29"/>
      <c r="E31" s="59" t="s">
        <v>190</v>
      </c>
      <c r="F31" s="24"/>
      <c r="G31" s="64">
        <v>2</v>
      </c>
      <c r="H31" s="24"/>
      <c r="I31" s="10"/>
      <c r="J31" s="156">
        <f>H31+I31</f>
        <v>0</v>
      </c>
      <c r="K31" s="157"/>
    </row>
    <row r="32" spans="1:11" ht="12" x14ac:dyDescent="0.2">
      <c r="A32" s="1"/>
      <c r="B32" s="1"/>
      <c r="C32" s="9"/>
      <c r="D32" s="9"/>
      <c r="E32" s="9"/>
      <c r="F32" s="9"/>
      <c r="G32" s="66"/>
      <c r="H32" s="41"/>
      <c r="I32" s="41"/>
      <c r="J32" s="41"/>
      <c r="K32" s="41"/>
    </row>
    <row r="33" spans="1:11" ht="12" x14ac:dyDescent="0.2">
      <c r="A33" s="1"/>
      <c r="B33" s="1"/>
      <c r="C33" s="9"/>
      <c r="D33" s="9"/>
      <c r="E33" s="9"/>
      <c r="F33" s="9"/>
      <c r="G33" s="66"/>
      <c r="H33" s="41"/>
      <c r="I33" s="41"/>
      <c r="J33" s="41"/>
      <c r="K33" s="41"/>
    </row>
    <row r="34" spans="1:11" ht="12" x14ac:dyDescent="0.2">
      <c r="A34" s="1"/>
      <c r="B34" s="1"/>
      <c r="C34" s="9"/>
      <c r="D34" s="9"/>
      <c r="E34" s="9"/>
      <c r="F34" s="9"/>
      <c r="G34" s="66"/>
      <c r="H34" s="41"/>
      <c r="I34" s="41"/>
      <c r="J34" s="41"/>
      <c r="K34" s="41"/>
    </row>
    <row r="35" spans="1:11" ht="12" x14ac:dyDescent="0.2">
      <c r="A35" s="1"/>
      <c r="B35" s="1"/>
      <c r="C35" s="9"/>
      <c r="D35" s="9"/>
      <c r="E35" s="9"/>
      <c r="F35" s="9"/>
      <c r="G35" s="66"/>
      <c r="H35" s="41"/>
      <c r="I35" s="41"/>
      <c r="J35" s="41"/>
      <c r="K35" s="41"/>
    </row>
    <row r="36" spans="1:11" ht="12" x14ac:dyDescent="0.2">
      <c r="A36" s="1"/>
      <c r="B36" s="1"/>
      <c r="C36" s="9"/>
      <c r="D36" s="9"/>
      <c r="E36" s="9"/>
      <c r="F36" s="9"/>
      <c r="G36" s="66"/>
      <c r="H36" s="41"/>
      <c r="I36" s="41"/>
      <c r="J36" s="41"/>
      <c r="K36" s="41"/>
    </row>
    <row r="37" spans="1:11" ht="14.25" x14ac:dyDescent="0.2">
      <c r="A37" s="1"/>
      <c r="B37" s="1"/>
      <c r="C37" s="9"/>
      <c r="D37" s="9"/>
      <c r="E37" s="9"/>
      <c r="F37" s="9"/>
      <c r="G37" s="66"/>
      <c r="H37" s="178" t="s">
        <v>160</v>
      </c>
      <c r="I37" s="179"/>
      <c r="J37" s="171">
        <f>SUM(J10:K31)</f>
        <v>0</v>
      </c>
      <c r="K37" s="172"/>
    </row>
    <row r="38" spans="1:11" ht="12" x14ac:dyDescent="0.2">
      <c r="A38" s="1"/>
      <c r="B38" s="1"/>
      <c r="C38" s="7"/>
      <c r="D38" s="76"/>
      <c r="E38" s="7"/>
      <c r="F38" s="26"/>
      <c r="G38" s="67"/>
      <c r="H38" s="173"/>
      <c r="I38" s="173"/>
      <c r="J38" s="173"/>
      <c r="K38" s="173"/>
    </row>
    <row r="39" spans="1:11" ht="12" x14ac:dyDescent="0.2">
      <c r="A39" s="1"/>
      <c r="B39" s="1"/>
      <c r="C39" s="7" t="s">
        <v>8</v>
      </c>
      <c r="D39" s="76"/>
      <c r="E39" s="7"/>
      <c r="F39" s="26"/>
      <c r="G39" s="67"/>
      <c r="H39" s="170"/>
      <c r="I39" s="170"/>
      <c r="J39" s="170"/>
      <c r="K39" s="170"/>
    </row>
    <row r="40" spans="1:11" x14ac:dyDescent="0.2">
      <c r="G40" s="68"/>
    </row>
    <row r="41" spans="1:11" ht="15" customHeight="1" x14ac:dyDescent="0.25">
      <c r="A41" s="1"/>
      <c r="B41" s="1"/>
      <c r="C41" s="159" t="s">
        <v>7</v>
      </c>
      <c r="D41" s="159"/>
      <c r="E41" s="159"/>
      <c r="F41" s="27"/>
      <c r="G41" s="69"/>
      <c r="H41" s="5"/>
      <c r="I41"/>
    </row>
    <row r="42" spans="1:11" ht="15" customHeight="1" x14ac:dyDescent="0.25">
      <c r="A42" s="1"/>
      <c r="B42" s="1"/>
      <c r="C42" s="43"/>
      <c r="D42" s="74"/>
      <c r="E42" s="43"/>
      <c r="F42" s="43"/>
      <c r="G42" s="69"/>
      <c r="H42" s="5"/>
      <c r="I42"/>
    </row>
    <row r="43" spans="1:11" ht="15" customHeight="1" x14ac:dyDescent="0.2">
      <c r="A43" s="1"/>
      <c r="B43" s="1"/>
      <c r="C43" s="174" t="s">
        <v>157</v>
      </c>
      <c r="D43" s="174"/>
      <c r="E43" s="174"/>
      <c r="F43" s="4" t="s">
        <v>6</v>
      </c>
      <c r="G43" s="70"/>
      <c r="H43" s="54"/>
      <c r="I43"/>
    </row>
    <row r="44" spans="1:11" ht="15" customHeight="1" x14ac:dyDescent="0.2">
      <c r="A44" s="1"/>
      <c r="B44" s="1"/>
      <c r="C44" s="175" t="s">
        <v>5</v>
      </c>
      <c r="D44" s="176"/>
      <c r="E44" s="177"/>
      <c r="F44" s="19"/>
      <c r="G44" s="71"/>
      <c r="H44" s="54"/>
      <c r="I44"/>
    </row>
    <row r="45" spans="1:11" ht="15" customHeight="1" x14ac:dyDescent="0.2">
      <c r="A45" s="1"/>
      <c r="B45" s="1"/>
      <c r="C45" s="175" t="s">
        <v>4</v>
      </c>
      <c r="D45" s="176"/>
      <c r="E45" s="177"/>
      <c r="F45" s="19"/>
      <c r="G45" s="71"/>
      <c r="H45" s="54"/>
      <c r="I45"/>
    </row>
    <row r="46" spans="1:11" ht="15" customHeight="1" x14ac:dyDescent="0.2">
      <c r="A46" s="1"/>
      <c r="B46" s="1"/>
      <c r="C46" s="175" t="s">
        <v>3</v>
      </c>
      <c r="D46" s="176"/>
      <c r="E46" s="177"/>
      <c r="F46" s="19"/>
      <c r="G46" s="71"/>
      <c r="H46" s="54"/>
      <c r="I46"/>
    </row>
    <row r="47" spans="1:11" ht="15" customHeight="1" x14ac:dyDescent="0.2">
      <c r="A47" s="1"/>
      <c r="B47" s="1"/>
      <c r="C47" s="175" t="s">
        <v>2</v>
      </c>
      <c r="D47" s="176"/>
      <c r="E47" s="177"/>
      <c r="F47" s="19"/>
      <c r="G47" s="71"/>
      <c r="H47" s="54"/>
      <c r="I47"/>
    </row>
    <row r="48" spans="1:11" ht="15" customHeight="1" x14ac:dyDescent="0.2">
      <c r="A48" s="1"/>
      <c r="B48" s="1"/>
      <c r="C48" s="175" t="s">
        <v>1</v>
      </c>
      <c r="D48" s="176"/>
      <c r="E48" s="177"/>
      <c r="F48" s="19"/>
      <c r="G48" s="71"/>
      <c r="H48" s="54"/>
      <c r="I48"/>
    </row>
    <row r="49" spans="1:9" ht="15" customHeight="1" x14ac:dyDescent="0.2">
      <c r="A49" s="1"/>
      <c r="B49" s="1"/>
      <c r="C49" s="175" t="s">
        <v>0</v>
      </c>
      <c r="D49" s="176"/>
      <c r="E49" s="177"/>
      <c r="F49" s="19"/>
      <c r="G49" s="71"/>
      <c r="H49" s="54"/>
      <c r="I49"/>
    </row>
    <row r="50" spans="1:9" ht="15" customHeight="1" x14ac:dyDescent="0.25">
      <c r="A50" s="1"/>
      <c r="B50" s="1"/>
      <c r="C50" s="43"/>
      <c r="D50" s="74"/>
      <c r="E50" s="43"/>
      <c r="F50" s="43"/>
      <c r="G50" s="72"/>
      <c r="H50" s="54"/>
      <c r="I50"/>
    </row>
    <row r="51" spans="1:9" ht="15" customHeight="1" x14ac:dyDescent="0.25">
      <c r="A51" s="1"/>
      <c r="B51" s="1"/>
      <c r="C51" s="43"/>
      <c r="D51" s="74"/>
      <c r="E51" s="43"/>
      <c r="F51" s="43"/>
      <c r="G51" s="69"/>
      <c r="H51" s="5"/>
      <c r="I51"/>
    </row>
    <row r="52" spans="1:9" ht="15" customHeight="1" x14ac:dyDescent="0.25">
      <c r="A52" s="1"/>
      <c r="B52" s="1"/>
      <c r="C52" s="43"/>
      <c r="D52" s="74"/>
      <c r="E52" s="43"/>
      <c r="F52" s="43"/>
      <c r="G52" s="69"/>
      <c r="H52" s="5"/>
      <c r="I52"/>
    </row>
    <row r="53" spans="1:9" ht="15" customHeight="1" x14ac:dyDescent="0.25">
      <c r="A53" s="1"/>
      <c r="B53" s="1"/>
      <c r="C53" s="43"/>
      <c r="D53" s="74"/>
      <c r="E53" s="43"/>
      <c r="F53" s="43"/>
      <c r="G53" s="69"/>
      <c r="H53" s="5"/>
      <c r="I53"/>
    </row>
    <row r="54" spans="1:9" ht="15" customHeight="1" x14ac:dyDescent="0.25">
      <c r="A54" s="1"/>
      <c r="B54" s="1"/>
      <c r="C54" s="43"/>
      <c r="D54" s="74"/>
      <c r="E54" s="43"/>
      <c r="F54" s="43"/>
      <c r="G54" s="69"/>
      <c r="H54" s="5"/>
      <c r="I54"/>
    </row>
    <row r="55" spans="1:9" ht="15" customHeight="1" x14ac:dyDescent="0.25">
      <c r="A55" s="1"/>
      <c r="B55" s="1"/>
      <c r="C55" s="43"/>
      <c r="D55" s="74"/>
      <c r="E55" s="43"/>
      <c r="F55" s="43"/>
      <c r="G55" s="69"/>
      <c r="H55" s="5"/>
      <c r="I55"/>
    </row>
    <row r="56" spans="1:9" ht="15" customHeight="1" x14ac:dyDescent="0.25">
      <c r="A56" s="1"/>
      <c r="B56" s="1"/>
      <c r="C56" s="43"/>
      <c r="D56" s="74"/>
      <c r="E56" s="43"/>
      <c r="F56" s="43"/>
      <c r="G56" s="69"/>
      <c r="H56" s="5"/>
      <c r="I56"/>
    </row>
    <row r="57" spans="1:9" ht="15" customHeight="1" x14ac:dyDescent="0.25">
      <c r="A57" s="1"/>
      <c r="B57" s="1"/>
      <c r="C57" s="43"/>
      <c r="D57" s="74"/>
      <c r="E57" s="43"/>
      <c r="F57" s="43"/>
      <c r="G57" s="69"/>
      <c r="H57" s="5"/>
      <c r="I57"/>
    </row>
    <row r="58" spans="1:9" ht="15" customHeight="1" x14ac:dyDescent="0.25">
      <c r="A58" s="1"/>
      <c r="B58" s="1"/>
      <c r="C58" s="43"/>
      <c r="D58" s="74"/>
      <c r="E58" s="43"/>
      <c r="F58" s="43"/>
      <c r="G58" s="69"/>
      <c r="H58" s="5"/>
      <c r="I58"/>
    </row>
    <row r="59" spans="1:9" ht="15" customHeight="1" x14ac:dyDescent="0.25">
      <c r="A59" s="1"/>
      <c r="B59" s="1"/>
      <c r="C59" s="43"/>
      <c r="D59" s="74"/>
      <c r="E59" s="43"/>
      <c r="F59" s="43"/>
      <c r="G59" s="69"/>
      <c r="H59" s="5"/>
      <c r="I59"/>
    </row>
    <row r="60" spans="1:9" ht="15" customHeight="1" x14ac:dyDescent="0.25">
      <c r="A60" s="1"/>
      <c r="B60" s="1"/>
      <c r="C60" s="43"/>
      <c r="D60" s="74"/>
      <c r="E60" s="43"/>
      <c r="F60" s="43"/>
      <c r="G60" s="69"/>
      <c r="H60" s="5"/>
      <c r="I60"/>
    </row>
    <row r="61" spans="1:9" ht="15" customHeight="1" x14ac:dyDescent="0.25">
      <c r="A61" s="1"/>
      <c r="B61" s="1"/>
      <c r="C61" s="43"/>
      <c r="D61" s="74"/>
      <c r="E61" s="43"/>
      <c r="F61" s="43"/>
      <c r="G61" s="69"/>
      <c r="H61" s="5"/>
      <c r="I61"/>
    </row>
    <row r="62" spans="1:9" ht="15" customHeight="1" x14ac:dyDescent="0.25">
      <c r="A62" s="1"/>
      <c r="B62" s="1"/>
      <c r="C62" s="43"/>
      <c r="D62" s="74"/>
      <c r="E62" s="43"/>
      <c r="F62" s="43"/>
      <c r="G62" s="69"/>
      <c r="H62" s="5"/>
      <c r="I62"/>
    </row>
    <row r="63" spans="1:9" ht="15" customHeight="1" x14ac:dyDescent="0.25">
      <c r="A63" s="1"/>
      <c r="B63" s="1"/>
      <c r="C63" s="43"/>
      <c r="D63" s="74"/>
      <c r="E63" s="43"/>
      <c r="F63" s="43"/>
      <c r="G63" s="69"/>
      <c r="H63" s="5"/>
      <c r="I63"/>
    </row>
    <row r="64" spans="1:9" ht="15" customHeight="1" x14ac:dyDescent="0.25">
      <c r="A64" s="1"/>
      <c r="B64" s="1"/>
      <c r="C64" s="43"/>
      <c r="D64" s="74"/>
      <c r="E64" s="43"/>
      <c r="F64" s="43"/>
      <c r="G64" s="69"/>
      <c r="H64" s="5"/>
      <c r="I64"/>
    </row>
    <row r="65" spans="1:11" ht="15" customHeight="1" x14ac:dyDescent="0.25">
      <c r="A65" s="1"/>
      <c r="B65" s="1"/>
      <c r="C65" s="43"/>
      <c r="D65" s="74"/>
      <c r="E65" s="43"/>
      <c r="F65" s="43"/>
      <c r="G65" s="69"/>
      <c r="H65" s="5"/>
      <c r="I65"/>
    </row>
    <row r="66" spans="1:11" x14ac:dyDescent="0.2">
      <c r="G66" s="68"/>
    </row>
    <row r="67" spans="1:11" x14ac:dyDescent="0.2">
      <c r="G67" s="68"/>
    </row>
    <row r="68" spans="1:11" ht="15.75" x14ac:dyDescent="0.25">
      <c r="C68" s="43" t="s">
        <v>14</v>
      </c>
      <c r="D68" s="74"/>
      <c r="E68" s="43"/>
      <c r="F68" s="43"/>
      <c r="G68" s="69"/>
      <c r="H68" s="170"/>
      <c r="I68" s="170"/>
      <c r="J68" s="42"/>
      <c r="K68" s="42"/>
    </row>
    <row r="69" spans="1:11" ht="12" x14ac:dyDescent="0.2">
      <c r="C69" s="41"/>
      <c r="D69" s="77"/>
      <c r="E69" s="41"/>
      <c r="F69" s="41"/>
      <c r="G69" s="73"/>
      <c r="H69" s="44"/>
      <c r="I69" s="160"/>
      <c r="J69" s="160"/>
      <c r="K69" s="44"/>
    </row>
    <row r="70" spans="1:11" ht="12" x14ac:dyDescent="0.2">
      <c r="C70" s="161"/>
      <c r="D70" s="75"/>
      <c r="E70" s="45"/>
      <c r="F70" s="45"/>
      <c r="G70" s="61" t="s">
        <v>165</v>
      </c>
      <c r="H70" s="162" t="s">
        <v>11</v>
      </c>
      <c r="I70" s="158" t="s">
        <v>10</v>
      </c>
      <c r="J70" s="162" t="s">
        <v>9</v>
      </c>
      <c r="K70" s="164"/>
    </row>
    <row r="71" spans="1:11" ht="12" x14ac:dyDescent="0.2">
      <c r="C71" s="161"/>
      <c r="D71" s="75"/>
      <c r="E71" s="45"/>
      <c r="F71" s="45"/>
      <c r="G71" s="62" t="s">
        <v>166</v>
      </c>
      <c r="H71" s="163"/>
      <c r="I71" s="158"/>
      <c r="J71" s="163"/>
      <c r="K71" s="165"/>
    </row>
    <row r="72" spans="1:11" ht="12" x14ac:dyDescent="0.2">
      <c r="C72" s="13" t="s">
        <v>13</v>
      </c>
      <c r="D72" s="13" t="s">
        <v>12</v>
      </c>
      <c r="E72" s="13"/>
      <c r="F72" s="40" t="s">
        <v>148</v>
      </c>
      <c r="G72" s="63" t="s">
        <v>164</v>
      </c>
      <c r="H72" s="46" t="s">
        <v>13</v>
      </c>
      <c r="I72" s="12" t="s">
        <v>173</v>
      </c>
      <c r="J72" s="166"/>
      <c r="K72" s="167"/>
    </row>
    <row r="73" spans="1:11" ht="12.75" x14ac:dyDescent="0.2">
      <c r="C73" s="20" t="s">
        <v>22</v>
      </c>
      <c r="D73" s="55">
        <v>40163330</v>
      </c>
      <c r="E73" s="55"/>
      <c r="F73" s="24"/>
      <c r="G73" s="64">
        <v>6</v>
      </c>
      <c r="H73" s="24"/>
      <c r="I73" s="10"/>
      <c r="J73" s="156">
        <f t="shared" ref="J73:J84" si="1">H73+I73</f>
        <v>0</v>
      </c>
      <c r="K73" s="157"/>
    </row>
    <row r="74" spans="1:11" ht="12.75" x14ac:dyDescent="0.2">
      <c r="C74" s="20" t="s">
        <v>23</v>
      </c>
      <c r="D74" s="55">
        <v>40163331</v>
      </c>
      <c r="E74" s="55"/>
      <c r="F74" s="24"/>
      <c r="G74" s="64">
        <v>6</v>
      </c>
      <c r="H74" s="24"/>
      <c r="I74" s="10"/>
      <c r="J74" s="182">
        <f t="shared" si="1"/>
        <v>0</v>
      </c>
      <c r="K74" s="157"/>
    </row>
    <row r="75" spans="1:11" ht="12.75" x14ac:dyDescent="0.2">
      <c r="C75" s="20" t="s">
        <v>24</v>
      </c>
      <c r="D75" s="55">
        <v>40163333</v>
      </c>
      <c r="E75" s="55"/>
      <c r="F75" s="24"/>
      <c r="G75" s="64">
        <v>6</v>
      </c>
      <c r="H75" s="24"/>
      <c r="I75" s="10"/>
      <c r="J75" s="182">
        <f t="shared" si="1"/>
        <v>0</v>
      </c>
      <c r="K75" s="157"/>
    </row>
    <row r="76" spans="1:11" ht="12.75" x14ac:dyDescent="0.2">
      <c r="C76" s="20" t="s">
        <v>25</v>
      </c>
      <c r="D76" s="55">
        <v>40163332</v>
      </c>
      <c r="E76" s="55"/>
      <c r="F76" s="24"/>
      <c r="G76" s="64">
        <v>6</v>
      </c>
      <c r="H76" s="24"/>
      <c r="I76" s="10"/>
      <c r="J76" s="182">
        <f t="shared" si="1"/>
        <v>0</v>
      </c>
      <c r="K76" s="157"/>
    </row>
    <row r="77" spans="1:11" ht="12.75" x14ac:dyDescent="0.2">
      <c r="C77" s="20" t="s">
        <v>26</v>
      </c>
      <c r="D77" s="55">
        <v>40163335</v>
      </c>
      <c r="E77" s="55"/>
      <c r="F77" s="24"/>
      <c r="G77" s="64">
        <v>6</v>
      </c>
      <c r="H77" s="24"/>
      <c r="I77" s="10"/>
      <c r="J77" s="182">
        <f t="shared" si="1"/>
        <v>0</v>
      </c>
      <c r="K77" s="157"/>
    </row>
    <row r="78" spans="1:11" ht="12.75" x14ac:dyDescent="0.2">
      <c r="C78" s="20" t="s">
        <v>27</v>
      </c>
      <c r="D78" s="55">
        <v>40163334</v>
      </c>
      <c r="E78" s="55"/>
      <c r="F78" s="24"/>
      <c r="G78" s="64">
        <v>6</v>
      </c>
      <c r="H78" s="24"/>
      <c r="I78" s="10"/>
      <c r="J78" s="182">
        <f t="shared" si="1"/>
        <v>0</v>
      </c>
      <c r="K78" s="157"/>
    </row>
    <row r="79" spans="1:11" ht="12.75" x14ac:dyDescent="0.2">
      <c r="C79" s="20" t="s">
        <v>28</v>
      </c>
      <c r="D79" s="55">
        <v>40163338</v>
      </c>
      <c r="E79" s="55"/>
      <c r="F79" s="24"/>
      <c r="G79" s="64">
        <v>6</v>
      </c>
      <c r="H79" s="24"/>
      <c r="I79" s="10"/>
      <c r="J79" s="182">
        <f t="shared" si="1"/>
        <v>0</v>
      </c>
      <c r="K79" s="157"/>
    </row>
    <row r="80" spans="1:11" ht="12.75" x14ac:dyDescent="0.2">
      <c r="C80" s="20" t="s">
        <v>29</v>
      </c>
      <c r="D80" s="55">
        <v>40163339</v>
      </c>
      <c r="E80" s="55"/>
      <c r="F80" s="24"/>
      <c r="G80" s="64">
        <v>6</v>
      </c>
      <c r="H80" s="24"/>
      <c r="I80" s="10"/>
      <c r="J80" s="182">
        <f t="shared" si="1"/>
        <v>0</v>
      </c>
      <c r="K80" s="157"/>
    </row>
    <row r="81" spans="3:11" ht="12.75" x14ac:dyDescent="0.2">
      <c r="C81" s="20" t="s">
        <v>153</v>
      </c>
      <c r="D81" s="55">
        <v>40163341</v>
      </c>
      <c r="E81" s="55"/>
      <c r="F81" s="24"/>
      <c r="G81" s="64">
        <v>6</v>
      </c>
      <c r="H81" s="24"/>
      <c r="I81" s="10"/>
      <c r="J81" s="182">
        <f t="shared" si="1"/>
        <v>0</v>
      </c>
      <c r="K81" s="157"/>
    </row>
    <row r="82" spans="3:11" ht="12.75" x14ac:dyDescent="0.2">
      <c r="C82" s="20" t="s">
        <v>154</v>
      </c>
      <c r="D82" s="55">
        <v>40163340</v>
      </c>
      <c r="E82" s="55"/>
      <c r="F82" s="24"/>
      <c r="G82" s="64">
        <v>6</v>
      </c>
      <c r="H82" s="24"/>
      <c r="I82" s="10"/>
      <c r="J82" s="182">
        <f t="shared" si="1"/>
        <v>0</v>
      </c>
      <c r="K82" s="157"/>
    </row>
    <row r="83" spans="3:11" ht="12.75" x14ac:dyDescent="0.2">
      <c r="C83" s="20" t="s">
        <v>155</v>
      </c>
      <c r="D83" s="55">
        <v>40163337</v>
      </c>
      <c r="E83" s="55"/>
      <c r="F83" s="24"/>
      <c r="G83" s="64">
        <v>6</v>
      </c>
      <c r="H83" s="24"/>
      <c r="I83" s="10"/>
      <c r="J83" s="182">
        <f t="shared" si="1"/>
        <v>0</v>
      </c>
      <c r="K83" s="157"/>
    </row>
    <row r="84" spans="3:11" ht="12.75" x14ac:dyDescent="0.2">
      <c r="C84" s="20" t="s">
        <v>156</v>
      </c>
      <c r="D84" s="56">
        <v>40163336</v>
      </c>
      <c r="E84" s="56"/>
      <c r="F84" s="24"/>
      <c r="G84" s="64">
        <v>6</v>
      </c>
      <c r="H84" s="24"/>
      <c r="I84" s="10"/>
      <c r="J84" s="182">
        <f t="shared" si="1"/>
        <v>0</v>
      </c>
      <c r="K84" s="157"/>
    </row>
    <row r="85" spans="3:11" ht="12" x14ac:dyDescent="0.2">
      <c r="C85" s="9"/>
      <c r="D85" s="9"/>
      <c r="E85" s="9"/>
      <c r="F85" s="9"/>
      <c r="G85" s="66"/>
      <c r="H85" s="41"/>
      <c r="I85" s="41"/>
      <c r="J85" s="41"/>
      <c r="K85" s="41"/>
    </row>
    <row r="86" spans="3:11" ht="14.25" x14ac:dyDescent="0.2">
      <c r="C86" s="9"/>
      <c r="D86" s="9"/>
      <c r="E86" s="9"/>
      <c r="F86" s="9"/>
      <c r="G86" s="66"/>
      <c r="H86" s="180" t="s">
        <v>161</v>
      </c>
      <c r="I86" s="181"/>
      <c r="J86" s="171">
        <f>SUM(J73:K85)</f>
        <v>0</v>
      </c>
      <c r="K86" s="172"/>
    </row>
    <row r="87" spans="3:11" ht="12" x14ac:dyDescent="0.2">
      <c r="C87" s="42"/>
      <c r="D87" s="76"/>
      <c r="E87" s="42"/>
      <c r="F87" s="42"/>
      <c r="G87" s="67"/>
      <c r="H87" s="173"/>
      <c r="I87" s="173"/>
      <c r="J87" s="173"/>
      <c r="K87" s="173"/>
    </row>
    <row r="88" spans="3:11" ht="12" x14ac:dyDescent="0.2">
      <c r="C88" s="42" t="s">
        <v>8</v>
      </c>
      <c r="D88" s="76"/>
      <c r="E88" s="42"/>
      <c r="F88" s="42"/>
      <c r="G88" s="67"/>
      <c r="H88" s="170"/>
      <c r="I88" s="170"/>
      <c r="J88" s="170"/>
      <c r="K88" s="170"/>
    </row>
    <row r="89" spans="3:11" x14ac:dyDescent="0.2">
      <c r="G89" s="68"/>
    </row>
    <row r="90" spans="3:11" ht="15.75" x14ac:dyDescent="0.25">
      <c r="C90" s="159" t="s">
        <v>7</v>
      </c>
      <c r="D90" s="159"/>
      <c r="E90" s="159"/>
      <c r="F90" s="43"/>
      <c r="G90" s="69"/>
      <c r="H90" s="5"/>
      <c r="I90"/>
    </row>
    <row r="91" spans="3:11" ht="15.75" x14ac:dyDescent="0.25">
      <c r="C91" s="43"/>
      <c r="D91" s="74"/>
      <c r="E91" s="43"/>
      <c r="F91" s="43"/>
      <c r="G91" s="69"/>
      <c r="H91" s="5"/>
      <c r="I91"/>
    </row>
    <row r="92" spans="3:11" ht="15.75" x14ac:dyDescent="0.2">
      <c r="C92" s="174" t="s">
        <v>33</v>
      </c>
      <c r="D92" s="174"/>
      <c r="E92" s="174"/>
      <c r="F92" s="4" t="s">
        <v>6</v>
      </c>
      <c r="G92" s="70"/>
      <c r="H92" s="5"/>
      <c r="I92"/>
    </row>
    <row r="93" spans="3:11" ht="12.75" x14ac:dyDescent="0.2">
      <c r="C93" s="175" t="s">
        <v>5</v>
      </c>
      <c r="D93" s="176"/>
      <c r="E93" s="177"/>
      <c r="F93" s="19"/>
      <c r="G93" s="71"/>
      <c r="H93" s="5"/>
      <c r="I93"/>
    </row>
    <row r="94" spans="3:11" ht="12.75" x14ac:dyDescent="0.2">
      <c r="C94" s="175" t="s">
        <v>4</v>
      </c>
      <c r="D94" s="176"/>
      <c r="E94" s="177"/>
      <c r="F94" s="19"/>
      <c r="G94" s="71"/>
      <c r="H94" s="5"/>
      <c r="I94"/>
    </row>
    <row r="95" spans="3:11" ht="12.75" x14ac:dyDescent="0.2">
      <c r="C95" s="175" t="s">
        <v>3</v>
      </c>
      <c r="D95" s="176"/>
      <c r="E95" s="177"/>
      <c r="F95" s="19"/>
      <c r="G95" s="71"/>
      <c r="H95" s="5"/>
      <c r="I95"/>
    </row>
    <row r="96" spans="3:11" ht="12.75" x14ac:dyDescent="0.2">
      <c r="C96" s="175" t="s">
        <v>2</v>
      </c>
      <c r="D96" s="176"/>
      <c r="E96" s="177"/>
      <c r="F96" s="19"/>
      <c r="G96" s="71"/>
      <c r="H96" s="5"/>
      <c r="I96"/>
    </row>
    <row r="97" spans="3:9" ht="12.75" x14ac:dyDescent="0.2">
      <c r="C97" s="175" t="s">
        <v>1</v>
      </c>
      <c r="D97" s="176"/>
      <c r="E97" s="177"/>
      <c r="F97" s="19"/>
      <c r="G97" s="71"/>
      <c r="H97" s="5"/>
      <c r="I97"/>
    </row>
    <row r="98" spans="3:9" ht="12.75" x14ac:dyDescent="0.2">
      <c r="C98" s="175" t="s">
        <v>0</v>
      </c>
      <c r="D98" s="176"/>
      <c r="E98" s="177"/>
      <c r="F98" s="19"/>
      <c r="G98" s="71"/>
      <c r="H98" s="5"/>
      <c r="I98"/>
    </row>
    <row r="99" spans="3:9" ht="15.75" x14ac:dyDescent="0.25">
      <c r="C99" s="43"/>
      <c r="D99" s="74"/>
      <c r="E99" s="43"/>
      <c r="F99" s="43"/>
      <c r="G99" s="72"/>
      <c r="H99" s="5"/>
      <c r="I99"/>
    </row>
    <row r="100" spans="3:9" ht="15.75" x14ac:dyDescent="0.25">
      <c r="C100" s="43"/>
      <c r="D100" s="74"/>
      <c r="E100" s="43"/>
      <c r="F100" s="43"/>
      <c r="G100" s="69"/>
      <c r="H100" s="5"/>
      <c r="I100"/>
    </row>
    <row r="101" spans="3:9" ht="15.75" x14ac:dyDescent="0.25">
      <c r="C101" s="43"/>
      <c r="D101" s="74"/>
      <c r="E101" s="43"/>
      <c r="F101" s="43"/>
      <c r="G101" s="69"/>
      <c r="H101" s="5"/>
      <c r="I101"/>
    </row>
    <row r="102" spans="3:9" ht="15.75" x14ac:dyDescent="0.25">
      <c r="C102" s="43"/>
      <c r="D102" s="74"/>
      <c r="E102" s="43"/>
      <c r="F102" s="43"/>
      <c r="G102" s="69"/>
      <c r="H102" s="5"/>
      <c r="I102"/>
    </row>
    <row r="103" spans="3:9" ht="15.75" x14ac:dyDescent="0.25">
      <c r="C103" s="43"/>
      <c r="D103" s="74"/>
      <c r="E103" s="43"/>
      <c r="F103" s="43"/>
      <c r="G103" s="69"/>
      <c r="H103" s="5"/>
      <c r="I103"/>
    </row>
    <row r="104" spans="3:9" ht="15.75" x14ac:dyDescent="0.25">
      <c r="C104" s="43"/>
      <c r="D104" s="74"/>
      <c r="E104" s="43"/>
      <c r="F104" s="43"/>
      <c r="G104" s="69"/>
      <c r="H104" s="5"/>
      <c r="I104"/>
    </row>
    <row r="105" spans="3:9" ht="15.75" x14ac:dyDescent="0.25">
      <c r="C105" s="43"/>
      <c r="D105" s="74"/>
      <c r="E105" s="43"/>
      <c r="F105" s="43"/>
      <c r="G105" s="69"/>
      <c r="H105" s="5"/>
      <c r="I105"/>
    </row>
    <row r="106" spans="3:9" ht="15.75" x14ac:dyDescent="0.25">
      <c r="C106" s="43"/>
      <c r="D106" s="74"/>
      <c r="E106" s="43"/>
      <c r="F106" s="43"/>
      <c r="G106" s="69"/>
      <c r="H106" s="5"/>
      <c r="I106"/>
    </row>
    <row r="107" spans="3:9" ht="15.75" x14ac:dyDescent="0.25">
      <c r="C107" s="43"/>
      <c r="D107" s="74"/>
      <c r="E107" s="43"/>
      <c r="F107" s="43"/>
      <c r="G107" s="69"/>
      <c r="H107" s="5"/>
      <c r="I107"/>
    </row>
    <row r="108" spans="3:9" ht="15.75" x14ac:dyDescent="0.25">
      <c r="C108" s="43"/>
      <c r="D108" s="74"/>
      <c r="E108" s="43"/>
      <c r="F108" s="43"/>
      <c r="G108" s="69"/>
      <c r="H108" s="5"/>
      <c r="I108"/>
    </row>
    <row r="109" spans="3:9" ht="15.75" x14ac:dyDescent="0.25">
      <c r="C109" s="43"/>
      <c r="D109" s="74"/>
      <c r="E109" s="43"/>
      <c r="F109" s="43"/>
      <c r="G109" s="69"/>
      <c r="H109" s="5"/>
      <c r="I109"/>
    </row>
    <row r="110" spans="3:9" ht="15.75" x14ac:dyDescent="0.25">
      <c r="C110" s="43"/>
      <c r="D110" s="74"/>
      <c r="E110" s="43"/>
      <c r="F110" s="43"/>
      <c r="G110" s="69"/>
      <c r="H110" s="5"/>
      <c r="I110"/>
    </row>
    <row r="111" spans="3:9" ht="15.75" x14ac:dyDescent="0.25">
      <c r="C111" s="43"/>
      <c r="D111" s="74"/>
      <c r="E111" s="43"/>
      <c r="F111" s="43"/>
      <c r="G111" s="69"/>
      <c r="H111" s="5"/>
      <c r="I111"/>
    </row>
    <row r="112" spans="3:9" ht="15.75" x14ac:dyDescent="0.25">
      <c r="C112" s="43"/>
      <c r="D112" s="74"/>
      <c r="E112" s="43"/>
      <c r="F112" s="43"/>
      <c r="G112" s="69"/>
      <c r="H112" s="5"/>
      <c r="I112"/>
    </row>
    <row r="113" spans="3:11" ht="15.75" x14ac:dyDescent="0.25">
      <c r="C113" s="43"/>
      <c r="D113" s="74"/>
      <c r="E113" s="43"/>
      <c r="F113" s="43"/>
      <c r="G113" s="69"/>
      <c r="H113" s="5"/>
      <c r="I113"/>
    </row>
    <row r="114" spans="3:11" ht="15.75" x14ac:dyDescent="0.25">
      <c r="C114" s="43"/>
      <c r="D114" s="74"/>
      <c r="E114" s="43"/>
      <c r="F114" s="43"/>
      <c r="G114" s="69"/>
      <c r="H114" s="5"/>
      <c r="I114"/>
    </row>
    <row r="115" spans="3:11" ht="15.75" x14ac:dyDescent="0.25">
      <c r="C115" s="43"/>
      <c r="D115" s="74"/>
      <c r="E115" s="43"/>
      <c r="F115" s="43"/>
      <c r="G115" s="69"/>
      <c r="H115" s="5"/>
      <c r="I115"/>
    </row>
    <row r="116" spans="3:11" ht="15.75" x14ac:dyDescent="0.25">
      <c r="C116" s="43"/>
      <c r="D116" s="74"/>
      <c r="E116" s="43"/>
      <c r="F116" s="43"/>
      <c r="G116" s="69"/>
      <c r="H116" s="5"/>
      <c r="I116"/>
    </row>
    <row r="117" spans="3:11" ht="15.75" x14ac:dyDescent="0.25">
      <c r="C117" s="43"/>
      <c r="D117" s="74"/>
      <c r="E117" s="43"/>
      <c r="F117" s="43"/>
      <c r="G117" s="69"/>
      <c r="H117" s="5"/>
      <c r="I117"/>
    </row>
    <row r="118" spans="3:11" ht="15.75" x14ac:dyDescent="0.25">
      <c r="C118" s="43"/>
      <c r="D118" s="74"/>
      <c r="E118" s="43"/>
      <c r="F118" s="43"/>
      <c r="G118" s="69"/>
      <c r="H118" s="5"/>
      <c r="I118"/>
    </row>
    <row r="119" spans="3:11" ht="15.75" x14ac:dyDescent="0.25">
      <c r="C119" s="43"/>
      <c r="D119" s="74"/>
      <c r="E119" s="43"/>
      <c r="F119" s="43"/>
      <c r="G119" s="69"/>
      <c r="H119" s="5"/>
      <c r="I119"/>
    </row>
    <row r="120" spans="3:11" ht="15.75" x14ac:dyDescent="0.25">
      <c r="C120" s="43"/>
      <c r="D120" s="74"/>
      <c r="E120" s="43"/>
      <c r="F120" s="43"/>
      <c r="G120" s="69"/>
      <c r="H120" s="5"/>
      <c r="I120"/>
    </row>
    <row r="121" spans="3:11" ht="15.75" x14ac:dyDescent="0.25">
      <c r="C121" s="43"/>
      <c r="D121" s="74"/>
      <c r="E121" s="43"/>
      <c r="F121" s="43"/>
      <c r="G121" s="69"/>
      <c r="H121" s="5"/>
      <c r="I121"/>
    </row>
    <row r="122" spans="3:11" ht="15.75" x14ac:dyDescent="0.25">
      <c r="C122" s="43"/>
      <c r="D122" s="74"/>
      <c r="E122" s="43"/>
      <c r="F122" s="43"/>
      <c r="G122" s="69"/>
      <c r="H122" s="5"/>
      <c r="I122"/>
    </row>
    <row r="123" spans="3:11" ht="15.75" x14ac:dyDescent="0.25">
      <c r="C123" s="43"/>
      <c r="D123" s="74"/>
      <c r="E123" s="43"/>
      <c r="F123" s="43"/>
      <c r="G123" s="69"/>
      <c r="H123" s="5"/>
      <c r="I123"/>
    </row>
    <row r="124" spans="3:11" x14ac:dyDescent="0.2">
      <c r="G124" s="68"/>
    </row>
    <row r="125" spans="3:11" x14ac:dyDescent="0.2">
      <c r="G125" s="68"/>
    </row>
    <row r="126" spans="3:11" x14ac:dyDescent="0.2">
      <c r="G126" s="68"/>
    </row>
    <row r="127" spans="3:11" x14ac:dyDescent="0.2">
      <c r="G127" s="68"/>
    </row>
    <row r="128" spans="3:11" ht="15.75" x14ac:dyDescent="0.25">
      <c r="C128" s="43" t="s">
        <v>14</v>
      </c>
      <c r="D128" s="74"/>
      <c r="E128" s="43"/>
      <c r="F128" s="43"/>
      <c r="G128" s="69"/>
      <c r="H128" s="170"/>
      <c r="I128" s="170"/>
      <c r="J128" s="42"/>
      <c r="K128" s="42"/>
    </row>
    <row r="129" spans="3:11" ht="12" x14ac:dyDescent="0.2">
      <c r="C129" s="41"/>
      <c r="D129" s="77"/>
      <c r="E129" s="41"/>
      <c r="F129" s="41"/>
      <c r="G129" s="73"/>
      <c r="H129" s="44"/>
      <c r="I129" s="160"/>
      <c r="J129" s="160"/>
      <c r="K129" s="44"/>
    </row>
    <row r="130" spans="3:11" ht="12" x14ac:dyDescent="0.2">
      <c r="C130" s="161"/>
      <c r="D130" s="75"/>
      <c r="E130" s="45"/>
      <c r="F130" s="45"/>
      <c r="G130" s="61" t="s">
        <v>165</v>
      </c>
      <c r="H130" s="184" t="s">
        <v>11</v>
      </c>
      <c r="I130" s="158" t="s">
        <v>10</v>
      </c>
      <c r="J130" s="162" t="s">
        <v>9</v>
      </c>
      <c r="K130" s="164"/>
    </row>
    <row r="131" spans="3:11" ht="12" x14ac:dyDescent="0.2">
      <c r="C131" s="161"/>
      <c r="D131" s="75"/>
      <c r="E131" s="45"/>
      <c r="F131" s="45"/>
      <c r="G131" s="62" t="s">
        <v>166</v>
      </c>
      <c r="H131" s="185"/>
      <c r="I131" s="158"/>
      <c r="J131" s="163"/>
      <c r="K131" s="165"/>
    </row>
    <row r="132" spans="3:11" ht="12" x14ac:dyDescent="0.2">
      <c r="C132" s="13" t="s">
        <v>13</v>
      </c>
      <c r="D132" s="13"/>
      <c r="E132" s="13" t="s">
        <v>12</v>
      </c>
      <c r="F132" s="50" t="s">
        <v>148</v>
      </c>
      <c r="G132" s="63" t="s">
        <v>164</v>
      </c>
      <c r="H132" s="46" t="s">
        <v>13</v>
      </c>
      <c r="I132" s="12" t="s">
        <v>173</v>
      </c>
      <c r="J132" s="166"/>
      <c r="K132" s="167"/>
    </row>
    <row r="133" spans="3:11" ht="12.75" x14ac:dyDescent="0.2">
      <c r="C133" s="20" t="s">
        <v>149</v>
      </c>
      <c r="D133" s="20"/>
      <c r="E133" s="58">
        <v>40269599</v>
      </c>
      <c r="F133" s="24"/>
      <c r="G133" s="65">
        <v>2</v>
      </c>
      <c r="H133" s="24"/>
      <c r="I133" s="10"/>
      <c r="J133" s="182">
        <f t="shared" ref="J133:J140" si="2">H133+I133</f>
        <v>0</v>
      </c>
      <c r="K133" s="157"/>
    </row>
    <row r="134" spans="3:11" ht="12.75" x14ac:dyDescent="0.2">
      <c r="C134" s="20" t="s">
        <v>150</v>
      </c>
      <c r="D134" s="20"/>
      <c r="E134" s="59">
        <v>40269598</v>
      </c>
      <c r="F134" s="24"/>
      <c r="G134" s="64">
        <v>2</v>
      </c>
      <c r="H134" s="24"/>
      <c r="I134" s="10"/>
      <c r="J134" s="182">
        <f t="shared" si="2"/>
        <v>0</v>
      </c>
      <c r="K134" s="157"/>
    </row>
    <row r="135" spans="3:11" ht="12.75" x14ac:dyDescent="0.2">
      <c r="C135" s="21" t="s">
        <v>151</v>
      </c>
      <c r="D135" s="21"/>
      <c r="E135" s="59">
        <v>40269605</v>
      </c>
      <c r="F135" s="24"/>
      <c r="G135" s="64">
        <v>2</v>
      </c>
      <c r="H135" s="24"/>
      <c r="I135" s="10"/>
      <c r="J135" s="182">
        <f t="shared" si="2"/>
        <v>0</v>
      </c>
      <c r="K135" s="157"/>
    </row>
    <row r="136" spans="3:11" ht="12.75" x14ac:dyDescent="0.2">
      <c r="C136" s="21" t="s">
        <v>152</v>
      </c>
      <c r="D136" s="21"/>
      <c r="E136" s="59">
        <v>40269600</v>
      </c>
      <c r="F136" s="24"/>
      <c r="G136" s="64">
        <v>2</v>
      </c>
      <c r="H136" s="24"/>
      <c r="I136" s="10"/>
      <c r="J136" s="182">
        <f t="shared" si="2"/>
        <v>0</v>
      </c>
      <c r="K136" s="157"/>
    </row>
    <row r="137" spans="3:11" ht="12.75" x14ac:dyDescent="0.2">
      <c r="C137" s="31" t="s">
        <v>125</v>
      </c>
      <c r="D137" s="31"/>
      <c r="E137" s="60">
        <v>40269601</v>
      </c>
      <c r="F137" s="24"/>
      <c r="G137" s="64">
        <v>2</v>
      </c>
      <c r="H137" s="24"/>
      <c r="I137" s="10"/>
      <c r="J137" s="182">
        <f t="shared" si="2"/>
        <v>0</v>
      </c>
      <c r="K137" s="157"/>
    </row>
    <row r="138" spans="3:11" ht="12.75" x14ac:dyDescent="0.2">
      <c r="C138" s="33" t="s">
        <v>130</v>
      </c>
      <c r="D138" s="33"/>
      <c r="E138" s="59">
        <v>40269602</v>
      </c>
      <c r="F138" s="24"/>
      <c r="G138" s="64">
        <v>2</v>
      </c>
      <c r="H138" s="24"/>
      <c r="I138" s="10"/>
      <c r="J138" s="182">
        <f t="shared" si="2"/>
        <v>0</v>
      </c>
      <c r="K138" s="157"/>
    </row>
    <row r="139" spans="3:11" ht="12.75" x14ac:dyDescent="0.2">
      <c r="C139" s="31" t="s">
        <v>133</v>
      </c>
      <c r="D139" s="31"/>
      <c r="E139" s="59">
        <v>40269603</v>
      </c>
      <c r="F139" s="24"/>
      <c r="G139" s="64">
        <v>2</v>
      </c>
      <c r="H139" s="24"/>
      <c r="I139" s="10"/>
      <c r="J139" s="182">
        <f t="shared" si="2"/>
        <v>0</v>
      </c>
      <c r="K139" s="157"/>
    </row>
    <row r="140" spans="3:11" ht="12.75" x14ac:dyDescent="0.2">
      <c r="C140" s="33" t="s">
        <v>136</v>
      </c>
      <c r="D140" s="33"/>
      <c r="E140" s="59">
        <v>40266904</v>
      </c>
      <c r="F140" s="24"/>
      <c r="G140" s="64">
        <v>2</v>
      </c>
      <c r="H140" s="24"/>
      <c r="I140" s="10"/>
      <c r="J140" s="182">
        <f t="shared" si="2"/>
        <v>0</v>
      </c>
      <c r="K140" s="157"/>
    </row>
    <row r="141" spans="3:11" ht="12" x14ac:dyDescent="0.2">
      <c r="C141" s="9"/>
      <c r="D141" s="9"/>
      <c r="E141" s="9"/>
      <c r="F141" s="9"/>
      <c r="G141" s="9"/>
      <c r="H141" s="41"/>
      <c r="I141" s="41"/>
      <c r="J141" s="41"/>
      <c r="K141" s="41"/>
    </row>
    <row r="142" spans="3:11" ht="14.25" x14ac:dyDescent="0.2">
      <c r="C142" s="9"/>
      <c r="D142" s="9"/>
      <c r="E142" s="9"/>
      <c r="F142" s="180" t="s">
        <v>162</v>
      </c>
      <c r="G142" s="183"/>
      <c r="H142" s="183"/>
      <c r="I142" s="181"/>
      <c r="J142" s="171">
        <f>SUM(J133:K141)</f>
        <v>0</v>
      </c>
      <c r="K142" s="172"/>
    </row>
    <row r="143" spans="3:11" ht="12" x14ac:dyDescent="0.2">
      <c r="C143" s="42"/>
      <c r="D143" s="76"/>
      <c r="E143" s="42"/>
      <c r="F143" s="42"/>
      <c r="G143" s="49"/>
      <c r="H143" s="173"/>
      <c r="I143" s="173"/>
      <c r="J143" s="173"/>
      <c r="K143" s="173"/>
    </row>
    <row r="144" spans="3:11" ht="12" x14ac:dyDescent="0.2">
      <c r="C144" s="42" t="s">
        <v>8</v>
      </c>
      <c r="D144" s="76"/>
      <c r="E144" s="42"/>
      <c r="F144" s="42"/>
      <c r="G144" s="49"/>
      <c r="H144" s="170"/>
      <c r="I144" s="170"/>
      <c r="J144" s="170"/>
      <c r="K144" s="170"/>
    </row>
    <row r="146" spans="3:9" ht="15.75" x14ac:dyDescent="0.25">
      <c r="C146" s="159" t="s">
        <v>7</v>
      </c>
      <c r="D146" s="159"/>
      <c r="E146" s="159"/>
      <c r="F146" s="43"/>
      <c r="G146" s="47"/>
      <c r="H146" s="5"/>
      <c r="I146"/>
    </row>
    <row r="147" spans="3:9" ht="15.75" x14ac:dyDescent="0.25">
      <c r="C147" s="43"/>
      <c r="D147" s="74"/>
      <c r="E147" s="43"/>
      <c r="F147" s="43"/>
      <c r="G147" s="47"/>
      <c r="H147" s="5"/>
      <c r="I147"/>
    </row>
    <row r="148" spans="3:9" ht="15.75" x14ac:dyDescent="0.2">
      <c r="C148" s="174" t="s">
        <v>158</v>
      </c>
      <c r="D148" s="174"/>
      <c r="E148" s="174"/>
      <c r="F148" s="4" t="s">
        <v>6</v>
      </c>
      <c r="G148" s="51"/>
      <c r="H148" s="5"/>
      <c r="I148"/>
    </row>
    <row r="149" spans="3:9" ht="12.75" x14ac:dyDescent="0.2">
      <c r="C149" s="175" t="s">
        <v>5</v>
      </c>
      <c r="D149" s="176"/>
      <c r="E149" s="177"/>
      <c r="F149" s="19"/>
      <c r="G149" s="52"/>
      <c r="H149" s="5"/>
      <c r="I149"/>
    </row>
    <row r="150" spans="3:9" ht="12.75" x14ac:dyDescent="0.2">
      <c r="C150" s="175" t="s">
        <v>4</v>
      </c>
      <c r="D150" s="176"/>
      <c r="E150" s="177"/>
      <c r="F150" s="19"/>
      <c r="G150" s="52"/>
      <c r="H150" s="5"/>
      <c r="I150"/>
    </row>
    <row r="151" spans="3:9" ht="12.75" x14ac:dyDescent="0.2">
      <c r="C151" s="175" t="s">
        <v>3</v>
      </c>
      <c r="D151" s="176"/>
      <c r="E151" s="177"/>
      <c r="F151" s="19"/>
      <c r="G151" s="52"/>
      <c r="H151" s="5"/>
      <c r="I151"/>
    </row>
    <row r="152" spans="3:9" ht="12.75" x14ac:dyDescent="0.2">
      <c r="C152" s="175" t="s">
        <v>2</v>
      </c>
      <c r="D152" s="176"/>
      <c r="E152" s="177"/>
      <c r="F152" s="19"/>
      <c r="G152" s="52"/>
      <c r="H152" s="5"/>
      <c r="I152"/>
    </row>
    <row r="153" spans="3:9" ht="12.75" x14ac:dyDescent="0.2">
      <c r="C153" s="175" t="s">
        <v>1</v>
      </c>
      <c r="D153" s="176"/>
      <c r="E153" s="177"/>
      <c r="F153" s="19"/>
      <c r="G153" s="52"/>
      <c r="H153" s="5"/>
      <c r="I153"/>
    </row>
    <row r="154" spans="3:9" ht="12.75" x14ac:dyDescent="0.2">
      <c r="C154" s="175" t="s">
        <v>0</v>
      </c>
      <c r="D154" s="176"/>
      <c r="E154" s="177"/>
      <c r="F154" s="19"/>
      <c r="G154" s="52"/>
      <c r="H154" s="5"/>
      <c r="I154"/>
    </row>
    <row r="155" spans="3:9" x14ac:dyDescent="0.2">
      <c r="G155" s="53"/>
    </row>
    <row r="156" spans="3:9" x14ac:dyDescent="0.2">
      <c r="G156" s="53"/>
    </row>
    <row r="162" spans="8:11" ht="15" customHeight="1" x14ac:dyDescent="0.25">
      <c r="H162" s="188" t="s">
        <v>163</v>
      </c>
      <c r="I162" s="189"/>
      <c r="J162" s="186">
        <f>J37+J86+J142</f>
        <v>0</v>
      </c>
      <c r="K162" s="187"/>
    </row>
  </sheetData>
  <sheetProtection selectLockedCells="1"/>
  <mergeCells count="106">
    <mergeCell ref="K143:K144"/>
    <mergeCell ref="J133:K133"/>
    <mergeCell ref="J134:K134"/>
    <mergeCell ref="J135:K135"/>
    <mergeCell ref="J136:K136"/>
    <mergeCell ref="J137:K137"/>
    <mergeCell ref="J162:K162"/>
    <mergeCell ref="H162:I162"/>
    <mergeCell ref="J138:K138"/>
    <mergeCell ref="J139:K139"/>
    <mergeCell ref="J140:K140"/>
    <mergeCell ref="J142:K142"/>
    <mergeCell ref="J132:K132"/>
    <mergeCell ref="C97:E97"/>
    <mergeCell ref="C98:E98"/>
    <mergeCell ref="H128:I128"/>
    <mergeCell ref="I129:J129"/>
    <mergeCell ref="C130:C131"/>
    <mergeCell ref="H130:H131"/>
    <mergeCell ref="I130:I131"/>
    <mergeCell ref="J130:K131"/>
    <mergeCell ref="C152:E152"/>
    <mergeCell ref="C153:E153"/>
    <mergeCell ref="C154:E154"/>
    <mergeCell ref="F142:I142"/>
    <mergeCell ref="C146:E146"/>
    <mergeCell ref="C148:E148"/>
    <mergeCell ref="C149:E149"/>
    <mergeCell ref="C150:E150"/>
    <mergeCell ref="C151:E151"/>
    <mergeCell ref="H143:H144"/>
    <mergeCell ref="I143:J144"/>
    <mergeCell ref="J73:K73"/>
    <mergeCell ref="J72:K72"/>
    <mergeCell ref="C92:E92"/>
    <mergeCell ref="C93:E93"/>
    <mergeCell ref="C94:E94"/>
    <mergeCell ref="C95:E95"/>
    <mergeCell ref="C96:E96"/>
    <mergeCell ref="J86:K86"/>
    <mergeCell ref="H87:H88"/>
    <mergeCell ref="I87:J88"/>
    <mergeCell ref="K87:K88"/>
    <mergeCell ref="C90:E90"/>
    <mergeCell ref="H86:I86"/>
    <mergeCell ref="J84:K84"/>
    <mergeCell ref="J79:K79"/>
    <mergeCell ref="J80:K80"/>
    <mergeCell ref="J81:K81"/>
    <mergeCell ref="J82:K82"/>
    <mergeCell ref="J83:K83"/>
    <mergeCell ref="J74:K74"/>
    <mergeCell ref="J75:K75"/>
    <mergeCell ref="J76:K76"/>
    <mergeCell ref="J77:K77"/>
    <mergeCell ref="J78:K78"/>
    <mergeCell ref="C70:C71"/>
    <mergeCell ref="J37:K37"/>
    <mergeCell ref="H38:H39"/>
    <mergeCell ref="I38:J39"/>
    <mergeCell ref="K38:K39"/>
    <mergeCell ref="C43:E43"/>
    <mergeCell ref="C44:E44"/>
    <mergeCell ref="C45:E45"/>
    <mergeCell ref="C46:E46"/>
    <mergeCell ref="C47:E47"/>
    <mergeCell ref="C48:E48"/>
    <mergeCell ref="C49:E49"/>
    <mergeCell ref="H68:I68"/>
    <mergeCell ref="I69:J69"/>
    <mergeCell ref="H70:H71"/>
    <mergeCell ref="I70:I71"/>
    <mergeCell ref="J70:K71"/>
    <mergeCell ref="H37:I37"/>
    <mergeCell ref="C1:K1"/>
    <mergeCell ref="J10:K10"/>
    <mergeCell ref="J11:K11"/>
    <mergeCell ref="J12:K12"/>
    <mergeCell ref="J13:K13"/>
    <mergeCell ref="C2:H2"/>
    <mergeCell ref="H5:I5"/>
    <mergeCell ref="J14:K14"/>
    <mergeCell ref="J15:K15"/>
    <mergeCell ref="J23:K23"/>
    <mergeCell ref="J24:K24"/>
    <mergeCell ref="I27:I28"/>
    <mergeCell ref="C41:E41"/>
    <mergeCell ref="I6:J6"/>
    <mergeCell ref="C7:C8"/>
    <mergeCell ref="H7:H8"/>
    <mergeCell ref="I7:I8"/>
    <mergeCell ref="J7:K8"/>
    <mergeCell ref="J9:K9"/>
    <mergeCell ref="J16:K16"/>
    <mergeCell ref="J17:K17"/>
    <mergeCell ref="J18:K18"/>
    <mergeCell ref="J19:K19"/>
    <mergeCell ref="J20:K20"/>
    <mergeCell ref="J21:K21"/>
    <mergeCell ref="J22:K22"/>
    <mergeCell ref="J27:K28"/>
    <mergeCell ref="J29:K29"/>
    <mergeCell ref="J30:K30"/>
    <mergeCell ref="J31:K31"/>
    <mergeCell ref="C27:C28"/>
    <mergeCell ref="H27:H28"/>
  </mergeCells>
  <phoneticPr fontId="0" type="noConversion"/>
  <pageMargins left="3.937007874015748E-2" right="0.11811023622047245" top="0.59055118110236227" bottom="0.98425196850393704" header="0.39370078740157483" footer="0.19685039370078741"/>
  <pageSetup paperSize="9" scale="83" fitToHeight="3" orientation="portrait" horizontalDpi="300" verticalDpi="300" r:id="rId1"/>
  <headerFooter alignWithMargins="0">
    <oddFooter>Pagina &amp;P van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M121"/>
  <sheetViews>
    <sheetView topLeftCell="B1" zoomScale="115" zoomScaleNormal="115" zoomScaleSheetLayoutView="100" workbookViewId="0">
      <pane xSplit="2" ySplit="6" topLeftCell="D89" activePane="bottomRight" state="frozen"/>
      <selection activeCell="B1" sqref="B1"/>
      <selection pane="topRight" activeCell="D1" sqref="D1"/>
      <selection pane="bottomLeft" activeCell="B7" sqref="B7"/>
      <selection pane="bottomRight" activeCell="B118" sqref="B118"/>
    </sheetView>
  </sheetViews>
  <sheetFormatPr defaultRowHeight="11.25" x14ac:dyDescent="0.2"/>
  <cols>
    <col min="1" max="1" width="5.140625" style="2" hidden="1" customWidth="1"/>
    <col min="2" max="2" width="70.7109375" style="1" customWidth="1"/>
    <col min="3" max="3" width="19.7109375" style="1" bestFit="1" customWidth="1"/>
    <col min="4" max="4" width="14.7109375" style="1" customWidth="1"/>
    <col min="5" max="6" width="9.7109375" style="1" customWidth="1"/>
    <col min="7" max="7" width="3.7109375" style="1" customWidth="1"/>
    <col min="8" max="9" width="10.7109375" style="3" customWidth="1"/>
    <col min="10" max="10" width="11.5703125" style="3" customWidth="1"/>
    <col min="11" max="11" width="12.7109375" style="2" customWidth="1"/>
    <col min="12" max="12" width="9.7109375" style="2" customWidth="1"/>
    <col min="13" max="13" width="9.7109375" style="1" customWidth="1"/>
    <col min="14" max="261" width="9.140625" style="1"/>
    <col min="262" max="262" width="0" style="1" hidden="1" customWidth="1"/>
    <col min="263" max="263" width="70.7109375" style="1" customWidth="1"/>
    <col min="264" max="264" width="17.7109375" style="1" customWidth="1"/>
    <col min="265" max="265" width="15.7109375" style="1" customWidth="1"/>
    <col min="266" max="267" width="10.7109375" style="1" customWidth="1"/>
    <col min="268" max="268" width="12.7109375" style="1" customWidth="1"/>
    <col min="269" max="269" width="15.140625" style="1" customWidth="1"/>
    <col min="270" max="517" width="9.140625" style="1"/>
    <col min="518" max="518" width="0" style="1" hidden="1" customWidth="1"/>
    <col min="519" max="519" width="70.7109375" style="1" customWidth="1"/>
    <col min="520" max="520" width="17.7109375" style="1" customWidth="1"/>
    <col min="521" max="521" width="15.7109375" style="1" customWidth="1"/>
    <col min="522" max="523" width="10.7109375" style="1" customWidth="1"/>
    <col min="524" max="524" width="12.7109375" style="1" customWidth="1"/>
    <col min="525" max="525" width="15.140625" style="1" customWidth="1"/>
    <col min="526" max="773" width="9.140625" style="1"/>
    <col min="774" max="774" width="0" style="1" hidden="1" customWidth="1"/>
    <col min="775" max="775" width="70.7109375" style="1" customWidth="1"/>
    <col min="776" max="776" width="17.7109375" style="1" customWidth="1"/>
    <col min="777" max="777" width="15.7109375" style="1" customWidth="1"/>
    <col min="778" max="779" width="10.7109375" style="1" customWidth="1"/>
    <col min="780" max="780" width="12.7109375" style="1" customWidth="1"/>
    <col min="781" max="781" width="15.140625" style="1" customWidth="1"/>
    <col min="782" max="1029" width="9.140625" style="1"/>
    <col min="1030" max="1030" width="0" style="1" hidden="1" customWidth="1"/>
    <col min="1031" max="1031" width="70.7109375" style="1" customWidth="1"/>
    <col min="1032" max="1032" width="17.7109375" style="1" customWidth="1"/>
    <col min="1033" max="1033" width="15.7109375" style="1" customWidth="1"/>
    <col min="1034" max="1035" width="10.7109375" style="1" customWidth="1"/>
    <col min="1036" max="1036" width="12.7109375" style="1" customWidth="1"/>
    <col min="1037" max="1037" width="15.140625" style="1" customWidth="1"/>
    <col min="1038" max="1285" width="9.140625" style="1"/>
    <col min="1286" max="1286" width="0" style="1" hidden="1" customWidth="1"/>
    <col min="1287" max="1287" width="70.7109375" style="1" customWidth="1"/>
    <col min="1288" max="1288" width="17.7109375" style="1" customWidth="1"/>
    <col min="1289" max="1289" width="15.7109375" style="1" customWidth="1"/>
    <col min="1290" max="1291" width="10.7109375" style="1" customWidth="1"/>
    <col min="1292" max="1292" width="12.7109375" style="1" customWidth="1"/>
    <col min="1293" max="1293" width="15.140625" style="1" customWidth="1"/>
    <col min="1294" max="1541" width="9.140625" style="1"/>
    <col min="1542" max="1542" width="0" style="1" hidden="1" customWidth="1"/>
    <col min="1543" max="1543" width="70.7109375" style="1" customWidth="1"/>
    <col min="1544" max="1544" width="17.7109375" style="1" customWidth="1"/>
    <col min="1545" max="1545" width="15.7109375" style="1" customWidth="1"/>
    <col min="1546" max="1547" width="10.7109375" style="1" customWidth="1"/>
    <col min="1548" max="1548" width="12.7109375" style="1" customWidth="1"/>
    <col min="1549" max="1549" width="15.140625" style="1" customWidth="1"/>
    <col min="1550" max="1797" width="9.140625" style="1"/>
    <col min="1798" max="1798" width="0" style="1" hidden="1" customWidth="1"/>
    <col min="1799" max="1799" width="70.7109375" style="1" customWidth="1"/>
    <col min="1800" max="1800" width="17.7109375" style="1" customWidth="1"/>
    <col min="1801" max="1801" width="15.7109375" style="1" customWidth="1"/>
    <col min="1802" max="1803" width="10.7109375" style="1" customWidth="1"/>
    <col min="1804" max="1804" width="12.7109375" style="1" customWidth="1"/>
    <col min="1805" max="1805" width="15.140625" style="1" customWidth="1"/>
    <col min="1806" max="2053" width="9.140625" style="1"/>
    <col min="2054" max="2054" width="0" style="1" hidden="1" customWidth="1"/>
    <col min="2055" max="2055" width="70.7109375" style="1" customWidth="1"/>
    <col min="2056" max="2056" width="17.7109375" style="1" customWidth="1"/>
    <col min="2057" max="2057" width="15.7109375" style="1" customWidth="1"/>
    <col min="2058" max="2059" width="10.7109375" style="1" customWidth="1"/>
    <col min="2060" max="2060" width="12.7109375" style="1" customWidth="1"/>
    <col min="2061" max="2061" width="15.140625" style="1" customWidth="1"/>
    <col min="2062" max="2309" width="9.140625" style="1"/>
    <col min="2310" max="2310" width="0" style="1" hidden="1" customWidth="1"/>
    <col min="2311" max="2311" width="70.7109375" style="1" customWidth="1"/>
    <col min="2312" max="2312" width="17.7109375" style="1" customWidth="1"/>
    <col min="2313" max="2313" width="15.7109375" style="1" customWidth="1"/>
    <col min="2314" max="2315" width="10.7109375" style="1" customWidth="1"/>
    <col min="2316" max="2316" width="12.7109375" style="1" customWidth="1"/>
    <col min="2317" max="2317" width="15.140625" style="1" customWidth="1"/>
    <col min="2318" max="2565" width="9.140625" style="1"/>
    <col min="2566" max="2566" width="0" style="1" hidden="1" customWidth="1"/>
    <col min="2567" max="2567" width="70.7109375" style="1" customWidth="1"/>
    <col min="2568" max="2568" width="17.7109375" style="1" customWidth="1"/>
    <col min="2569" max="2569" width="15.7109375" style="1" customWidth="1"/>
    <col min="2570" max="2571" width="10.7109375" style="1" customWidth="1"/>
    <col min="2572" max="2572" width="12.7109375" style="1" customWidth="1"/>
    <col min="2573" max="2573" width="15.140625" style="1" customWidth="1"/>
    <col min="2574" max="2821" width="9.140625" style="1"/>
    <col min="2822" max="2822" width="0" style="1" hidden="1" customWidth="1"/>
    <col min="2823" max="2823" width="70.7109375" style="1" customWidth="1"/>
    <col min="2824" max="2824" width="17.7109375" style="1" customWidth="1"/>
    <col min="2825" max="2825" width="15.7109375" style="1" customWidth="1"/>
    <col min="2826" max="2827" width="10.7109375" style="1" customWidth="1"/>
    <col min="2828" max="2828" width="12.7109375" style="1" customWidth="1"/>
    <col min="2829" max="2829" width="15.140625" style="1" customWidth="1"/>
    <col min="2830" max="3077" width="9.140625" style="1"/>
    <col min="3078" max="3078" width="0" style="1" hidden="1" customWidth="1"/>
    <col min="3079" max="3079" width="70.7109375" style="1" customWidth="1"/>
    <col min="3080" max="3080" width="17.7109375" style="1" customWidth="1"/>
    <col min="3081" max="3081" width="15.7109375" style="1" customWidth="1"/>
    <col min="3082" max="3083" width="10.7109375" style="1" customWidth="1"/>
    <col min="3084" max="3084" width="12.7109375" style="1" customWidth="1"/>
    <col min="3085" max="3085" width="15.140625" style="1" customWidth="1"/>
    <col min="3086" max="3333" width="9.140625" style="1"/>
    <col min="3334" max="3334" width="0" style="1" hidden="1" customWidth="1"/>
    <col min="3335" max="3335" width="70.7109375" style="1" customWidth="1"/>
    <col min="3336" max="3336" width="17.7109375" style="1" customWidth="1"/>
    <col min="3337" max="3337" width="15.7109375" style="1" customWidth="1"/>
    <col min="3338" max="3339" width="10.7109375" style="1" customWidth="1"/>
    <col min="3340" max="3340" width="12.7109375" style="1" customWidth="1"/>
    <col min="3341" max="3341" width="15.140625" style="1" customWidth="1"/>
    <col min="3342" max="3589" width="9.140625" style="1"/>
    <col min="3590" max="3590" width="0" style="1" hidden="1" customWidth="1"/>
    <col min="3591" max="3591" width="70.7109375" style="1" customWidth="1"/>
    <col min="3592" max="3592" width="17.7109375" style="1" customWidth="1"/>
    <col min="3593" max="3593" width="15.7109375" style="1" customWidth="1"/>
    <col min="3594" max="3595" width="10.7109375" style="1" customWidth="1"/>
    <col min="3596" max="3596" width="12.7109375" style="1" customWidth="1"/>
    <col min="3597" max="3597" width="15.140625" style="1" customWidth="1"/>
    <col min="3598" max="3845" width="9.140625" style="1"/>
    <col min="3846" max="3846" width="0" style="1" hidden="1" customWidth="1"/>
    <col min="3847" max="3847" width="70.7109375" style="1" customWidth="1"/>
    <col min="3848" max="3848" width="17.7109375" style="1" customWidth="1"/>
    <col min="3849" max="3849" width="15.7109375" style="1" customWidth="1"/>
    <col min="3850" max="3851" width="10.7109375" style="1" customWidth="1"/>
    <col min="3852" max="3852" width="12.7109375" style="1" customWidth="1"/>
    <col min="3853" max="3853" width="15.140625" style="1" customWidth="1"/>
    <col min="3854" max="4101" width="9.140625" style="1"/>
    <col min="4102" max="4102" width="0" style="1" hidden="1" customWidth="1"/>
    <col min="4103" max="4103" width="70.7109375" style="1" customWidth="1"/>
    <col min="4104" max="4104" width="17.7109375" style="1" customWidth="1"/>
    <col min="4105" max="4105" width="15.7109375" style="1" customWidth="1"/>
    <col min="4106" max="4107" width="10.7109375" style="1" customWidth="1"/>
    <col min="4108" max="4108" width="12.7109375" style="1" customWidth="1"/>
    <col min="4109" max="4109" width="15.140625" style="1" customWidth="1"/>
    <col min="4110" max="4357" width="9.140625" style="1"/>
    <col min="4358" max="4358" width="0" style="1" hidden="1" customWidth="1"/>
    <col min="4359" max="4359" width="70.7109375" style="1" customWidth="1"/>
    <col min="4360" max="4360" width="17.7109375" style="1" customWidth="1"/>
    <col min="4361" max="4361" width="15.7109375" style="1" customWidth="1"/>
    <col min="4362" max="4363" width="10.7109375" style="1" customWidth="1"/>
    <col min="4364" max="4364" width="12.7109375" style="1" customWidth="1"/>
    <col min="4365" max="4365" width="15.140625" style="1" customWidth="1"/>
    <col min="4366" max="4613" width="9.140625" style="1"/>
    <col min="4614" max="4614" width="0" style="1" hidden="1" customWidth="1"/>
    <col min="4615" max="4615" width="70.7109375" style="1" customWidth="1"/>
    <col min="4616" max="4616" width="17.7109375" style="1" customWidth="1"/>
    <col min="4617" max="4617" width="15.7109375" style="1" customWidth="1"/>
    <col min="4618" max="4619" width="10.7109375" style="1" customWidth="1"/>
    <col min="4620" max="4620" width="12.7109375" style="1" customWidth="1"/>
    <col min="4621" max="4621" width="15.140625" style="1" customWidth="1"/>
    <col min="4622" max="4869" width="9.140625" style="1"/>
    <col min="4870" max="4870" width="0" style="1" hidden="1" customWidth="1"/>
    <col min="4871" max="4871" width="70.7109375" style="1" customWidth="1"/>
    <col min="4872" max="4872" width="17.7109375" style="1" customWidth="1"/>
    <col min="4873" max="4873" width="15.7109375" style="1" customWidth="1"/>
    <col min="4874" max="4875" width="10.7109375" style="1" customWidth="1"/>
    <col min="4876" max="4876" width="12.7109375" style="1" customWidth="1"/>
    <col min="4877" max="4877" width="15.140625" style="1" customWidth="1"/>
    <col min="4878" max="5125" width="9.140625" style="1"/>
    <col min="5126" max="5126" width="0" style="1" hidden="1" customWidth="1"/>
    <col min="5127" max="5127" width="70.7109375" style="1" customWidth="1"/>
    <col min="5128" max="5128" width="17.7109375" style="1" customWidth="1"/>
    <col min="5129" max="5129" width="15.7109375" style="1" customWidth="1"/>
    <col min="5130" max="5131" width="10.7109375" style="1" customWidth="1"/>
    <col min="5132" max="5132" width="12.7109375" style="1" customWidth="1"/>
    <col min="5133" max="5133" width="15.140625" style="1" customWidth="1"/>
    <col min="5134" max="5381" width="9.140625" style="1"/>
    <col min="5382" max="5382" width="0" style="1" hidden="1" customWidth="1"/>
    <col min="5383" max="5383" width="70.7109375" style="1" customWidth="1"/>
    <col min="5384" max="5384" width="17.7109375" style="1" customWidth="1"/>
    <col min="5385" max="5385" width="15.7109375" style="1" customWidth="1"/>
    <col min="5386" max="5387" width="10.7109375" style="1" customWidth="1"/>
    <col min="5388" max="5388" width="12.7109375" style="1" customWidth="1"/>
    <col min="5389" max="5389" width="15.140625" style="1" customWidth="1"/>
    <col min="5390" max="5637" width="9.140625" style="1"/>
    <col min="5638" max="5638" width="0" style="1" hidden="1" customWidth="1"/>
    <col min="5639" max="5639" width="70.7109375" style="1" customWidth="1"/>
    <col min="5640" max="5640" width="17.7109375" style="1" customWidth="1"/>
    <col min="5641" max="5641" width="15.7109375" style="1" customWidth="1"/>
    <col min="5642" max="5643" width="10.7109375" style="1" customWidth="1"/>
    <col min="5644" max="5644" width="12.7109375" style="1" customWidth="1"/>
    <col min="5645" max="5645" width="15.140625" style="1" customWidth="1"/>
    <col min="5646" max="5893" width="9.140625" style="1"/>
    <col min="5894" max="5894" width="0" style="1" hidden="1" customWidth="1"/>
    <col min="5895" max="5895" width="70.7109375" style="1" customWidth="1"/>
    <col min="5896" max="5896" width="17.7109375" style="1" customWidth="1"/>
    <col min="5897" max="5897" width="15.7109375" style="1" customWidth="1"/>
    <col min="5898" max="5899" width="10.7109375" style="1" customWidth="1"/>
    <col min="5900" max="5900" width="12.7109375" style="1" customWidth="1"/>
    <col min="5901" max="5901" width="15.140625" style="1" customWidth="1"/>
    <col min="5902" max="6149" width="9.140625" style="1"/>
    <col min="6150" max="6150" width="0" style="1" hidden="1" customWidth="1"/>
    <col min="6151" max="6151" width="70.7109375" style="1" customWidth="1"/>
    <col min="6152" max="6152" width="17.7109375" style="1" customWidth="1"/>
    <col min="6153" max="6153" width="15.7109375" style="1" customWidth="1"/>
    <col min="6154" max="6155" width="10.7109375" style="1" customWidth="1"/>
    <col min="6156" max="6156" width="12.7109375" style="1" customWidth="1"/>
    <col min="6157" max="6157" width="15.140625" style="1" customWidth="1"/>
    <col min="6158" max="6405" width="9.140625" style="1"/>
    <col min="6406" max="6406" width="0" style="1" hidden="1" customWidth="1"/>
    <col min="6407" max="6407" width="70.7109375" style="1" customWidth="1"/>
    <col min="6408" max="6408" width="17.7109375" style="1" customWidth="1"/>
    <col min="6409" max="6409" width="15.7109375" style="1" customWidth="1"/>
    <col min="6410" max="6411" width="10.7109375" style="1" customWidth="1"/>
    <col min="6412" max="6412" width="12.7109375" style="1" customWidth="1"/>
    <col min="6413" max="6413" width="15.140625" style="1" customWidth="1"/>
    <col min="6414" max="6661" width="9.140625" style="1"/>
    <col min="6662" max="6662" width="0" style="1" hidden="1" customWidth="1"/>
    <col min="6663" max="6663" width="70.7109375" style="1" customWidth="1"/>
    <col min="6664" max="6664" width="17.7109375" style="1" customWidth="1"/>
    <col min="6665" max="6665" width="15.7109375" style="1" customWidth="1"/>
    <col min="6666" max="6667" width="10.7109375" style="1" customWidth="1"/>
    <col min="6668" max="6668" width="12.7109375" style="1" customWidth="1"/>
    <col min="6669" max="6669" width="15.140625" style="1" customWidth="1"/>
    <col min="6670" max="6917" width="9.140625" style="1"/>
    <col min="6918" max="6918" width="0" style="1" hidden="1" customWidth="1"/>
    <col min="6919" max="6919" width="70.7109375" style="1" customWidth="1"/>
    <col min="6920" max="6920" width="17.7109375" style="1" customWidth="1"/>
    <col min="6921" max="6921" width="15.7109375" style="1" customWidth="1"/>
    <col min="6922" max="6923" width="10.7109375" style="1" customWidth="1"/>
    <col min="6924" max="6924" width="12.7109375" style="1" customWidth="1"/>
    <col min="6925" max="6925" width="15.140625" style="1" customWidth="1"/>
    <col min="6926" max="7173" width="9.140625" style="1"/>
    <col min="7174" max="7174" width="0" style="1" hidden="1" customWidth="1"/>
    <col min="7175" max="7175" width="70.7109375" style="1" customWidth="1"/>
    <col min="7176" max="7176" width="17.7109375" style="1" customWidth="1"/>
    <col min="7177" max="7177" width="15.7109375" style="1" customWidth="1"/>
    <col min="7178" max="7179" width="10.7109375" style="1" customWidth="1"/>
    <col min="7180" max="7180" width="12.7109375" style="1" customWidth="1"/>
    <col min="7181" max="7181" width="15.140625" style="1" customWidth="1"/>
    <col min="7182" max="7429" width="9.140625" style="1"/>
    <col min="7430" max="7430" width="0" style="1" hidden="1" customWidth="1"/>
    <col min="7431" max="7431" width="70.7109375" style="1" customWidth="1"/>
    <col min="7432" max="7432" width="17.7109375" style="1" customWidth="1"/>
    <col min="7433" max="7433" width="15.7109375" style="1" customWidth="1"/>
    <col min="7434" max="7435" width="10.7109375" style="1" customWidth="1"/>
    <col min="7436" max="7436" width="12.7109375" style="1" customWidth="1"/>
    <col min="7437" max="7437" width="15.140625" style="1" customWidth="1"/>
    <col min="7438" max="7685" width="9.140625" style="1"/>
    <col min="7686" max="7686" width="0" style="1" hidden="1" customWidth="1"/>
    <col min="7687" max="7687" width="70.7109375" style="1" customWidth="1"/>
    <col min="7688" max="7688" width="17.7109375" style="1" customWidth="1"/>
    <col min="7689" max="7689" width="15.7109375" style="1" customWidth="1"/>
    <col min="7690" max="7691" width="10.7109375" style="1" customWidth="1"/>
    <col min="7692" max="7692" width="12.7109375" style="1" customWidth="1"/>
    <col min="7693" max="7693" width="15.140625" style="1" customWidth="1"/>
    <col min="7694" max="7941" width="9.140625" style="1"/>
    <col min="7942" max="7942" width="0" style="1" hidden="1" customWidth="1"/>
    <col min="7943" max="7943" width="70.7109375" style="1" customWidth="1"/>
    <col min="7944" max="7944" width="17.7109375" style="1" customWidth="1"/>
    <col min="7945" max="7945" width="15.7109375" style="1" customWidth="1"/>
    <col min="7946" max="7947" width="10.7109375" style="1" customWidth="1"/>
    <col min="7948" max="7948" width="12.7109375" style="1" customWidth="1"/>
    <col min="7949" max="7949" width="15.140625" style="1" customWidth="1"/>
    <col min="7950" max="8197" width="9.140625" style="1"/>
    <col min="8198" max="8198" width="0" style="1" hidden="1" customWidth="1"/>
    <col min="8199" max="8199" width="70.7109375" style="1" customWidth="1"/>
    <col min="8200" max="8200" width="17.7109375" style="1" customWidth="1"/>
    <col min="8201" max="8201" width="15.7109375" style="1" customWidth="1"/>
    <col min="8202" max="8203" width="10.7109375" style="1" customWidth="1"/>
    <col min="8204" max="8204" width="12.7109375" style="1" customWidth="1"/>
    <col min="8205" max="8205" width="15.140625" style="1" customWidth="1"/>
    <col min="8206" max="8453" width="9.140625" style="1"/>
    <col min="8454" max="8454" width="0" style="1" hidden="1" customWidth="1"/>
    <col min="8455" max="8455" width="70.7109375" style="1" customWidth="1"/>
    <col min="8456" max="8456" width="17.7109375" style="1" customWidth="1"/>
    <col min="8457" max="8457" width="15.7109375" style="1" customWidth="1"/>
    <col min="8458" max="8459" width="10.7109375" style="1" customWidth="1"/>
    <col min="8460" max="8460" width="12.7109375" style="1" customWidth="1"/>
    <col min="8461" max="8461" width="15.140625" style="1" customWidth="1"/>
    <col min="8462" max="8709" width="9.140625" style="1"/>
    <col min="8710" max="8710" width="0" style="1" hidden="1" customWidth="1"/>
    <col min="8711" max="8711" width="70.7109375" style="1" customWidth="1"/>
    <col min="8712" max="8712" width="17.7109375" style="1" customWidth="1"/>
    <col min="8713" max="8713" width="15.7109375" style="1" customWidth="1"/>
    <col min="8714" max="8715" width="10.7109375" style="1" customWidth="1"/>
    <col min="8716" max="8716" width="12.7109375" style="1" customWidth="1"/>
    <col min="8717" max="8717" width="15.140625" style="1" customWidth="1"/>
    <col min="8718" max="8965" width="9.140625" style="1"/>
    <col min="8966" max="8966" width="0" style="1" hidden="1" customWidth="1"/>
    <col min="8967" max="8967" width="70.7109375" style="1" customWidth="1"/>
    <col min="8968" max="8968" width="17.7109375" style="1" customWidth="1"/>
    <col min="8969" max="8969" width="15.7109375" style="1" customWidth="1"/>
    <col min="8970" max="8971" width="10.7109375" style="1" customWidth="1"/>
    <col min="8972" max="8972" width="12.7109375" style="1" customWidth="1"/>
    <col min="8973" max="8973" width="15.140625" style="1" customWidth="1"/>
    <col min="8974" max="9221" width="9.140625" style="1"/>
    <col min="9222" max="9222" width="0" style="1" hidden="1" customWidth="1"/>
    <col min="9223" max="9223" width="70.7109375" style="1" customWidth="1"/>
    <col min="9224" max="9224" width="17.7109375" style="1" customWidth="1"/>
    <col min="9225" max="9225" width="15.7109375" style="1" customWidth="1"/>
    <col min="9226" max="9227" width="10.7109375" style="1" customWidth="1"/>
    <col min="9228" max="9228" width="12.7109375" style="1" customWidth="1"/>
    <col min="9229" max="9229" width="15.140625" style="1" customWidth="1"/>
    <col min="9230" max="9477" width="9.140625" style="1"/>
    <col min="9478" max="9478" width="0" style="1" hidden="1" customWidth="1"/>
    <col min="9479" max="9479" width="70.7109375" style="1" customWidth="1"/>
    <col min="9480" max="9480" width="17.7109375" style="1" customWidth="1"/>
    <col min="9481" max="9481" width="15.7109375" style="1" customWidth="1"/>
    <col min="9482" max="9483" width="10.7109375" style="1" customWidth="1"/>
    <col min="9484" max="9484" width="12.7109375" style="1" customWidth="1"/>
    <col min="9485" max="9485" width="15.140625" style="1" customWidth="1"/>
    <col min="9486" max="9733" width="9.140625" style="1"/>
    <col min="9734" max="9734" width="0" style="1" hidden="1" customWidth="1"/>
    <col min="9735" max="9735" width="70.7109375" style="1" customWidth="1"/>
    <col min="9736" max="9736" width="17.7109375" style="1" customWidth="1"/>
    <col min="9737" max="9737" width="15.7109375" style="1" customWidth="1"/>
    <col min="9738" max="9739" width="10.7109375" style="1" customWidth="1"/>
    <col min="9740" max="9740" width="12.7109375" style="1" customWidth="1"/>
    <col min="9741" max="9741" width="15.140625" style="1" customWidth="1"/>
    <col min="9742" max="9989" width="9.140625" style="1"/>
    <col min="9990" max="9990" width="0" style="1" hidden="1" customWidth="1"/>
    <col min="9991" max="9991" width="70.7109375" style="1" customWidth="1"/>
    <col min="9992" max="9992" width="17.7109375" style="1" customWidth="1"/>
    <col min="9993" max="9993" width="15.7109375" style="1" customWidth="1"/>
    <col min="9994" max="9995" width="10.7109375" style="1" customWidth="1"/>
    <col min="9996" max="9996" width="12.7109375" style="1" customWidth="1"/>
    <col min="9997" max="9997" width="15.140625" style="1" customWidth="1"/>
    <col min="9998" max="10245" width="9.140625" style="1"/>
    <col min="10246" max="10246" width="0" style="1" hidden="1" customWidth="1"/>
    <col min="10247" max="10247" width="70.7109375" style="1" customWidth="1"/>
    <col min="10248" max="10248" width="17.7109375" style="1" customWidth="1"/>
    <col min="10249" max="10249" width="15.7109375" style="1" customWidth="1"/>
    <col min="10250" max="10251" width="10.7109375" style="1" customWidth="1"/>
    <col min="10252" max="10252" width="12.7109375" style="1" customWidth="1"/>
    <col min="10253" max="10253" width="15.140625" style="1" customWidth="1"/>
    <col min="10254" max="10501" width="9.140625" style="1"/>
    <col min="10502" max="10502" width="0" style="1" hidden="1" customWidth="1"/>
    <col min="10503" max="10503" width="70.7109375" style="1" customWidth="1"/>
    <col min="10504" max="10504" width="17.7109375" style="1" customWidth="1"/>
    <col min="10505" max="10505" width="15.7109375" style="1" customWidth="1"/>
    <col min="10506" max="10507" width="10.7109375" style="1" customWidth="1"/>
    <col min="10508" max="10508" width="12.7109375" style="1" customWidth="1"/>
    <col min="10509" max="10509" width="15.140625" style="1" customWidth="1"/>
    <col min="10510" max="10757" width="9.140625" style="1"/>
    <col min="10758" max="10758" width="0" style="1" hidden="1" customWidth="1"/>
    <col min="10759" max="10759" width="70.7109375" style="1" customWidth="1"/>
    <col min="10760" max="10760" width="17.7109375" style="1" customWidth="1"/>
    <col min="10761" max="10761" width="15.7109375" style="1" customWidth="1"/>
    <col min="10762" max="10763" width="10.7109375" style="1" customWidth="1"/>
    <col min="10764" max="10764" width="12.7109375" style="1" customWidth="1"/>
    <col min="10765" max="10765" width="15.140625" style="1" customWidth="1"/>
    <col min="10766" max="11013" width="9.140625" style="1"/>
    <col min="11014" max="11014" width="0" style="1" hidden="1" customWidth="1"/>
    <col min="11015" max="11015" width="70.7109375" style="1" customWidth="1"/>
    <col min="11016" max="11016" width="17.7109375" style="1" customWidth="1"/>
    <col min="11017" max="11017" width="15.7109375" style="1" customWidth="1"/>
    <col min="11018" max="11019" width="10.7109375" style="1" customWidth="1"/>
    <col min="11020" max="11020" width="12.7109375" style="1" customWidth="1"/>
    <col min="11021" max="11021" width="15.140625" style="1" customWidth="1"/>
    <col min="11022" max="11269" width="9.140625" style="1"/>
    <col min="11270" max="11270" width="0" style="1" hidden="1" customWidth="1"/>
    <col min="11271" max="11271" width="70.7109375" style="1" customWidth="1"/>
    <col min="11272" max="11272" width="17.7109375" style="1" customWidth="1"/>
    <col min="11273" max="11273" width="15.7109375" style="1" customWidth="1"/>
    <col min="11274" max="11275" width="10.7109375" style="1" customWidth="1"/>
    <col min="11276" max="11276" width="12.7109375" style="1" customWidth="1"/>
    <col min="11277" max="11277" width="15.140625" style="1" customWidth="1"/>
    <col min="11278" max="11525" width="9.140625" style="1"/>
    <col min="11526" max="11526" width="0" style="1" hidden="1" customWidth="1"/>
    <col min="11527" max="11527" width="70.7109375" style="1" customWidth="1"/>
    <col min="11528" max="11528" width="17.7109375" style="1" customWidth="1"/>
    <col min="11529" max="11529" width="15.7109375" style="1" customWidth="1"/>
    <col min="11530" max="11531" width="10.7109375" style="1" customWidth="1"/>
    <col min="11532" max="11532" width="12.7109375" style="1" customWidth="1"/>
    <col min="11533" max="11533" width="15.140625" style="1" customWidth="1"/>
    <col min="11534" max="11781" width="9.140625" style="1"/>
    <col min="11782" max="11782" width="0" style="1" hidden="1" customWidth="1"/>
    <col min="11783" max="11783" width="70.7109375" style="1" customWidth="1"/>
    <col min="11784" max="11784" width="17.7109375" style="1" customWidth="1"/>
    <col min="11785" max="11785" width="15.7109375" style="1" customWidth="1"/>
    <col min="11786" max="11787" width="10.7109375" style="1" customWidth="1"/>
    <col min="11788" max="11788" width="12.7109375" style="1" customWidth="1"/>
    <col min="11789" max="11789" width="15.140625" style="1" customWidth="1"/>
    <col min="11790" max="12037" width="9.140625" style="1"/>
    <col min="12038" max="12038" width="0" style="1" hidden="1" customWidth="1"/>
    <col min="12039" max="12039" width="70.7109375" style="1" customWidth="1"/>
    <col min="12040" max="12040" width="17.7109375" style="1" customWidth="1"/>
    <col min="12041" max="12041" width="15.7109375" style="1" customWidth="1"/>
    <col min="12042" max="12043" width="10.7109375" style="1" customWidth="1"/>
    <col min="12044" max="12044" width="12.7109375" style="1" customWidth="1"/>
    <col min="12045" max="12045" width="15.140625" style="1" customWidth="1"/>
    <col min="12046" max="12293" width="9.140625" style="1"/>
    <col min="12294" max="12294" width="0" style="1" hidden="1" customWidth="1"/>
    <col min="12295" max="12295" width="70.7109375" style="1" customWidth="1"/>
    <col min="12296" max="12296" width="17.7109375" style="1" customWidth="1"/>
    <col min="12297" max="12297" width="15.7109375" style="1" customWidth="1"/>
    <col min="12298" max="12299" width="10.7109375" style="1" customWidth="1"/>
    <col min="12300" max="12300" width="12.7109375" style="1" customWidth="1"/>
    <col min="12301" max="12301" width="15.140625" style="1" customWidth="1"/>
    <col min="12302" max="12549" width="9.140625" style="1"/>
    <col min="12550" max="12550" width="0" style="1" hidden="1" customWidth="1"/>
    <col min="12551" max="12551" width="70.7109375" style="1" customWidth="1"/>
    <col min="12552" max="12552" width="17.7109375" style="1" customWidth="1"/>
    <col min="12553" max="12553" width="15.7109375" style="1" customWidth="1"/>
    <col min="12554" max="12555" width="10.7109375" style="1" customWidth="1"/>
    <col min="12556" max="12556" width="12.7109375" style="1" customWidth="1"/>
    <col min="12557" max="12557" width="15.140625" style="1" customWidth="1"/>
    <col min="12558" max="12805" width="9.140625" style="1"/>
    <col min="12806" max="12806" width="0" style="1" hidden="1" customWidth="1"/>
    <col min="12807" max="12807" width="70.7109375" style="1" customWidth="1"/>
    <col min="12808" max="12808" width="17.7109375" style="1" customWidth="1"/>
    <col min="12809" max="12809" width="15.7109375" style="1" customWidth="1"/>
    <col min="12810" max="12811" width="10.7109375" style="1" customWidth="1"/>
    <col min="12812" max="12812" width="12.7109375" style="1" customWidth="1"/>
    <col min="12813" max="12813" width="15.140625" style="1" customWidth="1"/>
    <col min="12814" max="13061" width="9.140625" style="1"/>
    <col min="13062" max="13062" width="0" style="1" hidden="1" customWidth="1"/>
    <col min="13063" max="13063" width="70.7109375" style="1" customWidth="1"/>
    <col min="13064" max="13064" width="17.7109375" style="1" customWidth="1"/>
    <col min="13065" max="13065" width="15.7109375" style="1" customWidth="1"/>
    <col min="13066" max="13067" width="10.7109375" style="1" customWidth="1"/>
    <col min="13068" max="13068" width="12.7109375" style="1" customWidth="1"/>
    <col min="13069" max="13069" width="15.140625" style="1" customWidth="1"/>
    <col min="13070" max="13317" width="9.140625" style="1"/>
    <col min="13318" max="13318" width="0" style="1" hidden="1" customWidth="1"/>
    <col min="13319" max="13319" width="70.7109375" style="1" customWidth="1"/>
    <col min="13320" max="13320" width="17.7109375" style="1" customWidth="1"/>
    <col min="13321" max="13321" width="15.7109375" style="1" customWidth="1"/>
    <col min="13322" max="13323" width="10.7109375" style="1" customWidth="1"/>
    <col min="13324" max="13324" width="12.7109375" style="1" customWidth="1"/>
    <col min="13325" max="13325" width="15.140625" style="1" customWidth="1"/>
    <col min="13326" max="13573" width="9.140625" style="1"/>
    <col min="13574" max="13574" width="0" style="1" hidden="1" customWidth="1"/>
    <col min="13575" max="13575" width="70.7109375" style="1" customWidth="1"/>
    <col min="13576" max="13576" width="17.7109375" style="1" customWidth="1"/>
    <col min="13577" max="13577" width="15.7109375" style="1" customWidth="1"/>
    <col min="13578" max="13579" width="10.7109375" style="1" customWidth="1"/>
    <col min="13580" max="13580" width="12.7109375" style="1" customWidth="1"/>
    <col min="13581" max="13581" width="15.140625" style="1" customWidth="1"/>
    <col min="13582" max="13829" width="9.140625" style="1"/>
    <col min="13830" max="13830" width="0" style="1" hidden="1" customWidth="1"/>
    <col min="13831" max="13831" width="70.7109375" style="1" customWidth="1"/>
    <col min="13832" max="13832" width="17.7109375" style="1" customWidth="1"/>
    <col min="13833" max="13833" width="15.7109375" style="1" customWidth="1"/>
    <col min="13834" max="13835" width="10.7109375" style="1" customWidth="1"/>
    <col min="13836" max="13836" width="12.7109375" style="1" customWidth="1"/>
    <col min="13837" max="13837" width="15.140625" style="1" customWidth="1"/>
    <col min="13838" max="14085" width="9.140625" style="1"/>
    <col min="14086" max="14086" width="0" style="1" hidden="1" customWidth="1"/>
    <col min="14087" max="14087" width="70.7109375" style="1" customWidth="1"/>
    <col min="14088" max="14088" width="17.7109375" style="1" customWidth="1"/>
    <col min="14089" max="14089" width="15.7109375" style="1" customWidth="1"/>
    <col min="14090" max="14091" width="10.7109375" style="1" customWidth="1"/>
    <col min="14092" max="14092" width="12.7109375" style="1" customWidth="1"/>
    <col min="14093" max="14093" width="15.140625" style="1" customWidth="1"/>
    <col min="14094" max="14341" width="9.140625" style="1"/>
    <col min="14342" max="14342" width="0" style="1" hidden="1" customWidth="1"/>
    <col min="14343" max="14343" width="70.7109375" style="1" customWidth="1"/>
    <col min="14344" max="14344" width="17.7109375" style="1" customWidth="1"/>
    <col min="14345" max="14345" width="15.7109375" style="1" customWidth="1"/>
    <col min="14346" max="14347" width="10.7109375" style="1" customWidth="1"/>
    <col min="14348" max="14348" width="12.7109375" style="1" customWidth="1"/>
    <col min="14349" max="14349" width="15.140625" style="1" customWidth="1"/>
    <col min="14350" max="14597" width="9.140625" style="1"/>
    <col min="14598" max="14598" width="0" style="1" hidden="1" customWidth="1"/>
    <col min="14599" max="14599" width="70.7109375" style="1" customWidth="1"/>
    <col min="14600" max="14600" width="17.7109375" style="1" customWidth="1"/>
    <col min="14601" max="14601" width="15.7109375" style="1" customWidth="1"/>
    <col min="14602" max="14603" width="10.7109375" style="1" customWidth="1"/>
    <col min="14604" max="14604" width="12.7109375" style="1" customWidth="1"/>
    <col min="14605" max="14605" width="15.140625" style="1" customWidth="1"/>
    <col min="14606" max="14853" width="9.140625" style="1"/>
    <col min="14854" max="14854" width="0" style="1" hidden="1" customWidth="1"/>
    <col min="14855" max="14855" width="70.7109375" style="1" customWidth="1"/>
    <col min="14856" max="14856" width="17.7109375" style="1" customWidth="1"/>
    <col min="14857" max="14857" width="15.7109375" style="1" customWidth="1"/>
    <col min="14858" max="14859" width="10.7109375" style="1" customWidth="1"/>
    <col min="14860" max="14860" width="12.7109375" style="1" customWidth="1"/>
    <col min="14861" max="14861" width="15.140625" style="1" customWidth="1"/>
    <col min="14862" max="15109" width="9.140625" style="1"/>
    <col min="15110" max="15110" width="0" style="1" hidden="1" customWidth="1"/>
    <col min="15111" max="15111" width="70.7109375" style="1" customWidth="1"/>
    <col min="15112" max="15112" width="17.7109375" style="1" customWidth="1"/>
    <col min="15113" max="15113" width="15.7109375" style="1" customWidth="1"/>
    <col min="15114" max="15115" width="10.7109375" style="1" customWidth="1"/>
    <col min="15116" max="15116" width="12.7109375" style="1" customWidth="1"/>
    <col min="15117" max="15117" width="15.140625" style="1" customWidth="1"/>
    <col min="15118" max="15365" width="9.140625" style="1"/>
    <col min="15366" max="15366" width="0" style="1" hidden="1" customWidth="1"/>
    <col min="15367" max="15367" width="70.7109375" style="1" customWidth="1"/>
    <col min="15368" max="15368" width="17.7109375" style="1" customWidth="1"/>
    <col min="15369" max="15369" width="15.7109375" style="1" customWidth="1"/>
    <col min="15370" max="15371" width="10.7109375" style="1" customWidth="1"/>
    <col min="15372" max="15372" width="12.7109375" style="1" customWidth="1"/>
    <col min="15373" max="15373" width="15.140625" style="1" customWidth="1"/>
    <col min="15374" max="15621" width="9.140625" style="1"/>
    <col min="15622" max="15622" width="0" style="1" hidden="1" customWidth="1"/>
    <col min="15623" max="15623" width="70.7109375" style="1" customWidth="1"/>
    <col min="15624" max="15624" width="17.7109375" style="1" customWidth="1"/>
    <col min="15625" max="15625" width="15.7109375" style="1" customWidth="1"/>
    <col min="15626" max="15627" width="10.7109375" style="1" customWidth="1"/>
    <col min="15628" max="15628" width="12.7109375" style="1" customWidth="1"/>
    <col min="15629" max="15629" width="15.140625" style="1" customWidth="1"/>
    <col min="15630" max="15877" width="9.140625" style="1"/>
    <col min="15878" max="15878" width="0" style="1" hidden="1" customWidth="1"/>
    <col min="15879" max="15879" width="70.7109375" style="1" customWidth="1"/>
    <col min="15880" max="15880" width="17.7109375" style="1" customWidth="1"/>
    <col min="15881" max="15881" width="15.7109375" style="1" customWidth="1"/>
    <col min="15882" max="15883" width="10.7109375" style="1" customWidth="1"/>
    <col min="15884" max="15884" width="12.7109375" style="1" customWidth="1"/>
    <col min="15885" max="15885" width="15.140625" style="1" customWidth="1"/>
    <col min="15886" max="16133" width="9.140625" style="1"/>
    <col min="16134" max="16134" width="0" style="1" hidden="1" customWidth="1"/>
    <col min="16135" max="16135" width="70.7109375" style="1" customWidth="1"/>
    <col min="16136" max="16136" width="17.7109375" style="1" customWidth="1"/>
    <col min="16137" max="16137" width="15.7109375" style="1" customWidth="1"/>
    <col min="16138" max="16139" width="10.7109375" style="1" customWidth="1"/>
    <col min="16140" max="16140" width="12.7109375" style="1" customWidth="1"/>
    <col min="16141" max="16141" width="15.140625" style="1" customWidth="1"/>
    <col min="16142" max="16384" width="9.140625" style="1"/>
  </cols>
  <sheetData>
    <row r="1" spans="1:13" ht="18" x14ac:dyDescent="0.25">
      <c r="B1" s="79" t="s">
        <v>193</v>
      </c>
    </row>
    <row r="2" spans="1:13" ht="20.100000000000001" customHeight="1" x14ac:dyDescent="0.2">
      <c r="B2" s="169" t="s">
        <v>312</v>
      </c>
      <c r="C2" s="169"/>
      <c r="I2" s="17"/>
      <c r="J2" s="17"/>
    </row>
    <row r="3" spans="1:13" s="15" customFormat="1" x14ac:dyDescent="0.2">
      <c r="A3" s="16"/>
      <c r="B3" s="5"/>
      <c r="C3" s="5"/>
      <c r="D3" s="5"/>
      <c r="E3" s="5"/>
      <c r="F3" s="5"/>
      <c r="G3" s="5"/>
      <c r="H3" s="5"/>
      <c r="I3" s="5"/>
      <c r="J3" s="5"/>
      <c r="K3" s="16"/>
      <c r="L3" s="16"/>
    </row>
    <row r="4" spans="1:13" s="15" customFormat="1" ht="15.75" x14ac:dyDescent="0.25">
      <c r="A4" s="16"/>
      <c r="B4" s="78" t="s">
        <v>194</v>
      </c>
      <c r="C4" s="5"/>
      <c r="D4" s="5"/>
      <c r="E4" s="5"/>
      <c r="F4" s="5"/>
      <c r="G4" s="5"/>
      <c r="H4" s="5"/>
      <c r="I4" s="5"/>
      <c r="J4" s="5"/>
      <c r="K4" s="16"/>
      <c r="L4" s="16"/>
    </row>
    <row r="5" spans="1:13" s="15" customFormat="1" ht="15.75" x14ac:dyDescent="0.25">
      <c r="A5" s="16"/>
      <c r="B5" s="78"/>
      <c r="C5" s="5"/>
      <c r="D5" s="5"/>
      <c r="E5" s="5"/>
      <c r="F5" s="5"/>
      <c r="G5" s="5"/>
      <c r="H5" s="5"/>
      <c r="I5" s="5"/>
      <c r="J5" s="5"/>
      <c r="K5" s="16"/>
      <c r="L5" s="16"/>
    </row>
    <row r="6" spans="1:13" ht="22.5" customHeight="1" x14ac:dyDescent="0.2">
      <c r="A6" s="2" t="s">
        <v>195</v>
      </c>
      <c r="B6" s="81" t="s">
        <v>196</v>
      </c>
      <c r="C6" s="97" t="s">
        <v>197</v>
      </c>
      <c r="D6" s="93" t="s">
        <v>254</v>
      </c>
      <c r="E6" s="104" t="s">
        <v>294</v>
      </c>
      <c r="F6" s="99" t="s">
        <v>295</v>
      </c>
      <c r="G6" s="105"/>
      <c r="H6" s="92" t="s">
        <v>247</v>
      </c>
      <c r="I6" s="99" t="s">
        <v>300</v>
      </c>
      <c r="J6" s="99" t="s">
        <v>301</v>
      </c>
      <c r="K6" s="99" t="s">
        <v>253</v>
      </c>
      <c r="L6" s="99" t="s">
        <v>294</v>
      </c>
      <c r="M6" s="99" t="s">
        <v>295</v>
      </c>
    </row>
    <row r="7" spans="1:13" x14ac:dyDescent="0.2">
      <c r="A7" s="2" t="s">
        <v>198</v>
      </c>
      <c r="B7" s="82" t="s">
        <v>248</v>
      </c>
      <c r="C7" s="83" t="s">
        <v>266</v>
      </c>
      <c r="D7" s="84"/>
      <c r="E7" s="102"/>
      <c r="F7" s="106"/>
      <c r="G7" s="190"/>
      <c r="H7" s="85">
        <v>48</v>
      </c>
      <c r="I7" s="100">
        <f>K7-H7</f>
        <v>0</v>
      </c>
      <c r="J7" s="98">
        <f>IF(I7&gt;0,I7,)</f>
        <v>0</v>
      </c>
      <c r="K7" s="86">
        <v>48</v>
      </c>
      <c r="L7" s="86">
        <v>1</v>
      </c>
      <c r="M7" s="94">
        <f>(K7-H7)*L7</f>
        <v>0</v>
      </c>
    </row>
    <row r="8" spans="1:13" x14ac:dyDescent="0.2">
      <c r="B8" s="82" t="s">
        <v>248</v>
      </c>
      <c r="C8" s="83" t="s">
        <v>311</v>
      </c>
      <c r="D8" s="84"/>
      <c r="E8" s="102"/>
      <c r="F8" s="106"/>
      <c r="G8" s="191"/>
      <c r="H8" s="85">
        <v>48</v>
      </c>
      <c r="I8" s="100">
        <f t="shared" ref="I8:I66" si="0">K8-H8</f>
        <v>-48</v>
      </c>
      <c r="J8" s="98"/>
      <c r="K8" s="86"/>
      <c r="L8" s="86"/>
      <c r="M8" s="94"/>
    </row>
    <row r="9" spans="1:13" x14ac:dyDescent="0.2">
      <c r="B9" s="82" t="s">
        <v>248</v>
      </c>
      <c r="C9" s="83" t="s">
        <v>304</v>
      </c>
      <c r="D9" s="84"/>
      <c r="E9" s="102"/>
      <c r="F9" s="106"/>
      <c r="G9" s="191"/>
      <c r="H9" s="85">
        <v>48</v>
      </c>
      <c r="I9" s="100">
        <f t="shared" si="0"/>
        <v>-48</v>
      </c>
      <c r="J9" s="98"/>
      <c r="K9" s="86"/>
      <c r="L9" s="86"/>
      <c r="M9" s="94"/>
    </row>
    <row r="10" spans="1:13" x14ac:dyDescent="0.2">
      <c r="B10" s="82" t="s">
        <v>248</v>
      </c>
      <c r="C10" s="83" t="s">
        <v>255</v>
      </c>
      <c r="D10" s="84"/>
      <c r="E10" s="102"/>
      <c r="F10" s="106"/>
      <c r="G10" s="191"/>
      <c r="H10" s="85">
        <v>48</v>
      </c>
      <c r="I10" s="100">
        <f t="shared" si="0"/>
        <v>0</v>
      </c>
      <c r="J10" s="98">
        <f t="shared" ref="J10:J66" si="1">IF(I10&gt;0,I10,)</f>
        <v>0</v>
      </c>
      <c r="K10" s="86">
        <v>48</v>
      </c>
      <c r="L10" s="86"/>
      <c r="M10" s="94">
        <f>(K10-H10)*L10</f>
        <v>0</v>
      </c>
    </row>
    <row r="11" spans="1:13" ht="22.5" x14ac:dyDescent="0.2">
      <c r="A11" s="2" t="s">
        <v>198</v>
      </c>
      <c r="B11" s="82" t="s">
        <v>249</v>
      </c>
      <c r="C11" s="82" t="s">
        <v>265</v>
      </c>
      <c r="D11" s="84"/>
      <c r="E11" s="102"/>
      <c r="F11" s="106"/>
      <c r="G11" s="191"/>
      <c r="H11" s="85">
        <v>48</v>
      </c>
      <c r="I11" s="100">
        <f t="shared" si="0"/>
        <v>0</v>
      </c>
      <c r="J11" s="98">
        <f t="shared" si="1"/>
        <v>0</v>
      </c>
      <c r="K11" s="86">
        <v>48</v>
      </c>
      <c r="L11" s="86"/>
      <c r="M11" s="94">
        <f>(K11-H11)*L11</f>
        <v>0</v>
      </c>
    </row>
    <row r="12" spans="1:13" x14ac:dyDescent="0.2">
      <c r="A12" s="2" t="s">
        <v>199</v>
      </c>
      <c r="B12" s="82" t="s">
        <v>250</v>
      </c>
      <c r="C12" s="82" t="s">
        <v>270</v>
      </c>
      <c r="D12" s="84"/>
      <c r="E12" s="102"/>
      <c r="F12" s="106"/>
      <c r="G12" s="191"/>
      <c r="H12" s="85">
        <v>48</v>
      </c>
      <c r="I12" s="100">
        <f t="shared" si="0"/>
        <v>0</v>
      </c>
      <c r="J12" s="98">
        <f t="shared" si="1"/>
        <v>0</v>
      </c>
      <c r="K12" s="86">
        <v>48</v>
      </c>
      <c r="L12" s="86"/>
      <c r="M12" s="94">
        <f>(K12-H12)*L12</f>
        <v>0</v>
      </c>
    </row>
    <row r="13" spans="1:13" x14ac:dyDescent="0.2">
      <c r="B13" s="82" t="s">
        <v>250</v>
      </c>
      <c r="C13" s="82" t="s">
        <v>269</v>
      </c>
      <c r="D13" s="84"/>
      <c r="E13" s="102"/>
      <c r="F13" s="106"/>
      <c r="G13" s="191"/>
      <c r="H13" s="85">
        <v>48</v>
      </c>
      <c r="I13" s="100">
        <f t="shared" si="0"/>
        <v>-48</v>
      </c>
      <c r="J13" s="98">
        <f t="shared" si="1"/>
        <v>0</v>
      </c>
      <c r="K13" s="86"/>
      <c r="L13" s="86"/>
      <c r="M13" s="94">
        <f>(K13-H13)*L13</f>
        <v>0</v>
      </c>
    </row>
    <row r="14" spans="1:13" x14ac:dyDescent="0.2">
      <c r="B14" s="82" t="s">
        <v>250</v>
      </c>
      <c r="C14" s="82" t="s">
        <v>313</v>
      </c>
      <c r="D14" s="84"/>
      <c r="E14" s="102"/>
      <c r="F14" s="106"/>
      <c r="G14" s="191"/>
      <c r="H14" s="85">
        <v>48</v>
      </c>
      <c r="I14" s="100">
        <f t="shared" si="0"/>
        <v>-48</v>
      </c>
      <c r="J14" s="98"/>
      <c r="K14" s="86"/>
      <c r="L14" s="86"/>
      <c r="M14" s="94"/>
    </row>
    <row r="15" spans="1:13" x14ac:dyDescent="0.2">
      <c r="B15" s="82" t="s">
        <v>250</v>
      </c>
      <c r="C15" s="82" t="s">
        <v>299</v>
      </c>
      <c r="D15" s="84"/>
      <c r="E15" s="102"/>
      <c r="F15" s="106"/>
      <c r="G15" s="191"/>
      <c r="H15" s="85">
        <v>48</v>
      </c>
      <c r="I15" s="100">
        <f t="shared" si="0"/>
        <v>-48</v>
      </c>
      <c r="J15" s="98">
        <f t="shared" si="1"/>
        <v>0</v>
      </c>
      <c r="K15" s="86"/>
      <c r="L15" s="86"/>
      <c r="M15" s="94"/>
    </row>
    <row r="16" spans="1:13" x14ac:dyDescent="0.2">
      <c r="A16" s="2" t="s">
        <v>199</v>
      </c>
      <c r="B16" s="82" t="s">
        <v>251</v>
      </c>
      <c r="C16" s="82"/>
      <c r="D16" s="84"/>
      <c r="E16" s="102"/>
      <c r="F16" s="106"/>
      <c r="G16" s="191"/>
      <c r="H16" s="85">
        <v>48</v>
      </c>
      <c r="I16" s="100">
        <f t="shared" si="0"/>
        <v>0</v>
      </c>
      <c r="J16" s="98">
        <f t="shared" si="1"/>
        <v>0</v>
      </c>
      <c r="K16" s="86">
        <v>48</v>
      </c>
      <c r="L16" s="86"/>
      <c r="M16" s="94">
        <f t="shared" ref="M16:M32" si="2">(K16-H16)*L16</f>
        <v>0</v>
      </c>
    </row>
    <row r="17" spans="1:13" x14ac:dyDescent="0.2">
      <c r="A17" s="2" t="s">
        <v>198</v>
      </c>
      <c r="B17" s="82" t="s">
        <v>252</v>
      </c>
      <c r="C17" s="82"/>
      <c r="D17" s="84"/>
      <c r="E17" s="102"/>
      <c r="F17" s="106"/>
      <c r="G17" s="191"/>
      <c r="H17" s="85">
        <v>48</v>
      </c>
      <c r="I17" s="100">
        <f t="shared" si="0"/>
        <v>0</v>
      </c>
      <c r="J17" s="98">
        <f t="shared" si="1"/>
        <v>0</v>
      </c>
      <c r="K17" s="86">
        <v>48</v>
      </c>
      <c r="L17" s="86"/>
      <c r="M17" s="94">
        <f t="shared" si="2"/>
        <v>0</v>
      </c>
    </row>
    <row r="18" spans="1:13" x14ac:dyDescent="0.2">
      <c r="A18" s="2" t="s">
        <v>199</v>
      </c>
      <c r="B18" s="82" t="s">
        <v>257</v>
      </c>
      <c r="C18" s="82" t="s">
        <v>256</v>
      </c>
      <c r="D18" s="84"/>
      <c r="E18" s="102"/>
      <c r="F18" s="106"/>
      <c r="G18" s="191"/>
      <c r="H18" s="85">
        <v>48</v>
      </c>
      <c r="I18" s="100">
        <f t="shared" si="0"/>
        <v>0</v>
      </c>
      <c r="J18" s="98">
        <f t="shared" si="1"/>
        <v>0</v>
      </c>
      <c r="K18" s="86">
        <v>48</v>
      </c>
      <c r="L18" s="86"/>
      <c r="M18" s="94">
        <f t="shared" si="2"/>
        <v>0</v>
      </c>
    </row>
    <row r="19" spans="1:13" ht="22.5" x14ac:dyDescent="0.2">
      <c r="A19" s="2" t="s">
        <v>200</v>
      </c>
      <c r="B19" s="82" t="s">
        <v>257</v>
      </c>
      <c r="C19" s="82" t="s">
        <v>297</v>
      </c>
      <c r="D19" s="84"/>
      <c r="E19" s="102"/>
      <c r="F19" s="106"/>
      <c r="G19" s="191"/>
      <c r="H19" s="85">
        <v>48</v>
      </c>
      <c r="I19" s="100">
        <f t="shared" si="0"/>
        <v>0</v>
      </c>
      <c r="J19" s="98">
        <f t="shared" si="1"/>
        <v>0</v>
      </c>
      <c r="K19" s="86">
        <v>48</v>
      </c>
      <c r="L19" s="86"/>
      <c r="M19" s="94">
        <f t="shared" si="2"/>
        <v>0</v>
      </c>
    </row>
    <row r="20" spans="1:13" ht="22.5" x14ac:dyDescent="0.2">
      <c r="B20" s="82" t="s">
        <v>257</v>
      </c>
      <c r="C20" s="82" t="s">
        <v>258</v>
      </c>
      <c r="D20" s="84"/>
      <c r="E20" s="102"/>
      <c r="F20" s="106"/>
      <c r="G20" s="191"/>
      <c r="H20" s="85">
        <v>48</v>
      </c>
      <c r="I20" s="100">
        <f t="shared" si="0"/>
        <v>0</v>
      </c>
      <c r="J20" s="98">
        <f t="shared" si="1"/>
        <v>0</v>
      </c>
      <c r="K20" s="86">
        <v>48</v>
      </c>
      <c r="L20" s="86"/>
      <c r="M20" s="94">
        <f t="shared" si="2"/>
        <v>0</v>
      </c>
    </row>
    <row r="21" spans="1:13" x14ac:dyDescent="0.2">
      <c r="B21" s="82" t="s">
        <v>259</v>
      </c>
      <c r="C21" s="82"/>
      <c r="D21" s="84"/>
      <c r="E21" s="102"/>
      <c r="F21" s="106"/>
      <c r="G21" s="191"/>
      <c r="H21" s="85">
        <v>48</v>
      </c>
      <c r="I21" s="100">
        <f t="shared" si="0"/>
        <v>0</v>
      </c>
      <c r="J21" s="98">
        <f t="shared" si="1"/>
        <v>0</v>
      </c>
      <c r="K21" s="86">
        <v>48</v>
      </c>
      <c r="L21" s="86"/>
      <c r="M21" s="94">
        <f t="shared" si="2"/>
        <v>0</v>
      </c>
    </row>
    <row r="22" spans="1:13" x14ac:dyDescent="0.2">
      <c r="B22" s="82" t="s">
        <v>298</v>
      </c>
      <c r="C22" s="82"/>
      <c r="D22" s="84"/>
      <c r="E22" s="102"/>
      <c r="F22" s="106"/>
      <c r="G22" s="191"/>
      <c r="H22" s="85">
        <v>48</v>
      </c>
      <c r="I22" s="100">
        <f t="shared" si="0"/>
        <v>0</v>
      </c>
      <c r="J22" s="98">
        <f t="shared" si="1"/>
        <v>0</v>
      </c>
      <c r="K22" s="86">
        <v>48</v>
      </c>
      <c r="L22" s="86"/>
      <c r="M22" s="94">
        <f t="shared" si="2"/>
        <v>0</v>
      </c>
    </row>
    <row r="23" spans="1:13" x14ac:dyDescent="0.2">
      <c r="B23" s="82" t="s">
        <v>261</v>
      </c>
      <c r="C23" s="82"/>
      <c r="D23" s="84"/>
      <c r="E23" s="102"/>
      <c r="F23" s="106"/>
      <c r="G23" s="191"/>
      <c r="H23" s="85">
        <v>48</v>
      </c>
      <c r="I23" s="100">
        <f t="shared" si="0"/>
        <v>0</v>
      </c>
      <c r="J23" s="98">
        <f t="shared" si="1"/>
        <v>0</v>
      </c>
      <c r="K23" s="86">
        <v>48</v>
      </c>
      <c r="L23" s="86"/>
      <c r="M23" s="94">
        <f t="shared" si="2"/>
        <v>0</v>
      </c>
    </row>
    <row r="24" spans="1:13" x14ac:dyDescent="0.2">
      <c r="A24" s="2" t="s">
        <v>200</v>
      </c>
      <c r="B24" s="82" t="s">
        <v>260</v>
      </c>
      <c r="C24" s="82"/>
      <c r="D24" s="84"/>
      <c r="E24" s="102"/>
      <c r="F24" s="106"/>
      <c r="G24" s="191"/>
      <c r="H24" s="85">
        <v>48</v>
      </c>
      <c r="I24" s="100">
        <f t="shared" si="0"/>
        <v>0</v>
      </c>
      <c r="J24" s="98">
        <f t="shared" si="1"/>
        <v>0</v>
      </c>
      <c r="K24" s="86">
        <v>48</v>
      </c>
      <c r="L24" s="86"/>
      <c r="M24" s="94">
        <f t="shared" si="2"/>
        <v>0</v>
      </c>
    </row>
    <row r="25" spans="1:13" x14ac:dyDescent="0.2">
      <c r="A25" s="2" t="s">
        <v>198</v>
      </c>
      <c r="B25" s="82" t="s">
        <v>262</v>
      </c>
      <c r="C25" s="82"/>
      <c r="D25" s="84"/>
      <c r="E25" s="102"/>
      <c r="F25" s="106"/>
      <c r="G25" s="191"/>
      <c r="H25" s="85">
        <v>48</v>
      </c>
      <c r="I25" s="100">
        <f t="shared" si="0"/>
        <v>0</v>
      </c>
      <c r="J25" s="98">
        <f t="shared" si="1"/>
        <v>0</v>
      </c>
      <c r="K25" s="86">
        <v>48</v>
      </c>
      <c r="L25" s="86"/>
      <c r="M25" s="94">
        <f t="shared" si="2"/>
        <v>0</v>
      </c>
    </row>
    <row r="26" spans="1:13" x14ac:dyDescent="0.2">
      <c r="A26" s="2" t="s">
        <v>198</v>
      </c>
      <c r="B26" s="82" t="s">
        <v>263</v>
      </c>
      <c r="C26" s="82" t="s">
        <v>256</v>
      </c>
      <c r="D26" s="84"/>
      <c r="E26" s="102"/>
      <c r="F26" s="106"/>
      <c r="G26" s="191"/>
      <c r="H26" s="85">
        <v>48</v>
      </c>
      <c r="I26" s="100">
        <f t="shared" si="0"/>
        <v>0</v>
      </c>
      <c r="J26" s="98">
        <f t="shared" si="1"/>
        <v>0</v>
      </c>
      <c r="K26" s="86">
        <v>48</v>
      </c>
      <c r="L26" s="86"/>
      <c r="M26" s="94">
        <f t="shared" si="2"/>
        <v>0</v>
      </c>
    </row>
    <row r="27" spans="1:13" ht="11.25" customHeight="1" x14ac:dyDescent="0.2">
      <c r="A27" s="2" t="s">
        <v>200</v>
      </c>
      <c r="B27" s="82" t="s">
        <v>264</v>
      </c>
      <c r="C27" s="82"/>
      <c r="D27" s="84"/>
      <c r="E27" s="102"/>
      <c r="F27" s="106"/>
      <c r="G27" s="191"/>
      <c r="H27" s="85">
        <v>48</v>
      </c>
      <c r="I27" s="100">
        <f t="shared" si="0"/>
        <v>0</v>
      </c>
      <c r="J27" s="98">
        <f t="shared" si="1"/>
        <v>0</v>
      </c>
      <c r="K27" s="86">
        <v>48</v>
      </c>
      <c r="L27" s="86"/>
      <c r="M27" s="94">
        <f t="shared" si="2"/>
        <v>0</v>
      </c>
    </row>
    <row r="28" spans="1:13" ht="11.25" customHeight="1" x14ac:dyDescent="0.2">
      <c r="A28" s="2" t="s">
        <v>199</v>
      </c>
      <c r="B28" s="82" t="s">
        <v>267</v>
      </c>
      <c r="C28" s="82" t="s">
        <v>268</v>
      </c>
      <c r="D28" s="84"/>
      <c r="E28" s="102"/>
      <c r="F28" s="106"/>
      <c r="G28" s="191"/>
      <c r="H28" s="85">
        <v>48</v>
      </c>
      <c r="I28" s="100">
        <f t="shared" si="0"/>
        <v>0</v>
      </c>
      <c r="J28" s="98">
        <f t="shared" si="1"/>
        <v>0</v>
      </c>
      <c r="K28" s="86">
        <v>48</v>
      </c>
      <c r="L28" s="86"/>
      <c r="M28" s="94">
        <f t="shared" si="2"/>
        <v>0</v>
      </c>
    </row>
    <row r="29" spans="1:13" ht="11.25" customHeight="1" x14ac:dyDescent="0.2">
      <c r="A29" s="2" t="s">
        <v>199</v>
      </c>
      <c r="B29" s="82" t="s">
        <v>285</v>
      </c>
      <c r="C29" s="96" t="s">
        <v>271</v>
      </c>
      <c r="D29" s="84"/>
      <c r="E29" s="102"/>
      <c r="F29" s="106"/>
      <c r="G29" s="191"/>
      <c r="H29" s="85">
        <v>48</v>
      </c>
      <c r="I29" s="100">
        <f t="shared" si="0"/>
        <v>0</v>
      </c>
      <c r="J29" s="98">
        <f t="shared" si="1"/>
        <v>0</v>
      </c>
      <c r="K29" s="86">
        <v>48</v>
      </c>
      <c r="L29" s="86"/>
      <c r="M29" s="94">
        <f t="shared" si="2"/>
        <v>0</v>
      </c>
    </row>
    <row r="30" spans="1:13" ht="11.25" customHeight="1" x14ac:dyDescent="0.2">
      <c r="B30" s="82" t="s">
        <v>285</v>
      </c>
      <c r="C30" s="96" t="s">
        <v>286</v>
      </c>
      <c r="D30" s="84"/>
      <c r="E30" s="102"/>
      <c r="F30" s="106"/>
      <c r="G30" s="191"/>
      <c r="H30" s="85">
        <v>48</v>
      </c>
      <c r="I30" s="100">
        <f t="shared" si="0"/>
        <v>0</v>
      </c>
      <c r="J30" s="98">
        <f t="shared" si="1"/>
        <v>0</v>
      </c>
      <c r="K30" s="86">
        <v>48</v>
      </c>
      <c r="L30" s="86"/>
      <c r="M30" s="94">
        <f t="shared" si="2"/>
        <v>0</v>
      </c>
    </row>
    <row r="31" spans="1:13" ht="11.25" customHeight="1" x14ac:dyDescent="0.2">
      <c r="A31" s="2" t="s">
        <v>200</v>
      </c>
      <c r="B31" s="82" t="s">
        <v>287</v>
      </c>
      <c r="C31" s="96"/>
      <c r="D31" s="84"/>
      <c r="E31" s="102"/>
      <c r="F31" s="106"/>
      <c r="G31" s="191"/>
      <c r="H31" s="85">
        <v>48</v>
      </c>
      <c r="I31" s="100">
        <f t="shared" si="0"/>
        <v>0</v>
      </c>
      <c r="J31" s="98">
        <f t="shared" si="1"/>
        <v>0</v>
      </c>
      <c r="K31" s="86">
        <v>48</v>
      </c>
      <c r="L31" s="86"/>
      <c r="M31" s="94">
        <f t="shared" si="2"/>
        <v>0</v>
      </c>
    </row>
    <row r="32" spans="1:13" ht="11.25" customHeight="1" x14ac:dyDescent="0.2">
      <c r="B32" s="82" t="s">
        <v>280</v>
      </c>
      <c r="C32" s="82" t="s">
        <v>303</v>
      </c>
      <c r="D32" s="84"/>
      <c r="E32" s="102"/>
      <c r="F32" s="106"/>
      <c r="G32" s="191"/>
      <c r="H32" s="85">
        <v>48</v>
      </c>
      <c r="I32" s="100">
        <f t="shared" si="0"/>
        <v>0</v>
      </c>
      <c r="J32" s="98">
        <f t="shared" si="1"/>
        <v>0</v>
      </c>
      <c r="K32" s="86">
        <v>48</v>
      </c>
      <c r="L32" s="86"/>
      <c r="M32" s="94">
        <f t="shared" si="2"/>
        <v>0</v>
      </c>
    </row>
    <row r="33" spans="1:13" ht="11.25" customHeight="1" x14ac:dyDescent="0.2">
      <c r="B33" s="82" t="s">
        <v>280</v>
      </c>
      <c r="C33" s="82" t="s">
        <v>278</v>
      </c>
      <c r="D33" s="84"/>
      <c r="E33" s="102"/>
      <c r="F33" s="106"/>
      <c r="G33" s="191"/>
      <c r="H33" s="85">
        <v>48</v>
      </c>
      <c r="I33" s="100">
        <f t="shared" si="0"/>
        <v>-48</v>
      </c>
      <c r="J33" s="98"/>
      <c r="K33" s="86"/>
      <c r="L33" s="86"/>
      <c r="M33" s="94"/>
    </row>
    <row r="34" spans="1:13" ht="11.25" customHeight="1" x14ac:dyDescent="0.2">
      <c r="B34" s="82" t="s">
        <v>282</v>
      </c>
      <c r="C34" s="82" t="s">
        <v>303</v>
      </c>
      <c r="D34" s="84"/>
      <c r="E34" s="102"/>
      <c r="F34" s="106"/>
      <c r="G34" s="191"/>
      <c r="H34" s="85">
        <v>48</v>
      </c>
      <c r="I34" s="100">
        <f t="shared" si="0"/>
        <v>-48</v>
      </c>
      <c r="J34" s="98"/>
      <c r="K34" s="86"/>
      <c r="L34" s="86"/>
      <c r="M34" s="94"/>
    </row>
    <row r="35" spans="1:13" ht="11.25" customHeight="1" x14ac:dyDescent="0.2">
      <c r="B35" s="82" t="s">
        <v>282</v>
      </c>
      <c r="C35" s="82" t="s">
        <v>278</v>
      </c>
      <c r="D35" s="84"/>
      <c r="E35" s="102"/>
      <c r="F35" s="106"/>
      <c r="G35" s="191"/>
      <c r="H35" s="85">
        <v>48</v>
      </c>
      <c r="I35" s="100">
        <f t="shared" si="0"/>
        <v>0</v>
      </c>
      <c r="J35" s="98">
        <f t="shared" si="1"/>
        <v>0</v>
      </c>
      <c r="K35" s="86">
        <v>48</v>
      </c>
      <c r="L35" s="86"/>
      <c r="M35" s="94">
        <f t="shared" ref="M35:M41" si="3">(K35-H35)*L35</f>
        <v>0</v>
      </c>
    </row>
    <row r="36" spans="1:13" ht="11.25" customHeight="1" x14ac:dyDescent="0.2">
      <c r="A36" s="2" t="s">
        <v>199</v>
      </c>
      <c r="B36" s="82" t="s">
        <v>272</v>
      </c>
      <c r="C36" s="82" t="s">
        <v>274</v>
      </c>
      <c r="D36" s="84"/>
      <c r="E36" s="102"/>
      <c r="F36" s="106"/>
      <c r="G36" s="191"/>
      <c r="H36" s="85">
        <v>48</v>
      </c>
      <c r="I36" s="100">
        <f t="shared" si="0"/>
        <v>0</v>
      </c>
      <c r="J36" s="98">
        <f t="shared" si="1"/>
        <v>0</v>
      </c>
      <c r="K36" s="86">
        <v>48</v>
      </c>
      <c r="L36" s="86"/>
      <c r="M36" s="94">
        <f t="shared" si="3"/>
        <v>0</v>
      </c>
    </row>
    <row r="37" spans="1:13" ht="11.25" customHeight="1" x14ac:dyDescent="0.2">
      <c r="B37" s="82" t="s">
        <v>288</v>
      </c>
      <c r="C37" s="82" t="s">
        <v>290</v>
      </c>
      <c r="D37" s="84"/>
      <c r="E37" s="102"/>
      <c r="F37" s="106"/>
      <c r="G37" s="191"/>
      <c r="H37" s="85">
        <v>48</v>
      </c>
      <c r="I37" s="100">
        <f t="shared" si="0"/>
        <v>0</v>
      </c>
      <c r="J37" s="98">
        <f t="shared" si="1"/>
        <v>0</v>
      </c>
      <c r="K37" s="86">
        <v>48</v>
      </c>
      <c r="L37" s="86"/>
      <c r="M37" s="94">
        <f t="shared" si="3"/>
        <v>0</v>
      </c>
    </row>
    <row r="38" spans="1:13" ht="11.25" customHeight="1" x14ac:dyDescent="0.2">
      <c r="B38" s="82" t="s">
        <v>289</v>
      </c>
      <c r="C38" s="82" t="s">
        <v>290</v>
      </c>
      <c r="D38" s="84"/>
      <c r="E38" s="102"/>
      <c r="F38" s="106"/>
      <c r="G38" s="191"/>
      <c r="H38" s="85">
        <v>48</v>
      </c>
      <c r="I38" s="100">
        <f t="shared" si="0"/>
        <v>0</v>
      </c>
      <c r="J38" s="98">
        <f t="shared" si="1"/>
        <v>0</v>
      </c>
      <c r="K38" s="86">
        <v>48</v>
      </c>
      <c r="L38" s="86"/>
      <c r="M38" s="94">
        <f t="shared" si="3"/>
        <v>0</v>
      </c>
    </row>
    <row r="39" spans="1:13" ht="11.25" customHeight="1" x14ac:dyDescent="0.2">
      <c r="A39" s="2" t="s">
        <v>200</v>
      </c>
      <c r="B39" s="82" t="s">
        <v>273</v>
      </c>
      <c r="C39" s="82" t="s">
        <v>274</v>
      </c>
      <c r="D39" s="84"/>
      <c r="E39" s="102"/>
      <c r="F39" s="106"/>
      <c r="G39" s="191"/>
      <c r="H39" s="85"/>
      <c r="I39" s="100">
        <f t="shared" si="0"/>
        <v>48</v>
      </c>
      <c r="J39" s="98">
        <f t="shared" si="1"/>
        <v>48</v>
      </c>
      <c r="K39" s="86">
        <v>48</v>
      </c>
      <c r="L39" s="86"/>
      <c r="M39" s="94">
        <f t="shared" si="3"/>
        <v>0</v>
      </c>
    </row>
    <row r="40" spans="1:13" ht="11.25" customHeight="1" x14ac:dyDescent="0.2">
      <c r="A40" s="2" t="s">
        <v>199</v>
      </c>
      <c r="B40" s="82" t="s">
        <v>275</v>
      </c>
      <c r="C40" s="82" t="s">
        <v>276</v>
      </c>
      <c r="D40" s="84"/>
      <c r="E40" s="102"/>
      <c r="F40" s="106"/>
      <c r="G40" s="191"/>
      <c r="H40" s="85"/>
      <c r="I40" s="100">
        <f t="shared" si="0"/>
        <v>48</v>
      </c>
      <c r="J40" s="98">
        <f t="shared" si="1"/>
        <v>48</v>
      </c>
      <c r="K40" s="86">
        <v>48</v>
      </c>
      <c r="L40" s="86"/>
      <c r="M40" s="94">
        <f t="shared" si="3"/>
        <v>0</v>
      </c>
    </row>
    <row r="41" spans="1:13" ht="11.25" customHeight="1" x14ac:dyDescent="0.2">
      <c r="B41" s="82" t="s">
        <v>275</v>
      </c>
      <c r="C41" s="82" t="s">
        <v>302</v>
      </c>
      <c r="D41" s="84"/>
      <c r="E41" s="102"/>
      <c r="F41" s="106"/>
      <c r="G41" s="191"/>
      <c r="H41" s="85"/>
      <c r="I41" s="100">
        <f t="shared" si="0"/>
        <v>48</v>
      </c>
      <c r="J41" s="98">
        <f t="shared" si="1"/>
        <v>48</v>
      </c>
      <c r="K41" s="86">
        <v>48</v>
      </c>
      <c r="L41" s="86"/>
      <c r="M41" s="94">
        <f t="shared" si="3"/>
        <v>0</v>
      </c>
    </row>
    <row r="42" spans="1:13" ht="11.25" customHeight="1" x14ac:dyDescent="0.2">
      <c r="B42" s="82" t="s">
        <v>275</v>
      </c>
      <c r="C42" s="82" t="s">
        <v>305</v>
      </c>
      <c r="D42" s="84"/>
      <c r="E42" s="102"/>
      <c r="F42" s="106"/>
      <c r="G42" s="191"/>
      <c r="H42" s="85"/>
      <c r="I42" s="100">
        <f t="shared" si="0"/>
        <v>0</v>
      </c>
      <c r="J42" s="98"/>
      <c r="K42" s="86"/>
      <c r="L42" s="86"/>
      <c r="M42" s="94"/>
    </row>
    <row r="43" spans="1:13" ht="11.25" customHeight="1" x14ac:dyDescent="0.2">
      <c r="A43" s="2" t="s">
        <v>198</v>
      </c>
      <c r="B43" s="82" t="s">
        <v>277</v>
      </c>
      <c r="C43" s="82" t="s">
        <v>278</v>
      </c>
      <c r="D43" s="84"/>
      <c r="E43" s="102"/>
      <c r="F43" s="106"/>
      <c r="G43" s="191"/>
      <c r="H43" s="85"/>
      <c r="I43" s="100">
        <f t="shared" si="0"/>
        <v>48</v>
      </c>
      <c r="J43" s="98">
        <f t="shared" si="1"/>
        <v>48</v>
      </c>
      <c r="K43" s="86">
        <v>48</v>
      </c>
      <c r="L43" s="86"/>
      <c r="M43" s="94">
        <f>(K43-H43)*L43</f>
        <v>0</v>
      </c>
    </row>
    <row r="44" spans="1:13" ht="11.25" customHeight="1" x14ac:dyDescent="0.2">
      <c r="A44" s="2" t="s">
        <v>198</v>
      </c>
      <c r="B44" s="82" t="s">
        <v>279</v>
      </c>
      <c r="C44" s="82" t="s">
        <v>278</v>
      </c>
      <c r="D44" s="84"/>
      <c r="E44" s="102"/>
      <c r="F44" s="106"/>
      <c r="G44" s="191"/>
      <c r="H44" s="85"/>
      <c r="I44" s="100">
        <f t="shared" si="0"/>
        <v>48</v>
      </c>
      <c r="J44" s="98">
        <f t="shared" si="1"/>
        <v>48</v>
      </c>
      <c r="K44" s="86">
        <v>48</v>
      </c>
      <c r="L44" s="86"/>
      <c r="M44" s="94">
        <f>(K44-H44)*L44</f>
        <v>0</v>
      </c>
    </row>
    <row r="45" spans="1:13" ht="11.25" customHeight="1" x14ac:dyDescent="0.2">
      <c r="B45" s="82" t="s">
        <v>281</v>
      </c>
      <c r="C45" s="82" t="s">
        <v>278</v>
      </c>
      <c r="D45" s="84"/>
      <c r="E45" s="102"/>
      <c r="F45" s="106"/>
      <c r="G45" s="191"/>
      <c r="H45" s="85"/>
      <c r="I45" s="100">
        <f t="shared" si="0"/>
        <v>48</v>
      </c>
      <c r="J45" s="98">
        <f t="shared" si="1"/>
        <v>48</v>
      </c>
      <c r="K45" s="86">
        <v>48</v>
      </c>
      <c r="L45" s="86"/>
      <c r="M45" s="94">
        <f>(K45-H45)*L45</f>
        <v>0</v>
      </c>
    </row>
    <row r="46" spans="1:13" ht="11.25" customHeight="1" x14ac:dyDescent="0.2">
      <c r="B46" s="82" t="s">
        <v>283</v>
      </c>
      <c r="C46" s="82" t="s">
        <v>306</v>
      </c>
      <c r="D46" s="84"/>
      <c r="E46" s="102"/>
      <c r="F46" s="106"/>
      <c r="G46" s="191"/>
      <c r="H46" s="85"/>
      <c r="I46" s="100">
        <f t="shared" si="0"/>
        <v>48</v>
      </c>
      <c r="J46" s="98">
        <f t="shared" si="1"/>
        <v>48</v>
      </c>
      <c r="K46" s="86">
        <v>48</v>
      </c>
      <c r="L46" s="86"/>
      <c r="M46" s="94">
        <f>(K46-H46)*L46</f>
        <v>0</v>
      </c>
    </row>
    <row r="47" spans="1:13" ht="11.25" customHeight="1" x14ac:dyDescent="0.2">
      <c r="B47" s="82" t="s">
        <v>283</v>
      </c>
      <c r="C47" s="82" t="s">
        <v>310</v>
      </c>
      <c r="D47" s="84"/>
      <c r="E47" s="102"/>
      <c r="F47" s="106"/>
      <c r="G47" s="191"/>
      <c r="H47" s="85"/>
      <c r="I47" s="100">
        <f t="shared" si="0"/>
        <v>0</v>
      </c>
      <c r="J47" s="98"/>
      <c r="K47" s="86"/>
      <c r="L47" s="86"/>
      <c r="M47" s="94"/>
    </row>
    <row r="48" spans="1:13" ht="11.25" customHeight="1" x14ac:dyDescent="0.2">
      <c r="B48" s="82" t="s">
        <v>283</v>
      </c>
      <c r="C48" s="82" t="s">
        <v>307</v>
      </c>
      <c r="D48" s="84"/>
      <c r="E48" s="102"/>
      <c r="F48" s="106"/>
      <c r="G48" s="191"/>
      <c r="H48" s="85"/>
      <c r="I48" s="100">
        <f t="shared" si="0"/>
        <v>0</v>
      </c>
      <c r="J48" s="98"/>
      <c r="K48" s="86"/>
      <c r="L48" s="86"/>
      <c r="M48" s="94"/>
    </row>
    <row r="49" spans="2:13" ht="11.25" customHeight="1" x14ac:dyDescent="0.2">
      <c r="B49" s="82" t="s">
        <v>283</v>
      </c>
      <c r="C49" s="82" t="s">
        <v>308</v>
      </c>
      <c r="D49" s="84"/>
      <c r="E49" s="102"/>
      <c r="F49" s="106"/>
      <c r="G49" s="191"/>
      <c r="H49" s="85"/>
      <c r="I49" s="100">
        <f t="shared" si="0"/>
        <v>0</v>
      </c>
      <c r="J49" s="98"/>
      <c r="K49" s="86"/>
      <c r="L49" s="86"/>
      <c r="M49" s="94"/>
    </row>
    <row r="50" spans="2:13" ht="11.25" customHeight="1" x14ac:dyDescent="0.2">
      <c r="B50" s="82" t="s">
        <v>283</v>
      </c>
      <c r="C50" s="82" t="s">
        <v>309</v>
      </c>
      <c r="D50" s="84"/>
      <c r="E50" s="102"/>
      <c r="F50" s="106"/>
      <c r="G50" s="191"/>
      <c r="H50" s="85"/>
      <c r="I50" s="100">
        <f t="shared" si="0"/>
        <v>0</v>
      </c>
      <c r="J50" s="98"/>
      <c r="K50" s="86"/>
      <c r="L50" s="86"/>
      <c r="M50" s="94"/>
    </row>
    <row r="51" spans="2:13" ht="11.25" customHeight="1" x14ac:dyDescent="0.2">
      <c r="B51" s="82" t="s">
        <v>284</v>
      </c>
      <c r="C51" s="82"/>
      <c r="D51" s="84"/>
      <c r="E51" s="102"/>
      <c r="F51" s="106"/>
      <c r="G51" s="191"/>
      <c r="H51" s="85"/>
      <c r="I51" s="100">
        <f t="shared" si="0"/>
        <v>48</v>
      </c>
      <c r="J51" s="98">
        <f t="shared" si="1"/>
        <v>48</v>
      </c>
      <c r="K51" s="86">
        <v>48</v>
      </c>
      <c r="L51" s="86"/>
      <c r="M51" s="94">
        <f t="shared" ref="M51:M82" si="4">(K51-H51)*L51</f>
        <v>0</v>
      </c>
    </row>
    <row r="52" spans="2:13" ht="11.25" customHeight="1" x14ac:dyDescent="0.2">
      <c r="B52" s="82" t="s">
        <v>291</v>
      </c>
      <c r="C52" s="82"/>
      <c r="D52" s="84"/>
      <c r="E52" s="102"/>
      <c r="F52" s="106"/>
      <c r="G52" s="191"/>
      <c r="H52" s="85"/>
      <c r="I52" s="100">
        <f t="shared" si="0"/>
        <v>48</v>
      </c>
      <c r="J52" s="98">
        <f t="shared" si="1"/>
        <v>48</v>
      </c>
      <c r="K52" s="86">
        <v>48</v>
      </c>
      <c r="L52" s="86"/>
      <c r="M52" s="94">
        <f t="shared" si="4"/>
        <v>0</v>
      </c>
    </row>
    <row r="53" spans="2:13" ht="11.25" customHeight="1" x14ac:dyDescent="0.2">
      <c r="B53" s="82" t="s">
        <v>292</v>
      </c>
      <c r="C53" s="82"/>
      <c r="D53" s="84"/>
      <c r="E53" s="102"/>
      <c r="F53" s="106"/>
      <c r="G53" s="191"/>
      <c r="H53" s="85"/>
      <c r="I53" s="100">
        <f t="shared" si="0"/>
        <v>48</v>
      </c>
      <c r="J53" s="98">
        <f t="shared" si="1"/>
        <v>48</v>
      </c>
      <c r="K53" s="86">
        <v>48</v>
      </c>
      <c r="L53" s="86"/>
      <c r="M53" s="94">
        <f t="shared" si="4"/>
        <v>0</v>
      </c>
    </row>
    <row r="54" spans="2:13" ht="11.25" customHeight="1" x14ac:dyDescent="0.2">
      <c r="B54" s="82" t="s">
        <v>293</v>
      </c>
      <c r="C54" s="82"/>
      <c r="D54" s="84"/>
      <c r="E54" s="102"/>
      <c r="F54" s="106"/>
      <c r="G54" s="191"/>
      <c r="H54" s="85"/>
      <c r="I54" s="100">
        <f t="shared" si="0"/>
        <v>48</v>
      </c>
      <c r="J54" s="98">
        <f t="shared" si="1"/>
        <v>48</v>
      </c>
      <c r="K54" s="86">
        <v>48</v>
      </c>
      <c r="L54" s="86"/>
      <c r="M54" s="94">
        <f t="shared" si="4"/>
        <v>0</v>
      </c>
    </row>
    <row r="55" spans="2:13" ht="11.25" customHeight="1" x14ac:dyDescent="0.2">
      <c r="B55" s="82" t="s">
        <v>296</v>
      </c>
      <c r="C55" s="82"/>
      <c r="D55" s="84"/>
      <c r="E55" s="102"/>
      <c r="F55" s="106"/>
      <c r="G55" s="191"/>
      <c r="H55" s="85"/>
      <c r="I55" s="100">
        <f t="shared" si="0"/>
        <v>48</v>
      </c>
      <c r="J55" s="98">
        <f t="shared" si="1"/>
        <v>48</v>
      </c>
      <c r="K55" s="86">
        <v>48</v>
      </c>
      <c r="L55" s="86"/>
      <c r="M55" s="94">
        <f t="shared" si="4"/>
        <v>0</v>
      </c>
    </row>
    <row r="56" spans="2:13" ht="11.25" customHeight="1" x14ac:dyDescent="0.2">
      <c r="B56" s="82" t="s">
        <v>201</v>
      </c>
      <c r="C56" s="82"/>
      <c r="D56" s="84"/>
      <c r="E56" s="102"/>
      <c r="F56" s="106"/>
      <c r="G56" s="191"/>
      <c r="H56" s="85"/>
      <c r="I56" s="100">
        <f t="shared" si="0"/>
        <v>48</v>
      </c>
      <c r="J56" s="98">
        <f t="shared" si="1"/>
        <v>48</v>
      </c>
      <c r="K56" s="86">
        <v>48</v>
      </c>
      <c r="L56" s="86"/>
      <c r="M56" s="94">
        <f t="shared" si="4"/>
        <v>0</v>
      </c>
    </row>
    <row r="57" spans="2:13" ht="11.25" customHeight="1" x14ac:dyDescent="0.2">
      <c r="B57" s="82" t="s">
        <v>202</v>
      </c>
      <c r="C57" s="82"/>
      <c r="D57" s="84"/>
      <c r="E57" s="102"/>
      <c r="F57" s="106"/>
      <c r="G57" s="191"/>
      <c r="H57" s="85"/>
      <c r="I57" s="100">
        <f t="shared" si="0"/>
        <v>48</v>
      </c>
      <c r="J57" s="98">
        <f t="shared" si="1"/>
        <v>48</v>
      </c>
      <c r="K57" s="86">
        <v>48</v>
      </c>
      <c r="L57" s="86"/>
      <c r="M57" s="94">
        <f t="shared" si="4"/>
        <v>0</v>
      </c>
    </row>
    <row r="58" spans="2:13" ht="11.25" customHeight="1" x14ac:dyDescent="0.2">
      <c r="B58" s="82"/>
      <c r="C58" s="82"/>
      <c r="D58" s="84"/>
      <c r="E58" s="102"/>
      <c r="F58" s="106"/>
      <c r="G58" s="191"/>
      <c r="H58" s="85"/>
      <c r="I58" s="100">
        <f t="shared" si="0"/>
        <v>48</v>
      </c>
      <c r="J58" s="98">
        <f t="shared" si="1"/>
        <v>48</v>
      </c>
      <c r="K58" s="86">
        <v>48</v>
      </c>
      <c r="L58" s="86"/>
      <c r="M58" s="94">
        <f t="shared" si="4"/>
        <v>0</v>
      </c>
    </row>
    <row r="59" spans="2:13" ht="11.25" customHeight="1" x14ac:dyDescent="0.2">
      <c r="B59" s="82"/>
      <c r="C59" s="82"/>
      <c r="D59" s="84"/>
      <c r="E59" s="102"/>
      <c r="F59" s="106"/>
      <c r="G59" s="191"/>
      <c r="H59" s="85"/>
      <c r="I59" s="100">
        <f t="shared" si="0"/>
        <v>48</v>
      </c>
      <c r="J59" s="98">
        <f t="shared" si="1"/>
        <v>48</v>
      </c>
      <c r="K59" s="86">
        <v>48</v>
      </c>
      <c r="L59" s="86"/>
      <c r="M59" s="94">
        <f t="shared" si="4"/>
        <v>0</v>
      </c>
    </row>
    <row r="60" spans="2:13" ht="11.25" customHeight="1" x14ac:dyDescent="0.2">
      <c r="B60" s="82"/>
      <c r="C60" s="82"/>
      <c r="D60" s="84"/>
      <c r="E60" s="102"/>
      <c r="F60" s="106"/>
      <c r="G60" s="191"/>
      <c r="H60" s="85"/>
      <c r="I60" s="100">
        <f t="shared" si="0"/>
        <v>48</v>
      </c>
      <c r="J60" s="98">
        <f t="shared" si="1"/>
        <v>48</v>
      </c>
      <c r="K60" s="86">
        <v>48</v>
      </c>
      <c r="L60" s="86"/>
      <c r="M60" s="94">
        <f t="shared" si="4"/>
        <v>0</v>
      </c>
    </row>
    <row r="61" spans="2:13" ht="11.25" customHeight="1" x14ac:dyDescent="0.2">
      <c r="B61" s="82"/>
      <c r="C61" s="82"/>
      <c r="D61" s="84"/>
      <c r="E61" s="102"/>
      <c r="F61" s="106"/>
      <c r="G61" s="191"/>
      <c r="H61" s="85"/>
      <c r="I61" s="100">
        <f t="shared" si="0"/>
        <v>48</v>
      </c>
      <c r="J61" s="98">
        <f t="shared" si="1"/>
        <v>48</v>
      </c>
      <c r="K61" s="86">
        <v>48</v>
      </c>
      <c r="L61" s="86"/>
      <c r="M61" s="94">
        <f t="shared" si="4"/>
        <v>0</v>
      </c>
    </row>
    <row r="62" spans="2:13" ht="11.25" customHeight="1" x14ac:dyDescent="0.2">
      <c r="B62" s="82"/>
      <c r="C62" s="82"/>
      <c r="D62" s="84"/>
      <c r="E62" s="102"/>
      <c r="F62" s="106"/>
      <c r="G62" s="191"/>
      <c r="H62" s="85"/>
      <c r="I62" s="100">
        <f t="shared" si="0"/>
        <v>48</v>
      </c>
      <c r="J62" s="98">
        <f t="shared" si="1"/>
        <v>48</v>
      </c>
      <c r="K62" s="86">
        <v>48</v>
      </c>
      <c r="L62" s="86"/>
      <c r="M62" s="94">
        <f t="shared" si="4"/>
        <v>0</v>
      </c>
    </row>
    <row r="63" spans="2:13" ht="11.25" customHeight="1" x14ac:dyDescent="0.2">
      <c r="B63" s="82"/>
      <c r="C63" s="82"/>
      <c r="D63" s="84"/>
      <c r="E63" s="102"/>
      <c r="F63" s="106"/>
      <c r="G63" s="191"/>
      <c r="H63" s="85"/>
      <c r="I63" s="100">
        <f t="shared" si="0"/>
        <v>48</v>
      </c>
      <c r="J63" s="98">
        <f t="shared" si="1"/>
        <v>48</v>
      </c>
      <c r="K63" s="86">
        <v>48</v>
      </c>
      <c r="L63" s="86"/>
      <c r="M63" s="94">
        <f t="shared" si="4"/>
        <v>0</v>
      </c>
    </row>
    <row r="64" spans="2:13" ht="11.25" customHeight="1" x14ac:dyDescent="0.2">
      <c r="B64" s="82"/>
      <c r="C64" s="82"/>
      <c r="D64" s="84"/>
      <c r="E64" s="102"/>
      <c r="F64" s="106"/>
      <c r="G64" s="191"/>
      <c r="H64" s="85"/>
      <c r="I64" s="100">
        <f t="shared" si="0"/>
        <v>48</v>
      </c>
      <c r="J64" s="98">
        <f t="shared" si="1"/>
        <v>48</v>
      </c>
      <c r="K64" s="86">
        <v>48</v>
      </c>
      <c r="L64" s="86"/>
      <c r="M64" s="94">
        <f t="shared" si="4"/>
        <v>0</v>
      </c>
    </row>
    <row r="65" spans="1:13" ht="11.25" customHeight="1" x14ac:dyDescent="0.2">
      <c r="B65" s="82"/>
      <c r="C65" s="82"/>
      <c r="D65" s="84"/>
      <c r="E65" s="102"/>
      <c r="F65" s="106"/>
      <c r="G65" s="191"/>
      <c r="H65" s="85"/>
      <c r="I65" s="100">
        <f t="shared" si="0"/>
        <v>48</v>
      </c>
      <c r="J65" s="98">
        <f t="shared" si="1"/>
        <v>48</v>
      </c>
      <c r="K65" s="86">
        <v>48</v>
      </c>
      <c r="L65" s="86"/>
      <c r="M65" s="94">
        <f t="shared" si="4"/>
        <v>0</v>
      </c>
    </row>
    <row r="66" spans="1:13" ht="11.25" customHeight="1" x14ac:dyDescent="0.2">
      <c r="B66" s="82"/>
      <c r="C66" s="82"/>
      <c r="D66" s="84"/>
      <c r="E66" s="102"/>
      <c r="F66" s="106"/>
      <c r="G66" s="191"/>
      <c r="H66" s="85"/>
      <c r="I66" s="100">
        <f t="shared" si="0"/>
        <v>48</v>
      </c>
      <c r="J66" s="98">
        <f t="shared" si="1"/>
        <v>48</v>
      </c>
      <c r="K66" s="86">
        <v>48</v>
      </c>
      <c r="L66" s="86"/>
      <c r="M66" s="94">
        <f t="shared" si="4"/>
        <v>0</v>
      </c>
    </row>
    <row r="67" spans="1:13" x14ac:dyDescent="0.2">
      <c r="A67" s="2" t="s">
        <v>200</v>
      </c>
      <c r="B67" s="82"/>
      <c r="C67" s="82"/>
      <c r="D67" s="84"/>
      <c r="E67" s="102"/>
      <c r="F67" s="106"/>
      <c r="G67" s="191"/>
      <c r="H67" s="85"/>
      <c r="I67" s="100">
        <f t="shared" ref="I67:I106" si="5">K67-H67</f>
        <v>48</v>
      </c>
      <c r="J67" s="98">
        <f t="shared" ref="J67:J114" si="6">IF(I67&gt;0,I67,)</f>
        <v>48</v>
      </c>
      <c r="K67" s="86">
        <v>48</v>
      </c>
      <c r="L67" s="86"/>
      <c r="M67" s="94">
        <f t="shared" si="4"/>
        <v>0</v>
      </c>
    </row>
    <row r="68" spans="1:13" x14ac:dyDescent="0.2">
      <c r="B68" s="80" t="s">
        <v>205</v>
      </c>
      <c r="C68" s="82"/>
      <c r="D68" s="84"/>
      <c r="E68" s="102"/>
      <c r="F68" s="106"/>
      <c r="G68" s="191"/>
      <c r="H68" s="85"/>
      <c r="I68" s="100">
        <f t="shared" si="5"/>
        <v>48</v>
      </c>
      <c r="J68" s="98">
        <f t="shared" si="6"/>
        <v>48</v>
      </c>
      <c r="K68" s="86">
        <v>48</v>
      </c>
      <c r="L68" s="86"/>
      <c r="M68" s="94">
        <f t="shared" si="4"/>
        <v>0</v>
      </c>
    </row>
    <row r="69" spans="1:13" x14ac:dyDescent="0.2">
      <c r="A69" s="2" t="s">
        <v>198</v>
      </c>
      <c r="B69" s="82" t="s">
        <v>206</v>
      </c>
      <c r="C69" s="83"/>
      <c r="D69" s="84"/>
      <c r="E69" s="102"/>
      <c r="F69" s="106"/>
      <c r="G69" s="191"/>
      <c r="H69" s="85"/>
      <c r="I69" s="100">
        <f t="shared" si="5"/>
        <v>48</v>
      </c>
      <c r="J69" s="98">
        <f t="shared" si="6"/>
        <v>48</v>
      </c>
      <c r="K69" s="86">
        <v>48</v>
      </c>
      <c r="L69" s="86"/>
      <c r="M69" s="94">
        <f t="shared" si="4"/>
        <v>0</v>
      </c>
    </row>
    <row r="70" spans="1:13" x14ac:dyDescent="0.2">
      <c r="A70" s="2" t="s">
        <v>198</v>
      </c>
      <c r="B70" s="82" t="s">
        <v>204</v>
      </c>
      <c r="C70" s="82"/>
      <c r="D70" s="84"/>
      <c r="E70" s="102"/>
      <c r="F70" s="106"/>
      <c r="G70" s="191"/>
      <c r="H70" s="85"/>
      <c r="I70" s="100">
        <f t="shared" si="5"/>
        <v>48</v>
      </c>
      <c r="J70" s="98">
        <f t="shared" si="6"/>
        <v>48</v>
      </c>
      <c r="K70" s="86">
        <v>48</v>
      </c>
      <c r="L70" s="86"/>
      <c r="M70" s="94">
        <f t="shared" si="4"/>
        <v>0</v>
      </c>
    </row>
    <row r="71" spans="1:13" x14ac:dyDescent="0.2">
      <c r="A71" s="2" t="s">
        <v>198</v>
      </c>
      <c r="B71" s="82" t="s">
        <v>207</v>
      </c>
      <c r="C71" s="82"/>
      <c r="D71" s="84"/>
      <c r="E71" s="102"/>
      <c r="F71" s="106"/>
      <c r="G71" s="191"/>
      <c r="H71" s="85"/>
      <c r="I71" s="100">
        <f t="shared" si="5"/>
        <v>48</v>
      </c>
      <c r="J71" s="98">
        <f t="shared" si="6"/>
        <v>48</v>
      </c>
      <c r="K71" s="86">
        <v>48</v>
      </c>
      <c r="L71" s="86"/>
      <c r="M71" s="94">
        <f t="shared" si="4"/>
        <v>0</v>
      </c>
    </row>
    <row r="72" spans="1:13" ht="33.75" x14ac:dyDescent="0.2">
      <c r="A72" s="2" t="s">
        <v>200</v>
      </c>
      <c r="B72" s="82" t="s">
        <v>208</v>
      </c>
      <c r="C72" s="82"/>
      <c r="D72" s="84"/>
      <c r="E72" s="102"/>
      <c r="F72" s="106"/>
      <c r="G72" s="191"/>
      <c r="H72" s="85"/>
      <c r="I72" s="100">
        <f t="shared" si="5"/>
        <v>48</v>
      </c>
      <c r="J72" s="98">
        <f t="shared" si="6"/>
        <v>48</v>
      </c>
      <c r="K72" s="86">
        <v>48</v>
      </c>
      <c r="L72" s="86"/>
      <c r="M72" s="94">
        <f t="shared" si="4"/>
        <v>0</v>
      </c>
    </row>
    <row r="73" spans="1:13" x14ac:dyDescent="0.2">
      <c r="A73" s="2" t="s">
        <v>198</v>
      </c>
      <c r="B73" s="82" t="s">
        <v>209</v>
      </c>
      <c r="C73" s="82"/>
      <c r="D73" s="84"/>
      <c r="E73" s="102"/>
      <c r="F73" s="106"/>
      <c r="G73" s="191"/>
      <c r="H73" s="85"/>
      <c r="I73" s="100">
        <f t="shared" si="5"/>
        <v>48</v>
      </c>
      <c r="J73" s="98">
        <f t="shared" si="6"/>
        <v>48</v>
      </c>
      <c r="K73" s="86">
        <v>48</v>
      </c>
      <c r="L73" s="86"/>
      <c r="M73" s="94">
        <f t="shared" si="4"/>
        <v>0</v>
      </c>
    </row>
    <row r="74" spans="1:13" x14ac:dyDescent="0.2">
      <c r="B74" s="80" t="s">
        <v>210</v>
      </c>
      <c r="D74" s="84"/>
      <c r="E74" s="103"/>
      <c r="F74" s="106"/>
      <c r="G74" s="191"/>
      <c r="H74" s="87"/>
      <c r="I74" s="100">
        <f t="shared" si="5"/>
        <v>48</v>
      </c>
      <c r="J74" s="98">
        <f t="shared" si="6"/>
        <v>48</v>
      </c>
      <c r="K74" s="86">
        <v>48</v>
      </c>
      <c r="L74" s="86"/>
      <c r="M74" s="94">
        <f t="shared" si="4"/>
        <v>0</v>
      </c>
    </row>
    <row r="75" spans="1:13" x14ac:dyDescent="0.2">
      <c r="A75" s="2" t="s">
        <v>198</v>
      </c>
      <c r="B75" s="82" t="s">
        <v>211</v>
      </c>
      <c r="C75" s="82"/>
      <c r="D75" s="84"/>
      <c r="E75" s="102"/>
      <c r="F75" s="106"/>
      <c r="G75" s="191"/>
      <c r="H75" s="85"/>
      <c r="I75" s="100">
        <f t="shared" si="5"/>
        <v>48</v>
      </c>
      <c r="J75" s="98">
        <f t="shared" si="6"/>
        <v>48</v>
      </c>
      <c r="K75" s="86">
        <v>48</v>
      </c>
      <c r="L75" s="86"/>
      <c r="M75" s="94">
        <f t="shared" si="4"/>
        <v>0</v>
      </c>
    </row>
    <row r="76" spans="1:13" x14ac:dyDescent="0.2">
      <c r="A76" s="2" t="s">
        <v>198</v>
      </c>
      <c r="B76" s="82" t="s">
        <v>212</v>
      </c>
      <c r="C76" s="82"/>
      <c r="D76" s="84"/>
      <c r="E76" s="102"/>
      <c r="F76" s="106"/>
      <c r="G76" s="191"/>
      <c r="H76" s="85"/>
      <c r="I76" s="100">
        <f t="shared" si="5"/>
        <v>48</v>
      </c>
      <c r="J76" s="98">
        <f t="shared" si="6"/>
        <v>48</v>
      </c>
      <c r="K76" s="86">
        <v>48</v>
      </c>
      <c r="L76" s="86"/>
      <c r="M76" s="94">
        <f t="shared" si="4"/>
        <v>0</v>
      </c>
    </row>
    <row r="77" spans="1:13" x14ac:dyDescent="0.2">
      <c r="A77" s="2" t="s">
        <v>198</v>
      </c>
      <c r="B77" s="82" t="s">
        <v>213</v>
      </c>
      <c r="C77" s="82" t="s">
        <v>214</v>
      </c>
      <c r="D77" s="84"/>
      <c r="E77" s="102"/>
      <c r="F77" s="106"/>
      <c r="G77" s="191"/>
      <c r="H77" s="85"/>
      <c r="I77" s="100">
        <f t="shared" si="5"/>
        <v>48</v>
      </c>
      <c r="J77" s="98">
        <f t="shared" si="6"/>
        <v>48</v>
      </c>
      <c r="K77" s="86">
        <v>48</v>
      </c>
      <c r="L77" s="86"/>
      <c r="M77" s="94">
        <f t="shared" si="4"/>
        <v>0</v>
      </c>
    </row>
    <row r="78" spans="1:13" x14ac:dyDescent="0.2">
      <c r="A78" s="2" t="s">
        <v>198</v>
      </c>
      <c r="B78" s="82" t="s">
        <v>213</v>
      </c>
      <c r="C78" s="82" t="s">
        <v>203</v>
      </c>
      <c r="D78" s="84"/>
      <c r="E78" s="102"/>
      <c r="F78" s="106"/>
      <c r="G78" s="191"/>
      <c r="H78" s="85"/>
      <c r="I78" s="100">
        <f t="shared" si="5"/>
        <v>48</v>
      </c>
      <c r="J78" s="98">
        <f t="shared" si="6"/>
        <v>48</v>
      </c>
      <c r="K78" s="86">
        <v>48</v>
      </c>
      <c r="L78" s="86"/>
      <c r="M78" s="94">
        <f t="shared" si="4"/>
        <v>0</v>
      </c>
    </row>
    <row r="79" spans="1:13" x14ac:dyDescent="0.2">
      <c r="A79" s="2" t="s">
        <v>198</v>
      </c>
      <c r="B79" s="82" t="s">
        <v>213</v>
      </c>
      <c r="C79" s="82" t="s">
        <v>215</v>
      </c>
      <c r="D79" s="84"/>
      <c r="E79" s="102"/>
      <c r="F79" s="106"/>
      <c r="G79" s="191"/>
      <c r="H79" s="85"/>
      <c r="I79" s="100">
        <f t="shared" si="5"/>
        <v>48</v>
      </c>
      <c r="J79" s="98">
        <f t="shared" si="6"/>
        <v>48</v>
      </c>
      <c r="K79" s="86">
        <v>48</v>
      </c>
      <c r="L79" s="86"/>
      <c r="M79" s="94">
        <f t="shared" si="4"/>
        <v>0</v>
      </c>
    </row>
    <row r="80" spans="1:13" x14ac:dyDescent="0.2">
      <c r="A80" s="2" t="s">
        <v>198</v>
      </c>
      <c r="B80" s="82" t="s">
        <v>213</v>
      </c>
      <c r="C80" s="82" t="s">
        <v>216</v>
      </c>
      <c r="D80" s="84"/>
      <c r="E80" s="102"/>
      <c r="F80" s="106"/>
      <c r="G80" s="191"/>
      <c r="H80" s="85"/>
      <c r="I80" s="100">
        <f t="shared" si="5"/>
        <v>48</v>
      </c>
      <c r="J80" s="98">
        <f t="shared" si="6"/>
        <v>48</v>
      </c>
      <c r="K80" s="86">
        <v>48</v>
      </c>
      <c r="L80" s="86"/>
      <c r="M80" s="94">
        <f t="shared" si="4"/>
        <v>0</v>
      </c>
    </row>
    <row r="81" spans="1:13" ht="11.25" customHeight="1" x14ac:dyDescent="0.2">
      <c r="A81" s="2" t="s">
        <v>198</v>
      </c>
      <c r="B81" s="82" t="s">
        <v>217</v>
      </c>
      <c r="C81" s="82" t="s">
        <v>214</v>
      </c>
      <c r="D81" s="84"/>
      <c r="E81" s="102"/>
      <c r="F81" s="106"/>
      <c r="G81" s="191"/>
      <c r="H81" s="85"/>
      <c r="I81" s="100">
        <f t="shared" si="5"/>
        <v>48</v>
      </c>
      <c r="J81" s="98">
        <f t="shared" si="6"/>
        <v>48</v>
      </c>
      <c r="K81" s="86">
        <v>48</v>
      </c>
      <c r="L81" s="86"/>
      <c r="M81" s="94">
        <f t="shared" si="4"/>
        <v>0</v>
      </c>
    </row>
    <row r="82" spans="1:13" x14ac:dyDescent="0.2">
      <c r="A82" s="2" t="s">
        <v>198</v>
      </c>
      <c r="B82" s="82" t="s">
        <v>218</v>
      </c>
      <c r="C82" s="82" t="s">
        <v>203</v>
      </c>
      <c r="D82" s="84"/>
      <c r="E82" s="102"/>
      <c r="F82" s="106"/>
      <c r="G82" s="191"/>
      <c r="H82" s="85"/>
      <c r="I82" s="100">
        <f t="shared" si="5"/>
        <v>48</v>
      </c>
      <c r="J82" s="98">
        <f t="shared" si="6"/>
        <v>48</v>
      </c>
      <c r="K82" s="86">
        <v>48</v>
      </c>
      <c r="L82" s="86"/>
      <c r="M82" s="94">
        <f t="shared" si="4"/>
        <v>0</v>
      </c>
    </row>
    <row r="83" spans="1:13" x14ac:dyDescent="0.2">
      <c r="A83" s="2" t="s">
        <v>198</v>
      </c>
      <c r="B83" s="82" t="s">
        <v>218</v>
      </c>
      <c r="C83" s="82" t="s">
        <v>219</v>
      </c>
      <c r="D83" s="84"/>
      <c r="E83" s="102"/>
      <c r="F83" s="106"/>
      <c r="G83" s="191"/>
      <c r="H83" s="85"/>
      <c r="I83" s="100">
        <f t="shared" si="5"/>
        <v>48</v>
      </c>
      <c r="J83" s="98">
        <f t="shared" si="6"/>
        <v>48</v>
      </c>
      <c r="K83" s="86">
        <v>48</v>
      </c>
      <c r="L83" s="86"/>
      <c r="M83" s="94">
        <f t="shared" ref="M83:M114" si="7">(K83-H83)*L83</f>
        <v>0</v>
      </c>
    </row>
    <row r="84" spans="1:13" x14ac:dyDescent="0.2">
      <c r="A84" s="2" t="s">
        <v>198</v>
      </c>
      <c r="B84" s="82" t="s">
        <v>220</v>
      </c>
      <c r="C84" s="82" t="s">
        <v>216</v>
      </c>
      <c r="D84" s="84"/>
      <c r="E84" s="102"/>
      <c r="F84" s="106"/>
      <c r="G84" s="191"/>
      <c r="H84" s="85"/>
      <c r="I84" s="100">
        <f t="shared" si="5"/>
        <v>48</v>
      </c>
      <c r="J84" s="98">
        <f t="shared" si="6"/>
        <v>48</v>
      </c>
      <c r="K84" s="86">
        <v>48</v>
      </c>
      <c r="L84" s="86"/>
      <c r="M84" s="94">
        <f t="shared" si="7"/>
        <v>0</v>
      </c>
    </row>
    <row r="85" spans="1:13" ht="11.25" customHeight="1" x14ac:dyDescent="0.2">
      <c r="A85" s="2" t="s">
        <v>198</v>
      </c>
      <c r="B85" s="82" t="s">
        <v>221</v>
      </c>
      <c r="C85" s="82"/>
      <c r="D85" s="84"/>
      <c r="E85" s="102"/>
      <c r="F85" s="106"/>
      <c r="G85" s="191"/>
      <c r="H85" s="85"/>
      <c r="I85" s="100">
        <f t="shared" si="5"/>
        <v>48</v>
      </c>
      <c r="J85" s="98">
        <f t="shared" si="6"/>
        <v>48</v>
      </c>
      <c r="K85" s="86">
        <v>48</v>
      </c>
      <c r="L85" s="86"/>
      <c r="M85" s="94">
        <f t="shared" si="7"/>
        <v>0</v>
      </c>
    </row>
    <row r="86" spans="1:13" ht="11.25" customHeight="1" x14ac:dyDescent="0.2">
      <c r="A86" s="2" t="s">
        <v>198</v>
      </c>
      <c r="B86" s="82" t="s">
        <v>222</v>
      </c>
      <c r="C86" s="82"/>
      <c r="D86" s="84"/>
      <c r="E86" s="102"/>
      <c r="F86" s="106"/>
      <c r="G86" s="191"/>
      <c r="H86" s="85"/>
      <c r="I86" s="100">
        <f t="shared" si="5"/>
        <v>48</v>
      </c>
      <c r="J86" s="98">
        <f t="shared" si="6"/>
        <v>48</v>
      </c>
      <c r="K86" s="86">
        <v>48</v>
      </c>
      <c r="L86" s="86"/>
      <c r="M86" s="94">
        <f t="shared" si="7"/>
        <v>0</v>
      </c>
    </row>
    <row r="87" spans="1:13" x14ac:dyDescent="0.2">
      <c r="A87" s="2" t="s">
        <v>198</v>
      </c>
      <c r="B87" s="82" t="s">
        <v>223</v>
      </c>
      <c r="C87" s="82" t="s">
        <v>224</v>
      </c>
      <c r="D87" s="84"/>
      <c r="E87" s="102"/>
      <c r="F87" s="106"/>
      <c r="G87" s="191"/>
      <c r="H87" s="85"/>
      <c r="I87" s="100">
        <f t="shared" si="5"/>
        <v>48</v>
      </c>
      <c r="J87" s="98">
        <f t="shared" si="6"/>
        <v>48</v>
      </c>
      <c r="K87" s="86">
        <v>48</v>
      </c>
      <c r="L87" s="86"/>
      <c r="M87" s="94">
        <f t="shared" si="7"/>
        <v>0</v>
      </c>
    </row>
    <row r="88" spans="1:13" x14ac:dyDescent="0.2">
      <c r="A88" s="2" t="s">
        <v>198</v>
      </c>
      <c r="B88" s="82" t="s">
        <v>223</v>
      </c>
      <c r="C88" s="82" t="s">
        <v>225</v>
      </c>
      <c r="D88" s="84"/>
      <c r="E88" s="102"/>
      <c r="F88" s="106"/>
      <c r="G88" s="191"/>
      <c r="H88" s="85"/>
      <c r="I88" s="100">
        <f t="shared" si="5"/>
        <v>48</v>
      </c>
      <c r="J88" s="98">
        <f t="shared" si="6"/>
        <v>48</v>
      </c>
      <c r="K88" s="86">
        <v>48</v>
      </c>
      <c r="L88" s="86"/>
      <c r="M88" s="94">
        <f t="shared" si="7"/>
        <v>0</v>
      </c>
    </row>
    <row r="89" spans="1:13" x14ac:dyDescent="0.2">
      <c r="A89" s="2" t="s">
        <v>198</v>
      </c>
      <c r="B89" s="82" t="s">
        <v>226</v>
      </c>
      <c r="C89" s="82" t="s">
        <v>227</v>
      </c>
      <c r="D89" s="84"/>
      <c r="E89" s="102"/>
      <c r="F89" s="106"/>
      <c r="G89" s="191"/>
      <c r="H89" s="85"/>
      <c r="I89" s="100">
        <f t="shared" si="5"/>
        <v>48</v>
      </c>
      <c r="J89" s="98">
        <f t="shared" si="6"/>
        <v>48</v>
      </c>
      <c r="K89" s="86">
        <v>48</v>
      </c>
      <c r="L89" s="86"/>
      <c r="M89" s="94">
        <f t="shared" si="7"/>
        <v>0</v>
      </c>
    </row>
    <row r="90" spans="1:13" x14ac:dyDescent="0.2">
      <c r="A90" s="2" t="s">
        <v>199</v>
      </c>
      <c r="B90" s="82" t="s">
        <v>226</v>
      </c>
      <c r="C90" s="82" t="s">
        <v>228</v>
      </c>
      <c r="D90" s="84"/>
      <c r="E90" s="102"/>
      <c r="F90" s="106"/>
      <c r="G90" s="191"/>
      <c r="H90" s="85"/>
      <c r="I90" s="100">
        <f t="shared" si="5"/>
        <v>48</v>
      </c>
      <c r="J90" s="98">
        <f t="shared" si="6"/>
        <v>48</v>
      </c>
      <c r="K90" s="86">
        <v>48</v>
      </c>
      <c r="L90" s="86"/>
      <c r="M90" s="94">
        <f t="shared" si="7"/>
        <v>0</v>
      </c>
    </row>
    <row r="91" spans="1:13" x14ac:dyDescent="0.2">
      <c r="A91" s="2" t="s">
        <v>198</v>
      </c>
      <c r="B91" s="82" t="s">
        <v>226</v>
      </c>
      <c r="C91" s="82" t="s">
        <v>224</v>
      </c>
      <c r="D91" s="84"/>
      <c r="E91" s="102"/>
      <c r="F91" s="106"/>
      <c r="G91" s="191"/>
      <c r="H91" s="85"/>
      <c r="I91" s="100">
        <f t="shared" si="5"/>
        <v>48</v>
      </c>
      <c r="J91" s="98">
        <f t="shared" si="6"/>
        <v>48</v>
      </c>
      <c r="K91" s="86">
        <v>48</v>
      </c>
      <c r="L91" s="86"/>
      <c r="M91" s="94">
        <f t="shared" si="7"/>
        <v>0</v>
      </c>
    </row>
    <row r="92" spans="1:13" x14ac:dyDescent="0.2">
      <c r="A92" s="2" t="s">
        <v>198</v>
      </c>
      <c r="B92" s="82" t="s">
        <v>226</v>
      </c>
      <c r="C92" s="82" t="s">
        <v>229</v>
      </c>
      <c r="D92" s="84"/>
      <c r="E92" s="102"/>
      <c r="F92" s="106"/>
      <c r="G92" s="191"/>
      <c r="H92" s="85"/>
      <c r="I92" s="100">
        <f t="shared" si="5"/>
        <v>48</v>
      </c>
      <c r="J92" s="98">
        <f t="shared" si="6"/>
        <v>48</v>
      </c>
      <c r="K92" s="86">
        <v>48</v>
      </c>
      <c r="L92" s="86"/>
      <c r="M92" s="94">
        <f t="shared" si="7"/>
        <v>0</v>
      </c>
    </row>
    <row r="93" spans="1:13" x14ac:dyDescent="0.2">
      <c r="A93" s="2" t="s">
        <v>199</v>
      </c>
      <c r="B93" s="82" t="s">
        <v>226</v>
      </c>
      <c r="C93" s="82" t="s">
        <v>230</v>
      </c>
      <c r="D93" s="84"/>
      <c r="E93" s="102"/>
      <c r="F93" s="106"/>
      <c r="G93" s="191"/>
      <c r="H93" s="85"/>
      <c r="I93" s="100">
        <f t="shared" si="5"/>
        <v>48</v>
      </c>
      <c r="J93" s="98">
        <f t="shared" si="6"/>
        <v>48</v>
      </c>
      <c r="K93" s="86">
        <v>48</v>
      </c>
      <c r="L93" s="86"/>
      <c r="M93" s="94">
        <f t="shared" si="7"/>
        <v>0</v>
      </c>
    </row>
    <row r="94" spans="1:13" x14ac:dyDescent="0.2">
      <c r="A94" s="2" t="s">
        <v>198</v>
      </c>
      <c r="B94" s="82" t="s">
        <v>226</v>
      </c>
      <c r="C94" s="82" t="s">
        <v>231</v>
      </c>
      <c r="D94" s="84"/>
      <c r="E94" s="102"/>
      <c r="F94" s="106"/>
      <c r="G94" s="191"/>
      <c r="H94" s="85"/>
      <c r="I94" s="100">
        <f t="shared" si="5"/>
        <v>48</v>
      </c>
      <c r="J94" s="98">
        <f t="shared" si="6"/>
        <v>48</v>
      </c>
      <c r="K94" s="86">
        <v>48</v>
      </c>
      <c r="L94" s="86"/>
      <c r="M94" s="94">
        <f t="shared" si="7"/>
        <v>0</v>
      </c>
    </row>
    <row r="95" spans="1:13" x14ac:dyDescent="0.2">
      <c r="A95" s="2" t="s">
        <v>198</v>
      </c>
      <c r="B95" s="82" t="s">
        <v>226</v>
      </c>
      <c r="C95" s="82" t="s">
        <v>232</v>
      </c>
      <c r="D95" s="84"/>
      <c r="E95" s="102"/>
      <c r="F95" s="106"/>
      <c r="G95" s="191"/>
      <c r="H95" s="85"/>
      <c r="I95" s="100">
        <f t="shared" si="5"/>
        <v>48</v>
      </c>
      <c r="J95" s="98">
        <f t="shared" si="6"/>
        <v>48</v>
      </c>
      <c r="K95" s="86">
        <v>48</v>
      </c>
      <c r="L95" s="86"/>
      <c r="M95" s="94">
        <f t="shared" si="7"/>
        <v>0</v>
      </c>
    </row>
    <row r="96" spans="1:13" x14ac:dyDescent="0.2">
      <c r="A96" s="2" t="s">
        <v>199</v>
      </c>
      <c r="B96" s="82" t="s">
        <v>226</v>
      </c>
      <c r="C96" s="82" t="s">
        <v>233</v>
      </c>
      <c r="D96" s="84"/>
      <c r="E96" s="102"/>
      <c r="F96" s="106"/>
      <c r="G96" s="191"/>
      <c r="H96" s="85"/>
      <c r="I96" s="100">
        <f t="shared" si="5"/>
        <v>48</v>
      </c>
      <c r="J96" s="98">
        <f t="shared" si="6"/>
        <v>48</v>
      </c>
      <c r="K96" s="86">
        <v>48</v>
      </c>
      <c r="L96" s="86"/>
      <c r="M96" s="94">
        <f t="shared" si="7"/>
        <v>0</v>
      </c>
    </row>
    <row r="97" spans="1:13" x14ac:dyDescent="0.2">
      <c r="A97" s="2" t="s">
        <v>198</v>
      </c>
      <c r="B97" s="82" t="s">
        <v>234</v>
      </c>
      <c r="C97" s="82" t="s">
        <v>227</v>
      </c>
      <c r="D97" s="84"/>
      <c r="E97" s="102"/>
      <c r="F97" s="106"/>
      <c r="G97" s="191"/>
      <c r="H97" s="85"/>
      <c r="I97" s="100">
        <f t="shared" si="5"/>
        <v>48</v>
      </c>
      <c r="J97" s="98">
        <f t="shared" si="6"/>
        <v>48</v>
      </c>
      <c r="K97" s="86">
        <v>48</v>
      </c>
      <c r="L97" s="86"/>
      <c r="M97" s="94">
        <f t="shared" si="7"/>
        <v>0</v>
      </c>
    </row>
    <row r="98" spans="1:13" x14ac:dyDescent="0.2">
      <c r="A98" s="2" t="s">
        <v>198</v>
      </c>
      <c r="B98" s="82" t="s">
        <v>234</v>
      </c>
      <c r="C98" s="82" t="s">
        <v>235</v>
      </c>
      <c r="D98" s="84"/>
      <c r="E98" s="102"/>
      <c r="F98" s="106"/>
      <c r="G98" s="191"/>
      <c r="H98" s="85"/>
      <c r="I98" s="100">
        <f t="shared" si="5"/>
        <v>48</v>
      </c>
      <c r="J98" s="98">
        <f t="shared" si="6"/>
        <v>48</v>
      </c>
      <c r="K98" s="86">
        <v>48</v>
      </c>
      <c r="L98" s="86"/>
      <c r="M98" s="94">
        <f t="shared" si="7"/>
        <v>0</v>
      </c>
    </row>
    <row r="99" spans="1:13" x14ac:dyDescent="0.2">
      <c r="A99" s="2" t="s">
        <v>199</v>
      </c>
      <c r="B99" s="82" t="s">
        <v>234</v>
      </c>
      <c r="C99" s="82" t="s">
        <v>228</v>
      </c>
      <c r="D99" s="84"/>
      <c r="E99" s="102"/>
      <c r="F99" s="106"/>
      <c r="G99" s="191"/>
      <c r="H99" s="85"/>
      <c r="I99" s="100">
        <f t="shared" si="5"/>
        <v>48</v>
      </c>
      <c r="J99" s="98">
        <f t="shared" si="6"/>
        <v>48</v>
      </c>
      <c r="K99" s="86">
        <v>48</v>
      </c>
      <c r="L99" s="86"/>
      <c r="M99" s="94">
        <f t="shared" si="7"/>
        <v>0</v>
      </c>
    </row>
    <row r="100" spans="1:13" x14ac:dyDescent="0.2">
      <c r="A100" s="2" t="s">
        <v>198</v>
      </c>
      <c r="B100" s="82" t="s">
        <v>234</v>
      </c>
      <c r="C100" s="82" t="s">
        <v>229</v>
      </c>
      <c r="D100" s="84"/>
      <c r="E100" s="102"/>
      <c r="F100" s="106"/>
      <c r="G100" s="191"/>
      <c r="H100" s="85"/>
      <c r="I100" s="100">
        <f t="shared" si="5"/>
        <v>48</v>
      </c>
      <c r="J100" s="98">
        <f t="shared" si="6"/>
        <v>48</v>
      </c>
      <c r="K100" s="86">
        <v>48</v>
      </c>
      <c r="L100" s="86"/>
      <c r="M100" s="94">
        <f t="shared" si="7"/>
        <v>0</v>
      </c>
    </row>
    <row r="101" spans="1:13" x14ac:dyDescent="0.2">
      <c r="A101" s="2" t="s">
        <v>198</v>
      </c>
      <c r="B101" s="82" t="s">
        <v>234</v>
      </c>
      <c r="C101" s="82" t="s">
        <v>231</v>
      </c>
      <c r="D101" s="84"/>
      <c r="E101" s="102"/>
      <c r="F101" s="106"/>
      <c r="G101" s="191"/>
      <c r="H101" s="85"/>
      <c r="I101" s="100">
        <f t="shared" si="5"/>
        <v>48</v>
      </c>
      <c r="J101" s="98">
        <f t="shared" si="6"/>
        <v>48</v>
      </c>
      <c r="K101" s="86">
        <v>48</v>
      </c>
      <c r="L101" s="86"/>
      <c r="M101" s="94">
        <f t="shared" si="7"/>
        <v>0</v>
      </c>
    </row>
    <row r="102" spans="1:13" x14ac:dyDescent="0.2">
      <c r="A102" s="2" t="s">
        <v>198</v>
      </c>
      <c r="B102" s="82" t="s">
        <v>234</v>
      </c>
      <c r="C102" s="82" t="s">
        <v>232</v>
      </c>
      <c r="D102" s="84"/>
      <c r="E102" s="102"/>
      <c r="F102" s="106"/>
      <c r="G102" s="191"/>
      <c r="H102" s="85"/>
      <c r="I102" s="100">
        <f t="shared" si="5"/>
        <v>48</v>
      </c>
      <c r="J102" s="98">
        <f t="shared" si="6"/>
        <v>48</v>
      </c>
      <c r="K102" s="86">
        <v>48</v>
      </c>
      <c r="L102" s="86"/>
      <c r="M102" s="94">
        <f t="shared" si="7"/>
        <v>0</v>
      </c>
    </row>
    <row r="103" spans="1:13" x14ac:dyDescent="0.2">
      <c r="A103" s="2" t="s">
        <v>199</v>
      </c>
      <c r="B103" s="82" t="s">
        <v>234</v>
      </c>
      <c r="C103" s="82" t="s">
        <v>233</v>
      </c>
      <c r="D103" s="84"/>
      <c r="E103" s="102"/>
      <c r="F103" s="106"/>
      <c r="G103" s="191"/>
      <c r="H103" s="85"/>
      <c r="I103" s="100">
        <f t="shared" si="5"/>
        <v>48</v>
      </c>
      <c r="J103" s="98">
        <f t="shared" si="6"/>
        <v>48</v>
      </c>
      <c r="K103" s="86">
        <v>48</v>
      </c>
      <c r="L103" s="86"/>
      <c r="M103" s="94">
        <f t="shared" si="7"/>
        <v>0</v>
      </c>
    </row>
    <row r="104" spans="1:13" x14ac:dyDescent="0.2">
      <c r="A104" s="2" t="s">
        <v>198</v>
      </c>
      <c r="B104" s="82" t="s">
        <v>236</v>
      </c>
      <c r="C104" s="82"/>
      <c r="D104" s="84"/>
      <c r="E104" s="102"/>
      <c r="F104" s="106"/>
      <c r="G104" s="191"/>
      <c r="H104" s="85"/>
      <c r="I104" s="100">
        <f t="shared" si="5"/>
        <v>48</v>
      </c>
      <c r="J104" s="98">
        <f t="shared" si="6"/>
        <v>48</v>
      </c>
      <c r="K104" s="86">
        <v>48</v>
      </c>
      <c r="L104" s="86"/>
      <c r="M104" s="94">
        <f t="shared" si="7"/>
        <v>0</v>
      </c>
    </row>
    <row r="105" spans="1:13" ht="11.25" customHeight="1" x14ac:dyDescent="0.2">
      <c r="A105" s="2" t="s">
        <v>198</v>
      </c>
      <c r="B105" s="82" t="s">
        <v>237</v>
      </c>
      <c r="C105" s="82"/>
      <c r="D105" s="84"/>
      <c r="E105" s="102"/>
      <c r="F105" s="106"/>
      <c r="G105" s="191"/>
      <c r="H105" s="85"/>
      <c r="I105" s="100">
        <f t="shared" si="5"/>
        <v>48</v>
      </c>
      <c r="J105" s="98">
        <f t="shared" si="6"/>
        <v>48</v>
      </c>
      <c r="K105" s="86">
        <v>48</v>
      </c>
      <c r="L105" s="86"/>
      <c r="M105" s="94">
        <f t="shared" si="7"/>
        <v>0</v>
      </c>
    </row>
    <row r="106" spans="1:13" ht="11.25" customHeight="1" x14ac:dyDescent="0.2">
      <c r="A106" s="2" t="s">
        <v>198</v>
      </c>
      <c r="B106" s="82" t="s">
        <v>238</v>
      </c>
      <c r="C106" s="82"/>
      <c r="D106" s="84"/>
      <c r="E106" s="102"/>
      <c r="F106" s="106"/>
      <c r="G106" s="191"/>
      <c r="H106" s="85"/>
      <c r="I106" s="100">
        <f t="shared" si="5"/>
        <v>48</v>
      </c>
      <c r="J106" s="98">
        <f t="shared" si="6"/>
        <v>48</v>
      </c>
      <c r="K106" s="86">
        <v>48</v>
      </c>
      <c r="L106" s="86"/>
      <c r="M106" s="94">
        <f t="shared" si="7"/>
        <v>0</v>
      </c>
    </row>
    <row r="107" spans="1:13" ht="11.25" customHeight="1" x14ac:dyDescent="0.2">
      <c r="A107" s="2" t="s">
        <v>198</v>
      </c>
      <c r="B107" s="82" t="s">
        <v>239</v>
      </c>
      <c r="C107" s="82"/>
      <c r="D107" s="84"/>
      <c r="E107" s="102"/>
      <c r="F107" s="106"/>
      <c r="G107" s="191"/>
      <c r="H107" s="85">
        <v>48</v>
      </c>
      <c r="I107" s="100">
        <f t="shared" ref="I107:I114" si="8">K107-H107</f>
        <v>0</v>
      </c>
      <c r="J107" s="98">
        <f t="shared" si="6"/>
        <v>0</v>
      </c>
      <c r="K107" s="86">
        <v>48</v>
      </c>
      <c r="L107" s="86"/>
      <c r="M107" s="94">
        <f t="shared" si="7"/>
        <v>0</v>
      </c>
    </row>
    <row r="108" spans="1:13" ht="11.25" customHeight="1" x14ac:dyDescent="0.2">
      <c r="A108" s="2" t="s">
        <v>198</v>
      </c>
      <c r="B108" s="82" t="s">
        <v>240</v>
      </c>
      <c r="C108" s="82"/>
      <c r="D108" s="84"/>
      <c r="E108" s="102"/>
      <c r="F108" s="106"/>
      <c r="G108" s="191"/>
      <c r="H108" s="85"/>
      <c r="I108" s="100">
        <f t="shared" si="8"/>
        <v>48</v>
      </c>
      <c r="J108" s="98">
        <f t="shared" si="6"/>
        <v>48</v>
      </c>
      <c r="K108" s="86">
        <v>48</v>
      </c>
      <c r="L108" s="86"/>
      <c r="M108" s="94">
        <f t="shared" si="7"/>
        <v>0</v>
      </c>
    </row>
    <row r="109" spans="1:13" ht="11.25" customHeight="1" x14ac:dyDescent="0.2">
      <c r="A109" s="2" t="s">
        <v>198</v>
      </c>
      <c r="B109" s="82" t="s">
        <v>241</v>
      </c>
      <c r="C109" s="82"/>
      <c r="D109" s="84"/>
      <c r="E109" s="102"/>
      <c r="F109" s="106"/>
      <c r="G109" s="191"/>
      <c r="H109" s="85"/>
      <c r="I109" s="100">
        <f t="shared" si="8"/>
        <v>48</v>
      </c>
      <c r="J109" s="98">
        <f t="shared" si="6"/>
        <v>48</v>
      </c>
      <c r="K109" s="86">
        <v>48</v>
      </c>
      <c r="L109" s="86"/>
      <c r="M109" s="94">
        <f t="shared" si="7"/>
        <v>0</v>
      </c>
    </row>
    <row r="110" spans="1:13" ht="11.25" customHeight="1" x14ac:dyDescent="0.2">
      <c r="A110" s="2" t="s">
        <v>198</v>
      </c>
      <c r="B110" s="82" t="s">
        <v>213</v>
      </c>
      <c r="C110" s="82" t="s">
        <v>203</v>
      </c>
      <c r="D110" s="84"/>
      <c r="E110" s="102"/>
      <c r="F110" s="106"/>
      <c r="G110" s="191"/>
      <c r="H110" s="85"/>
      <c r="I110" s="100">
        <f t="shared" si="8"/>
        <v>48</v>
      </c>
      <c r="J110" s="98">
        <f t="shared" si="6"/>
        <v>48</v>
      </c>
      <c r="K110" s="86">
        <v>48</v>
      </c>
      <c r="L110" s="86"/>
      <c r="M110" s="94">
        <f t="shared" si="7"/>
        <v>0</v>
      </c>
    </row>
    <row r="111" spans="1:13" ht="11.25" customHeight="1" x14ac:dyDescent="0.2">
      <c r="A111" s="2" t="s">
        <v>198</v>
      </c>
      <c r="B111" s="82" t="s">
        <v>242</v>
      </c>
      <c r="C111" s="82"/>
      <c r="D111" s="84"/>
      <c r="E111" s="102"/>
      <c r="F111" s="106"/>
      <c r="G111" s="191"/>
      <c r="H111" s="85"/>
      <c r="I111" s="100">
        <f t="shared" si="8"/>
        <v>48</v>
      </c>
      <c r="J111" s="98">
        <f t="shared" si="6"/>
        <v>48</v>
      </c>
      <c r="K111" s="86">
        <v>48</v>
      </c>
      <c r="L111" s="86"/>
      <c r="M111" s="94">
        <f t="shared" si="7"/>
        <v>0</v>
      </c>
    </row>
    <row r="112" spans="1:13" ht="11.25" customHeight="1" x14ac:dyDescent="0.2">
      <c r="A112" s="2" t="s">
        <v>198</v>
      </c>
      <c r="B112" s="82" t="s">
        <v>243</v>
      </c>
      <c r="C112" s="82"/>
      <c r="D112" s="84"/>
      <c r="E112" s="102"/>
      <c r="F112" s="106"/>
      <c r="G112" s="191"/>
      <c r="H112" s="85"/>
      <c r="I112" s="100">
        <f t="shared" si="8"/>
        <v>48</v>
      </c>
      <c r="J112" s="98">
        <f t="shared" si="6"/>
        <v>48</v>
      </c>
      <c r="K112" s="86">
        <v>48</v>
      </c>
      <c r="L112" s="86"/>
      <c r="M112" s="94">
        <f t="shared" si="7"/>
        <v>0</v>
      </c>
    </row>
    <row r="113" spans="1:13" x14ac:dyDescent="0.2">
      <c r="A113" s="2" t="s">
        <v>198</v>
      </c>
      <c r="B113" s="82" t="s">
        <v>244</v>
      </c>
      <c r="C113" s="82"/>
      <c r="D113" s="84"/>
      <c r="E113" s="102"/>
      <c r="F113" s="106"/>
      <c r="G113" s="191"/>
      <c r="H113" s="85"/>
      <c r="I113" s="100">
        <f t="shared" si="8"/>
        <v>48</v>
      </c>
      <c r="J113" s="98">
        <f t="shared" si="6"/>
        <v>48</v>
      </c>
      <c r="K113" s="86">
        <v>48</v>
      </c>
      <c r="L113" s="86"/>
      <c r="M113" s="94">
        <f t="shared" si="7"/>
        <v>0</v>
      </c>
    </row>
    <row r="114" spans="1:13" ht="56.25" x14ac:dyDescent="0.2">
      <c r="A114" s="2" t="s">
        <v>200</v>
      </c>
      <c r="B114" s="82" t="s">
        <v>245</v>
      </c>
      <c r="C114" s="82"/>
      <c r="D114" s="84"/>
      <c r="E114" s="102"/>
      <c r="F114" s="106"/>
      <c r="G114" s="192"/>
      <c r="H114" s="85"/>
      <c r="I114" s="100">
        <f t="shared" si="8"/>
        <v>48</v>
      </c>
      <c r="J114" s="98">
        <f t="shared" si="6"/>
        <v>48</v>
      </c>
      <c r="K114" s="86">
        <v>48</v>
      </c>
      <c r="L114" s="86"/>
      <c r="M114" s="94">
        <f t="shared" si="7"/>
        <v>0</v>
      </c>
    </row>
    <row r="115" spans="1:13" ht="12" thickBot="1" x14ac:dyDescent="0.25"/>
    <row r="116" spans="1:13" ht="13.5" thickBot="1" x14ac:dyDescent="0.25">
      <c r="B116" s="88" t="s">
        <v>246</v>
      </c>
      <c r="C116" s="89"/>
      <c r="D116" s="89"/>
      <c r="E116" s="89"/>
      <c r="F116" s="89"/>
      <c r="G116" s="89"/>
      <c r="H116" s="90"/>
      <c r="I116" s="107">
        <f>SUM(I51:I115)</f>
        <v>3024</v>
      </c>
      <c r="J116" s="101">
        <f>SUM(J7:J115)</f>
        <v>3360</v>
      </c>
      <c r="K116" s="91"/>
      <c r="L116" s="91"/>
      <c r="M116" s="95">
        <f>SUM(M7:M114)</f>
        <v>0</v>
      </c>
    </row>
    <row r="119" spans="1:13" ht="12.75" x14ac:dyDescent="0.2">
      <c r="B119" s="108" t="s">
        <v>314</v>
      </c>
      <c r="C119" s="110">
        <f>D116</f>
        <v>0</v>
      </c>
    </row>
    <row r="121" spans="1:13" ht="12.75" x14ac:dyDescent="0.2">
      <c r="B121" s="109" t="s">
        <v>315</v>
      </c>
      <c r="C121" s="111">
        <f>M116-J116</f>
        <v>-3360</v>
      </c>
    </row>
  </sheetData>
  <sheetProtection selectLockedCells="1"/>
  <mergeCells count="2">
    <mergeCell ref="G7:G114"/>
    <mergeCell ref="B2:C2"/>
  </mergeCells>
  <pageMargins left="0.23" right="0.13" top="0.41" bottom="0.2" header="0.41" footer="0.2"/>
  <pageSetup paperSize="9" scale="52" fitToHeight="3" orientation="portrait"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4:H38"/>
  <sheetViews>
    <sheetView tabSelected="1" zoomScaleNormal="100" zoomScaleSheetLayoutView="100" workbookViewId="0">
      <selection activeCell="C27" sqref="C27"/>
    </sheetView>
  </sheetViews>
  <sheetFormatPr defaultRowHeight="11.25" x14ac:dyDescent="0.2"/>
  <cols>
    <col min="1" max="1" width="5.42578125" style="68" customWidth="1"/>
    <col min="2" max="2" width="55.42578125" style="68" customWidth="1"/>
    <col min="3" max="3" width="15.7109375" style="68" customWidth="1"/>
    <col min="4" max="4" width="17.5703125" style="68" customWidth="1"/>
    <col min="5" max="5" width="23.28515625" style="68" customWidth="1"/>
    <col min="6" max="6" width="22.42578125" style="132" customWidth="1"/>
    <col min="7" max="7" width="12.7109375" style="132" customWidth="1"/>
    <col min="8" max="8" width="9.140625" style="68"/>
    <col min="9" max="9" width="44.140625" style="68" customWidth="1"/>
    <col min="10" max="16384" width="9.140625" style="68"/>
  </cols>
  <sheetData>
    <row r="4" spans="2:7" ht="37.5" customHeight="1" x14ac:dyDescent="0.2"/>
    <row r="7" spans="2:7" ht="28.5" customHeight="1" x14ac:dyDescent="0.25">
      <c r="B7" s="197" t="s">
        <v>407</v>
      </c>
      <c r="C7" s="197"/>
      <c r="D7" s="197"/>
      <c r="E7" s="197"/>
      <c r="F7" s="197"/>
      <c r="G7" s="197"/>
    </row>
    <row r="8" spans="2:7" ht="17.25" customHeight="1" x14ac:dyDescent="0.25">
      <c r="B8" s="131"/>
      <c r="C8" s="131"/>
      <c r="D8" s="131"/>
      <c r="E8" s="131"/>
      <c r="F8" s="131"/>
      <c r="G8" s="131"/>
    </row>
    <row r="9" spans="2:7" ht="39" customHeight="1" thickBot="1" x14ac:dyDescent="0.25">
      <c r="B9" s="198" t="s">
        <v>398</v>
      </c>
      <c r="C9" s="198"/>
      <c r="D9" s="198"/>
      <c r="E9" s="198"/>
      <c r="G9" s="133"/>
    </row>
    <row r="10" spans="2:7" s="135" customFormat="1" x14ac:dyDescent="0.2">
      <c r="B10" s="200" t="s">
        <v>406</v>
      </c>
      <c r="C10" s="201"/>
      <c r="D10" s="201"/>
      <c r="E10" s="202"/>
      <c r="F10" s="134"/>
      <c r="G10" s="134"/>
    </row>
    <row r="11" spans="2:7" x14ac:dyDescent="0.2">
      <c r="B11" s="203"/>
      <c r="C11" s="204"/>
      <c r="D11" s="204"/>
      <c r="E11" s="205"/>
    </row>
    <row r="12" spans="2:7" ht="24" customHeight="1" thickBot="1" x14ac:dyDescent="0.25">
      <c r="B12" s="206"/>
      <c r="C12" s="207"/>
      <c r="D12" s="207"/>
      <c r="E12" s="208"/>
      <c r="F12" s="67"/>
      <c r="G12" s="67"/>
    </row>
    <row r="13" spans="2:7" s="143" customFormat="1" ht="24" customHeight="1" x14ac:dyDescent="0.2">
      <c r="B13" s="141"/>
      <c r="C13" s="141"/>
      <c r="D13" s="141"/>
      <c r="E13" s="141"/>
      <c r="F13" s="142"/>
      <c r="G13" s="142"/>
    </row>
    <row r="14" spans="2:7" ht="15" customHeight="1" x14ac:dyDescent="0.25">
      <c r="B14" s="199"/>
      <c r="C14" s="199"/>
      <c r="D14" s="140"/>
    </row>
    <row r="15" spans="2:7" ht="66" customHeight="1" x14ac:dyDescent="0.2">
      <c r="B15" s="144" t="s">
        <v>394</v>
      </c>
      <c r="C15" s="138" t="s">
        <v>397</v>
      </c>
      <c r="D15" s="139" t="s">
        <v>396</v>
      </c>
      <c r="E15" s="138" t="s">
        <v>395</v>
      </c>
      <c r="G15" s="68"/>
    </row>
    <row r="16" spans="2:7" ht="50.1" customHeight="1" x14ac:dyDescent="0.2">
      <c r="B16" s="149" t="s">
        <v>399</v>
      </c>
      <c r="C16" s="150">
        <v>0</v>
      </c>
      <c r="D16" s="151">
        <v>35</v>
      </c>
      <c r="E16" s="152">
        <f>C16*9*D16</f>
        <v>0</v>
      </c>
      <c r="G16" s="68"/>
    </row>
    <row r="17" spans="2:8" ht="50.1" customHeight="1" x14ac:dyDescent="0.2">
      <c r="B17" s="149" t="s">
        <v>400</v>
      </c>
      <c r="C17" s="150">
        <v>0</v>
      </c>
      <c r="D17" s="151">
        <v>26</v>
      </c>
      <c r="E17" s="152">
        <f t="shared" ref="E17:E19" si="0">C17*9*D17</f>
        <v>0</v>
      </c>
      <c r="G17" s="68"/>
    </row>
    <row r="18" spans="2:8" ht="50.1" customHeight="1" x14ac:dyDescent="0.25">
      <c r="B18" s="149" t="s">
        <v>401</v>
      </c>
      <c r="C18" s="150">
        <v>0</v>
      </c>
      <c r="D18" s="151">
        <v>10</v>
      </c>
      <c r="E18" s="152">
        <f t="shared" si="0"/>
        <v>0</v>
      </c>
      <c r="G18" s="68"/>
      <c r="H18" s="136"/>
    </row>
    <row r="19" spans="2:8" ht="50.1" customHeight="1" x14ac:dyDescent="0.2">
      <c r="B19" s="149" t="s">
        <v>402</v>
      </c>
      <c r="C19" s="150">
        <v>0</v>
      </c>
      <c r="D19" s="151">
        <v>40</v>
      </c>
      <c r="E19" s="152">
        <f t="shared" si="0"/>
        <v>0</v>
      </c>
      <c r="G19" s="68"/>
    </row>
    <row r="20" spans="2:8" ht="50.1" customHeight="1" x14ac:dyDescent="0.2">
      <c r="B20" s="209"/>
      <c r="C20" s="209"/>
      <c r="D20" s="209"/>
      <c r="E20" s="209"/>
      <c r="G20" s="68"/>
    </row>
    <row r="21" spans="2:8" ht="50.1" customHeight="1" x14ac:dyDescent="0.2">
      <c r="B21" s="144"/>
      <c r="C21" s="138" t="s">
        <v>414</v>
      </c>
      <c r="D21" s="139" t="s">
        <v>412</v>
      </c>
      <c r="E21" s="138" t="s">
        <v>411</v>
      </c>
      <c r="G21" s="68"/>
    </row>
    <row r="22" spans="2:8" ht="50.1" customHeight="1" x14ac:dyDescent="0.2">
      <c r="B22" s="149" t="s">
        <v>410</v>
      </c>
      <c r="C22" s="155">
        <v>0</v>
      </c>
      <c r="D22" s="151">
        <v>10</v>
      </c>
      <c r="E22" s="152">
        <f>D22*C22</f>
        <v>0</v>
      </c>
      <c r="G22" s="68"/>
    </row>
    <row r="23" spans="2:8" ht="27" customHeight="1" thickBot="1" x14ac:dyDescent="0.25">
      <c r="B23" s="196"/>
      <c r="C23" s="196"/>
      <c r="D23" s="196"/>
      <c r="E23" s="196"/>
    </row>
    <row r="24" spans="2:8" ht="36" customHeight="1" thickBot="1" x14ac:dyDescent="0.25">
      <c r="B24" s="193" t="s">
        <v>409</v>
      </c>
      <c r="C24" s="194"/>
      <c r="D24" s="195"/>
      <c r="E24" s="137">
        <f>SUM(E16:E19)+E22</f>
        <v>0</v>
      </c>
    </row>
    <row r="25" spans="2:8" ht="20.25" customHeight="1" x14ac:dyDescent="0.2"/>
    <row r="26" spans="2:8" ht="27" customHeight="1" x14ac:dyDescent="0.2">
      <c r="B26" s="153" t="s">
        <v>408</v>
      </c>
      <c r="C26" s="153"/>
      <c r="D26" s="153"/>
      <c r="E26" s="153"/>
      <c r="F26" s="154"/>
    </row>
    <row r="27" spans="2:8" ht="38.25" x14ac:dyDescent="0.2">
      <c r="B27" s="153" t="s">
        <v>413</v>
      </c>
      <c r="C27" s="153"/>
      <c r="D27" s="153"/>
      <c r="E27" s="153"/>
      <c r="F27" s="154"/>
    </row>
    <row r="30" spans="2:8" customFormat="1" ht="12.75" x14ac:dyDescent="0.2">
      <c r="C30" s="145"/>
      <c r="D30" s="145"/>
      <c r="E30" s="145"/>
      <c r="F30" s="145"/>
      <c r="G30" s="146"/>
    </row>
    <row r="31" spans="2:8" customFormat="1" ht="13.5" x14ac:dyDescent="0.2">
      <c r="B31" s="147" t="s">
        <v>403</v>
      </c>
      <c r="C31" s="68"/>
      <c r="D31" s="145"/>
      <c r="E31" s="145"/>
      <c r="F31" s="145"/>
      <c r="G31" s="146"/>
    </row>
    <row r="32" spans="2:8" customFormat="1" ht="13.5" x14ac:dyDescent="0.2">
      <c r="C32" s="147"/>
      <c r="D32" s="145"/>
      <c r="E32" s="145"/>
      <c r="F32" s="145"/>
      <c r="G32" s="146"/>
    </row>
    <row r="33" spans="2:7" customFormat="1" ht="15" x14ac:dyDescent="0.2">
      <c r="C33" s="148"/>
      <c r="D33" s="145"/>
      <c r="E33" s="145"/>
      <c r="F33" s="145"/>
      <c r="G33" s="146"/>
    </row>
    <row r="34" spans="2:7" customFormat="1" ht="13.5" x14ac:dyDescent="0.2">
      <c r="B34" s="147" t="s">
        <v>404</v>
      </c>
      <c r="C34" s="68"/>
      <c r="D34" s="145"/>
      <c r="E34" s="145"/>
      <c r="F34" s="145"/>
      <c r="G34" s="146"/>
    </row>
    <row r="35" spans="2:7" customFormat="1" ht="13.5" x14ac:dyDescent="0.2">
      <c r="C35" s="147"/>
      <c r="D35" s="145"/>
      <c r="E35" s="145"/>
      <c r="F35" s="145"/>
      <c r="G35" s="146"/>
    </row>
    <row r="36" spans="2:7" customFormat="1" ht="12.75" x14ac:dyDescent="0.2">
      <c r="C36" s="145"/>
      <c r="D36" s="145"/>
      <c r="E36" s="145"/>
      <c r="F36" s="145"/>
      <c r="G36" s="146"/>
    </row>
    <row r="37" spans="2:7" customFormat="1" ht="13.5" x14ac:dyDescent="0.2">
      <c r="B37" s="147" t="s">
        <v>405</v>
      </c>
      <c r="C37" s="68"/>
      <c r="D37" s="145"/>
      <c r="E37" s="145"/>
      <c r="F37" s="145"/>
      <c r="G37" s="146"/>
    </row>
    <row r="38" spans="2:7" customFormat="1" ht="12.75" x14ac:dyDescent="0.2">
      <c r="C38" s="145"/>
      <c r="D38" s="145"/>
      <c r="E38" s="145"/>
      <c r="F38" s="145"/>
      <c r="G38" s="146"/>
    </row>
  </sheetData>
  <sheetProtection selectLockedCells="1"/>
  <mergeCells count="7">
    <mergeCell ref="B24:D24"/>
    <mergeCell ref="B23:E23"/>
    <mergeCell ref="B7:G7"/>
    <mergeCell ref="B9:E9"/>
    <mergeCell ref="B14:C14"/>
    <mergeCell ref="B10:E12"/>
    <mergeCell ref="B20:E20"/>
  </mergeCells>
  <pageMargins left="0.19685039370078741" right="0.11811023622047245" top="0.39370078740157483" bottom="0.39370078740157483" header="0.39370078740157483" footer="0.19685039370078741"/>
  <pageSetup paperSize="9" scale="70" fitToHeight="0" orientation="portrait" horizontalDpi="300" verticalDpi="300" r:id="rId1"/>
  <headerFooter alignWithMargins="0">
    <oddFooter>Pagina &amp;P van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I76"/>
  <sheetViews>
    <sheetView topLeftCell="B1" zoomScale="115" zoomScaleNormal="115" zoomScaleSheetLayoutView="100" workbookViewId="0">
      <pane xSplit="2" ySplit="6" topLeftCell="D7" activePane="bottomRight" state="frozen"/>
      <selection activeCell="B1" sqref="B1"/>
      <selection pane="topRight" activeCell="D1" sqref="D1"/>
      <selection pane="bottomLeft" activeCell="B7" sqref="B7"/>
      <selection pane="bottomRight" activeCell="J10" sqref="J10"/>
    </sheetView>
  </sheetViews>
  <sheetFormatPr defaultRowHeight="11.25" x14ac:dyDescent="0.2"/>
  <cols>
    <col min="1" max="1" width="5.140625" style="2" hidden="1" customWidth="1"/>
    <col min="2" max="2" width="70.7109375" style="1" customWidth="1"/>
    <col min="3" max="3" width="24" style="1" customWidth="1"/>
    <col min="4" max="4" width="14.7109375" style="1" customWidth="1"/>
    <col min="5" max="6" width="9.7109375" style="1" customWidth="1"/>
    <col min="7" max="7" width="3.7109375" style="1" customWidth="1"/>
    <col min="8" max="8" width="10.7109375" style="3" hidden="1" customWidth="1"/>
    <col min="9" max="9" width="11.5703125" style="3" hidden="1" customWidth="1"/>
    <col min="10" max="257" width="9.140625" style="1"/>
    <col min="258" max="258" width="0" style="1" hidden="1" customWidth="1"/>
    <col min="259" max="259" width="70.7109375" style="1" customWidth="1"/>
    <col min="260" max="260" width="17.7109375" style="1" customWidth="1"/>
    <col min="261" max="261" width="15.7109375" style="1" customWidth="1"/>
    <col min="262" max="263" width="10.7109375" style="1" customWidth="1"/>
    <col min="264" max="264" width="12.7109375" style="1" customWidth="1"/>
    <col min="265" max="265" width="15.140625" style="1" customWidth="1"/>
    <col min="266" max="513" width="9.140625" style="1"/>
    <col min="514" max="514" width="0" style="1" hidden="1" customWidth="1"/>
    <col min="515" max="515" width="70.7109375" style="1" customWidth="1"/>
    <col min="516" max="516" width="17.7109375" style="1" customWidth="1"/>
    <col min="517" max="517" width="15.7109375" style="1" customWidth="1"/>
    <col min="518" max="519" width="10.7109375" style="1" customWidth="1"/>
    <col min="520" max="520" width="12.7109375" style="1" customWidth="1"/>
    <col min="521" max="521" width="15.140625" style="1" customWidth="1"/>
    <col min="522" max="769" width="9.140625" style="1"/>
    <col min="770" max="770" width="0" style="1" hidden="1" customWidth="1"/>
    <col min="771" max="771" width="70.7109375" style="1" customWidth="1"/>
    <col min="772" max="772" width="17.7109375" style="1" customWidth="1"/>
    <col min="773" max="773" width="15.7109375" style="1" customWidth="1"/>
    <col min="774" max="775" width="10.7109375" style="1" customWidth="1"/>
    <col min="776" max="776" width="12.7109375" style="1" customWidth="1"/>
    <col min="777" max="777" width="15.140625" style="1" customWidth="1"/>
    <col min="778" max="1025" width="9.140625" style="1"/>
    <col min="1026" max="1026" width="0" style="1" hidden="1" customWidth="1"/>
    <col min="1027" max="1027" width="70.7109375" style="1" customWidth="1"/>
    <col min="1028" max="1028" width="17.7109375" style="1" customWidth="1"/>
    <col min="1029" max="1029" width="15.7109375" style="1" customWidth="1"/>
    <col min="1030" max="1031" width="10.7109375" style="1" customWidth="1"/>
    <col min="1032" max="1032" width="12.7109375" style="1" customWidth="1"/>
    <col min="1033" max="1033" width="15.140625" style="1" customWidth="1"/>
    <col min="1034" max="1281" width="9.140625" style="1"/>
    <col min="1282" max="1282" width="0" style="1" hidden="1" customWidth="1"/>
    <col min="1283" max="1283" width="70.7109375" style="1" customWidth="1"/>
    <col min="1284" max="1284" width="17.7109375" style="1" customWidth="1"/>
    <col min="1285" max="1285" width="15.7109375" style="1" customWidth="1"/>
    <col min="1286" max="1287" width="10.7109375" style="1" customWidth="1"/>
    <col min="1288" max="1288" width="12.7109375" style="1" customWidth="1"/>
    <col min="1289" max="1289" width="15.140625" style="1" customWidth="1"/>
    <col min="1290" max="1537" width="9.140625" style="1"/>
    <col min="1538" max="1538" width="0" style="1" hidden="1" customWidth="1"/>
    <col min="1539" max="1539" width="70.7109375" style="1" customWidth="1"/>
    <col min="1540" max="1540" width="17.7109375" style="1" customWidth="1"/>
    <col min="1541" max="1541" width="15.7109375" style="1" customWidth="1"/>
    <col min="1542" max="1543" width="10.7109375" style="1" customWidth="1"/>
    <col min="1544" max="1544" width="12.7109375" style="1" customWidth="1"/>
    <col min="1545" max="1545" width="15.140625" style="1" customWidth="1"/>
    <col min="1546" max="1793" width="9.140625" style="1"/>
    <col min="1794" max="1794" width="0" style="1" hidden="1" customWidth="1"/>
    <col min="1795" max="1795" width="70.7109375" style="1" customWidth="1"/>
    <col min="1796" max="1796" width="17.7109375" style="1" customWidth="1"/>
    <col min="1797" max="1797" width="15.7109375" style="1" customWidth="1"/>
    <col min="1798" max="1799" width="10.7109375" style="1" customWidth="1"/>
    <col min="1800" max="1800" width="12.7109375" style="1" customWidth="1"/>
    <col min="1801" max="1801" width="15.140625" style="1" customWidth="1"/>
    <col min="1802" max="2049" width="9.140625" style="1"/>
    <col min="2050" max="2050" width="0" style="1" hidden="1" customWidth="1"/>
    <col min="2051" max="2051" width="70.7109375" style="1" customWidth="1"/>
    <col min="2052" max="2052" width="17.7109375" style="1" customWidth="1"/>
    <col min="2053" max="2053" width="15.7109375" style="1" customWidth="1"/>
    <col min="2054" max="2055" width="10.7109375" style="1" customWidth="1"/>
    <col min="2056" max="2056" width="12.7109375" style="1" customWidth="1"/>
    <col min="2057" max="2057" width="15.140625" style="1" customWidth="1"/>
    <col min="2058" max="2305" width="9.140625" style="1"/>
    <col min="2306" max="2306" width="0" style="1" hidden="1" customWidth="1"/>
    <col min="2307" max="2307" width="70.7109375" style="1" customWidth="1"/>
    <col min="2308" max="2308" width="17.7109375" style="1" customWidth="1"/>
    <col min="2309" max="2309" width="15.7109375" style="1" customWidth="1"/>
    <col min="2310" max="2311" width="10.7109375" style="1" customWidth="1"/>
    <col min="2312" max="2312" width="12.7109375" style="1" customWidth="1"/>
    <col min="2313" max="2313" width="15.140625" style="1" customWidth="1"/>
    <col min="2314" max="2561" width="9.140625" style="1"/>
    <col min="2562" max="2562" width="0" style="1" hidden="1" customWidth="1"/>
    <col min="2563" max="2563" width="70.7109375" style="1" customWidth="1"/>
    <col min="2564" max="2564" width="17.7109375" style="1" customWidth="1"/>
    <col min="2565" max="2565" width="15.7109375" style="1" customWidth="1"/>
    <col min="2566" max="2567" width="10.7109375" style="1" customWidth="1"/>
    <col min="2568" max="2568" width="12.7109375" style="1" customWidth="1"/>
    <col min="2569" max="2569" width="15.140625" style="1" customWidth="1"/>
    <col min="2570" max="2817" width="9.140625" style="1"/>
    <col min="2818" max="2818" width="0" style="1" hidden="1" customWidth="1"/>
    <col min="2819" max="2819" width="70.7109375" style="1" customWidth="1"/>
    <col min="2820" max="2820" width="17.7109375" style="1" customWidth="1"/>
    <col min="2821" max="2821" width="15.7109375" style="1" customWidth="1"/>
    <col min="2822" max="2823" width="10.7109375" style="1" customWidth="1"/>
    <col min="2824" max="2824" width="12.7109375" style="1" customWidth="1"/>
    <col min="2825" max="2825" width="15.140625" style="1" customWidth="1"/>
    <col min="2826" max="3073" width="9.140625" style="1"/>
    <col min="3074" max="3074" width="0" style="1" hidden="1" customWidth="1"/>
    <col min="3075" max="3075" width="70.7109375" style="1" customWidth="1"/>
    <col min="3076" max="3076" width="17.7109375" style="1" customWidth="1"/>
    <col min="3077" max="3077" width="15.7109375" style="1" customWidth="1"/>
    <col min="3078" max="3079" width="10.7109375" style="1" customWidth="1"/>
    <col min="3080" max="3080" width="12.7109375" style="1" customWidth="1"/>
    <col min="3081" max="3081" width="15.140625" style="1" customWidth="1"/>
    <col min="3082" max="3329" width="9.140625" style="1"/>
    <col min="3330" max="3330" width="0" style="1" hidden="1" customWidth="1"/>
    <col min="3331" max="3331" width="70.7109375" style="1" customWidth="1"/>
    <col min="3332" max="3332" width="17.7109375" style="1" customWidth="1"/>
    <col min="3333" max="3333" width="15.7109375" style="1" customWidth="1"/>
    <col min="3334" max="3335" width="10.7109375" style="1" customWidth="1"/>
    <col min="3336" max="3336" width="12.7109375" style="1" customWidth="1"/>
    <col min="3337" max="3337" width="15.140625" style="1" customWidth="1"/>
    <col min="3338" max="3585" width="9.140625" style="1"/>
    <col min="3586" max="3586" width="0" style="1" hidden="1" customWidth="1"/>
    <col min="3587" max="3587" width="70.7109375" style="1" customWidth="1"/>
    <col min="3588" max="3588" width="17.7109375" style="1" customWidth="1"/>
    <col min="3589" max="3589" width="15.7109375" style="1" customWidth="1"/>
    <col min="3590" max="3591" width="10.7109375" style="1" customWidth="1"/>
    <col min="3592" max="3592" width="12.7109375" style="1" customWidth="1"/>
    <col min="3593" max="3593" width="15.140625" style="1" customWidth="1"/>
    <col min="3594" max="3841" width="9.140625" style="1"/>
    <col min="3842" max="3842" width="0" style="1" hidden="1" customWidth="1"/>
    <col min="3843" max="3843" width="70.7109375" style="1" customWidth="1"/>
    <col min="3844" max="3844" width="17.7109375" style="1" customWidth="1"/>
    <col min="3845" max="3845" width="15.7109375" style="1" customWidth="1"/>
    <col min="3846" max="3847" width="10.7109375" style="1" customWidth="1"/>
    <col min="3848" max="3848" width="12.7109375" style="1" customWidth="1"/>
    <col min="3849" max="3849" width="15.140625" style="1" customWidth="1"/>
    <col min="3850" max="4097" width="9.140625" style="1"/>
    <col min="4098" max="4098" width="0" style="1" hidden="1" customWidth="1"/>
    <col min="4099" max="4099" width="70.7109375" style="1" customWidth="1"/>
    <col min="4100" max="4100" width="17.7109375" style="1" customWidth="1"/>
    <col min="4101" max="4101" width="15.7109375" style="1" customWidth="1"/>
    <col min="4102" max="4103" width="10.7109375" style="1" customWidth="1"/>
    <col min="4104" max="4104" width="12.7109375" style="1" customWidth="1"/>
    <col min="4105" max="4105" width="15.140625" style="1" customWidth="1"/>
    <col min="4106" max="4353" width="9.140625" style="1"/>
    <col min="4354" max="4354" width="0" style="1" hidden="1" customWidth="1"/>
    <col min="4355" max="4355" width="70.7109375" style="1" customWidth="1"/>
    <col min="4356" max="4356" width="17.7109375" style="1" customWidth="1"/>
    <col min="4357" max="4357" width="15.7109375" style="1" customWidth="1"/>
    <col min="4358" max="4359" width="10.7109375" style="1" customWidth="1"/>
    <col min="4360" max="4360" width="12.7109375" style="1" customWidth="1"/>
    <col min="4361" max="4361" width="15.140625" style="1" customWidth="1"/>
    <col min="4362" max="4609" width="9.140625" style="1"/>
    <col min="4610" max="4610" width="0" style="1" hidden="1" customWidth="1"/>
    <col min="4611" max="4611" width="70.7109375" style="1" customWidth="1"/>
    <col min="4612" max="4612" width="17.7109375" style="1" customWidth="1"/>
    <col min="4613" max="4613" width="15.7109375" style="1" customWidth="1"/>
    <col min="4614" max="4615" width="10.7109375" style="1" customWidth="1"/>
    <col min="4616" max="4616" width="12.7109375" style="1" customWidth="1"/>
    <col min="4617" max="4617" width="15.140625" style="1" customWidth="1"/>
    <col min="4618" max="4865" width="9.140625" style="1"/>
    <col min="4866" max="4866" width="0" style="1" hidden="1" customWidth="1"/>
    <col min="4867" max="4867" width="70.7109375" style="1" customWidth="1"/>
    <col min="4868" max="4868" width="17.7109375" style="1" customWidth="1"/>
    <col min="4869" max="4869" width="15.7109375" style="1" customWidth="1"/>
    <col min="4870" max="4871" width="10.7109375" style="1" customWidth="1"/>
    <col min="4872" max="4872" width="12.7109375" style="1" customWidth="1"/>
    <col min="4873" max="4873" width="15.140625" style="1" customWidth="1"/>
    <col min="4874" max="5121" width="9.140625" style="1"/>
    <col min="5122" max="5122" width="0" style="1" hidden="1" customWidth="1"/>
    <col min="5123" max="5123" width="70.7109375" style="1" customWidth="1"/>
    <col min="5124" max="5124" width="17.7109375" style="1" customWidth="1"/>
    <col min="5125" max="5125" width="15.7109375" style="1" customWidth="1"/>
    <col min="5126" max="5127" width="10.7109375" style="1" customWidth="1"/>
    <col min="5128" max="5128" width="12.7109375" style="1" customWidth="1"/>
    <col min="5129" max="5129" width="15.140625" style="1" customWidth="1"/>
    <col min="5130" max="5377" width="9.140625" style="1"/>
    <col min="5378" max="5378" width="0" style="1" hidden="1" customWidth="1"/>
    <col min="5379" max="5379" width="70.7109375" style="1" customWidth="1"/>
    <col min="5380" max="5380" width="17.7109375" style="1" customWidth="1"/>
    <col min="5381" max="5381" width="15.7109375" style="1" customWidth="1"/>
    <col min="5382" max="5383" width="10.7109375" style="1" customWidth="1"/>
    <col min="5384" max="5384" width="12.7109375" style="1" customWidth="1"/>
    <col min="5385" max="5385" width="15.140625" style="1" customWidth="1"/>
    <col min="5386" max="5633" width="9.140625" style="1"/>
    <col min="5634" max="5634" width="0" style="1" hidden="1" customWidth="1"/>
    <col min="5635" max="5635" width="70.7109375" style="1" customWidth="1"/>
    <col min="5636" max="5636" width="17.7109375" style="1" customWidth="1"/>
    <col min="5637" max="5637" width="15.7109375" style="1" customWidth="1"/>
    <col min="5638" max="5639" width="10.7109375" style="1" customWidth="1"/>
    <col min="5640" max="5640" width="12.7109375" style="1" customWidth="1"/>
    <col min="5641" max="5641" width="15.140625" style="1" customWidth="1"/>
    <col min="5642" max="5889" width="9.140625" style="1"/>
    <col min="5890" max="5890" width="0" style="1" hidden="1" customWidth="1"/>
    <col min="5891" max="5891" width="70.7109375" style="1" customWidth="1"/>
    <col min="5892" max="5892" width="17.7109375" style="1" customWidth="1"/>
    <col min="5893" max="5893" width="15.7109375" style="1" customWidth="1"/>
    <col min="5894" max="5895" width="10.7109375" style="1" customWidth="1"/>
    <col min="5896" max="5896" width="12.7109375" style="1" customWidth="1"/>
    <col min="5897" max="5897" width="15.140625" style="1" customWidth="1"/>
    <col min="5898" max="6145" width="9.140625" style="1"/>
    <col min="6146" max="6146" width="0" style="1" hidden="1" customWidth="1"/>
    <col min="6147" max="6147" width="70.7109375" style="1" customWidth="1"/>
    <col min="6148" max="6148" width="17.7109375" style="1" customWidth="1"/>
    <col min="6149" max="6149" width="15.7109375" style="1" customWidth="1"/>
    <col min="6150" max="6151" width="10.7109375" style="1" customWidth="1"/>
    <col min="6152" max="6152" width="12.7109375" style="1" customWidth="1"/>
    <col min="6153" max="6153" width="15.140625" style="1" customWidth="1"/>
    <col min="6154" max="6401" width="9.140625" style="1"/>
    <col min="6402" max="6402" width="0" style="1" hidden="1" customWidth="1"/>
    <col min="6403" max="6403" width="70.7109375" style="1" customWidth="1"/>
    <col min="6404" max="6404" width="17.7109375" style="1" customWidth="1"/>
    <col min="6405" max="6405" width="15.7109375" style="1" customWidth="1"/>
    <col min="6406" max="6407" width="10.7109375" style="1" customWidth="1"/>
    <col min="6408" max="6408" width="12.7109375" style="1" customWidth="1"/>
    <col min="6409" max="6409" width="15.140625" style="1" customWidth="1"/>
    <col min="6410" max="6657" width="9.140625" style="1"/>
    <col min="6658" max="6658" width="0" style="1" hidden="1" customWidth="1"/>
    <col min="6659" max="6659" width="70.7109375" style="1" customWidth="1"/>
    <col min="6660" max="6660" width="17.7109375" style="1" customWidth="1"/>
    <col min="6661" max="6661" width="15.7109375" style="1" customWidth="1"/>
    <col min="6662" max="6663" width="10.7109375" style="1" customWidth="1"/>
    <col min="6664" max="6664" width="12.7109375" style="1" customWidth="1"/>
    <col min="6665" max="6665" width="15.140625" style="1" customWidth="1"/>
    <col min="6666" max="6913" width="9.140625" style="1"/>
    <col min="6914" max="6914" width="0" style="1" hidden="1" customWidth="1"/>
    <col min="6915" max="6915" width="70.7109375" style="1" customWidth="1"/>
    <col min="6916" max="6916" width="17.7109375" style="1" customWidth="1"/>
    <col min="6917" max="6917" width="15.7109375" style="1" customWidth="1"/>
    <col min="6918" max="6919" width="10.7109375" style="1" customWidth="1"/>
    <col min="6920" max="6920" width="12.7109375" style="1" customWidth="1"/>
    <col min="6921" max="6921" width="15.140625" style="1" customWidth="1"/>
    <col min="6922" max="7169" width="9.140625" style="1"/>
    <col min="7170" max="7170" width="0" style="1" hidden="1" customWidth="1"/>
    <col min="7171" max="7171" width="70.7109375" style="1" customWidth="1"/>
    <col min="7172" max="7172" width="17.7109375" style="1" customWidth="1"/>
    <col min="7173" max="7173" width="15.7109375" style="1" customWidth="1"/>
    <col min="7174" max="7175" width="10.7109375" style="1" customWidth="1"/>
    <col min="7176" max="7176" width="12.7109375" style="1" customWidth="1"/>
    <col min="7177" max="7177" width="15.140625" style="1" customWidth="1"/>
    <col min="7178" max="7425" width="9.140625" style="1"/>
    <col min="7426" max="7426" width="0" style="1" hidden="1" customWidth="1"/>
    <col min="7427" max="7427" width="70.7109375" style="1" customWidth="1"/>
    <col min="7428" max="7428" width="17.7109375" style="1" customWidth="1"/>
    <col min="7429" max="7429" width="15.7109375" style="1" customWidth="1"/>
    <col min="7430" max="7431" width="10.7109375" style="1" customWidth="1"/>
    <col min="7432" max="7432" width="12.7109375" style="1" customWidth="1"/>
    <col min="7433" max="7433" width="15.140625" style="1" customWidth="1"/>
    <col min="7434" max="7681" width="9.140625" style="1"/>
    <col min="7682" max="7682" width="0" style="1" hidden="1" customWidth="1"/>
    <col min="7683" max="7683" width="70.7109375" style="1" customWidth="1"/>
    <col min="7684" max="7684" width="17.7109375" style="1" customWidth="1"/>
    <col min="7685" max="7685" width="15.7109375" style="1" customWidth="1"/>
    <col min="7686" max="7687" width="10.7109375" style="1" customWidth="1"/>
    <col min="7688" max="7688" width="12.7109375" style="1" customWidth="1"/>
    <col min="7689" max="7689" width="15.140625" style="1" customWidth="1"/>
    <col min="7690" max="7937" width="9.140625" style="1"/>
    <col min="7938" max="7938" width="0" style="1" hidden="1" customWidth="1"/>
    <col min="7939" max="7939" width="70.7109375" style="1" customWidth="1"/>
    <col min="7940" max="7940" width="17.7109375" style="1" customWidth="1"/>
    <col min="7941" max="7941" width="15.7109375" style="1" customWidth="1"/>
    <col min="7942" max="7943" width="10.7109375" style="1" customWidth="1"/>
    <col min="7944" max="7944" width="12.7109375" style="1" customWidth="1"/>
    <col min="7945" max="7945" width="15.140625" style="1" customWidth="1"/>
    <col min="7946" max="8193" width="9.140625" style="1"/>
    <col min="8194" max="8194" width="0" style="1" hidden="1" customWidth="1"/>
    <col min="8195" max="8195" width="70.7109375" style="1" customWidth="1"/>
    <col min="8196" max="8196" width="17.7109375" style="1" customWidth="1"/>
    <col min="8197" max="8197" width="15.7109375" style="1" customWidth="1"/>
    <col min="8198" max="8199" width="10.7109375" style="1" customWidth="1"/>
    <col min="8200" max="8200" width="12.7109375" style="1" customWidth="1"/>
    <col min="8201" max="8201" width="15.140625" style="1" customWidth="1"/>
    <col min="8202" max="8449" width="9.140625" style="1"/>
    <col min="8450" max="8450" width="0" style="1" hidden="1" customWidth="1"/>
    <col min="8451" max="8451" width="70.7109375" style="1" customWidth="1"/>
    <col min="8452" max="8452" width="17.7109375" style="1" customWidth="1"/>
    <col min="8453" max="8453" width="15.7109375" style="1" customWidth="1"/>
    <col min="8454" max="8455" width="10.7109375" style="1" customWidth="1"/>
    <col min="8456" max="8456" width="12.7109375" style="1" customWidth="1"/>
    <col min="8457" max="8457" width="15.140625" style="1" customWidth="1"/>
    <col min="8458" max="8705" width="9.140625" style="1"/>
    <col min="8706" max="8706" width="0" style="1" hidden="1" customWidth="1"/>
    <col min="8707" max="8707" width="70.7109375" style="1" customWidth="1"/>
    <col min="8708" max="8708" width="17.7109375" style="1" customWidth="1"/>
    <col min="8709" max="8709" width="15.7109375" style="1" customWidth="1"/>
    <col min="8710" max="8711" width="10.7109375" style="1" customWidth="1"/>
    <col min="8712" max="8712" width="12.7109375" style="1" customWidth="1"/>
    <col min="8713" max="8713" width="15.140625" style="1" customWidth="1"/>
    <col min="8714" max="8961" width="9.140625" style="1"/>
    <col min="8962" max="8962" width="0" style="1" hidden="1" customWidth="1"/>
    <col min="8963" max="8963" width="70.7109375" style="1" customWidth="1"/>
    <col min="8964" max="8964" width="17.7109375" style="1" customWidth="1"/>
    <col min="8965" max="8965" width="15.7109375" style="1" customWidth="1"/>
    <col min="8966" max="8967" width="10.7109375" style="1" customWidth="1"/>
    <col min="8968" max="8968" width="12.7109375" style="1" customWidth="1"/>
    <col min="8969" max="8969" width="15.140625" style="1" customWidth="1"/>
    <col min="8970" max="9217" width="9.140625" style="1"/>
    <col min="9218" max="9218" width="0" style="1" hidden="1" customWidth="1"/>
    <col min="9219" max="9219" width="70.7109375" style="1" customWidth="1"/>
    <col min="9220" max="9220" width="17.7109375" style="1" customWidth="1"/>
    <col min="9221" max="9221" width="15.7109375" style="1" customWidth="1"/>
    <col min="9222" max="9223" width="10.7109375" style="1" customWidth="1"/>
    <col min="9224" max="9224" width="12.7109375" style="1" customWidth="1"/>
    <col min="9225" max="9225" width="15.140625" style="1" customWidth="1"/>
    <col min="9226" max="9473" width="9.140625" style="1"/>
    <col min="9474" max="9474" width="0" style="1" hidden="1" customWidth="1"/>
    <col min="9475" max="9475" width="70.7109375" style="1" customWidth="1"/>
    <col min="9476" max="9476" width="17.7109375" style="1" customWidth="1"/>
    <col min="9477" max="9477" width="15.7109375" style="1" customWidth="1"/>
    <col min="9478" max="9479" width="10.7109375" style="1" customWidth="1"/>
    <col min="9480" max="9480" width="12.7109375" style="1" customWidth="1"/>
    <col min="9481" max="9481" width="15.140625" style="1" customWidth="1"/>
    <col min="9482" max="9729" width="9.140625" style="1"/>
    <col min="9730" max="9730" width="0" style="1" hidden="1" customWidth="1"/>
    <col min="9731" max="9731" width="70.7109375" style="1" customWidth="1"/>
    <col min="9732" max="9732" width="17.7109375" style="1" customWidth="1"/>
    <col min="9733" max="9733" width="15.7109375" style="1" customWidth="1"/>
    <col min="9734" max="9735" width="10.7109375" style="1" customWidth="1"/>
    <col min="9736" max="9736" width="12.7109375" style="1" customWidth="1"/>
    <col min="9737" max="9737" width="15.140625" style="1" customWidth="1"/>
    <col min="9738" max="9985" width="9.140625" style="1"/>
    <col min="9986" max="9986" width="0" style="1" hidden="1" customWidth="1"/>
    <col min="9987" max="9987" width="70.7109375" style="1" customWidth="1"/>
    <col min="9988" max="9988" width="17.7109375" style="1" customWidth="1"/>
    <col min="9989" max="9989" width="15.7109375" style="1" customWidth="1"/>
    <col min="9990" max="9991" width="10.7109375" style="1" customWidth="1"/>
    <col min="9992" max="9992" width="12.7109375" style="1" customWidth="1"/>
    <col min="9993" max="9993" width="15.140625" style="1" customWidth="1"/>
    <col min="9994" max="10241" width="9.140625" style="1"/>
    <col min="10242" max="10242" width="0" style="1" hidden="1" customWidth="1"/>
    <col min="10243" max="10243" width="70.7109375" style="1" customWidth="1"/>
    <col min="10244" max="10244" width="17.7109375" style="1" customWidth="1"/>
    <col min="10245" max="10245" width="15.7109375" style="1" customWidth="1"/>
    <col min="10246" max="10247" width="10.7109375" style="1" customWidth="1"/>
    <col min="10248" max="10248" width="12.7109375" style="1" customWidth="1"/>
    <col min="10249" max="10249" width="15.140625" style="1" customWidth="1"/>
    <col min="10250" max="10497" width="9.140625" style="1"/>
    <col min="10498" max="10498" width="0" style="1" hidden="1" customWidth="1"/>
    <col min="10499" max="10499" width="70.7109375" style="1" customWidth="1"/>
    <col min="10500" max="10500" width="17.7109375" style="1" customWidth="1"/>
    <col min="10501" max="10501" width="15.7109375" style="1" customWidth="1"/>
    <col min="10502" max="10503" width="10.7109375" style="1" customWidth="1"/>
    <col min="10504" max="10504" width="12.7109375" style="1" customWidth="1"/>
    <col min="10505" max="10505" width="15.140625" style="1" customWidth="1"/>
    <col min="10506" max="10753" width="9.140625" style="1"/>
    <col min="10754" max="10754" width="0" style="1" hidden="1" customWidth="1"/>
    <col min="10755" max="10755" width="70.7109375" style="1" customWidth="1"/>
    <col min="10756" max="10756" width="17.7109375" style="1" customWidth="1"/>
    <col min="10757" max="10757" width="15.7109375" style="1" customWidth="1"/>
    <col min="10758" max="10759" width="10.7109375" style="1" customWidth="1"/>
    <col min="10760" max="10760" width="12.7109375" style="1" customWidth="1"/>
    <col min="10761" max="10761" width="15.140625" style="1" customWidth="1"/>
    <col min="10762" max="11009" width="9.140625" style="1"/>
    <col min="11010" max="11010" width="0" style="1" hidden="1" customWidth="1"/>
    <col min="11011" max="11011" width="70.7109375" style="1" customWidth="1"/>
    <col min="11012" max="11012" width="17.7109375" style="1" customWidth="1"/>
    <col min="11013" max="11013" width="15.7109375" style="1" customWidth="1"/>
    <col min="11014" max="11015" width="10.7109375" style="1" customWidth="1"/>
    <col min="11016" max="11016" width="12.7109375" style="1" customWidth="1"/>
    <col min="11017" max="11017" width="15.140625" style="1" customWidth="1"/>
    <col min="11018" max="11265" width="9.140625" style="1"/>
    <col min="11266" max="11266" width="0" style="1" hidden="1" customWidth="1"/>
    <col min="11267" max="11267" width="70.7109375" style="1" customWidth="1"/>
    <col min="11268" max="11268" width="17.7109375" style="1" customWidth="1"/>
    <col min="11269" max="11269" width="15.7109375" style="1" customWidth="1"/>
    <col min="11270" max="11271" width="10.7109375" style="1" customWidth="1"/>
    <col min="11272" max="11272" width="12.7109375" style="1" customWidth="1"/>
    <col min="11273" max="11273" width="15.140625" style="1" customWidth="1"/>
    <col min="11274" max="11521" width="9.140625" style="1"/>
    <col min="11522" max="11522" width="0" style="1" hidden="1" customWidth="1"/>
    <col min="11523" max="11523" width="70.7109375" style="1" customWidth="1"/>
    <col min="11524" max="11524" width="17.7109375" style="1" customWidth="1"/>
    <col min="11525" max="11525" width="15.7109375" style="1" customWidth="1"/>
    <col min="11526" max="11527" width="10.7109375" style="1" customWidth="1"/>
    <col min="11528" max="11528" width="12.7109375" style="1" customWidth="1"/>
    <col min="11529" max="11529" width="15.140625" style="1" customWidth="1"/>
    <col min="11530" max="11777" width="9.140625" style="1"/>
    <col min="11778" max="11778" width="0" style="1" hidden="1" customWidth="1"/>
    <col min="11779" max="11779" width="70.7109375" style="1" customWidth="1"/>
    <col min="11780" max="11780" width="17.7109375" style="1" customWidth="1"/>
    <col min="11781" max="11781" width="15.7109375" style="1" customWidth="1"/>
    <col min="11782" max="11783" width="10.7109375" style="1" customWidth="1"/>
    <col min="11784" max="11784" width="12.7109375" style="1" customWidth="1"/>
    <col min="11785" max="11785" width="15.140625" style="1" customWidth="1"/>
    <col min="11786" max="12033" width="9.140625" style="1"/>
    <col min="12034" max="12034" width="0" style="1" hidden="1" customWidth="1"/>
    <col min="12035" max="12035" width="70.7109375" style="1" customWidth="1"/>
    <col min="12036" max="12036" width="17.7109375" style="1" customWidth="1"/>
    <col min="12037" max="12037" width="15.7109375" style="1" customWidth="1"/>
    <col min="12038" max="12039" width="10.7109375" style="1" customWidth="1"/>
    <col min="12040" max="12040" width="12.7109375" style="1" customWidth="1"/>
    <col min="12041" max="12041" width="15.140625" style="1" customWidth="1"/>
    <col min="12042" max="12289" width="9.140625" style="1"/>
    <col min="12290" max="12290" width="0" style="1" hidden="1" customWidth="1"/>
    <col min="12291" max="12291" width="70.7109375" style="1" customWidth="1"/>
    <col min="12292" max="12292" width="17.7109375" style="1" customWidth="1"/>
    <col min="12293" max="12293" width="15.7109375" style="1" customWidth="1"/>
    <col min="12294" max="12295" width="10.7109375" style="1" customWidth="1"/>
    <col min="12296" max="12296" width="12.7109375" style="1" customWidth="1"/>
    <col min="12297" max="12297" width="15.140625" style="1" customWidth="1"/>
    <col min="12298" max="12545" width="9.140625" style="1"/>
    <col min="12546" max="12546" width="0" style="1" hidden="1" customWidth="1"/>
    <col min="12547" max="12547" width="70.7109375" style="1" customWidth="1"/>
    <col min="12548" max="12548" width="17.7109375" style="1" customWidth="1"/>
    <col min="12549" max="12549" width="15.7109375" style="1" customWidth="1"/>
    <col min="12550" max="12551" width="10.7109375" style="1" customWidth="1"/>
    <col min="12552" max="12552" width="12.7109375" style="1" customWidth="1"/>
    <col min="12553" max="12553" width="15.140625" style="1" customWidth="1"/>
    <col min="12554" max="12801" width="9.140625" style="1"/>
    <col min="12802" max="12802" width="0" style="1" hidden="1" customWidth="1"/>
    <col min="12803" max="12803" width="70.7109375" style="1" customWidth="1"/>
    <col min="12804" max="12804" width="17.7109375" style="1" customWidth="1"/>
    <col min="12805" max="12805" width="15.7109375" style="1" customWidth="1"/>
    <col min="12806" max="12807" width="10.7109375" style="1" customWidth="1"/>
    <col min="12808" max="12808" width="12.7109375" style="1" customWidth="1"/>
    <col min="12809" max="12809" width="15.140625" style="1" customWidth="1"/>
    <col min="12810" max="13057" width="9.140625" style="1"/>
    <col min="13058" max="13058" width="0" style="1" hidden="1" customWidth="1"/>
    <col min="13059" max="13059" width="70.7109375" style="1" customWidth="1"/>
    <col min="13060" max="13060" width="17.7109375" style="1" customWidth="1"/>
    <col min="13061" max="13061" width="15.7109375" style="1" customWidth="1"/>
    <col min="13062" max="13063" width="10.7109375" style="1" customWidth="1"/>
    <col min="13064" max="13064" width="12.7109375" style="1" customWidth="1"/>
    <col min="13065" max="13065" width="15.140625" style="1" customWidth="1"/>
    <col min="13066" max="13313" width="9.140625" style="1"/>
    <col min="13314" max="13314" width="0" style="1" hidden="1" customWidth="1"/>
    <col min="13315" max="13315" width="70.7109375" style="1" customWidth="1"/>
    <col min="13316" max="13316" width="17.7109375" style="1" customWidth="1"/>
    <col min="13317" max="13317" width="15.7109375" style="1" customWidth="1"/>
    <col min="13318" max="13319" width="10.7109375" style="1" customWidth="1"/>
    <col min="13320" max="13320" width="12.7109375" style="1" customWidth="1"/>
    <col min="13321" max="13321" width="15.140625" style="1" customWidth="1"/>
    <col min="13322" max="13569" width="9.140625" style="1"/>
    <col min="13570" max="13570" width="0" style="1" hidden="1" customWidth="1"/>
    <col min="13571" max="13571" width="70.7109375" style="1" customWidth="1"/>
    <col min="13572" max="13572" width="17.7109375" style="1" customWidth="1"/>
    <col min="13573" max="13573" width="15.7109375" style="1" customWidth="1"/>
    <col min="13574" max="13575" width="10.7109375" style="1" customWidth="1"/>
    <col min="13576" max="13576" width="12.7109375" style="1" customWidth="1"/>
    <col min="13577" max="13577" width="15.140625" style="1" customWidth="1"/>
    <col min="13578" max="13825" width="9.140625" style="1"/>
    <col min="13826" max="13826" width="0" style="1" hidden="1" customWidth="1"/>
    <col min="13827" max="13827" width="70.7109375" style="1" customWidth="1"/>
    <col min="13828" max="13828" width="17.7109375" style="1" customWidth="1"/>
    <col min="13829" max="13829" width="15.7109375" style="1" customWidth="1"/>
    <col min="13830" max="13831" width="10.7109375" style="1" customWidth="1"/>
    <col min="13832" max="13832" width="12.7109375" style="1" customWidth="1"/>
    <col min="13833" max="13833" width="15.140625" style="1" customWidth="1"/>
    <col min="13834" max="14081" width="9.140625" style="1"/>
    <col min="14082" max="14082" width="0" style="1" hidden="1" customWidth="1"/>
    <col min="14083" max="14083" width="70.7109375" style="1" customWidth="1"/>
    <col min="14084" max="14084" width="17.7109375" style="1" customWidth="1"/>
    <col min="14085" max="14085" width="15.7109375" style="1" customWidth="1"/>
    <col min="14086" max="14087" width="10.7109375" style="1" customWidth="1"/>
    <col min="14088" max="14088" width="12.7109375" style="1" customWidth="1"/>
    <col min="14089" max="14089" width="15.140625" style="1" customWidth="1"/>
    <col min="14090" max="14337" width="9.140625" style="1"/>
    <col min="14338" max="14338" width="0" style="1" hidden="1" customWidth="1"/>
    <col min="14339" max="14339" width="70.7109375" style="1" customWidth="1"/>
    <col min="14340" max="14340" width="17.7109375" style="1" customWidth="1"/>
    <col min="14341" max="14341" width="15.7109375" style="1" customWidth="1"/>
    <col min="14342" max="14343" width="10.7109375" style="1" customWidth="1"/>
    <col min="14344" max="14344" width="12.7109375" style="1" customWidth="1"/>
    <col min="14345" max="14345" width="15.140625" style="1" customWidth="1"/>
    <col min="14346" max="14593" width="9.140625" style="1"/>
    <col min="14594" max="14594" width="0" style="1" hidden="1" customWidth="1"/>
    <col min="14595" max="14595" width="70.7109375" style="1" customWidth="1"/>
    <col min="14596" max="14596" width="17.7109375" style="1" customWidth="1"/>
    <col min="14597" max="14597" width="15.7109375" style="1" customWidth="1"/>
    <col min="14598" max="14599" width="10.7109375" style="1" customWidth="1"/>
    <col min="14600" max="14600" width="12.7109375" style="1" customWidth="1"/>
    <col min="14601" max="14601" width="15.140625" style="1" customWidth="1"/>
    <col min="14602" max="14849" width="9.140625" style="1"/>
    <col min="14850" max="14850" width="0" style="1" hidden="1" customWidth="1"/>
    <col min="14851" max="14851" width="70.7109375" style="1" customWidth="1"/>
    <col min="14852" max="14852" width="17.7109375" style="1" customWidth="1"/>
    <col min="14853" max="14853" width="15.7109375" style="1" customWidth="1"/>
    <col min="14854" max="14855" width="10.7109375" style="1" customWidth="1"/>
    <col min="14856" max="14856" width="12.7109375" style="1" customWidth="1"/>
    <col min="14857" max="14857" width="15.140625" style="1" customWidth="1"/>
    <col min="14858" max="15105" width="9.140625" style="1"/>
    <col min="15106" max="15106" width="0" style="1" hidden="1" customWidth="1"/>
    <col min="15107" max="15107" width="70.7109375" style="1" customWidth="1"/>
    <col min="15108" max="15108" width="17.7109375" style="1" customWidth="1"/>
    <col min="15109" max="15109" width="15.7109375" style="1" customWidth="1"/>
    <col min="15110" max="15111" width="10.7109375" style="1" customWidth="1"/>
    <col min="15112" max="15112" width="12.7109375" style="1" customWidth="1"/>
    <col min="15113" max="15113" width="15.140625" style="1" customWidth="1"/>
    <col min="15114" max="15361" width="9.140625" style="1"/>
    <col min="15362" max="15362" width="0" style="1" hidden="1" customWidth="1"/>
    <col min="15363" max="15363" width="70.7109375" style="1" customWidth="1"/>
    <col min="15364" max="15364" width="17.7109375" style="1" customWidth="1"/>
    <col min="15365" max="15365" width="15.7109375" style="1" customWidth="1"/>
    <col min="15366" max="15367" width="10.7109375" style="1" customWidth="1"/>
    <col min="15368" max="15368" width="12.7109375" style="1" customWidth="1"/>
    <col min="15369" max="15369" width="15.140625" style="1" customWidth="1"/>
    <col min="15370" max="15617" width="9.140625" style="1"/>
    <col min="15618" max="15618" width="0" style="1" hidden="1" customWidth="1"/>
    <col min="15619" max="15619" width="70.7109375" style="1" customWidth="1"/>
    <col min="15620" max="15620" width="17.7109375" style="1" customWidth="1"/>
    <col min="15621" max="15621" width="15.7109375" style="1" customWidth="1"/>
    <col min="15622" max="15623" width="10.7109375" style="1" customWidth="1"/>
    <col min="15624" max="15624" width="12.7109375" style="1" customWidth="1"/>
    <col min="15625" max="15625" width="15.140625" style="1" customWidth="1"/>
    <col min="15626" max="15873" width="9.140625" style="1"/>
    <col min="15874" max="15874" width="0" style="1" hidden="1" customWidth="1"/>
    <col min="15875" max="15875" width="70.7109375" style="1" customWidth="1"/>
    <col min="15876" max="15876" width="17.7109375" style="1" customWidth="1"/>
    <col min="15877" max="15877" width="15.7109375" style="1" customWidth="1"/>
    <col min="15878" max="15879" width="10.7109375" style="1" customWidth="1"/>
    <col min="15880" max="15880" width="12.7109375" style="1" customWidth="1"/>
    <col min="15881" max="15881" width="15.140625" style="1" customWidth="1"/>
    <col min="15882" max="16129" width="9.140625" style="1"/>
    <col min="16130" max="16130" width="0" style="1" hidden="1" customWidth="1"/>
    <col min="16131" max="16131" width="70.7109375" style="1" customWidth="1"/>
    <col min="16132" max="16132" width="17.7109375" style="1" customWidth="1"/>
    <col min="16133" max="16133" width="15.7109375" style="1" customWidth="1"/>
    <col min="16134" max="16135" width="10.7109375" style="1" customWidth="1"/>
    <col min="16136" max="16136" width="12.7109375" style="1" customWidth="1"/>
    <col min="16137" max="16137" width="15.140625" style="1" customWidth="1"/>
    <col min="16138" max="16384" width="9.140625" style="1"/>
  </cols>
  <sheetData>
    <row r="1" spans="1:9" ht="18" x14ac:dyDescent="0.25">
      <c r="B1" s="79" t="s">
        <v>193</v>
      </c>
    </row>
    <row r="2" spans="1:9" ht="20.100000000000001" customHeight="1" x14ac:dyDescent="0.2">
      <c r="B2" s="169" t="s">
        <v>393</v>
      </c>
      <c r="C2" s="169"/>
      <c r="H2" s="17"/>
      <c r="I2" s="17"/>
    </row>
    <row r="3" spans="1:9" s="15" customFormat="1" x14ac:dyDescent="0.2">
      <c r="A3" s="16"/>
      <c r="B3" s="5"/>
      <c r="C3" s="5"/>
      <c r="D3" s="5"/>
      <c r="E3" s="5"/>
      <c r="F3" s="5"/>
      <c r="G3" s="5"/>
      <c r="H3" s="5"/>
      <c r="I3" s="5"/>
    </row>
    <row r="4" spans="1:9" s="15" customFormat="1" ht="15.75" x14ac:dyDescent="0.25">
      <c r="A4" s="16"/>
      <c r="B4" s="129" t="s">
        <v>194</v>
      </c>
      <c r="C4" s="5"/>
      <c r="D4" s="5"/>
      <c r="E4" s="5"/>
      <c r="F4" s="5"/>
      <c r="G4" s="5"/>
      <c r="H4" s="5"/>
      <c r="I4" s="5"/>
    </row>
    <row r="5" spans="1:9" s="15" customFormat="1" ht="15.75" x14ac:dyDescent="0.25">
      <c r="A5" s="16"/>
      <c r="B5" s="129"/>
      <c r="C5" s="5"/>
      <c r="D5" s="5"/>
      <c r="E5" s="5"/>
      <c r="F5" s="5"/>
      <c r="G5" s="5"/>
      <c r="H5" s="5"/>
      <c r="I5" s="5"/>
    </row>
    <row r="6" spans="1:9" ht="22.5" customHeight="1" x14ac:dyDescent="0.2">
      <c r="A6" s="2" t="s">
        <v>195</v>
      </c>
      <c r="B6" s="81" t="s">
        <v>196</v>
      </c>
      <c r="C6" s="97" t="s">
        <v>392</v>
      </c>
      <c r="D6" s="93" t="s">
        <v>254</v>
      </c>
      <c r="E6" s="104" t="s">
        <v>294</v>
      </c>
      <c r="F6" s="99" t="s">
        <v>295</v>
      </c>
      <c r="G6" s="105"/>
      <c r="H6" s="99" t="s">
        <v>300</v>
      </c>
      <c r="I6" s="99" t="s">
        <v>301</v>
      </c>
    </row>
    <row r="7" spans="1:9" x14ac:dyDescent="0.2">
      <c r="A7" s="2" t="s">
        <v>198</v>
      </c>
      <c r="B7" s="125" t="s">
        <v>248</v>
      </c>
      <c r="C7" s="126" t="s">
        <v>336</v>
      </c>
      <c r="D7" s="84">
        <v>13000</v>
      </c>
      <c r="E7" s="120">
        <v>0.1</v>
      </c>
      <c r="F7" s="106">
        <f>D7*E7</f>
        <v>1300</v>
      </c>
      <c r="G7" s="190"/>
      <c r="H7" s="100" t="e">
        <f>#REF!-#REF!</f>
        <v>#REF!</v>
      </c>
      <c r="I7" s="98" t="e">
        <f>IF(H7&gt;0,H7,)</f>
        <v>#REF!</v>
      </c>
    </row>
    <row r="8" spans="1:9" x14ac:dyDescent="0.2">
      <c r="B8" s="125" t="s">
        <v>248</v>
      </c>
      <c r="C8" s="126" t="s">
        <v>337</v>
      </c>
      <c r="D8" s="84">
        <v>16000</v>
      </c>
      <c r="E8" s="120">
        <v>0.1</v>
      </c>
      <c r="F8" s="106">
        <f t="shared" ref="F8:F67" si="0">D8*E8</f>
        <v>1600</v>
      </c>
      <c r="G8" s="191"/>
      <c r="H8" s="100" t="e">
        <f>#REF!-#REF!</f>
        <v>#REF!</v>
      </c>
      <c r="I8" s="98" t="e">
        <f t="shared" ref="I8:I67" si="1">IF(H8&gt;0,H8,)</f>
        <v>#REF!</v>
      </c>
    </row>
    <row r="9" spans="1:9" x14ac:dyDescent="0.2">
      <c r="B9" s="125" t="s">
        <v>248</v>
      </c>
      <c r="C9" s="126" t="s">
        <v>338</v>
      </c>
      <c r="D9" s="84">
        <v>30300</v>
      </c>
      <c r="E9" s="120">
        <v>0.1</v>
      </c>
      <c r="F9" s="106">
        <f t="shared" si="0"/>
        <v>3030</v>
      </c>
      <c r="G9" s="191"/>
      <c r="H9" s="100" t="e">
        <f>#REF!-#REF!</f>
        <v>#REF!</v>
      </c>
      <c r="I9" s="98" t="e">
        <f t="shared" si="1"/>
        <v>#REF!</v>
      </c>
    </row>
    <row r="10" spans="1:9" ht="22.5" x14ac:dyDescent="0.2">
      <c r="A10" s="2" t="s">
        <v>198</v>
      </c>
      <c r="B10" s="125" t="s">
        <v>380</v>
      </c>
      <c r="C10" s="125" t="s">
        <v>339</v>
      </c>
      <c r="D10" s="84">
        <v>22000</v>
      </c>
      <c r="E10" s="120">
        <v>2</v>
      </c>
      <c r="F10" s="106">
        <f t="shared" si="0"/>
        <v>44000</v>
      </c>
      <c r="G10" s="191"/>
      <c r="H10" s="100" t="e">
        <f>#REF!-#REF!</f>
        <v>#REF!</v>
      </c>
      <c r="I10" s="98" t="e">
        <f t="shared" si="1"/>
        <v>#REF!</v>
      </c>
    </row>
    <row r="11" spans="1:9" x14ac:dyDescent="0.2">
      <c r="A11" s="2" t="s">
        <v>199</v>
      </c>
      <c r="B11" s="125" t="s">
        <v>250</v>
      </c>
      <c r="C11" s="125" t="s">
        <v>340</v>
      </c>
      <c r="D11" s="84">
        <v>6000</v>
      </c>
      <c r="E11" s="120">
        <v>2</v>
      </c>
      <c r="F11" s="106">
        <f t="shared" si="0"/>
        <v>12000</v>
      </c>
      <c r="G11" s="191"/>
      <c r="H11" s="100" t="e">
        <f>#REF!-#REF!</f>
        <v>#REF!</v>
      </c>
      <c r="I11" s="98" t="e">
        <f t="shared" si="1"/>
        <v>#REF!</v>
      </c>
    </row>
    <row r="12" spans="1:9" x14ac:dyDescent="0.2">
      <c r="B12" s="125" t="s">
        <v>250</v>
      </c>
      <c r="C12" s="125" t="s">
        <v>341</v>
      </c>
      <c r="D12" s="84">
        <v>6600</v>
      </c>
      <c r="E12" s="120">
        <v>2</v>
      </c>
      <c r="F12" s="106">
        <f t="shared" si="0"/>
        <v>13200</v>
      </c>
      <c r="G12" s="191"/>
      <c r="H12" s="100" t="e">
        <f>#REF!-#REF!</f>
        <v>#REF!</v>
      </c>
      <c r="I12" s="98" t="e">
        <f t="shared" si="1"/>
        <v>#REF!</v>
      </c>
    </row>
    <row r="13" spans="1:9" x14ac:dyDescent="0.2">
      <c r="B13" s="125" t="s">
        <v>250</v>
      </c>
      <c r="C13" s="125" t="s">
        <v>342</v>
      </c>
      <c r="D13" s="84">
        <v>10600</v>
      </c>
      <c r="E13" s="120">
        <v>2</v>
      </c>
      <c r="F13" s="106">
        <f t="shared" si="0"/>
        <v>21200</v>
      </c>
      <c r="G13" s="191"/>
      <c r="H13" s="100" t="e">
        <f>#REF!-#REF!</f>
        <v>#REF!</v>
      </c>
      <c r="I13" s="98" t="e">
        <f t="shared" si="1"/>
        <v>#REF!</v>
      </c>
    </row>
    <row r="14" spans="1:9" x14ac:dyDescent="0.2">
      <c r="A14" s="2" t="s">
        <v>199</v>
      </c>
      <c r="B14" s="125" t="s">
        <v>251</v>
      </c>
      <c r="C14" s="125" t="s">
        <v>343</v>
      </c>
      <c r="D14" s="84">
        <v>900</v>
      </c>
      <c r="E14" s="120">
        <v>2</v>
      </c>
      <c r="F14" s="106">
        <f t="shared" si="0"/>
        <v>1800</v>
      </c>
      <c r="G14" s="191"/>
      <c r="H14" s="100" t="e">
        <f>#REF!-#REF!</f>
        <v>#REF!</v>
      </c>
      <c r="I14" s="98" t="e">
        <f t="shared" si="1"/>
        <v>#REF!</v>
      </c>
    </row>
    <row r="15" spans="1:9" x14ac:dyDescent="0.2">
      <c r="A15" s="2" t="s">
        <v>198</v>
      </c>
      <c r="B15" s="125" t="s">
        <v>252</v>
      </c>
      <c r="C15" s="125" t="s">
        <v>344</v>
      </c>
      <c r="D15" s="84">
        <v>250</v>
      </c>
      <c r="E15" s="120">
        <v>1</v>
      </c>
      <c r="F15" s="106">
        <f t="shared" si="0"/>
        <v>250</v>
      </c>
      <c r="G15" s="191"/>
      <c r="H15" s="100" t="e">
        <f>#REF!-#REF!</f>
        <v>#REF!</v>
      </c>
      <c r="I15" s="98" t="e">
        <f t="shared" si="1"/>
        <v>#REF!</v>
      </c>
    </row>
    <row r="16" spans="1:9" x14ac:dyDescent="0.2">
      <c r="A16" s="2" t="s">
        <v>199</v>
      </c>
      <c r="B16" s="125" t="s">
        <v>381</v>
      </c>
      <c r="C16" s="125" t="s">
        <v>345</v>
      </c>
      <c r="D16" s="84"/>
      <c r="E16" s="120">
        <v>1</v>
      </c>
      <c r="F16" s="106">
        <f t="shared" si="0"/>
        <v>0</v>
      </c>
      <c r="G16" s="191"/>
      <c r="H16" s="100" t="e">
        <f>#REF!-#REF!</f>
        <v>#REF!</v>
      </c>
      <c r="I16" s="98" t="e">
        <f t="shared" si="1"/>
        <v>#REF!</v>
      </c>
    </row>
    <row r="17" spans="1:9" x14ac:dyDescent="0.2">
      <c r="A17" s="2" t="s">
        <v>200</v>
      </c>
      <c r="B17" s="125" t="s">
        <v>381</v>
      </c>
      <c r="C17" s="125" t="s">
        <v>346</v>
      </c>
      <c r="D17" s="84"/>
      <c r="E17" s="120">
        <v>1</v>
      </c>
      <c r="F17" s="106">
        <f t="shared" si="0"/>
        <v>0</v>
      </c>
      <c r="G17" s="191"/>
      <c r="H17" s="100" t="e">
        <f>#REF!-#REF!</f>
        <v>#REF!</v>
      </c>
      <c r="I17" s="98" t="e">
        <f t="shared" si="1"/>
        <v>#REF!</v>
      </c>
    </row>
    <row r="18" spans="1:9" x14ac:dyDescent="0.2">
      <c r="B18" s="125" t="s">
        <v>382</v>
      </c>
      <c r="C18" s="125" t="s">
        <v>347</v>
      </c>
      <c r="D18" s="84">
        <v>3025</v>
      </c>
      <c r="E18" s="120">
        <v>2</v>
      </c>
      <c r="F18" s="106">
        <f t="shared" si="0"/>
        <v>6050</v>
      </c>
      <c r="G18" s="191"/>
      <c r="H18" s="100" t="e">
        <f>#REF!-#REF!</f>
        <v>#REF!</v>
      </c>
      <c r="I18" s="98" t="e">
        <f t="shared" si="1"/>
        <v>#REF!</v>
      </c>
    </row>
    <row r="19" spans="1:9" x14ac:dyDescent="0.2">
      <c r="B19" s="125" t="s">
        <v>383</v>
      </c>
      <c r="C19" s="125" t="s">
        <v>348</v>
      </c>
      <c r="D19" s="84">
        <v>500</v>
      </c>
      <c r="E19" s="120">
        <v>1</v>
      </c>
      <c r="F19" s="106">
        <f t="shared" si="0"/>
        <v>500</v>
      </c>
      <c r="G19" s="191"/>
      <c r="H19" s="100" t="e">
        <f>#REF!-#REF!</f>
        <v>#REF!</v>
      </c>
      <c r="I19" s="98" t="e">
        <f t="shared" si="1"/>
        <v>#REF!</v>
      </c>
    </row>
    <row r="20" spans="1:9" x14ac:dyDescent="0.2">
      <c r="B20" s="125" t="s">
        <v>384</v>
      </c>
      <c r="C20" s="125" t="s">
        <v>347</v>
      </c>
      <c r="D20" s="84">
        <v>1100</v>
      </c>
      <c r="E20" s="120">
        <v>1</v>
      </c>
      <c r="F20" s="106">
        <f t="shared" si="0"/>
        <v>1100</v>
      </c>
      <c r="G20" s="191"/>
      <c r="H20" s="100" t="e">
        <f>#REF!-#REF!</f>
        <v>#REF!</v>
      </c>
      <c r="I20" s="98" t="e">
        <f t="shared" si="1"/>
        <v>#REF!</v>
      </c>
    </row>
    <row r="21" spans="1:9" x14ac:dyDescent="0.2">
      <c r="A21" s="2" t="s">
        <v>200</v>
      </c>
      <c r="B21" s="125" t="s">
        <v>385</v>
      </c>
      <c r="C21" s="125" t="s">
        <v>349</v>
      </c>
      <c r="D21" s="84"/>
      <c r="E21" s="120">
        <v>1</v>
      </c>
      <c r="F21" s="106">
        <f t="shared" si="0"/>
        <v>0</v>
      </c>
      <c r="G21" s="191"/>
      <c r="H21" s="100" t="e">
        <f>#REF!-#REF!</f>
        <v>#REF!</v>
      </c>
      <c r="I21" s="98" t="e">
        <f t="shared" si="1"/>
        <v>#REF!</v>
      </c>
    </row>
    <row r="22" spans="1:9" x14ac:dyDescent="0.2">
      <c r="A22" s="2" t="s">
        <v>198</v>
      </c>
      <c r="B22" s="125" t="s">
        <v>263</v>
      </c>
      <c r="C22" s="125" t="s">
        <v>350</v>
      </c>
      <c r="D22" s="84"/>
      <c r="E22" s="120">
        <v>1</v>
      </c>
      <c r="F22" s="106">
        <f t="shared" si="0"/>
        <v>0</v>
      </c>
      <c r="G22" s="191"/>
      <c r="H22" s="100" t="e">
        <f>#REF!-#REF!</f>
        <v>#REF!</v>
      </c>
      <c r="I22" s="98" t="e">
        <f t="shared" si="1"/>
        <v>#REF!</v>
      </c>
    </row>
    <row r="23" spans="1:9" ht="11.25" customHeight="1" x14ac:dyDescent="0.2">
      <c r="A23" s="2" t="s">
        <v>199</v>
      </c>
      <c r="B23" s="125" t="s">
        <v>267</v>
      </c>
      <c r="C23" s="125" t="s">
        <v>351</v>
      </c>
      <c r="D23" s="84">
        <v>2000</v>
      </c>
      <c r="E23" s="120">
        <v>1</v>
      </c>
      <c r="F23" s="106">
        <f t="shared" si="0"/>
        <v>2000</v>
      </c>
      <c r="G23" s="191"/>
      <c r="H23" s="100" t="e">
        <f>#REF!-#REF!</f>
        <v>#REF!</v>
      </c>
      <c r="I23" s="98" t="e">
        <f t="shared" si="1"/>
        <v>#REF!</v>
      </c>
    </row>
    <row r="24" spans="1:9" ht="11.25" customHeight="1" x14ac:dyDescent="0.2">
      <c r="A24" s="2" t="s">
        <v>199</v>
      </c>
      <c r="B24" s="125" t="s">
        <v>285</v>
      </c>
      <c r="C24" s="127" t="s">
        <v>352</v>
      </c>
      <c r="D24" s="84">
        <v>2700</v>
      </c>
      <c r="E24" s="121">
        <v>1</v>
      </c>
      <c r="F24" s="106">
        <f t="shared" si="0"/>
        <v>2700</v>
      </c>
      <c r="G24" s="191"/>
      <c r="H24" s="100" t="e">
        <f>#REF!-#REF!</f>
        <v>#REF!</v>
      </c>
      <c r="I24" s="98" t="e">
        <f t="shared" si="1"/>
        <v>#REF!</v>
      </c>
    </row>
    <row r="25" spans="1:9" ht="11.25" customHeight="1" x14ac:dyDescent="0.2">
      <c r="B25" s="125" t="s">
        <v>285</v>
      </c>
      <c r="C25" s="127" t="s">
        <v>353</v>
      </c>
      <c r="D25" s="84">
        <v>2700</v>
      </c>
      <c r="E25" s="120">
        <v>1</v>
      </c>
      <c r="F25" s="106">
        <f t="shared" si="0"/>
        <v>2700</v>
      </c>
      <c r="G25" s="191"/>
      <c r="H25" s="100" t="e">
        <f>#REF!-#REF!</f>
        <v>#REF!</v>
      </c>
      <c r="I25" s="98" t="e">
        <f t="shared" si="1"/>
        <v>#REF!</v>
      </c>
    </row>
    <row r="26" spans="1:9" ht="11.25" customHeight="1" x14ac:dyDescent="0.2">
      <c r="A26" s="2" t="s">
        <v>200</v>
      </c>
      <c r="B26" s="125" t="s">
        <v>287</v>
      </c>
      <c r="C26" s="127" t="s">
        <v>354</v>
      </c>
      <c r="D26" s="84">
        <v>600</v>
      </c>
      <c r="E26" s="120">
        <v>1</v>
      </c>
      <c r="F26" s="106">
        <f t="shared" si="0"/>
        <v>600</v>
      </c>
      <c r="G26" s="191"/>
      <c r="H26" s="100" t="e">
        <f>#REF!-#REF!</f>
        <v>#REF!</v>
      </c>
      <c r="I26" s="98" t="e">
        <f t="shared" si="1"/>
        <v>#REF!</v>
      </c>
    </row>
    <row r="27" spans="1:9" ht="11.25" customHeight="1" x14ac:dyDescent="0.2">
      <c r="B27" s="125" t="s">
        <v>280</v>
      </c>
      <c r="C27" s="125" t="s">
        <v>355</v>
      </c>
      <c r="D27" s="84">
        <v>4000</v>
      </c>
      <c r="E27" s="120">
        <v>1</v>
      </c>
      <c r="F27" s="106">
        <f t="shared" si="0"/>
        <v>4000</v>
      </c>
      <c r="G27" s="191"/>
      <c r="H27" s="100" t="e">
        <f>#REF!-#REF!</f>
        <v>#REF!</v>
      </c>
      <c r="I27" s="98" t="e">
        <f t="shared" si="1"/>
        <v>#REF!</v>
      </c>
    </row>
    <row r="28" spans="1:9" ht="11.25" customHeight="1" x14ac:dyDescent="0.2">
      <c r="B28" s="125" t="s">
        <v>280</v>
      </c>
      <c r="C28" s="125" t="s">
        <v>356</v>
      </c>
      <c r="D28" s="84">
        <v>13000</v>
      </c>
      <c r="E28" s="120">
        <v>1</v>
      </c>
      <c r="F28" s="106">
        <f t="shared" si="0"/>
        <v>13000</v>
      </c>
      <c r="G28" s="191"/>
      <c r="H28" s="100" t="e">
        <f>#REF!-#REF!</f>
        <v>#REF!</v>
      </c>
      <c r="I28" s="98" t="e">
        <f t="shared" si="1"/>
        <v>#REF!</v>
      </c>
    </row>
    <row r="29" spans="1:9" ht="11.25" customHeight="1" x14ac:dyDescent="0.2">
      <c r="B29" s="125" t="s">
        <v>357</v>
      </c>
      <c r="C29" s="125" t="s">
        <v>358</v>
      </c>
      <c r="D29" s="84">
        <v>3500</v>
      </c>
      <c r="E29" s="120">
        <v>1</v>
      </c>
      <c r="F29" s="106">
        <f t="shared" si="0"/>
        <v>3500</v>
      </c>
      <c r="G29" s="191"/>
      <c r="H29" s="100" t="e">
        <f>#REF!-#REF!</f>
        <v>#REF!</v>
      </c>
      <c r="I29" s="98" t="e">
        <f t="shared" si="1"/>
        <v>#REF!</v>
      </c>
    </row>
    <row r="30" spans="1:9" ht="11.25" customHeight="1" x14ac:dyDescent="0.2">
      <c r="B30" s="125" t="s">
        <v>357</v>
      </c>
      <c r="C30" s="125" t="s">
        <v>359</v>
      </c>
      <c r="D30" s="84">
        <v>8300</v>
      </c>
      <c r="E30" s="120">
        <v>1</v>
      </c>
      <c r="F30" s="106">
        <f t="shared" si="0"/>
        <v>8300</v>
      </c>
      <c r="G30" s="191"/>
      <c r="H30" s="100" t="e">
        <f>#REF!-#REF!</f>
        <v>#REF!</v>
      </c>
      <c r="I30" s="98" t="e">
        <f t="shared" si="1"/>
        <v>#REF!</v>
      </c>
    </row>
    <row r="31" spans="1:9" ht="11.25" customHeight="1" x14ac:dyDescent="0.2">
      <c r="A31" s="2" t="s">
        <v>199</v>
      </c>
      <c r="B31" s="125" t="s">
        <v>391</v>
      </c>
      <c r="C31" s="125" t="s">
        <v>360</v>
      </c>
      <c r="D31" s="84">
        <v>750</v>
      </c>
      <c r="E31" s="120">
        <v>1</v>
      </c>
      <c r="F31" s="106">
        <f t="shared" si="0"/>
        <v>750</v>
      </c>
      <c r="G31" s="191"/>
      <c r="H31" s="100" t="e">
        <f>#REF!-#REF!</f>
        <v>#REF!</v>
      </c>
      <c r="I31" s="98" t="e">
        <f t="shared" si="1"/>
        <v>#REF!</v>
      </c>
    </row>
    <row r="32" spans="1:9" ht="11.25" customHeight="1" x14ac:dyDescent="0.2">
      <c r="B32" s="125" t="s">
        <v>288</v>
      </c>
      <c r="C32" s="125" t="s">
        <v>361</v>
      </c>
      <c r="D32" s="84">
        <v>1500</v>
      </c>
      <c r="E32" s="120">
        <v>1</v>
      </c>
      <c r="F32" s="106">
        <f t="shared" si="0"/>
        <v>1500</v>
      </c>
      <c r="G32" s="191"/>
      <c r="H32" s="100" t="e">
        <f>#REF!-#REF!</f>
        <v>#REF!</v>
      </c>
      <c r="I32" s="98" t="e">
        <f t="shared" si="1"/>
        <v>#REF!</v>
      </c>
    </row>
    <row r="33" spans="1:9" ht="11.25" customHeight="1" x14ac:dyDescent="0.2">
      <c r="B33" s="125" t="s">
        <v>289</v>
      </c>
      <c r="C33" s="125" t="s">
        <v>361</v>
      </c>
      <c r="D33" s="84">
        <v>1500</v>
      </c>
      <c r="E33" s="120">
        <v>1</v>
      </c>
      <c r="F33" s="106">
        <f t="shared" si="0"/>
        <v>1500</v>
      </c>
      <c r="G33" s="191"/>
      <c r="H33" s="100" t="e">
        <f>#REF!-#REF!</f>
        <v>#REF!</v>
      </c>
      <c r="I33" s="98" t="e">
        <f t="shared" si="1"/>
        <v>#REF!</v>
      </c>
    </row>
    <row r="34" spans="1:9" ht="11.25" customHeight="1" x14ac:dyDescent="0.2">
      <c r="A34" s="2" t="s">
        <v>200</v>
      </c>
      <c r="B34" s="125" t="s">
        <v>362</v>
      </c>
      <c r="C34" s="125" t="s">
        <v>363</v>
      </c>
      <c r="D34" s="84">
        <v>750</v>
      </c>
      <c r="E34" s="120">
        <v>1</v>
      </c>
      <c r="F34" s="106">
        <f t="shared" si="0"/>
        <v>750</v>
      </c>
      <c r="G34" s="191"/>
      <c r="H34" s="100" t="e">
        <f>#REF!-#REF!</f>
        <v>#REF!</v>
      </c>
      <c r="I34" s="98" t="e">
        <f t="shared" si="1"/>
        <v>#REF!</v>
      </c>
    </row>
    <row r="35" spans="1:9" ht="11.25" customHeight="1" x14ac:dyDescent="0.2">
      <c r="A35" s="2" t="s">
        <v>199</v>
      </c>
      <c r="B35" s="125" t="s">
        <v>275</v>
      </c>
      <c r="C35" s="125" t="s">
        <v>364</v>
      </c>
      <c r="D35" s="84"/>
      <c r="E35" s="120">
        <v>1</v>
      </c>
      <c r="F35" s="106">
        <f t="shared" si="0"/>
        <v>0</v>
      </c>
      <c r="G35" s="191"/>
      <c r="H35" s="100" t="e">
        <f>#REF!-#REF!</f>
        <v>#REF!</v>
      </c>
      <c r="I35" s="98" t="e">
        <f t="shared" si="1"/>
        <v>#REF!</v>
      </c>
    </row>
    <row r="36" spans="1:9" ht="11.25" customHeight="1" x14ac:dyDescent="0.2">
      <c r="B36" s="125" t="s">
        <v>275</v>
      </c>
      <c r="C36" s="125" t="s">
        <v>365</v>
      </c>
      <c r="D36" s="84"/>
      <c r="E36" s="120">
        <v>1</v>
      </c>
      <c r="F36" s="106">
        <f t="shared" si="0"/>
        <v>0</v>
      </c>
      <c r="G36" s="191"/>
      <c r="H36" s="100" t="e">
        <f>#REF!-#REF!</f>
        <v>#REF!</v>
      </c>
      <c r="I36" s="98" t="e">
        <f t="shared" si="1"/>
        <v>#REF!</v>
      </c>
    </row>
    <row r="37" spans="1:9" ht="11.25" customHeight="1" x14ac:dyDescent="0.2">
      <c r="B37" s="125" t="s">
        <v>275</v>
      </c>
      <c r="C37" s="125" t="s">
        <v>366</v>
      </c>
      <c r="D37" s="84"/>
      <c r="E37" s="120">
        <v>1</v>
      </c>
      <c r="F37" s="106">
        <f t="shared" si="0"/>
        <v>0</v>
      </c>
      <c r="G37" s="191"/>
      <c r="H37" s="100" t="e">
        <f>#REF!-#REF!</f>
        <v>#REF!</v>
      </c>
      <c r="I37" s="98" t="e">
        <f t="shared" si="1"/>
        <v>#REF!</v>
      </c>
    </row>
    <row r="38" spans="1:9" ht="11.25" customHeight="1" x14ac:dyDescent="0.2">
      <c r="A38" s="2" t="s">
        <v>198</v>
      </c>
      <c r="B38" s="125" t="s">
        <v>367</v>
      </c>
      <c r="C38" s="125" t="s">
        <v>368</v>
      </c>
      <c r="D38" s="84">
        <v>875</v>
      </c>
      <c r="E38" s="120">
        <v>1</v>
      </c>
      <c r="F38" s="106">
        <f t="shared" si="0"/>
        <v>875</v>
      </c>
      <c r="G38" s="191"/>
      <c r="H38" s="100" t="e">
        <f>#REF!-#REF!</f>
        <v>#REF!</v>
      </c>
      <c r="I38" s="98" t="e">
        <f t="shared" si="1"/>
        <v>#REF!</v>
      </c>
    </row>
    <row r="39" spans="1:9" ht="11.25" customHeight="1" x14ac:dyDescent="0.2">
      <c r="A39" s="2" t="s">
        <v>198</v>
      </c>
      <c r="B39" s="125" t="s">
        <v>367</v>
      </c>
      <c r="C39" s="125" t="s">
        <v>359</v>
      </c>
      <c r="D39" s="84">
        <v>875</v>
      </c>
      <c r="E39" s="120">
        <v>1</v>
      </c>
      <c r="F39" s="106">
        <f t="shared" si="0"/>
        <v>875</v>
      </c>
      <c r="G39" s="191"/>
      <c r="H39" s="100" t="e">
        <f>#REF!-#REF!</f>
        <v>#REF!</v>
      </c>
      <c r="I39" s="98" t="e">
        <f t="shared" si="1"/>
        <v>#REF!</v>
      </c>
    </row>
    <row r="40" spans="1:9" ht="11.25" customHeight="1" x14ac:dyDescent="0.2">
      <c r="B40" s="125" t="s">
        <v>279</v>
      </c>
      <c r="C40" s="125" t="s">
        <v>369</v>
      </c>
      <c r="D40" s="84">
        <v>500</v>
      </c>
      <c r="E40" s="120">
        <v>1</v>
      </c>
      <c r="F40" s="106">
        <f t="shared" si="0"/>
        <v>500</v>
      </c>
      <c r="G40" s="191"/>
      <c r="H40" s="100" t="e">
        <f>#REF!-#REF!</f>
        <v>#REF!</v>
      </c>
      <c r="I40" s="98" t="e">
        <f t="shared" si="1"/>
        <v>#REF!</v>
      </c>
    </row>
    <row r="41" spans="1:9" ht="11.25" customHeight="1" x14ac:dyDescent="0.2">
      <c r="B41" s="125" t="s">
        <v>370</v>
      </c>
      <c r="C41" s="125" t="s">
        <v>371</v>
      </c>
      <c r="D41" s="84">
        <v>300</v>
      </c>
      <c r="E41" s="120">
        <v>1</v>
      </c>
      <c r="F41" s="106">
        <f t="shared" si="0"/>
        <v>300</v>
      </c>
      <c r="G41" s="191"/>
      <c r="H41" s="100" t="e">
        <f>#REF!-#REF!</f>
        <v>#REF!</v>
      </c>
      <c r="I41" s="98" t="e">
        <f t="shared" si="1"/>
        <v>#REF!</v>
      </c>
    </row>
    <row r="42" spans="1:9" ht="11.25" customHeight="1" x14ac:dyDescent="0.2">
      <c r="B42" s="125" t="s">
        <v>370</v>
      </c>
      <c r="C42" s="125" t="s">
        <v>372</v>
      </c>
      <c r="D42" s="84">
        <v>300</v>
      </c>
      <c r="E42" s="120">
        <v>1</v>
      </c>
      <c r="F42" s="106">
        <f t="shared" si="0"/>
        <v>300</v>
      </c>
      <c r="G42" s="191"/>
      <c r="H42" s="100" t="e">
        <f>#REF!-#REF!</f>
        <v>#REF!</v>
      </c>
      <c r="I42" s="98" t="e">
        <f t="shared" si="1"/>
        <v>#REF!</v>
      </c>
    </row>
    <row r="43" spans="1:9" ht="11.25" customHeight="1" x14ac:dyDescent="0.2">
      <c r="B43" s="125" t="s">
        <v>322</v>
      </c>
      <c r="C43" s="125" t="s">
        <v>369</v>
      </c>
      <c r="D43" s="84">
        <v>4000</v>
      </c>
      <c r="E43" s="120">
        <v>1</v>
      </c>
      <c r="F43" s="106">
        <f t="shared" si="0"/>
        <v>4000</v>
      </c>
      <c r="G43" s="191"/>
      <c r="H43" s="100" t="e">
        <f>#REF!-#REF!</f>
        <v>#REF!</v>
      </c>
      <c r="I43" s="98" t="e">
        <f t="shared" si="1"/>
        <v>#REF!</v>
      </c>
    </row>
    <row r="44" spans="1:9" ht="11.25" customHeight="1" x14ac:dyDescent="0.2">
      <c r="B44" s="125" t="s">
        <v>323</v>
      </c>
      <c r="C44" s="125" t="s">
        <v>369</v>
      </c>
      <c r="D44" s="84"/>
      <c r="E44" s="120">
        <v>1</v>
      </c>
      <c r="F44" s="106">
        <f t="shared" si="0"/>
        <v>0</v>
      </c>
      <c r="G44" s="191"/>
      <c r="H44" s="100" t="e">
        <f>#REF!-#REF!</f>
        <v>#REF!</v>
      </c>
      <c r="I44" s="98" t="e">
        <f t="shared" si="1"/>
        <v>#REF!</v>
      </c>
    </row>
    <row r="45" spans="1:9" ht="11.25" customHeight="1" x14ac:dyDescent="0.2">
      <c r="B45" s="125" t="s">
        <v>389</v>
      </c>
      <c r="C45" s="125" t="s">
        <v>373</v>
      </c>
      <c r="D45" s="84">
        <v>6800</v>
      </c>
      <c r="E45" s="120">
        <v>1</v>
      </c>
      <c r="F45" s="106">
        <f t="shared" si="0"/>
        <v>6800</v>
      </c>
      <c r="G45" s="191"/>
      <c r="H45" s="100" t="e">
        <f>#REF!-#REF!</f>
        <v>#REF!</v>
      </c>
      <c r="I45" s="98" t="e">
        <f t="shared" si="1"/>
        <v>#REF!</v>
      </c>
    </row>
    <row r="46" spans="1:9" ht="11.25" customHeight="1" x14ac:dyDescent="0.2">
      <c r="B46" s="125" t="s">
        <v>388</v>
      </c>
      <c r="C46" s="125" t="s">
        <v>374</v>
      </c>
      <c r="D46" s="84">
        <v>13500</v>
      </c>
      <c r="E46" s="120">
        <v>1</v>
      </c>
      <c r="F46" s="106">
        <f t="shared" si="0"/>
        <v>13500</v>
      </c>
      <c r="G46" s="191"/>
      <c r="H46" s="100" t="e">
        <f>#REF!-#REF!</f>
        <v>#REF!</v>
      </c>
      <c r="I46" s="98" t="e">
        <f t="shared" si="1"/>
        <v>#REF!</v>
      </c>
    </row>
    <row r="47" spans="1:9" ht="11.25" customHeight="1" x14ac:dyDescent="0.2">
      <c r="B47" s="125" t="s">
        <v>375</v>
      </c>
      <c r="C47" s="125" t="s">
        <v>376</v>
      </c>
      <c r="D47" s="84"/>
      <c r="E47" s="120">
        <v>1</v>
      </c>
      <c r="F47" s="106">
        <f t="shared" si="0"/>
        <v>0</v>
      </c>
      <c r="G47" s="191"/>
      <c r="H47" s="100" t="e">
        <f>#REF!-#REF!</f>
        <v>#REF!</v>
      </c>
      <c r="I47" s="98" t="e">
        <f t="shared" si="1"/>
        <v>#REF!</v>
      </c>
    </row>
    <row r="48" spans="1:9" ht="11.25" customHeight="1" x14ac:dyDescent="0.2">
      <c r="B48" s="125" t="s">
        <v>284</v>
      </c>
      <c r="C48" s="125" t="s">
        <v>377</v>
      </c>
      <c r="D48" s="84">
        <v>1500</v>
      </c>
      <c r="E48" s="120">
        <v>1</v>
      </c>
      <c r="F48" s="106">
        <f t="shared" si="0"/>
        <v>1500</v>
      </c>
      <c r="G48" s="191"/>
      <c r="H48" s="100" t="e">
        <f>#REF!-#REF!</f>
        <v>#REF!</v>
      </c>
      <c r="I48" s="98" t="e">
        <f t="shared" si="1"/>
        <v>#REF!</v>
      </c>
    </row>
    <row r="49" spans="1:9" ht="11.25" customHeight="1" x14ac:dyDescent="0.2">
      <c r="B49" s="125" t="s">
        <v>386</v>
      </c>
      <c r="C49" s="125" t="s">
        <v>378</v>
      </c>
      <c r="D49" s="84"/>
      <c r="E49" s="120">
        <v>1</v>
      </c>
      <c r="F49" s="106">
        <f t="shared" si="0"/>
        <v>0</v>
      </c>
      <c r="G49" s="191"/>
      <c r="H49" s="100" t="e">
        <f>#REF!-#REF!</f>
        <v>#REF!</v>
      </c>
      <c r="I49" s="98" t="e">
        <f t="shared" si="1"/>
        <v>#REF!</v>
      </c>
    </row>
    <row r="50" spans="1:9" ht="11.25" customHeight="1" x14ac:dyDescent="0.2">
      <c r="B50" s="82" t="s">
        <v>387</v>
      </c>
      <c r="C50" s="82" t="s">
        <v>321</v>
      </c>
      <c r="D50" s="84">
        <v>600</v>
      </c>
      <c r="E50" s="120">
        <v>1</v>
      </c>
      <c r="F50" s="106">
        <f t="shared" si="0"/>
        <v>600</v>
      </c>
      <c r="G50" s="191"/>
      <c r="H50" s="100" t="e">
        <f>#REF!-#REF!</f>
        <v>#REF!</v>
      </c>
      <c r="I50" s="98" t="e">
        <f t="shared" si="1"/>
        <v>#REF!</v>
      </c>
    </row>
    <row r="51" spans="1:9" ht="11.25" customHeight="1" x14ac:dyDescent="0.2">
      <c r="B51" s="82"/>
      <c r="C51" s="82"/>
      <c r="D51" s="84"/>
      <c r="E51" s="120"/>
      <c r="F51" s="106">
        <f t="shared" si="0"/>
        <v>0</v>
      </c>
      <c r="G51" s="191"/>
      <c r="H51" s="100" t="e">
        <f>#REF!-#REF!</f>
        <v>#REF!</v>
      </c>
      <c r="I51" s="98" t="e">
        <f t="shared" si="1"/>
        <v>#REF!</v>
      </c>
    </row>
    <row r="52" spans="1:9" ht="11.25" customHeight="1" x14ac:dyDescent="0.2">
      <c r="B52" s="82"/>
      <c r="C52" s="82"/>
      <c r="D52" s="84"/>
      <c r="E52" s="120"/>
      <c r="F52" s="106">
        <f t="shared" si="0"/>
        <v>0</v>
      </c>
      <c r="G52" s="191"/>
      <c r="H52" s="100" t="e">
        <f>#REF!-#REF!</f>
        <v>#REF!</v>
      </c>
      <c r="I52" s="98" t="e">
        <f t="shared" si="1"/>
        <v>#REF!</v>
      </c>
    </row>
    <row r="53" spans="1:9" ht="11.25" customHeight="1" x14ac:dyDescent="0.2">
      <c r="B53" s="82"/>
      <c r="C53" s="82"/>
      <c r="D53" s="84"/>
      <c r="E53" s="120"/>
      <c r="F53" s="106">
        <f t="shared" si="0"/>
        <v>0</v>
      </c>
      <c r="G53" s="191"/>
      <c r="H53" s="100" t="e">
        <f>#REF!-#REF!</f>
        <v>#REF!</v>
      </c>
      <c r="I53" s="98" t="e">
        <f t="shared" si="1"/>
        <v>#REF!</v>
      </c>
    </row>
    <row r="54" spans="1:9" ht="11.25" customHeight="1" x14ac:dyDescent="0.2">
      <c r="B54" s="82"/>
      <c r="C54" s="82"/>
      <c r="D54" s="84"/>
      <c r="E54" s="120"/>
      <c r="F54" s="106">
        <f t="shared" si="0"/>
        <v>0</v>
      </c>
      <c r="G54" s="191"/>
      <c r="H54" s="100" t="e">
        <f>#REF!-#REF!</f>
        <v>#REF!</v>
      </c>
      <c r="I54" s="98" t="e">
        <f t="shared" si="1"/>
        <v>#REF!</v>
      </c>
    </row>
    <row r="55" spans="1:9" ht="11.25" customHeight="1" x14ac:dyDescent="0.2">
      <c r="B55" s="82"/>
      <c r="C55" s="82"/>
      <c r="D55" s="84"/>
      <c r="E55" s="120"/>
      <c r="F55" s="106">
        <f t="shared" si="0"/>
        <v>0</v>
      </c>
      <c r="G55" s="191"/>
      <c r="H55" s="100" t="e">
        <f>#REF!-#REF!</f>
        <v>#REF!</v>
      </c>
      <c r="I55" s="98" t="e">
        <f t="shared" si="1"/>
        <v>#REF!</v>
      </c>
    </row>
    <row r="56" spans="1:9" ht="11.25" customHeight="1" x14ac:dyDescent="0.2">
      <c r="B56" s="82"/>
      <c r="C56" s="82"/>
      <c r="D56" s="84"/>
      <c r="E56" s="120"/>
      <c r="F56" s="106">
        <f t="shared" si="0"/>
        <v>0</v>
      </c>
      <c r="G56" s="191"/>
      <c r="H56" s="100" t="e">
        <f>#REF!-#REF!</f>
        <v>#REF!</v>
      </c>
      <c r="I56" s="98" t="e">
        <f t="shared" si="1"/>
        <v>#REF!</v>
      </c>
    </row>
    <row r="57" spans="1:9" x14ac:dyDescent="0.2">
      <c r="A57" s="2" t="s">
        <v>200</v>
      </c>
      <c r="B57" s="82"/>
      <c r="C57" s="82"/>
      <c r="D57" s="84"/>
      <c r="E57" s="122"/>
      <c r="F57" s="106">
        <f t="shared" si="0"/>
        <v>0</v>
      </c>
      <c r="G57" s="191"/>
      <c r="H57" s="100" t="e">
        <f>#REF!-#REF!</f>
        <v>#REF!</v>
      </c>
      <c r="I57" s="98" t="e">
        <f t="shared" si="1"/>
        <v>#REF!</v>
      </c>
    </row>
    <row r="58" spans="1:9" ht="12.75" customHeight="1" x14ac:dyDescent="0.2">
      <c r="B58" s="118" t="s">
        <v>319</v>
      </c>
      <c r="C58" s="15"/>
      <c r="D58" s="103"/>
      <c r="E58" s="123"/>
      <c r="F58" s="103"/>
      <c r="G58" s="191"/>
      <c r="H58" s="210"/>
      <c r="I58" s="210"/>
    </row>
    <row r="59" spans="1:9" x14ac:dyDescent="0.2">
      <c r="A59" s="2" t="s">
        <v>198</v>
      </c>
      <c r="B59" s="82" t="s">
        <v>318</v>
      </c>
      <c r="C59" s="82"/>
      <c r="D59" s="84"/>
      <c r="E59" s="122">
        <v>1</v>
      </c>
      <c r="F59" s="106">
        <f t="shared" si="0"/>
        <v>0</v>
      </c>
      <c r="G59" s="191"/>
      <c r="H59" s="100" t="e">
        <f>#REF!-#REF!</f>
        <v>#REF!</v>
      </c>
      <c r="I59" s="98" t="e">
        <f t="shared" si="1"/>
        <v>#REF!</v>
      </c>
    </row>
    <row r="60" spans="1:9" x14ac:dyDescent="0.2">
      <c r="A60" s="2" t="s">
        <v>198</v>
      </c>
      <c r="B60" s="82" t="s">
        <v>320</v>
      </c>
      <c r="C60" s="82"/>
      <c r="D60" s="84"/>
      <c r="E60" s="120">
        <v>0.5</v>
      </c>
      <c r="F60" s="106">
        <f t="shared" si="0"/>
        <v>0</v>
      </c>
      <c r="G60" s="191"/>
      <c r="H60" s="100" t="e">
        <f>#REF!-#REF!</f>
        <v>#REF!</v>
      </c>
      <c r="I60" s="98" t="e">
        <f t="shared" si="1"/>
        <v>#REF!</v>
      </c>
    </row>
    <row r="61" spans="1:9" x14ac:dyDescent="0.2">
      <c r="A61" s="2" t="s">
        <v>198</v>
      </c>
      <c r="B61" s="82" t="s">
        <v>207</v>
      </c>
      <c r="C61" s="82"/>
      <c r="D61" s="84"/>
      <c r="E61" s="120">
        <v>0.3</v>
      </c>
      <c r="F61" s="106">
        <f t="shared" si="0"/>
        <v>0</v>
      </c>
      <c r="G61" s="191"/>
      <c r="H61" s="100" t="e">
        <f>#REF!-#REF!</f>
        <v>#REF!</v>
      </c>
      <c r="I61" s="98" t="e">
        <f t="shared" si="1"/>
        <v>#REF!</v>
      </c>
    </row>
    <row r="62" spans="1:9" x14ac:dyDescent="0.2">
      <c r="A62" s="2" t="s">
        <v>200</v>
      </c>
      <c r="B62" s="82" t="s">
        <v>379</v>
      </c>
      <c r="C62" s="82"/>
      <c r="D62" s="84"/>
      <c r="E62" s="120">
        <v>1</v>
      </c>
      <c r="F62" s="106">
        <f t="shared" si="0"/>
        <v>0</v>
      </c>
      <c r="G62" s="191"/>
      <c r="H62" s="100" t="e">
        <f>#REF!-#REF!</f>
        <v>#REF!</v>
      </c>
      <c r="I62" s="98" t="e">
        <f t="shared" si="1"/>
        <v>#REF!</v>
      </c>
    </row>
    <row r="63" spans="1:9" x14ac:dyDescent="0.2">
      <c r="A63" s="2" t="s">
        <v>198</v>
      </c>
      <c r="B63" s="82" t="s">
        <v>324</v>
      </c>
      <c r="C63" s="82"/>
      <c r="D63" s="84"/>
      <c r="E63" s="120">
        <v>1</v>
      </c>
      <c r="F63" s="106">
        <f t="shared" si="0"/>
        <v>0</v>
      </c>
      <c r="G63" s="191"/>
      <c r="H63" s="100" t="e">
        <f>#REF!-#REF!</f>
        <v>#REF!</v>
      </c>
      <c r="I63" s="98" t="e">
        <f t="shared" si="1"/>
        <v>#REF!</v>
      </c>
    </row>
    <row r="64" spans="1:9" x14ac:dyDescent="0.2">
      <c r="B64" s="82" t="s">
        <v>325</v>
      </c>
      <c r="C64" s="82"/>
      <c r="D64" s="84"/>
      <c r="E64" s="120">
        <v>1</v>
      </c>
      <c r="F64" s="106">
        <f t="shared" si="0"/>
        <v>0</v>
      </c>
      <c r="G64" s="191"/>
      <c r="H64" s="100" t="e">
        <f>#REF!-#REF!</f>
        <v>#REF!</v>
      </c>
      <c r="I64" s="98" t="e">
        <f t="shared" si="1"/>
        <v>#REF!</v>
      </c>
    </row>
    <row r="65" spans="2:9" x14ac:dyDescent="0.2">
      <c r="B65" s="82"/>
      <c r="C65" s="82"/>
      <c r="D65" s="84"/>
      <c r="E65" s="120"/>
      <c r="F65" s="106">
        <f t="shared" si="0"/>
        <v>0</v>
      </c>
      <c r="G65" s="191"/>
      <c r="H65" s="100" t="e">
        <f>#REF!-#REF!</f>
        <v>#REF!</v>
      </c>
      <c r="I65" s="98" t="e">
        <f t="shared" si="1"/>
        <v>#REF!</v>
      </c>
    </row>
    <row r="66" spans="2:9" x14ac:dyDescent="0.2">
      <c r="B66" s="82"/>
      <c r="C66" s="82"/>
      <c r="D66" s="84"/>
      <c r="E66" s="120"/>
      <c r="F66" s="106">
        <f t="shared" si="0"/>
        <v>0</v>
      </c>
      <c r="G66" s="191"/>
      <c r="H66" s="100" t="e">
        <f>#REF!-#REF!</f>
        <v>#REF!</v>
      </c>
      <c r="I66" s="98" t="e">
        <f t="shared" si="1"/>
        <v>#REF!</v>
      </c>
    </row>
    <row r="67" spans="2:9" x14ac:dyDescent="0.2">
      <c r="B67" s="82"/>
      <c r="C67" s="82"/>
      <c r="D67" s="84"/>
      <c r="E67" s="122"/>
      <c r="F67" s="106">
        <f t="shared" si="0"/>
        <v>0</v>
      </c>
      <c r="G67" s="191"/>
      <c r="H67" s="100" t="e">
        <f>#REF!-#REF!</f>
        <v>#REF!</v>
      </c>
      <c r="I67" s="98" t="e">
        <f t="shared" si="1"/>
        <v>#REF!</v>
      </c>
    </row>
    <row r="69" spans="2:9" hidden="1" x14ac:dyDescent="0.2">
      <c r="B69" s="112"/>
      <c r="C69" s="15"/>
      <c r="D69" s="15"/>
      <c r="E69" s="15"/>
      <c r="F69" s="124">
        <f>SUM(F7:F67)</f>
        <v>176580</v>
      </c>
      <c r="G69" s="15"/>
      <c r="H69" s="113" t="e">
        <f>SUM(H48:H68)</f>
        <v>#REF!</v>
      </c>
      <c r="I69" s="114" t="e">
        <f>SUM(I7:I68)</f>
        <v>#REF!</v>
      </c>
    </row>
    <row r="71" spans="2:9" ht="12" thickBot="1" x14ac:dyDescent="0.25"/>
    <row r="72" spans="2:9" ht="13.5" thickBot="1" x14ac:dyDescent="0.25">
      <c r="B72" s="115" t="s">
        <v>316</v>
      </c>
      <c r="C72" s="117">
        <f>F69</f>
        <v>176580</v>
      </c>
    </row>
    <row r="73" spans="2:9" ht="12" thickBot="1" x14ac:dyDescent="0.25"/>
    <row r="74" spans="2:9" ht="13.5" thickBot="1" x14ac:dyDescent="0.25">
      <c r="B74" s="115" t="s">
        <v>317</v>
      </c>
      <c r="C74" s="116" t="e">
        <f>#REF!-I69</f>
        <v>#REF!</v>
      </c>
    </row>
    <row r="76" spans="2:9" ht="51" x14ac:dyDescent="0.2">
      <c r="B76" s="128" t="s">
        <v>390</v>
      </c>
    </row>
  </sheetData>
  <sheetProtection selectLockedCells="1"/>
  <mergeCells count="3">
    <mergeCell ref="B2:C2"/>
    <mergeCell ref="G7:G67"/>
    <mergeCell ref="H58:I58"/>
  </mergeCells>
  <pageMargins left="0.23" right="0.13" top="0.41" bottom="0.2" header="0.41" footer="0.2"/>
  <pageSetup paperSize="9" scale="60" fitToHeight="3" orientation="portrait"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F28"/>
  <sheetViews>
    <sheetView topLeftCell="A12" workbookViewId="0">
      <selection activeCell="F28" sqref="F28"/>
    </sheetView>
  </sheetViews>
  <sheetFormatPr defaultRowHeight="12.75" x14ac:dyDescent="0.2"/>
  <cols>
    <col min="6" max="6" width="46.28515625" customWidth="1"/>
  </cols>
  <sheetData>
    <row r="28" spans="6:6" x14ac:dyDescent="0.2">
      <c r="F28" s="130"/>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764"/>
  <sheetViews>
    <sheetView topLeftCell="A433" workbookViewId="0">
      <selection activeCell="B442" sqref="B442"/>
    </sheetView>
  </sheetViews>
  <sheetFormatPr defaultRowHeight="12.75" x14ac:dyDescent="0.2"/>
  <cols>
    <col min="1" max="1" width="33.85546875" style="30" bestFit="1" customWidth="1"/>
    <col min="2" max="2" width="33.42578125" style="30" bestFit="1" customWidth="1"/>
    <col min="3" max="256" width="9.140625" style="30"/>
    <col min="257" max="257" width="33.85546875" style="30" bestFit="1" customWidth="1"/>
    <col min="258" max="258" width="33.42578125" style="30" bestFit="1" customWidth="1"/>
    <col min="259" max="512" width="9.140625" style="30"/>
    <col min="513" max="513" width="33.85546875" style="30" bestFit="1" customWidth="1"/>
    <col min="514" max="514" width="33.42578125" style="30" bestFit="1" customWidth="1"/>
    <col min="515" max="768" width="9.140625" style="30"/>
    <col min="769" max="769" width="33.85546875" style="30" bestFit="1" customWidth="1"/>
    <col min="770" max="770" width="33.42578125" style="30" bestFit="1" customWidth="1"/>
    <col min="771" max="1024" width="9.140625" style="30"/>
    <col min="1025" max="1025" width="33.85546875" style="30" bestFit="1" customWidth="1"/>
    <col min="1026" max="1026" width="33.42578125" style="30" bestFit="1" customWidth="1"/>
    <col min="1027" max="1280" width="9.140625" style="30"/>
    <col min="1281" max="1281" width="33.85546875" style="30" bestFit="1" customWidth="1"/>
    <col min="1282" max="1282" width="33.42578125" style="30" bestFit="1" customWidth="1"/>
    <col min="1283" max="1536" width="9.140625" style="30"/>
    <col min="1537" max="1537" width="33.85546875" style="30" bestFit="1" customWidth="1"/>
    <col min="1538" max="1538" width="33.42578125" style="30" bestFit="1" customWidth="1"/>
    <col min="1539" max="1792" width="9.140625" style="30"/>
    <col min="1793" max="1793" width="33.85546875" style="30" bestFit="1" customWidth="1"/>
    <col min="1794" max="1794" width="33.42578125" style="30" bestFit="1" customWidth="1"/>
    <col min="1795" max="2048" width="9.140625" style="30"/>
    <col min="2049" max="2049" width="33.85546875" style="30" bestFit="1" customWidth="1"/>
    <col min="2050" max="2050" width="33.42578125" style="30" bestFit="1" customWidth="1"/>
    <col min="2051" max="2304" width="9.140625" style="30"/>
    <col min="2305" max="2305" width="33.85546875" style="30" bestFit="1" customWidth="1"/>
    <col min="2306" max="2306" width="33.42578125" style="30" bestFit="1" customWidth="1"/>
    <col min="2307" max="2560" width="9.140625" style="30"/>
    <col min="2561" max="2561" width="33.85546875" style="30" bestFit="1" customWidth="1"/>
    <col min="2562" max="2562" width="33.42578125" style="30" bestFit="1" customWidth="1"/>
    <col min="2563" max="2816" width="9.140625" style="30"/>
    <col min="2817" max="2817" width="33.85546875" style="30" bestFit="1" customWidth="1"/>
    <col min="2818" max="2818" width="33.42578125" style="30" bestFit="1" customWidth="1"/>
    <col min="2819" max="3072" width="9.140625" style="30"/>
    <col min="3073" max="3073" width="33.85546875" style="30" bestFit="1" customWidth="1"/>
    <col min="3074" max="3074" width="33.42578125" style="30" bestFit="1" customWidth="1"/>
    <col min="3075" max="3328" width="9.140625" style="30"/>
    <col min="3329" max="3329" width="33.85546875" style="30" bestFit="1" customWidth="1"/>
    <col min="3330" max="3330" width="33.42578125" style="30" bestFit="1" customWidth="1"/>
    <col min="3331" max="3584" width="9.140625" style="30"/>
    <col min="3585" max="3585" width="33.85546875" style="30" bestFit="1" customWidth="1"/>
    <col min="3586" max="3586" width="33.42578125" style="30" bestFit="1" customWidth="1"/>
    <col min="3587" max="3840" width="9.140625" style="30"/>
    <col min="3841" max="3841" width="33.85546875" style="30" bestFit="1" customWidth="1"/>
    <col min="3842" max="3842" width="33.42578125" style="30" bestFit="1" customWidth="1"/>
    <col min="3843" max="4096" width="9.140625" style="30"/>
    <col min="4097" max="4097" width="33.85546875" style="30" bestFit="1" customWidth="1"/>
    <col min="4098" max="4098" width="33.42578125" style="30" bestFit="1" customWidth="1"/>
    <col min="4099" max="4352" width="9.140625" style="30"/>
    <col min="4353" max="4353" width="33.85546875" style="30" bestFit="1" customWidth="1"/>
    <col min="4354" max="4354" width="33.42578125" style="30" bestFit="1" customWidth="1"/>
    <col min="4355" max="4608" width="9.140625" style="30"/>
    <col min="4609" max="4609" width="33.85546875" style="30" bestFit="1" customWidth="1"/>
    <col min="4610" max="4610" width="33.42578125" style="30" bestFit="1" customWidth="1"/>
    <col min="4611" max="4864" width="9.140625" style="30"/>
    <col min="4865" max="4865" width="33.85546875" style="30" bestFit="1" customWidth="1"/>
    <col min="4866" max="4866" width="33.42578125" style="30" bestFit="1" customWidth="1"/>
    <col min="4867" max="5120" width="9.140625" style="30"/>
    <col min="5121" max="5121" width="33.85546875" style="30" bestFit="1" customWidth="1"/>
    <col min="5122" max="5122" width="33.42578125" style="30" bestFit="1" customWidth="1"/>
    <col min="5123" max="5376" width="9.140625" style="30"/>
    <col min="5377" max="5377" width="33.85546875" style="30" bestFit="1" customWidth="1"/>
    <col min="5378" max="5378" width="33.42578125" style="30" bestFit="1" customWidth="1"/>
    <col min="5379" max="5632" width="9.140625" style="30"/>
    <col min="5633" max="5633" width="33.85546875" style="30" bestFit="1" customWidth="1"/>
    <col min="5634" max="5634" width="33.42578125" style="30" bestFit="1" customWidth="1"/>
    <col min="5635" max="5888" width="9.140625" style="30"/>
    <col min="5889" max="5889" width="33.85546875" style="30" bestFit="1" customWidth="1"/>
    <col min="5890" max="5890" width="33.42578125" style="30" bestFit="1" customWidth="1"/>
    <col min="5891" max="6144" width="9.140625" style="30"/>
    <col min="6145" max="6145" width="33.85546875" style="30" bestFit="1" customWidth="1"/>
    <col min="6146" max="6146" width="33.42578125" style="30" bestFit="1" customWidth="1"/>
    <col min="6147" max="6400" width="9.140625" style="30"/>
    <col min="6401" max="6401" width="33.85546875" style="30" bestFit="1" customWidth="1"/>
    <col min="6402" max="6402" width="33.42578125" style="30" bestFit="1" customWidth="1"/>
    <col min="6403" max="6656" width="9.140625" style="30"/>
    <col min="6657" max="6657" width="33.85546875" style="30" bestFit="1" customWidth="1"/>
    <col min="6658" max="6658" width="33.42578125" style="30" bestFit="1" customWidth="1"/>
    <col min="6659" max="6912" width="9.140625" style="30"/>
    <col min="6913" max="6913" width="33.85546875" style="30" bestFit="1" customWidth="1"/>
    <col min="6914" max="6914" width="33.42578125" style="30" bestFit="1" customWidth="1"/>
    <col min="6915" max="7168" width="9.140625" style="30"/>
    <col min="7169" max="7169" width="33.85546875" style="30" bestFit="1" customWidth="1"/>
    <col min="7170" max="7170" width="33.42578125" style="30" bestFit="1" customWidth="1"/>
    <col min="7171" max="7424" width="9.140625" style="30"/>
    <col min="7425" max="7425" width="33.85546875" style="30" bestFit="1" customWidth="1"/>
    <col min="7426" max="7426" width="33.42578125" style="30" bestFit="1" customWidth="1"/>
    <col min="7427" max="7680" width="9.140625" style="30"/>
    <col min="7681" max="7681" width="33.85546875" style="30" bestFit="1" customWidth="1"/>
    <col min="7682" max="7682" width="33.42578125" style="30" bestFit="1" customWidth="1"/>
    <col min="7683" max="7936" width="9.140625" style="30"/>
    <col min="7937" max="7937" width="33.85546875" style="30" bestFit="1" customWidth="1"/>
    <col min="7938" max="7938" width="33.42578125" style="30" bestFit="1" customWidth="1"/>
    <col min="7939" max="8192" width="9.140625" style="30"/>
    <col min="8193" max="8193" width="33.85546875" style="30" bestFit="1" customWidth="1"/>
    <col min="8194" max="8194" width="33.42578125" style="30" bestFit="1" customWidth="1"/>
    <col min="8195" max="8448" width="9.140625" style="30"/>
    <col min="8449" max="8449" width="33.85546875" style="30" bestFit="1" customWidth="1"/>
    <col min="8450" max="8450" width="33.42578125" style="30" bestFit="1" customWidth="1"/>
    <col min="8451" max="8704" width="9.140625" style="30"/>
    <col min="8705" max="8705" width="33.85546875" style="30" bestFit="1" customWidth="1"/>
    <col min="8706" max="8706" width="33.42578125" style="30" bestFit="1" customWidth="1"/>
    <col min="8707" max="8960" width="9.140625" style="30"/>
    <col min="8961" max="8961" width="33.85546875" style="30" bestFit="1" customWidth="1"/>
    <col min="8962" max="8962" width="33.42578125" style="30" bestFit="1" customWidth="1"/>
    <col min="8963" max="9216" width="9.140625" style="30"/>
    <col min="9217" max="9217" width="33.85546875" style="30" bestFit="1" customWidth="1"/>
    <col min="9218" max="9218" width="33.42578125" style="30" bestFit="1" customWidth="1"/>
    <col min="9219" max="9472" width="9.140625" style="30"/>
    <col min="9473" max="9473" width="33.85546875" style="30" bestFit="1" customWidth="1"/>
    <col min="9474" max="9474" width="33.42578125" style="30" bestFit="1" customWidth="1"/>
    <col min="9475" max="9728" width="9.140625" style="30"/>
    <col min="9729" max="9729" width="33.85546875" style="30" bestFit="1" customWidth="1"/>
    <col min="9730" max="9730" width="33.42578125" style="30" bestFit="1" customWidth="1"/>
    <col min="9731" max="9984" width="9.140625" style="30"/>
    <col min="9985" max="9985" width="33.85546875" style="30" bestFit="1" customWidth="1"/>
    <col min="9986" max="9986" width="33.42578125" style="30" bestFit="1" customWidth="1"/>
    <col min="9987" max="10240" width="9.140625" style="30"/>
    <col min="10241" max="10241" width="33.85546875" style="30" bestFit="1" customWidth="1"/>
    <col min="10242" max="10242" width="33.42578125" style="30" bestFit="1" customWidth="1"/>
    <col min="10243" max="10496" width="9.140625" style="30"/>
    <col min="10497" max="10497" width="33.85546875" style="30" bestFit="1" customWidth="1"/>
    <col min="10498" max="10498" width="33.42578125" style="30" bestFit="1" customWidth="1"/>
    <col min="10499" max="10752" width="9.140625" style="30"/>
    <col min="10753" max="10753" width="33.85546875" style="30" bestFit="1" customWidth="1"/>
    <col min="10754" max="10754" width="33.42578125" style="30" bestFit="1" customWidth="1"/>
    <col min="10755" max="11008" width="9.140625" style="30"/>
    <col min="11009" max="11009" width="33.85546875" style="30" bestFit="1" customWidth="1"/>
    <col min="11010" max="11010" width="33.42578125" style="30" bestFit="1" customWidth="1"/>
    <col min="11011" max="11264" width="9.140625" style="30"/>
    <col min="11265" max="11265" width="33.85546875" style="30" bestFit="1" customWidth="1"/>
    <col min="11266" max="11266" width="33.42578125" style="30" bestFit="1" customWidth="1"/>
    <col min="11267" max="11520" width="9.140625" style="30"/>
    <col min="11521" max="11521" width="33.85546875" style="30" bestFit="1" customWidth="1"/>
    <col min="11522" max="11522" width="33.42578125" style="30" bestFit="1" customWidth="1"/>
    <col min="11523" max="11776" width="9.140625" style="30"/>
    <col min="11777" max="11777" width="33.85546875" style="30" bestFit="1" customWidth="1"/>
    <col min="11778" max="11778" width="33.42578125" style="30" bestFit="1" customWidth="1"/>
    <col min="11779" max="12032" width="9.140625" style="30"/>
    <col min="12033" max="12033" width="33.85546875" style="30" bestFit="1" customWidth="1"/>
    <col min="12034" max="12034" width="33.42578125" style="30" bestFit="1" customWidth="1"/>
    <col min="12035" max="12288" width="9.140625" style="30"/>
    <col min="12289" max="12289" width="33.85546875" style="30" bestFit="1" customWidth="1"/>
    <col min="12290" max="12290" width="33.42578125" style="30" bestFit="1" customWidth="1"/>
    <col min="12291" max="12544" width="9.140625" style="30"/>
    <col min="12545" max="12545" width="33.85546875" style="30" bestFit="1" customWidth="1"/>
    <col min="12546" max="12546" width="33.42578125" style="30" bestFit="1" customWidth="1"/>
    <col min="12547" max="12800" width="9.140625" style="30"/>
    <col min="12801" max="12801" width="33.85546875" style="30" bestFit="1" customWidth="1"/>
    <col min="12802" max="12802" width="33.42578125" style="30" bestFit="1" customWidth="1"/>
    <col min="12803" max="13056" width="9.140625" style="30"/>
    <col min="13057" max="13057" width="33.85546875" style="30" bestFit="1" customWidth="1"/>
    <col min="13058" max="13058" width="33.42578125" style="30" bestFit="1" customWidth="1"/>
    <col min="13059" max="13312" width="9.140625" style="30"/>
    <col min="13313" max="13313" width="33.85546875" style="30" bestFit="1" customWidth="1"/>
    <col min="13314" max="13314" width="33.42578125" style="30" bestFit="1" customWidth="1"/>
    <col min="13315" max="13568" width="9.140625" style="30"/>
    <col min="13569" max="13569" width="33.85546875" style="30" bestFit="1" customWidth="1"/>
    <col min="13570" max="13570" width="33.42578125" style="30" bestFit="1" customWidth="1"/>
    <col min="13571" max="13824" width="9.140625" style="30"/>
    <col min="13825" max="13825" width="33.85546875" style="30" bestFit="1" customWidth="1"/>
    <col min="13826" max="13826" width="33.42578125" style="30" bestFit="1" customWidth="1"/>
    <col min="13827" max="14080" width="9.140625" style="30"/>
    <col min="14081" max="14081" width="33.85546875" style="30" bestFit="1" customWidth="1"/>
    <col min="14082" max="14082" width="33.42578125" style="30" bestFit="1" customWidth="1"/>
    <col min="14083" max="14336" width="9.140625" style="30"/>
    <col min="14337" max="14337" width="33.85546875" style="30" bestFit="1" customWidth="1"/>
    <col min="14338" max="14338" width="33.42578125" style="30" bestFit="1" customWidth="1"/>
    <col min="14339" max="14592" width="9.140625" style="30"/>
    <col min="14593" max="14593" width="33.85546875" style="30" bestFit="1" customWidth="1"/>
    <col min="14594" max="14594" width="33.42578125" style="30" bestFit="1" customWidth="1"/>
    <col min="14595" max="14848" width="9.140625" style="30"/>
    <col min="14849" max="14849" width="33.85546875" style="30" bestFit="1" customWidth="1"/>
    <col min="14850" max="14850" width="33.42578125" style="30" bestFit="1" customWidth="1"/>
    <col min="14851" max="15104" width="9.140625" style="30"/>
    <col min="15105" max="15105" width="33.85546875" style="30" bestFit="1" customWidth="1"/>
    <col min="15106" max="15106" width="33.42578125" style="30" bestFit="1" customWidth="1"/>
    <col min="15107" max="15360" width="9.140625" style="30"/>
    <col min="15361" max="15361" width="33.85546875" style="30" bestFit="1" customWidth="1"/>
    <col min="15362" max="15362" width="33.42578125" style="30" bestFit="1" customWidth="1"/>
    <col min="15363" max="15616" width="9.140625" style="30"/>
    <col min="15617" max="15617" width="33.85546875" style="30" bestFit="1" customWidth="1"/>
    <col min="15618" max="15618" width="33.42578125" style="30" bestFit="1" customWidth="1"/>
    <col min="15619" max="15872" width="9.140625" style="30"/>
    <col min="15873" max="15873" width="33.85546875" style="30" bestFit="1" customWidth="1"/>
    <col min="15874" max="15874" width="33.42578125" style="30" bestFit="1" customWidth="1"/>
    <col min="15875" max="16128" width="9.140625" style="30"/>
    <col min="16129" max="16129" width="33.85546875" style="30" bestFit="1" customWidth="1"/>
    <col min="16130" max="16130" width="33.42578125" style="30" bestFit="1" customWidth="1"/>
    <col min="16131" max="16384" width="9.140625" style="30"/>
  </cols>
  <sheetData>
    <row r="1" spans="1:2" ht="18" x14ac:dyDescent="0.25">
      <c r="A1" s="211" t="s">
        <v>40</v>
      </c>
      <c r="B1" s="211"/>
    </row>
    <row r="2" spans="1:2" ht="15.75" x14ac:dyDescent="0.25">
      <c r="A2" s="212"/>
      <c r="B2" s="212"/>
    </row>
    <row r="3" spans="1:2" ht="14.25" x14ac:dyDescent="0.2">
      <c r="A3" s="213" t="s">
        <v>41</v>
      </c>
      <c r="B3" s="213"/>
    </row>
    <row r="4" spans="1:2" ht="15.75" x14ac:dyDescent="0.25">
      <c r="A4" s="214"/>
      <c r="B4" s="214"/>
    </row>
    <row r="5" spans="1:2" x14ac:dyDescent="0.2">
      <c r="A5" s="31" t="s">
        <v>15</v>
      </c>
      <c r="B5" s="31" t="s">
        <v>42</v>
      </c>
    </row>
    <row r="6" spans="1:2" x14ac:dyDescent="0.2">
      <c r="A6" s="31" t="s">
        <v>16</v>
      </c>
      <c r="B6" s="31" t="s">
        <v>43</v>
      </c>
    </row>
    <row r="7" spans="1:2" x14ac:dyDescent="0.2">
      <c r="A7" s="31" t="s">
        <v>17</v>
      </c>
      <c r="B7" s="31" t="s">
        <v>18</v>
      </c>
    </row>
    <row r="9" spans="1:2" ht="15" customHeight="1" x14ac:dyDescent="0.2">
      <c r="A9" s="31" t="s">
        <v>44</v>
      </c>
      <c r="B9" s="31" t="s">
        <v>34</v>
      </c>
    </row>
    <row r="10" spans="1:2" ht="15" customHeight="1" x14ac:dyDescent="0.2">
      <c r="A10" s="31" t="s">
        <v>45</v>
      </c>
      <c r="B10" s="32">
        <v>70035687</v>
      </c>
    </row>
    <row r="11" spans="1:2" ht="15" customHeight="1" x14ac:dyDescent="0.2">
      <c r="A11" s="33" t="s">
        <v>46</v>
      </c>
      <c r="B11" s="34" t="s">
        <v>174</v>
      </c>
    </row>
    <row r="12" spans="1:2" ht="15" customHeight="1" x14ac:dyDescent="0.2">
      <c r="A12" s="33" t="s">
        <v>47</v>
      </c>
      <c r="B12" s="33" t="s">
        <v>48</v>
      </c>
    </row>
    <row r="13" spans="1:2" ht="15" customHeight="1" x14ac:dyDescent="0.2">
      <c r="A13" s="31" t="s">
        <v>49</v>
      </c>
      <c r="B13" s="31" t="s">
        <v>50</v>
      </c>
    </row>
    <row r="14" spans="1:2" ht="15" customHeight="1" x14ac:dyDescent="0.2">
      <c r="A14" s="31" t="s">
        <v>19</v>
      </c>
      <c r="B14" s="31" t="s">
        <v>30</v>
      </c>
    </row>
    <row r="15" spans="1:2" ht="15" customHeight="1" x14ac:dyDescent="0.2">
      <c r="A15" s="31" t="s">
        <v>20</v>
      </c>
      <c r="B15" s="31" t="s">
        <v>328</v>
      </c>
    </row>
    <row r="16" spans="1:2" ht="15" customHeight="1" x14ac:dyDescent="0.2">
      <c r="A16" s="31" t="s">
        <v>21</v>
      </c>
      <c r="B16" s="32">
        <v>2014</v>
      </c>
    </row>
    <row r="17" spans="1:2" ht="15" customHeight="1" x14ac:dyDescent="0.2">
      <c r="A17" s="31" t="s">
        <v>51</v>
      </c>
      <c r="B17" s="31" t="s">
        <v>52</v>
      </c>
    </row>
    <row r="18" spans="1:2" ht="15" customHeight="1" x14ac:dyDescent="0.2">
      <c r="A18" s="31" t="s">
        <v>53</v>
      </c>
      <c r="B18" s="31" t="s">
        <v>54</v>
      </c>
    </row>
    <row r="19" spans="1:2" ht="15" customHeight="1" x14ac:dyDescent="0.2">
      <c r="A19" s="31" t="s">
        <v>55</v>
      </c>
      <c r="B19" s="31" t="s">
        <v>335</v>
      </c>
    </row>
    <row r="20" spans="1:2" ht="15" customHeight="1" x14ac:dyDescent="0.2">
      <c r="A20" s="31" t="s">
        <v>32</v>
      </c>
      <c r="B20" s="32">
        <v>2000</v>
      </c>
    </row>
    <row r="21" spans="1:2" ht="15" customHeight="1" x14ac:dyDescent="0.2">
      <c r="A21" s="31" t="s">
        <v>56</v>
      </c>
      <c r="B21" s="32">
        <v>26</v>
      </c>
    </row>
    <row r="22" spans="1:2" ht="15" customHeight="1" x14ac:dyDescent="0.2">
      <c r="A22" s="31" t="s">
        <v>57</v>
      </c>
      <c r="B22" s="32">
        <v>87.48</v>
      </c>
    </row>
    <row r="23" spans="1:2" ht="15" customHeight="1" x14ac:dyDescent="0.2">
      <c r="A23" s="31" t="s">
        <v>58</v>
      </c>
      <c r="B23" s="32">
        <v>4</v>
      </c>
    </row>
    <row r="24" spans="1:2" ht="15" customHeight="1" x14ac:dyDescent="0.2">
      <c r="A24" s="31" t="s">
        <v>59</v>
      </c>
      <c r="B24" s="32">
        <v>25</v>
      </c>
    </row>
    <row r="25" spans="1:2" ht="15" customHeight="1" x14ac:dyDescent="0.2">
      <c r="A25" s="31" t="s">
        <v>60</v>
      </c>
      <c r="B25" s="32">
        <v>25</v>
      </c>
    </row>
    <row r="26" spans="1:2" ht="15" customHeight="1" x14ac:dyDescent="0.2">
      <c r="A26" s="31" t="s">
        <v>61</v>
      </c>
      <c r="B26" s="32">
        <v>1</v>
      </c>
    </row>
    <row r="27" spans="1:2" ht="15" customHeight="1" x14ac:dyDescent="0.2">
      <c r="A27" s="31" t="s">
        <v>326</v>
      </c>
      <c r="B27" s="32" t="s">
        <v>327</v>
      </c>
    </row>
    <row r="28" spans="1:2" ht="15" customHeight="1" x14ac:dyDescent="0.2">
      <c r="A28" s="31" t="s">
        <v>329</v>
      </c>
      <c r="B28" s="119" t="s">
        <v>330</v>
      </c>
    </row>
    <row r="29" spans="1:2" ht="15" customHeight="1" x14ac:dyDescent="0.2">
      <c r="A29" s="31" t="s">
        <v>62</v>
      </c>
      <c r="B29" s="31" t="s">
        <v>54</v>
      </c>
    </row>
    <row r="30" spans="1:2" ht="15" customHeight="1" x14ac:dyDescent="0.2">
      <c r="A30" s="31" t="s">
        <v>63</v>
      </c>
      <c r="B30" s="31" t="s">
        <v>64</v>
      </c>
    </row>
    <row r="31" spans="1:2" ht="15" customHeight="1" x14ac:dyDescent="0.2">
      <c r="A31" s="35"/>
      <c r="B31" s="35"/>
    </row>
    <row r="32" spans="1:2" ht="15" customHeight="1" x14ac:dyDescent="0.2">
      <c r="A32" s="35"/>
      <c r="B32" s="35"/>
    </row>
    <row r="34" spans="1:2" x14ac:dyDescent="0.2">
      <c r="A34" s="31" t="s">
        <v>44</v>
      </c>
      <c r="B34" s="31" t="s">
        <v>35</v>
      </c>
    </row>
    <row r="35" spans="1:2" x14ac:dyDescent="0.2">
      <c r="A35" s="31" t="s">
        <v>45</v>
      </c>
      <c r="B35" s="32">
        <v>70035688</v>
      </c>
    </row>
    <row r="36" spans="1:2" x14ac:dyDescent="0.2">
      <c r="A36" s="33" t="s">
        <v>46</v>
      </c>
      <c r="B36" s="34" t="s">
        <v>175</v>
      </c>
    </row>
    <row r="37" spans="1:2" x14ac:dyDescent="0.2">
      <c r="A37" s="33" t="s">
        <v>47</v>
      </c>
      <c r="B37" s="33" t="s">
        <v>48</v>
      </c>
    </row>
    <row r="38" spans="1:2" x14ac:dyDescent="0.2">
      <c r="A38" s="31" t="s">
        <v>49</v>
      </c>
      <c r="B38" s="31" t="s">
        <v>50</v>
      </c>
    </row>
    <row r="39" spans="1:2" x14ac:dyDescent="0.2">
      <c r="A39" s="31" t="s">
        <v>19</v>
      </c>
      <c r="B39" s="31" t="s">
        <v>30</v>
      </c>
    </row>
    <row r="40" spans="1:2" x14ac:dyDescent="0.2">
      <c r="A40" s="31" t="s">
        <v>20</v>
      </c>
      <c r="B40" s="31" t="s">
        <v>328</v>
      </c>
    </row>
    <row r="41" spans="1:2" x14ac:dyDescent="0.2">
      <c r="A41" s="31" t="s">
        <v>21</v>
      </c>
      <c r="B41" s="32">
        <v>2014</v>
      </c>
    </row>
    <row r="42" spans="1:2" x14ac:dyDescent="0.2">
      <c r="A42" s="31" t="s">
        <v>51</v>
      </c>
      <c r="B42" s="31" t="s">
        <v>52</v>
      </c>
    </row>
    <row r="43" spans="1:2" x14ac:dyDescent="0.2">
      <c r="A43" s="31" t="s">
        <v>53</v>
      </c>
      <c r="B43" s="31" t="s">
        <v>54</v>
      </c>
    </row>
    <row r="44" spans="1:2" x14ac:dyDescent="0.2">
      <c r="A44" s="31" t="s">
        <v>55</v>
      </c>
      <c r="B44" s="31" t="s">
        <v>335</v>
      </c>
    </row>
    <row r="45" spans="1:2" x14ac:dyDescent="0.2">
      <c r="A45" s="31" t="s">
        <v>32</v>
      </c>
      <c r="B45" s="32">
        <v>2000</v>
      </c>
    </row>
    <row r="46" spans="1:2" x14ac:dyDescent="0.2">
      <c r="A46" s="31" t="s">
        <v>56</v>
      </c>
      <c r="B46" s="32">
        <v>26</v>
      </c>
    </row>
    <row r="47" spans="1:2" x14ac:dyDescent="0.2">
      <c r="A47" s="31" t="s">
        <v>57</v>
      </c>
      <c r="B47" s="32">
        <v>87.48</v>
      </c>
    </row>
    <row r="48" spans="1:2" x14ac:dyDescent="0.2">
      <c r="A48" s="31" t="s">
        <v>58</v>
      </c>
      <c r="B48" s="32">
        <v>4</v>
      </c>
    </row>
    <row r="49" spans="1:2" ht="12.75" customHeight="1" x14ac:dyDescent="0.2">
      <c r="A49" s="31" t="s">
        <v>59</v>
      </c>
      <c r="B49" s="32">
        <v>25</v>
      </c>
    </row>
    <row r="50" spans="1:2" ht="12.75" customHeight="1" x14ac:dyDescent="0.2">
      <c r="A50" s="31" t="s">
        <v>60</v>
      </c>
      <c r="B50" s="32">
        <v>25</v>
      </c>
    </row>
    <row r="51" spans="1:2" ht="12.75" customHeight="1" x14ac:dyDescent="0.2">
      <c r="A51" s="31" t="s">
        <v>61</v>
      </c>
      <c r="B51" s="32">
        <v>1</v>
      </c>
    </row>
    <row r="52" spans="1:2" ht="12.75" customHeight="1" x14ac:dyDescent="0.2">
      <c r="A52" s="31" t="s">
        <v>326</v>
      </c>
      <c r="B52" s="32" t="s">
        <v>327</v>
      </c>
    </row>
    <row r="53" spans="1:2" ht="12.75" customHeight="1" x14ac:dyDescent="0.2">
      <c r="A53" s="31" t="s">
        <v>329</v>
      </c>
      <c r="B53" s="119" t="s">
        <v>330</v>
      </c>
    </row>
    <row r="54" spans="1:2" ht="12.75" customHeight="1" x14ac:dyDescent="0.2">
      <c r="A54" s="31" t="s">
        <v>62</v>
      </c>
      <c r="B54" s="31" t="s">
        <v>54</v>
      </c>
    </row>
    <row r="55" spans="1:2" ht="12.75" customHeight="1" x14ac:dyDescent="0.2">
      <c r="A55" s="31" t="s">
        <v>63</v>
      </c>
      <c r="B55" s="31" t="s">
        <v>64</v>
      </c>
    </row>
    <row r="56" spans="1:2" ht="12.75" customHeight="1" x14ac:dyDescent="0.2">
      <c r="A56" s="35"/>
      <c r="B56" s="35"/>
    </row>
    <row r="59" spans="1:2" x14ac:dyDescent="0.2">
      <c r="A59" s="31" t="s">
        <v>44</v>
      </c>
      <c r="B59" s="31" t="s">
        <v>36</v>
      </c>
    </row>
    <row r="60" spans="1:2" x14ac:dyDescent="0.2">
      <c r="A60" s="31" t="s">
        <v>45</v>
      </c>
      <c r="B60" s="32">
        <v>70035689</v>
      </c>
    </row>
    <row r="61" spans="1:2" x14ac:dyDescent="0.2">
      <c r="A61" s="33" t="s">
        <v>46</v>
      </c>
      <c r="B61" s="33" t="s">
        <v>176</v>
      </c>
    </row>
    <row r="62" spans="1:2" x14ac:dyDescent="0.2">
      <c r="A62" s="33" t="s">
        <v>47</v>
      </c>
      <c r="B62" s="33" t="s">
        <v>48</v>
      </c>
    </row>
    <row r="63" spans="1:2" x14ac:dyDescent="0.2">
      <c r="A63" s="31" t="s">
        <v>49</v>
      </c>
      <c r="B63" s="31" t="s">
        <v>50</v>
      </c>
    </row>
    <row r="64" spans="1:2" x14ac:dyDescent="0.2">
      <c r="A64" s="31" t="s">
        <v>19</v>
      </c>
      <c r="B64" s="31" t="s">
        <v>30</v>
      </c>
    </row>
    <row r="65" spans="1:2" x14ac:dyDescent="0.2">
      <c r="A65" s="31" t="s">
        <v>20</v>
      </c>
      <c r="B65" s="31" t="s">
        <v>328</v>
      </c>
    </row>
    <row r="66" spans="1:2" x14ac:dyDescent="0.2">
      <c r="A66" s="31" t="s">
        <v>21</v>
      </c>
      <c r="B66" s="32">
        <v>2014</v>
      </c>
    </row>
    <row r="67" spans="1:2" x14ac:dyDescent="0.2">
      <c r="A67" s="31" t="s">
        <v>51</v>
      </c>
      <c r="B67" s="31" t="s">
        <v>52</v>
      </c>
    </row>
    <row r="68" spans="1:2" x14ac:dyDescent="0.2">
      <c r="A68" s="31" t="s">
        <v>53</v>
      </c>
      <c r="B68" s="31" t="s">
        <v>54</v>
      </c>
    </row>
    <row r="69" spans="1:2" x14ac:dyDescent="0.2">
      <c r="A69" s="31" t="s">
        <v>55</v>
      </c>
      <c r="B69" s="31" t="s">
        <v>335</v>
      </c>
    </row>
    <row r="70" spans="1:2" x14ac:dyDescent="0.2">
      <c r="A70" s="31" t="s">
        <v>32</v>
      </c>
      <c r="B70" s="32">
        <v>1350</v>
      </c>
    </row>
    <row r="71" spans="1:2" x14ac:dyDescent="0.2">
      <c r="A71" s="31" t="s">
        <v>56</v>
      </c>
      <c r="B71" s="32">
        <v>18</v>
      </c>
    </row>
    <row r="72" spans="1:2" x14ac:dyDescent="0.2">
      <c r="A72" s="31" t="s">
        <v>57</v>
      </c>
      <c r="B72" s="32">
        <v>77.400000000000006</v>
      </c>
    </row>
    <row r="73" spans="1:2" x14ac:dyDescent="0.2">
      <c r="A73" s="31" t="s">
        <v>58</v>
      </c>
      <c r="B73" s="32">
        <v>4</v>
      </c>
    </row>
    <row r="74" spans="1:2" x14ac:dyDescent="0.2">
      <c r="A74" s="31" t="s">
        <v>59</v>
      </c>
      <c r="B74" s="32">
        <v>22</v>
      </c>
    </row>
    <row r="75" spans="1:2" x14ac:dyDescent="0.2">
      <c r="A75" s="31" t="s">
        <v>60</v>
      </c>
      <c r="B75" s="32">
        <v>22</v>
      </c>
    </row>
    <row r="76" spans="1:2" x14ac:dyDescent="0.2">
      <c r="A76" s="31" t="s">
        <v>61</v>
      </c>
      <c r="B76" s="32">
        <v>1</v>
      </c>
    </row>
    <row r="77" spans="1:2" x14ac:dyDescent="0.2">
      <c r="A77" s="31" t="s">
        <v>326</v>
      </c>
      <c r="B77" s="32" t="s">
        <v>331</v>
      </c>
    </row>
    <row r="78" spans="1:2" x14ac:dyDescent="0.2">
      <c r="A78" s="31" t="s">
        <v>329</v>
      </c>
      <c r="B78" s="119" t="s">
        <v>330</v>
      </c>
    </row>
    <row r="79" spans="1:2" x14ac:dyDescent="0.2">
      <c r="A79" s="31" t="s">
        <v>62</v>
      </c>
      <c r="B79" s="31" t="s">
        <v>65</v>
      </c>
    </row>
    <row r="80" spans="1:2" x14ac:dyDescent="0.2">
      <c r="A80" s="31" t="s">
        <v>63</v>
      </c>
      <c r="B80" s="31" t="s">
        <v>64</v>
      </c>
    </row>
    <row r="81" spans="1:2" x14ac:dyDescent="0.2">
      <c r="A81" s="35"/>
      <c r="B81" s="35"/>
    </row>
    <row r="83" spans="1:2" x14ac:dyDescent="0.2">
      <c r="A83" s="31" t="s">
        <v>44</v>
      </c>
      <c r="B83" s="31" t="s">
        <v>37</v>
      </c>
    </row>
    <row r="84" spans="1:2" x14ac:dyDescent="0.2">
      <c r="A84" s="31" t="s">
        <v>45</v>
      </c>
      <c r="B84" s="32">
        <v>70035690</v>
      </c>
    </row>
    <row r="85" spans="1:2" x14ac:dyDescent="0.2">
      <c r="A85" s="33" t="s">
        <v>46</v>
      </c>
      <c r="B85" s="33" t="s">
        <v>177</v>
      </c>
    </row>
    <row r="86" spans="1:2" x14ac:dyDescent="0.2">
      <c r="A86" s="33" t="s">
        <v>47</v>
      </c>
      <c r="B86" s="33" t="s">
        <v>48</v>
      </c>
    </row>
    <row r="87" spans="1:2" x14ac:dyDescent="0.2">
      <c r="A87" s="31" t="s">
        <v>49</v>
      </c>
      <c r="B87" s="31" t="s">
        <v>50</v>
      </c>
    </row>
    <row r="88" spans="1:2" x14ac:dyDescent="0.2">
      <c r="A88" s="31" t="s">
        <v>19</v>
      </c>
      <c r="B88" s="31" t="s">
        <v>30</v>
      </c>
    </row>
    <row r="89" spans="1:2" x14ac:dyDescent="0.2">
      <c r="A89" s="31" t="s">
        <v>20</v>
      </c>
      <c r="B89" s="31" t="s">
        <v>328</v>
      </c>
    </row>
    <row r="90" spans="1:2" x14ac:dyDescent="0.2">
      <c r="A90" s="31" t="s">
        <v>21</v>
      </c>
      <c r="B90" s="32">
        <v>2014</v>
      </c>
    </row>
    <row r="91" spans="1:2" x14ac:dyDescent="0.2">
      <c r="A91" s="31" t="s">
        <v>51</v>
      </c>
      <c r="B91" s="31" t="s">
        <v>52</v>
      </c>
    </row>
    <row r="92" spans="1:2" x14ac:dyDescent="0.2">
      <c r="A92" s="31" t="s">
        <v>53</v>
      </c>
      <c r="B92" s="31" t="s">
        <v>54</v>
      </c>
    </row>
    <row r="93" spans="1:2" x14ac:dyDescent="0.2">
      <c r="A93" s="31" t="s">
        <v>55</v>
      </c>
      <c r="B93" s="31" t="s">
        <v>335</v>
      </c>
    </row>
    <row r="94" spans="1:2" x14ac:dyDescent="0.2">
      <c r="A94" s="31" t="s">
        <v>32</v>
      </c>
      <c r="B94" s="32">
        <v>1350</v>
      </c>
    </row>
    <row r="95" spans="1:2" x14ac:dyDescent="0.2">
      <c r="A95" s="31" t="s">
        <v>56</v>
      </c>
      <c r="B95" s="32">
        <v>18</v>
      </c>
    </row>
    <row r="96" spans="1:2" x14ac:dyDescent="0.2">
      <c r="A96" s="31" t="s">
        <v>57</v>
      </c>
      <c r="B96" s="32">
        <v>77.400000000000006</v>
      </c>
    </row>
    <row r="97" spans="1:2" x14ac:dyDescent="0.2">
      <c r="A97" s="31" t="s">
        <v>58</v>
      </c>
      <c r="B97" s="32">
        <v>4</v>
      </c>
    </row>
    <row r="98" spans="1:2" x14ac:dyDescent="0.2">
      <c r="A98" s="31" t="s">
        <v>59</v>
      </c>
      <c r="B98" s="32">
        <v>22</v>
      </c>
    </row>
    <row r="99" spans="1:2" x14ac:dyDescent="0.2">
      <c r="A99" s="31" t="s">
        <v>60</v>
      </c>
      <c r="B99" s="32">
        <v>22</v>
      </c>
    </row>
    <row r="100" spans="1:2" x14ac:dyDescent="0.2">
      <c r="A100" s="31" t="s">
        <v>61</v>
      </c>
      <c r="B100" s="32">
        <v>1</v>
      </c>
    </row>
    <row r="101" spans="1:2" x14ac:dyDescent="0.2">
      <c r="A101" s="31" t="s">
        <v>326</v>
      </c>
      <c r="B101" s="32" t="s">
        <v>331</v>
      </c>
    </row>
    <row r="102" spans="1:2" x14ac:dyDescent="0.2">
      <c r="A102" s="31" t="s">
        <v>329</v>
      </c>
      <c r="B102" s="119" t="s">
        <v>330</v>
      </c>
    </row>
    <row r="103" spans="1:2" x14ac:dyDescent="0.2">
      <c r="A103" s="31" t="s">
        <v>62</v>
      </c>
      <c r="B103" s="31" t="s">
        <v>65</v>
      </c>
    </row>
    <row r="104" spans="1:2" x14ac:dyDescent="0.2">
      <c r="A104" s="31" t="s">
        <v>63</v>
      </c>
      <c r="B104" s="31" t="s">
        <v>64</v>
      </c>
    </row>
    <row r="105" spans="1:2" x14ac:dyDescent="0.2">
      <c r="A105" s="35"/>
      <c r="B105" s="35"/>
    </row>
    <row r="107" spans="1:2" x14ac:dyDescent="0.2">
      <c r="A107" s="31" t="s">
        <v>44</v>
      </c>
      <c r="B107" s="31" t="s">
        <v>38</v>
      </c>
    </row>
    <row r="108" spans="1:2" x14ac:dyDescent="0.2">
      <c r="A108" s="31" t="s">
        <v>45</v>
      </c>
      <c r="B108" s="32">
        <v>70035691</v>
      </c>
    </row>
    <row r="109" spans="1:2" x14ac:dyDescent="0.2">
      <c r="A109" s="33" t="s">
        <v>46</v>
      </c>
      <c r="B109" s="33" t="s">
        <v>178</v>
      </c>
    </row>
    <row r="110" spans="1:2" x14ac:dyDescent="0.2">
      <c r="A110" s="33" t="s">
        <v>47</v>
      </c>
      <c r="B110" s="33" t="s">
        <v>48</v>
      </c>
    </row>
    <row r="111" spans="1:2" x14ac:dyDescent="0.2">
      <c r="A111" s="31" t="s">
        <v>49</v>
      </c>
      <c r="B111" s="31" t="s">
        <v>50</v>
      </c>
    </row>
    <row r="112" spans="1:2" x14ac:dyDescent="0.2">
      <c r="A112" s="31" t="s">
        <v>19</v>
      </c>
      <c r="B112" s="31" t="s">
        <v>30</v>
      </c>
    </row>
    <row r="113" spans="1:2" x14ac:dyDescent="0.2">
      <c r="A113" s="31" t="s">
        <v>20</v>
      </c>
      <c r="B113" s="31" t="s">
        <v>328</v>
      </c>
    </row>
    <row r="114" spans="1:2" x14ac:dyDescent="0.2">
      <c r="A114" s="31" t="s">
        <v>21</v>
      </c>
      <c r="B114" s="32">
        <v>2014</v>
      </c>
    </row>
    <row r="115" spans="1:2" x14ac:dyDescent="0.2">
      <c r="A115" s="31" t="s">
        <v>51</v>
      </c>
      <c r="B115" s="31" t="s">
        <v>52</v>
      </c>
    </row>
    <row r="116" spans="1:2" x14ac:dyDescent="0.2">
      <c r="A116" s="31" t="s">
        <v>53</v>
      </c>
      <c r="B116" s="31" t="s">
        <v>54</v>
      </c>
    </row>
    <row r="117" spans="1:2" x14ac:dyDescent="0.2">
      <c r="A117" s="31" t="s">
        <v>55</v>
      </c>
      <c r="B117" s="31" t="s">
        <v>335</v>
      </c>
    </row>
    <row r="118" spans="1:2" x14ac:dyDescent="0.2">
      <c r="A118" s="31" t="s">
        <v>32</v>
      </c>
      <c r="B118" s="32">
        <v>1350</v>
      </c>
    </row>
    <row r="119" spans="1:2" x14ac:dyDescent="0.2">
      <c r="A119" s="31" t="s">
        <v>56</v>
      </c>
      <c r="B119" s="32">
        <v>18</v>
      </c>
    </row>
    <row r="120" spans="1:2" x14ac:dyDescent="0.2">
      <c r="A120" s="31" t="s">
        <v>57</v>
      </c>
      <c r="B120" s="32">
        <v>77.400000000000006</v>
      </c>
    </row>
    <row r="121" spans="1:2" x14ac:dyDescent="0.2">
      <c r="A121" s="31" t="s">
        <v>58</v>
      </c>
      <c r="B121" s="32">
        <v>4</v>
      </c>
    </row>
    <row r="122" spans="1:2" x14ac:dyDescent="0.2">
      <c r="A122" s="31" t="s">
        <v>59</v>
      </c>
      <c r="B122" s="32">
        <v>22</v>
      </c>
    </row>
    <row r="123" spans="1:2" x14ac:dyDescent="0.2">
      <c r="A123" s="31" t="s">
        <v>60</v>
      </c>
      <c r="B123" s="32">
        <v>22</v>
      </c>
    </row>
    <row r="124" spans="1:2" x14ac:dyDescent="0.2">
      <c r="A124" s="31" t="s">
        <v>61</v>
      </c>
      <c r="B124" s="32">
        <v>1</v>
      </c>
    </row>
    <row r="125" spans="1:2" x14ac:dyDescent="0.2">
      <c r="A125" s="31" t="s">
        <v>326</v>
      </c>
      <c r="B125" s="32" t="s">
        <v>331</v>
      </c>
    </row>
    <row r="126" spans="1:2" x14ac:dyDescent="0.2">
      <c r="A126" s="31" t="s">
        <v>329</v>
      </c>
      <c r="B126" s="119" t="s">
        <v>330</v>
      </c>
    </row>
    <row r="127" spans="1:2" x14ac:dyDescent="0.2">
      <c r="A127" s="31" t="s">
        <v>62</v>
      </c>
      <c r="B127" s="31" t="s">
        <v>65</v>
      </c>
    </row>
    <row r="128" spans="1:2" x14ac:dyDescent="0.2">
      <c r="A128" s="31" t="s">
        <v>63</v>
      </c>
      <c r="B128" s="31" t="s">
        <v>64</v>
      </c>
    </row>
    <row r="129" spans="1:2" x14ac:dyDescent="0.2">
      <c r="A129" s="35"/>
      <c r="B129" s="35"/>
    </row>
    <row r="131" spans="1:2" x14ac:dyDescent="0.2">
      <c r="A131" s="31" t="s">
        <v>44</v>
      </c>
      <c r="B131" s="31" t="s">
        <v>39</v>
      </c>
    </row>
    <row r="132" spans="1:2" x14ac:dyDescent="0.2">
      <c r="A132" s="31" t="s">
        <v>45</v>
      </c>
      <c r="B132" s="32">
        <v>70035692</v>
      </c>
    </row>
    <row r="133" spans="1:2" x14ac:dyDescent="0.2">
      <c r="A133" s="33" t="s">
        <v>46</v>
      </c>
      <c r="B133" s="33" t="s">
        <v>66</v>
      </c>
    </row>
    <row r="134" spans="1:2" x14ac:dyDescent="0.2">
      <c r="A134" s="33" t="s">
        <v>47</v>
      </c>
      <c r="B134" s="33" t="s">
        <v>48</v>
      </c>
    </row>
    <row r="135" spans="1:2" x14ac:dyDescent="0.2">
      <c r="A135" s="31" t="s">
        <v>49</v>
      </c>
      <c r="B135" s="31" t="s">
        <v>50</v>
      </c>
    </row>
    <row r="136" spans="1:2" x14ac:dyDescent="0.2">
      <c r="A136" s="31" t="s">
        <v>19</v>
      </c>
      <c r="B136" s="31" t="s">
        <v>30</v>
      </c>
    </row>
    <row r="137" spans="1:2" x14ac:dyDescent="0.2">
      <c r="A137" s="31" t="s">
        <v>20</v>
      </c>
      <c r="B137" s="31" t="s">
        <v>328</v>
      </c>
    </row>
    <row r="138" spans="1:2" x14ac:dyDescent="0.2">
      <c r="A138" s="31" t="s">
        <v>21</v>
      </c>
      <c r="B138" s="32">
        <v>2014</v>
      </c>
    </row>
    <row r="139" spans="1:2" x14ac:dyDescent="0.2">
      <c r="A139" s="31" t="s">
        <v>51</v>
      </c>
      <c r="B139" s="31" t="s">
        <v>52</v>
      </c>
    </row>
    <row r="140" spans="1:2" x14ac:dyDescent="0.2">
      <c r="A140" s="31" t="s">
        <v>53</v>
      </c>
      <c r="B140" s="31" t="s">
        <v>54</v>
      </c>
    </row>
    <row r="141" spans="1:2" x14ac:dyDescent="0.2">
      <c r="A141" s="31" t="s">
        <v>55</v>
      </c>
      <c r="B141" s="31" t="s">
        <v>335</v>
      </c>
    </row>
    <row r="142" spans="1:2" x14ac:dyDescent="0.2">
      <c r="A142" s="31" t="s">
        <v>32</v>
      </c>
      <c r="B142" s="32">
        <v>1350</v>
      </c>
    </row>
    <row r="143" spans="1:2" x14ac:dyDescent="0.2">
      <c r="A143" s="31" t="s">
        <v>56</v>
      </c>
      <c r="B143" s="32">
        <v>18</v>
      </c>
    </row>
    <row r="144" spans="1:2" x14ac:dyDescent="0.2">
      <c r="A144" s="31" t="s">
        <v>57</v>
      </c>
      <c r="B144" s="32">
        <v>77.400000000000006</v>
      </c>
    </row>
    <row r="145" spans="1:2" x14ac:dyDescent="0.2">
      <c r="A145" s="31" t="s">
        <v>58</v>
      </c>
      <c r="B145" s="32">
        <v>4</v>
      </c>
    </row>
    <row r="146" spans="1:2" x14ac:dyDescent="0.2">
      <c r="A146" s="31" t="s">
        <v>59</v>
      </c>
      <c r="B146" s="32">
        <v>22</v>
      </c>
    </row>
    <row r="147" spans="1:2" x14ac:dyDescent="0.2">
      <c r="A147" s="31" t="s">
        <v>60</v>
      </c>
      <c r="B147" s="32">
        <v>22</v>
      </c>
    </row>
    <row r="148" spans="1:2" x14ac:dyDescent="0.2">
      <c r="A148" s="31" t="s">
        <v>61</v>
      </c>
      <c r="B148" s="32">
        <v>1</v>
      </c>
    </row>
    <row r="149" spans="1:2" x14ac:dyDescent="0.2">
      <c r="A149" s="31" t="s">
        <v>326</v>
      </c>
      <c r="B149" s="32" t="s">
        <v>331</v>
      </c>
    </row>
    <row r="150" spans="1:2" x14ac:dyDescent="0.2">
      <c r="A150" s="31" t="s">
        <v>329</v>
      </c>
      <c r="B150" s="119" t="s">
        <v>330</v>
      </c>
    </row>
    <row r="151" spans="1:2" x14ac:dyDescent="0.2">
      <c r="A151" s="31" t="s">
        <v>62</v>
      </c>
      <c r="B151" s="31" t="s">
        <v>65</v>
      </c>
    </row>
    <row r="152" spans="1:2" x14ac:dyDescent="0.2">
      <c r="A152" s="31" t="s">
        <v>63</v>
      </c>
      <c r="B152" s="31" t="s">
        <v>64</v>
      </c>
    </row>
    <row r="170" spans="1:2" x14ac:dyDescent="0.2">
      <c r="A170" s="31" t="s">
        <v>44</v>
      </c>
      <c r="B170" s="31" t="s">
        <v>67</v>
      </c>
    </row>
    <row r="171" spans="1:2" x14ac:dyDescent="0.2">
      <c r="A171" s="31" t="s">
        <v>45</v>
      </c>
      <c r="B171" s="32">
        <v>70035693</v>
      </c>
    </row>
    <row r="172" spans="1:2" x14ac:dyDescent="0.2">
      <c r="A172" s="33" t="s">
        <v>46</v>
      </c>
      <c r="B172" s="33" t="s">
        <v>180</v>
      </c>
    </row>
    <row r="173" spans="1:2" x14ac:dyDescent="0.2">
      <c r="A173" s="33" t="s">
        <v>47</v>
      </c>
      <c r="B173" s="33" t="s">
        <v>68</v>
      </c>
    </row>
    <row r="174" spans="1:2" x14ac:dyDescent="0.2">
      <c r="A174" s="31" t="s">
        <v>49</v>
      </c>
      <c r="B174" s="31" t="s">
        <v>50</v>
      </c>
    </row>
    <row r="175" spans="1:2" x14ac:dyDescent="0.2">
      <c r="A175" s="31" t="s">
        <v>19</v>
      </c>
      <c r="B175" s="31" t="s">
        <v>30</v>
      </c>
    </row>
    <row r="176" spans="1:2" x14ac:dyDescent="0.2">
      <c r="A176" s="31" t="s">
        <v>20</v>
      </c>
      <c r="B176" s="31" t="s">
        <v>69</v>
      </c>
    </row>
    <row r="177" spans="1:2" x14ac:dyDescent="0.2">
      <c r="A177" s="31" t="s">
        <v>21</v>
      </c>
      <c r="B177" s="32">
        <v>2014</v>
      </c>
    </row>
    <row r="178" spans="1:2" x14ac:dyDescent="0.2">
      <c r="A178" s="31" t="s">
        <v>51</v>
      </c>
      <c r="B178" s="31" t="s">
        <v>52</v>
      </c>
    </row>
    <row r="179" spans="1:2" x14ac:dyDescent="0.2">
      <c r="A179" s="31" t="s">
        <v>53</v>
      </c>
      <c r="B179" s="31" t="s">
        <v>54</v>
      </c>
    </row>
    <row r="180" spans="1:2" x14ac:dyDescent="0.2">
      <c r="A180" s="31" t="s">
        <v>55</v>
      </c>
      <c r="B180" s="31" t="s">
        <v>335</v>
      </c>
    </row>
    <row r="181" spans="1:2" x14ac:dyDescent="0.2">
      <c r="A181" s="31" t="s">
        <v>32</v>
      </c>
      <c r="B181" s="32">
        <v>1350</v>
      </c>
    </row>
    <row r="182" spans="1:2" x14ac:dyDescent="0.2">
      <c r="A182" s="31" t="s">
        <v>56</v>
      </c>
      <c r="B182" s="32">
        <v>18</v>
      </c>
    </row>
    <row r="183" spans="1:2" x14ac:dyDescent="0.2">
      <c r="A183" s="31" t="s">
        <v>57</v>
      </c>
      <c r="B183" s="32">
        <v>55.8</v>
      </c>
    </row>
    <row r="184" spans="1:2" x14ac:dyDescent="0.2">
      <c r="A184" s="31" t="s">
        <v>58</v>
      </c>
      <c r="B184" s="32">
        <v>4</v>
      </c>
    </row>
    <row r="185" spans="1:2" x14ac:dyDescent="0.2">
      <c r="A185" s="31" t="s">
        <v>59</v>
      </c>
      <c r="B185" s="32">
        <v>16</v>
      </c>
    </row>
    <row r="186" spans="1:2" x14ac:dyDescent="0.2">
      <c r="A186" s="31" t="s">
        <v>60</v>
      </c>
      <c r="B186" s="32">
        <v>16</v>
      </c>
    </row>
    <row r="187" spans="1:2" x14ac:dyDescent="0.2">
      <c r="A187" s="31" t="s">
        <v>61</v>
      </c>
      <c r="B187" s="32">
        <v>1</v>
      </c>
    </row>
    <row r="188" spans="1:2" x14ac:dyDescent="0.2">
      <c r="A188" s="31" t="s">
        <v>326</v>
      </c>
      <c r="B188" s="32" t="s">
        <v>331</v>
      </c>
    </row>
    <row r="189" spans="1:2" x14ac:dyDescent="0.2">
      <c r="A189" s="31" t="s">
        <v>329</v>
      </c>
      <c r="B189" s="119" t="s">
        <v>330</v>
      </c>
    </row>
    <row r="190" spans="1:2" x14ac:dyDescent="0.2">
      <c r="A190" s="31" t="s">
        <v>62</v>
      </c>
      <c r="B190" s="31" t="s">
        <v>65</v>
      </c>
    </row>
    <row r="191" spans="1:2" x14ac:dyDescent="0.2">
      <c r="A191" s="31" t="s">
        <v>63</v>
      </c>
      <c r="B191" s="31" t="s">
        <v>64</v>
      </c>
    </row>
    <row r="192" spans="1:2" x14ac:dyDescent="0.2">
      <c r="A192" s="35"/>
      <c r="B192" s="35"/>
    </row>
    <row r="193" spans="1:2" x14ac:dyDescent="0.2">
      <c r="A193" s="35"/>
      <c r="B193" s="35"/>
    </row>
    <row r="194" spans="1:2" x14ac:dyDescent="0.2">
      <c r="A194" s="35"/>
      <c r="B194" s="35"/>
    </row>
    <row r="196" spans="1:2" x14ac:dyDescent="0.2">
      <c r="A196" s="31" t="s">
        <v>44</v>
      </c>
      <c r="B196" s="31" t="s">
        <v>70</v>
      </c>
    </row>
    <row r="197" spans="1:2" x14ac:dyDescent="0.2">
      <c r="A197" s="31" t="s">
        <v>45</v>
      </c>
      <c r="B197" s="32">
        <v>70035696</v>
      </c>
    </row>
    <row r="198" spans="1:2" x14ac:dyDescent="0.2">
      <c r="A198" s="33" t="s">
        <v>46</v>
      </c>
      <c r="B198" s="33" t="s">
        <v>181</v>
      </c>
    </row>
    <row r="199" spans="1:2" x14ac:dyDescent="0.2">
      <c r="A199" s="33" t="s">
        <v>47</v>
      </c>
      <c r="B199" s="33" t="s">
        <v>68</v>
      </c>
    </row>
    <row r="200" spans="1:2" x14ac:dyDescent="0.2">
      <c r="A200" s="31" t="s">
        <v>49</v>
      </c>
      <c r="B200" s="31" t="s">
        <v>50</v>
      </c>
    </row>
    <row r="201" spans="1:2" x14ac:dyDescent="0.2">
      <c r="A201" s="31" t="s">
        <v>19</v>
      </c>
      <c r="B201" s="31" t="s">
        <v>30</v>
      </c>
    </row>
    <row r="202" spans="1:2" x14ac:dyDescent="0.2">
      <c r="A202" s="31" t="s">
        <v>20</v>
      </c>
      <c r="B202" s="31" t="s">
        <v>328</v>
      </c>
    </row>
    <row r="203" spans="1:2" x14ac:dyDescent="0.2">
      <c r="A203" s="31" t="s">
        <v>21</v>
      </c>
      <c r="B203" s="32">
        <v>2014</v>
      </c>
    </row>
    <row r="204" spans="1:2" x14ac:dyDescent="0.2">
      <c r="A204" s="31" t="s">
        <v>51</v>
      </c>
      <c r="B204" s="31" t="s">
        <v>52</v>
      </c>
    </row>
    <row r="205" spans="1:2" x14ac:dyDescent="0.2">
      <c r="A205" s="31" t="s">
        <v>53</v>
      </c>
      <c r="B205" s="31" t="s">
        <v>54</v>
      </c>
    </row>
    <row r="206" spans="1:2" x14ac:dyDescent="0.2">
      <c r="A206" s="31" t="s">
        <v>55</v>
      </c>
      <c r="B206" s="31" t="s">
        <v>335</v>
      </c>
    </row>
    <row r="207" spans="1:2" x14ac:dyDescent="0.2">
      <c r="A207" s="31" t="s">
        <v>32</v>
      </c>
      <c r="B207" s="32">
        <v>1350</v>
      </c>
    </row>
    <row r="208" spans="1:2" x14ac:dyDescent="0.2">
      <c r="A208" s="31" t="s">
        <v>56</v>
      </c>
      <c r="B208" s="32">
        <v>18</v>
      </c>
    </row>
    <row r="209" spans="1:2" x14ac:dyDescent="0.2">
      <c r="A209" s="31" t="s">
        <v>57</v>
      </c>
      <c r="B209" s="32">
        <v>55.8</v>
      </c>
    </row>
    <row r="210" spans="1:2" x14ac:dyDescent="0.2">
      <c r="A210" s="31" t="s">
        <v>58</v>
      </c>
      <c r="B210" s="32">
        <v>4</v>
      </c>
    </row>
    <row r="211" spans="1:2" x14ac:dyDescent="0.2">
      <c r="A211" s="31" t="s">
        <v>59</v>
      </c>
      <c r="B211" s="32">
        <v>16</v>
      </c>
    </row>
    <row r="212" spans="1:2" x14ac:dyDescent="0.2">
      <c r="A212" s="31" t="s">
        <v>60</v>
      </c>
      <c r="B212" s="32">
        <v>16</v>
      </c>
    </row>
    <row r="213" spans="1:2" x14ac:dyDescent="0.2">
      <c r="A213" s="31" t="s">
        <v>61</v>
      </c>
      <c r="B213" s="32">
        <v>1</v>
      </c>
    </row>
    <row r="214" spans="1:2" x14ac:dyDescent="0.2">
      <c r="A214" s="31" t="s">
        <v>326</v>
      </c>
      <c r="B214" s="32" t="s">
        <v>331</v>
      </c>
    </row>
    <row r="215" spans="1:2" x14ac:dyDescent="0.2">
      <c r="A215" s="31" t="s">
        <v>329</v>
      </c>
      <c r="B215" s="119" t="s">
        <v>330</v>
      </c>
    </row>
    <row r="216" spans="1:2" x14ac:dyDescent="0.2">
      <c r="A216" s="31" t="s">
        <v>62</v>
      </c>
      <c r="B216" s="31" t="s">
        <v>65</v>
      </c>
    </row>
    <row r="217" spans="1:2" x14ac:dyDescent="0.2">
      <c r="A217" s="31" t="s">
        <v>63</v>
      </c>
      <c r="B217" s="31" t="s">
        <v>64</v>
      </c>
    </row>
    <row r="237" spans="1:2" x14ac:dyDescent="0.2">
      <c r="A237" s="31" t="s">
        <v>44</v>
      </c>
      <c r="B237" s="31" t="s">
        <v>71</v>
      </c>
    </row>
    <row r="238" spans="1:2" x14ac:dyDescent="0.2">
      <c r="A238" s="31" t="s">
        <v>45</v>
      </c>
      <c r="B238" s="32">
        <v>70035697</v>
      </c>
    </row>
    <row r="239" spans="1:2" x14ac:dyDescent="0.2">
      <c r="A239" s="33" t="s">
        <v>46</v>
      </c>
      <c r="B239" s="33" t="s">
        <v>72</v>
      </c>
    </row>
    <row r="240" spans="1:2" x14ac:dyDescent="0.2">
      <c r="A240" s="33" t="s">
        <v>47</v>
      </c>
      <c r="B240" s="33" t="s">
        <v>68</v>
      </c>
    </row>
    <row r="241" spans="1:2" x14ac:dyDescent="0.2">
      <c r="A241" s="31" t="s">
        <v>49</v>
      </c>
      <c r="B241" s="31" t="s">
        <v>50</v>
      </c>
    </row>
    <row r="242" spans="1:2" x14ac:dyDescent="0.2">
      <c r="A242" s="31" t="s">
        <v>19</v>
      </c>
      <c r="B242" s="31" t="s">
        <v>30</v>
      </c>
    </row>
    <row r="243" spans="1:2" x14ac:dyDescent="0.2">
      <c r="A243" s="31" t="s">
        <v>20</v>
      </c>
      <c r="B243" s="31" t="s">
        <v>328</v>
      </c>
    </row>
    <row r="244" spans="1:2" x14ac:dyDescent="0.2">
      <c r="A244" s="31" t="s">
        <v>21</v>
      </c>
      <c r="B244" s="32">
        <v>2014</v>
      </c>
    </row>
    <row r="245" spans="1:2" x14ac:dyDescent="0.2">
      <c r="A245" s="31" t="s">
        <v>51</v>
      </c>
      <c r="B245" s="31" t="s">
        <v>52</v>
      </c>
    </row>
    <row r="246" spans="1:2" x14ac:dyDescent="0.2">
      <c r="A246" s="31" t="s">
        <v>53</v>
      </c>
      <c r="B246" s="31" t="s">
        <v>54</v>
      </c>
    </row>
    <row r="247" spans="1:2" x14ac:dyDescent="0.2">
      <c r="A247" s="31" t="s">
        <v>55</v>
      </c>
      <c r="B247" s="31" t="s">
        <v>335</v>
      </c>
    </row>
    <row r="248" spans="1:2" x14ac:dyDescent="0.2">
      <c r="A248" s="31" t="s">
        <v>32</v>
      </c>
      <c r="B248" s="32">
        <v>1350</v>
      </c>
    </row>
    <row r="249" spans="1:2" x14ac:dyDescent="0.2">
      <c r="A249" s="31" t="s">
        <v>56</v>
      </c>
      <c r="B249" s="32">
        <v>18</v>
      </c>
    </row>
    <row r="250" spans="1:2" x14ac:dyDescent="0.2">
      <c r="A250" s="31" t="s">
        <v>57</v>
      </c>
      <c r="B250" s="32">
        <v>55.8</v>
      </c>
    </row>
    <row r="251" spans="1:2" x14ac:dyDescent="0.2">
      <c r="A251" s="31" t="s">
        <v>58</v>
      </c>
      <c r="B251" s="32">
        <v>4</v>
      </c>
    </row>
    <row r="252" spans="1:2" x14ac:dyDescent="0.2">
      <c r="A252" s="31" t="s">
        <v>59</v>
      </c>
      <c r="B252" s="32">
        <v>16</v>
      </c>
    </row>
    <row r="253" spans="1:2" x14ac:dyDescent="0.2">
      <c r="A253" s="31" t="s">
        <v>60</v>
      </c>
      <c r="B253" s="32">
        <v>16</v>
      </c>
    </row>
    <row r="254" spans="1:2" x14ac:dyDescent="0.2">
      <c r="A254" s="31" t="s">
        <v>61</v>
      </c>
      <c r="B254" s="32">
        <v>1</v>
      </c>
    </row>
    <row r="255" spans="1:2" x14ac:dyDescent="0.2">
      <c r="A255" s="31" t="s">
        <v>326</v>
      </c>
      <c r="B255" s="32" t="s">
        <v>331</v>
      </c>
    </row>
    <row r="256" spans="1:2" x14ac:dyDescent="0.2">
      <c r="A256" s="31" t="s">
        <v>329</v>
      </c>
      <c r="B256" s="119" t="s">
        <v>330</v>
      </c>
    </row>
    <row r="257" spans="1:2" x14ac:dyDescent="0.2">
      <c r="A257" s="31" t="s">
        <v>62</v>
      </c>
      <c r="B257" s="31" t="s">
        <v>54</v>
      </c>
    </row>
    <row r="258" spans="1:2" x14ac:dyDescent="0.2">
      <c r="A258" s="31" t="s">
        <v>63</v>
      </c>
      <c r="B258" s="31" t="s">
        <v>64</v>
      </c>
    </row>
    <row r="259" spans="1:2" x14ac:dyDescent="0.2">
      <c r="A259" s="35"/>
      <c r="B259" s="35"/>
    </row>
    <row r="261" spans="1:2" x14ac:dyDescent="0.2">
      <c r="A261" s="31" t="s">
        <v>44</v>
      </c>
      <c r="B261" s="31" t="s">
        <v>73</v>
      </c>
    </row>
    <row r="262" spans="1:2" x14ac:dyDescent="0.2">
      <c r="A262" s="31" t="s">
        <v>45</v>
      </c>
      <c r="B262" s="32">
        <v>70087198</v>
      </c>
    </row>
    <row r="263" spans="1:2" x14ac:dyDescent="0.2">
      <c r="A263" s="33" t="s">
        <v>46</v>
      </c>
      <c r="B263" s="33" t="s">
        <v>183</v>
      </c>
    </row>
    <row r="264" spans="1:2" x14ac:dyDescent="0.2">
      <c r="A264" s="33" t="s">
        <v>47</v>
      </c>
      <c r="B264" s="33" t="s">
        <v>68</v>
      </c>
    </row>
    <row r="265" spans="1:2" x14ac:dyDescent="0.2">
      <c r="A265" s="31" t="s">
        <v>49</v>
      </c>
      <c r="B265" s="31" t="s">
        <v>50</v>
      </c>
    </row>
    <row r="266" spans="1:2" x14ac:dyDescent="0.2">
      <c r="A266" s="31" t="s">
        <v>19</v>
      </c>
      <c r="B266" s="31" t="s">
        <v>30</v>
      </c>
    </row>
    <row r="267" spans="1:2" x14ac:dyDescent="0.2">
      <c r="A267" s="31" t="s">
        <v>20</v>
      </c>
      <c r="B267" s="31" t="s">
        <v>328</v>
      </c>
    </row>
    <row r="268" spans="1:2" x14ac:dyDescent="0.2">
      <c r="A268" s="31" t="s">
        <v>21</v>
      </c>
      <c r="B268" s="32">
        <v>2014</v>
      </c>
    </row>
    <row r="269" spans="1:2" x14ac:dyDescent="0.2">
      <c r="A269" s="31" t="s">
        <v>51</v>
      </c>
      <c r="B269" s="31" t="s">
        <v>52</v>
      </c>
    </row>
    <row r="270" spans="1:2" x14ac:dyDescent="0.2">
      <c r="A270" s="31" t="s">
        <v>53</v>
      </c>
      <c r="B270" s="31" t="s">
        <v>54</v>
      </c>
    </row>
    <row r="271" spans="1:2" x14ac:dyDescent="0.2">
      <c r="A271" s="31" t="s">
        <v>55</v>
      </c>
      <c r="B271" s="31" t="s">
        <v>335</v>
      </c>
    </row>
    <row r="272" spans="1:2" x14ac:dyDescent="0.2">
      <c r="A272" s="31" t="s">
        <v>32</v>
      </c>
      <c r="B272" s="32">
        <v>1350</v>
      </c>
    </row>
    <row r="273" spans="1:2" x14ac:dyDescent="0.2">
      <c r="A273" s="31" t="s">
        <v>56</v>
      </c>
      <c r="B273" s="32">
        <v>18</v>
      </c>
    </row>
    <row r="274" spans="1:2" x14ac:dyDescent="0.2">
      <c r="A274" s="31" t="s">
        <v>57</v>
      </c>
      <c r="B274" s="32">
        <v>55.8</v>
      </c>
    </row>
    <row r="275" spans="1:2" x14ac:dyDescent="0.2">
      <c r="A275" s="31" t="s">
        <v>58</v>
      </c>
      <c r="B275" s="32">
        <v>4</v>
      </c>
    </row>
    <row r="276" spans="1:2" x14ac:dyDescent="0.2">
      <c r="A276" s="31" t="s">
        <v>59</v>
      </c>
      <c r="B276" s="32">
        <v>16</v>
      </c>
    </row>
    <row r="277" spans="1:2" x14ac:dyDescent="0.2">
      <c r="A277" s="31" t="s">
        <v>60</v>
      </c>
      <c r="B277" s="32">
        <v>16</v>
      </c>
    </row>
    <row r="278" spans="1:2" x14ac:dyDescent="0.2">
      <c r="A278" s="31" t="s">
        <v>61</v>
      </c>
      <c r="B278" s="32">
        <v>1</v>
      </c>
    </row>
    <row r="279" spans="1:2" x14ac:dyDescent="0.2">
      <c r="A279" s="31" t="s">
        <v>326</v>
      </c>
      <c r="B279" s="32" t="s">
        <v>331</v>
      </c>
    </row>
    <row r="280" spans="1:2" x14ac:dyDescent="0.2">
      <c r="A280" s="31" t="s">
        <v>329</v>
      </c>
      <c r="B280" s="119" t="s">
        <v>330</v>
      </c>
    </row>
    <row r="281" spans="1:2" x14ac:dyDescent="0.2">
      <c r="A281" s="31" t="s">
        <v>62</v>
      </c>
      <c r="B281" s="31" t="s">
        <v>54</v>
      </c>
    </row>
    <row r="282" spans="1:2" x14ac:dyDescent="0.2">
      <c r="A282" s="31" t="s">
        <v>63</v>
      </c>
      <c r="B282" s="31" t="s">
        <v>64</v>
      </c>
    </row>
    <row r="302" spans="1:2" x14ac:dyDescent="0.2">
      <c r="A302" s="31" t="s">
        <v>44</v>
      </c>
      <c r="B302" s="31" t="s">
        <v>74</v>
      </c>
    </row>
    <row r="303" spans="1:2" x14ac:dyDescent="0.2">
      <c r="A303" s="31" t="s">
        <v>45</v>
      </c>
      <c r="B303" s="32">
        <v>70035699</v>
      </c>
    </row>
    <row r="304" spans="1:2" x14ac:dyDescent="0.2">
      <c r="A304" s="33" t="s">
        <v>46</v>
      </c>
      <c r="B304" s="33" t="s">
        <v>184</v>
      </c>
    </row>
    <row r="305" spans="1:2" x14ac:dyDescent="0.2">
      <c r="A305" s="33" t="s">
        <v>47</v>
      </c>
      <c r="B305" s="33" t="s">
        <v>75</v>
      </c>
    </row>
    <row r="306" spans="1:2" x14ac:dyDescent="0.2">
      <c r="A306" s="31" t="s">
        <v>49</v>
      </c>
      <c r="B306" s="31" t="s">
        <v>50</v>
      </c>
    </row>
    <row r="307" spans="1:2" x14ac:dyDescent="0.2">
      <c r="A307" s="31" t="s">
        <v>19</v>
      </c>
      <c r="B307" s="31" t="s">
        <v>30</v>
      </c>
    </row>
    <row r="308" spans="1:2" x14ac:dyDescent="0.2">
      <c r="A308" s="31" t="s">
        <v>20</v>
      </c>
      <c r="B308" s="31" t="s">
        <v>69</v>
      </c>
    </row>
    <row r="309" spans="1:2" x14ac:dyDescent="0.2">
      <c r="A309" s="31" t="s">
        <v>21</v>
      </c>
      <c r="B309" s="32">
        <v>2014</v>
      </c>
    </row>
    <row r="310" spans="1:2" x14ac:dyDescent="0.2">
      <c r="A310" s="31" t="s">
        <v>51</v>
      </c>
      <c r="B310" s="31" t="s">
        <v>52</v>
      </c>
    </row>
    <row r="311" spans="1:2" x14ac:dyDescent="0.2">
      <c r="A311" s="31" t="s">
        <v>53</v>
      </c>
      <c r="B311" s="31" t="s">
        <v>65</v>
      </c>
    </row>
    <row r="312" spans="1:2" x14ac:dyDescent="0.2">
      <c r="A312" s="31" t="s">
        <v>55</v>
      </c>
      <c r="B312" s="31" t="s">
        <v>335</v>
      </c>
    </row>
    <row r="313" spans="1:2" x14ac:dyDescent="0.2">
      <c r="A313" s="31" t="s">
        <v>32</v>
      </c>
      <c r="B313" s="32">
        <v>1000</v>
      </c>
    </row>
    <row r="314" spans="1:2" x14ac:dyDescent="0.2">
      <c r="A314" s="31" t="s">
        <v>56</v>
      </c>
      <c r="B314" s="32">
        <v>13</v>
      </c>
    </row>
    <row r="315" spans="1:2" x14ac:dyDescent="0.2">
      <c r="A315" s="31" t="s">
        <v>57</v>
      </c>
      <c r="B315" s="32">
        <v>10.08</v>
      </c>
    </row>
    <row r="316" spans="1:2" x14ac:dyDescent="0.2">
      <c r="A316" s="31" t="s">
        <v>58</v>
      </c>
      <c r="B316" s="32">
        <v>1</v>
      </c>
    </row>
    <row r="317" spans="1:2" x14ac:dyDescent="0.2">
      <c r="A317" s="31" t="s">
        <v>59</v>
      </c>
      <c r="B317" s="32">
        <v>4</v>
      </c>
    </row>
    <row r="318" spans="1:2" x14ac:dyDescent="0.2">
      <c r="A318" s="31" t="s">
        <v>60</v>
      </c>
      <c r="B318" s="32">
        <v>4</v>
      </c>
    </row>
    <row r="319" spans="1:2" x14ac:dyDescent="0.2">
      <c r="A319" s="31" t="s">
        <v>61</v>
      </c>
      <c r="B319" s="32">
        <v>1</v>
      </c>
    </row>
    <row r="320" spans="1:2" x14ac:dyDescent="0.2">
      <c r="A320" s="31" t="s">
        <v>326</v>
      </c>
      <c r="B320" s="32" t="s">
        <v>333</v>
      </c>
    </row>
    <row r="321" spans="1:2" x14ac:dyDescent="0.2">
      <c r="A321" s="31" t="s">
        <v>329</v>
      </c>
      <c r="B321" s="119" t="s">
        <v>330</v>
      </c>
    </row>
    <row r="322" spans="1:2" x14ac:dyDescent="0.2">
      <c r="A322" s="31" t="s">
        <v>62</v>
      </c>
      <c r="B322" s="31" t="s">
        <v>65</v>
      </c>
    </row>
    <row r="323" spans="1:2" x14ac:dyDescent="0.2">
      <c r="A323" s="31" t="s">
        <v>63</v>
      </c>
      <c r="B323" s="31" t="s">
        <v>64</v>
      </c>
    </row>
    <row r="324" spans="1:2" x14ac:dyDescent="0.2">
      <c r="A324" s="35"/>
      <c r="B324" s="35"/>
    </row>
    <row r="326" spans="1:2" x14ac:dyDescent="0.2">
      <c r="A326" s="31" t="s">
        <v>44</v>
      </c>
      <c r="B326" s="31" t="s">
        <v>76</v>
      </c>
    </row>
    <row r="327" spans="1:2" x14ac:dyDescent="0.2">
      <c r="A327" s="31" t="s">
        <v>45</v>
      </c>
      <c r="B327" s="32">
        <v>356700</v>
      </c>
    </row>
    <row r="328" spans="1:2" x14ac:dyDescent="0.2">
      <c r="A328" s="33" t="s">
        <v>46</v>
      </c>
      <c r="B328" s="33" t="s">
        <v>185</v>
      </c>
    </row>
    <row r="329" spans="1:2" x14ac:dyDescent="0.2">
      <c r="A329" s="33" t="s">
        <v>47</v>
      </c>
      <c r="B329" s="33" t="s">
        <v>75</v>
      </c>
    </row>
    <row r="330" spans="1:2" x14ac:dyDescent="0.2">
      <c r="A330" s="31" t="s">
        <v>49</v>
      </c>
      <c r="B330" s="31" t="s">
        <v>50</v>
      </c>
    </row>
    <row r="331" spans="1:2" x14ac:dyDescent="0.2">
      <c r="A331" s="31" t="s">
        <v>19</v>
      </c>
      <c r="B331" s="31" t="s">
        <v>30</v>
      </c>
    </row>
    <row r="332" spans="1:2" x14ac:dyDescent="0.2">
      <c r="A332" s="31" t="s">
        <v>20</v>
      </c>
      <c r="B332" s="31" t="s">
        <v>69</v>
      </c>
    </row>
    <row r="333" spans="1:2" x14ac:dyDescent="0.2">
      <c r="A333" s="31" t="s">
        <v>21</v>
      </c>
      <c r="B333" s="32">
        <v>2014</v>
      </c>
    </row>
    <row r="334" spans="1:2" x14ac:dyDescent="0.2">
      <c r="A334" s="31" t="s">
        <v>51</v>
      </c>
      <c r="B334" s="31" t="s">
        <v>52</v>
      </c>
    </row>
    <row r="335" spans="1:2" x14ac:dyDescent="0.2">
      <c r="A335" s="31" t="s">
        <v>53</v>
      </c>
      <c r="B335" s="31" t="s">
        <v>65</v>
      </c>
    </row>
    <row r="336" spans="1:2" x14ac:dyDescent="0.2">
      <c r="A336" s="31" t="s">
        <v>55</v>
      </c>
      <c r="B336" s="31" t="s">
        <v>335</v>
      </c>
    </row>
    <row r="337" spans="1:2" x14ac:dyDescent="0.2">
      <c r="A337" s="31" t="s">
        <v>32</v>
      </c>
      <c r="B337" s="32">
        <v>1000</v>
      </c>
    </row>
    <row r="338" spans="1:2" x14ac:dyDescent="0.2">
      <c r="A338" s="31" t="s">
        <v>56</v>
      </c>
      <c r="B338" s="32">
        <v>13</v>
      </c>
    </row>
    <row r="339" spans="1:2" x14ac:dyDescent="0.2">
      <c r="A339" s="31" t="s">
        <v>57</v>
      </c>
      <c r="B339" s="32">
        <v>10.08</v>
      </c>
    </row>
    <row r="340" spans="1:2" x14ac:dyDescent="0.2">
      <c r="A340" s="31" t="s">
        <v>58</v>
      </c>
      <c r="B340" s="32">
        <v>1</v>
      </c>
    </row>
    <row r="341" spans="1:2" x14ac:dyDescent="0.2">
      <c r="A341" s="31" t="s">
        <v>59</v>
      </c>
      <c r="B341" s="32">
        <v>4</v>
      </c>
    </row>
    <row r="342" spans="1:2" x14ac:dyDescent="0.2">
      <c r="A342" s="31" t="s">
        <v>60</v>
      </c>
      <c r="B342" s="32">
        <v>4</v>
      </c>
    </row>
    <row r="343" spans="1:2" x14ac:dyDescent="0.2">
      <c r="A343" s="31" t="s">
        <v>61</v>
      </c>
      <c r="B343" s="32">
        <v>1</v>
      </c>
    </row>
    <row r="344" spans="1:2" x14ac:dyDescent="0.2">
      <c r="A344" s="31"/>
      <c r="B344" s="32"/>
    </row>
    <row r="345" spans="1:2" x14ac:dyDescent="0.2">
      <c r="A345" s="31"/>
      <c r="B345" s="32"/>
    </row>
    <row r="346" spans="1:2" x14ac:dyDescent="0.2">
      <c r="A346" s="31" t="s">
        <v>62</v>
      </c>
      <c r="B346" s="31" t="s">
        <v>65</v>
      </c>
    </row>
    <row r="347" spans="1:2" x14ac:dyDescent="0.2">
      <c r="A347" s="31" t="s">
        <v>63</v>
      </c>
      <c r="B347" s="31" t="s">
        <v>64</v>
      </c>
    </row>
    <row r="367" spans="1:2" x14ac:dyDescent="0.2">
      <c r="A367" s="31" t="s">
        <v>44</v>
      </c>
      <c r="B367" s="31" t="s">
        <v>77</v>
      </c>
    </row>
    <row r="368" spans="1:2" x14ac:dyDescent="0.2">
      <c r="A368" s="31" t="s">
        <v>45</v>
      </c>
      <c r="B368" s="32">
        <v>70035691</v>
      </c>
    </row>
    <row r="369" spans="1:2" x14ac:dyDescent="0.2">
      <c r="A369" s="33" t="s">
        <v>46</v>
      </c>
      <c r="B369" s="33" t="s">
        <v>78</v>
      </c>
    </row>
    <row r="370" spans="1:2" x14ac:dyDescent="0.2">
      <c r="A370" s="33" t="s">
        <v>47</v>
      </c>
      <c r="B370" s="33" t="s">
        <v>75</v>
      </c>
    </row>
    <row r="371" spans="1:2" x14ac:dyDescent="0.2">
      <c r="A371" s="31" t="s">
        <v>49</v>
      </c>
      <c r="B371" s="31" t="s">
        <v>50</v>
      </c>
    </row>
    <row r="372" spans="1:2" x14ac:dyDescent="0.2">
      <c r="A372" s="31" t="s">
        <v>19</v>
      </c>
      <c r="B372" s="31" t="s">
        <v>30</v>
      </c>
    </row>
    <row r="373" spans="1:2" x14ac:dyDescent="0.2">
      <c r="A373" s="31" t="s">
        <v>20</v>
      </c>
      <c r="B373" s="31" t="s">
        <v>69</v>
      </c>
    </row>
    <row r="374" spans="1:2" x14ac:dyDescent="0.2">
      <c r="A374" s="31" t="s">
        <v>21</v>
      </c>
      <c r="B374" s="32">
        <v>2014</v>
      </c>
    </row>
    <row r="375" spans="1:2" x14ac:dyDescent="0.2">
      <c r="A375" s="31" t="s">
        <v>51</v>
      </c>
      <c r="B375" s="31" t="s">
        <v>52</v>
      </c>
    </row>
    <row r="376" spans="1:2" x14ac:dyDescent="0.2">
      <c r="A376" s="31" t="s">
        <v>53</v>
      </c>
      <c r="B376" s="31" t="s">
        <v>65</v>
      </c>
    </row>
    <row r="377" spans="1:2" x14ac:dyDescent="0.2">
      <c r="A377" s="31" t="s">
        <v>55</v>
      </c>
      <c r="B377" s="31" t="s">
        <v>335</v>
      </c>
    </row>
    <row r="378" spans="1:2" x14ac:dyDescent="0.2">
      <c r="A378" s="31" t="s">
        <v>32</v>
      </c>
      <c r="B378" s="32">
        <v>1000</v>
      </c>
    </row>
    <row r="379" spans="1:2" x14ac:dyDescent="0.2">
      <c r="A379" s="31" t="s">
        <v>56</v>
      </c>
      <c r="B379" s="32">
        <v>13</v>
      </c>
    </row>
    <row r="380" spans="1:2" x14ac:dyDescent="0.2">
      <c r="A380" s="31" t="s">
        <v>57</v>
      </c>
      <c r="B380" s="32">
        <v>10.08</v>
      </c>
    </row>
    <row r="381" spans="1:2" x14ac:dyDescent="0.2">
      <c r="A381" s="31" t="s">
        <v>58</v>
      </c>
      <c r="B381" s="32">
        <v>1</v>
      </c>
    </row>
    <row r="382" spans="1:2" x14ac:dyDescent="0.2">
      <c r="A382" s="31" t="s">
        <v>59</v>
      </c>
      <c r="B382" s="32">
        <v>4</v>
      </c>
    </row>
    <row r="383" spans="1:2" x14ac:dyDescent="0.2">
      <c r="A383" s="31" t="s">
        <v>60</v>
      </c>
      <c r="B383" s="32">
        <v>4</v>
      </c>
    </row>
    <row r="384" spans="1:2" x14ac:dyDescent="0.2">
      <c r="A384" s="31" t="s">
        <v>61</v>
      </c>
      <c r="B384" s="32">
        <v>1</v>
      </c>
    </row>
    <row r="385" spans="1:2" x14ac:dyDescent="0.2">
      <c r="A385" s="31" t="s">
        <v>326</v>
      </c>
      <c r="B385" s="32" t="s">
        <v>333</v>
      </c>
    </row>
    <row r="386" spans="1:2" x14ac:dyDescent="0.2">
      <c r="A386" s="31" t="s">
        <v>329</v>
      </c>
      <c r="B386" s="119" t="s">
        <v>330</v>
      </c>
    </row>
    <row r="387" spans="1:2" x14ac:dyDescent="0.2">
      <c r="A387" s="31" t="s">
        <v>62</v>
      </c>
      <c r="B387" s="31" t="s">
        <v>65</v>
      </c>
    </row>
    <row r="388" spans="1:2" x14ac:dyDescent="0.2">
      <c r="A388" s="31" t="s">
        <v>63</v>
      </c>
      <c r="B388" s="31" t="s">
        <v>64</v>
      </c>
    </row>
    <row r="389" spans="1:2" x14ac:dyDescent="0.2">
      <c r="A389" s="35"/>
      <c r="B389" s="35"/>
    </row>
    <row r="391" spans="1:2" x14ac:dyDescent="0.2">
      <c r="A391" s="31" t="s">
        <v>44</v>
      </c>
      <c r="B391" s="31" t="s">
        <v>332</v>
      </c>
    </row>
    <row r="392" spans="1:2" x14ac:dyDescent="0.2">
      <c r="A392" s="31" t="s">
        <v>45</v>
      </c>
      <c r="B392" s="32">
        <v>70035693</v>
      </c>
    </row>
    <row r="393" spans="1:2" x14ac:dyDescent="0.2">
      <c r="A393" s="33" t="s">
        <v>46</v>
      </c>
      <c r="B393" s="33" t="s">
        <v>79</v>
      </c>
    </row>
    <row r="394" spans="1:2" x14ac:dyDescent="0.2">
      <c r="A394" s="33" t="s">
        <v>47</v>
      </c>
      <c r="B394" s="33" t="s">
        <v>80</v>
      </c>
    </row>
    <row r="395" spans="1:2" x14ac:dyDescent="0.2">
      <c r="A395" s="31" t="s">
        <v>49</v>
      </c>
      <c r="B395" s="31" t="s">
        <v>50</v>
      </c>
    </row>
    <row r="396" spans="1:2" x14ac:dyDescent="0.2">
      <c r="A396" s="31" t="s">
        <v>19</v>
      </c>
      <c r="B396" s="31" t="s">
        <v>30</v>
      </c>
    </row>
    <row r="397" spans="1:2" x14ac:dyDescent="0.2">
      <c r="A397" s="31" t="s">
        <v>20</v>
      </c>
      <c r="B397" s="31" t="s">
        <v>69</v>
      </c>
    </row>
    <row r="398" spans="1:2" x14ac:dyDescent="0.2">
      <c r="A398" s="31" t="s">
        <v>21</v>
      </c>
      <c r="B398" s="32">
        <v>2014</v>
      </c>
    </row>
    <row r="399" spans="1:2" x14ac:dyDescent="0.2">
      <c r="A399" s="31" t="s">
        <v>51</v>
      </c>
      <c r="B399" s="31" t="s">
        <v>52</v>
      </c>
    </row>
    <row r="400" spans="1:2" x14ac:dyDescent="0.2">
      <c r="A400" s="31" t="s">
        <v>53</v>
      </c>
      <c r="B400" s="31" t="s">
        <v>65</v>
      </c>
    </row>
    <row r="401" spans="1:2" x14ac:dyDescent="0.2">
      <c r="A401" s="31" t="s">
        <v>55</v>
      </c>
      <c r="B401" s="31" t="s">
        <v>335</v>
      </c>
    </row>
    <row r="402" spans="1:2" x14ac:dyDescent="0.2">
      <c r="A402" s="31" t="s">
        <v>32</v>
      </c>
      <c r="B402" s="32">
        <v>1125</v>
      </c>
    </row>
    <row r="403" spans="1:2" x14ac:dyDescent="0.2">
      <c r="A403" s="31" t="s">
        <v>56</v>
      </c>
      <c r="B403" s="32">
        <v>15</v>
      </c>
    </row>
    <row r="404" spans="1:2" x14ac:dyDescent="0.2">
      <c r="A404" s="31" t="s">
        <v>57</v>
      </c>
      <c r="B404" s="32">
        <v>21.6</v>
      </c>
    </row>
    <row r="405" spans="1:2" x14ac:dyDescent="0.2">
      <c r="A405" s="31" t="s">
        <v>58</v>
      </c>
      <c r="B405" s="32">
        <v>1</v>
      </c>
    </row>
    <row r="406" spans="1:2" x14ac:dyDescent="0.2">
      <c r="A406" s="31" t="s">
        <v>59</v>
      </c>
      <c r="B406" s="32">
        <v>7</v>
      </c>
    </row>
    <row r="407" spans="1:2" x14ac:dyDescent="0.2">
      <c r="A407" s="31" t="s">
        <v>60</v>
      </c>
      <c r="B407" s="32">
        <v>7</v>
      </c>
    </row>
    <row r="408" spans="1:2" x14ac:dyDescent="0.2">
      <c r="A408" s="31" t="s">
        <v>61</v>
      </c>
      <c r="B408" s="32">
        <v>2</v>
      </c>
    </row>
    <row r="409" spans="1:2" x14ac:dyDescent="0.2">
      <c r="A409" s="31" t="s">
        <v>326</v>
      </c>
      <c r="B409" s="32" t="s">
        <v>333</v>
      </c>
    </row>
    <row r="410" spans="1:2" x14ac:dyDescent="0.2">
      <c r="A410" s="31" t="s">
        <v>329</v>
      </c>
      <c r="B410" s="119" t="s">
        <v>330</v>
      </c>
    </row>
    <row r="411" spans="1:2" x14ac:dyDescent="0.2">
      <c r="A411" s="31" t="s">
        <v>62</v>
      </c>
      <c r="B411" s="31" t="s">
        <v>65</v>
      </c>
    </row>
    <row r="412" spans="1:2" x14ac:dyDescent="0.2">
      <c r="A412" s="31" t="s">
        <v>63</v>
      </c>
      <c r="B412" s="31" t="s">
        <v>64</v>
      </c>
    </row>
    <row r="413" spans="1:2" x14ac:dyDescent="0.2">
      <c r="A413" s="35"/>
      <c r="B413" s="35"/>
    </row>
    <row r="432" spans="1:2" x14ac:dyDescent="0.2">
      <c r="A432" s="31" t="s">
        <v>44</v>
      </c>
      <c r="B432" s="31" t="s">
        <v>334</v>
      </c>
    </row>
    <row r="433" spans="1:2" x14ac:dyDescent="0.2">
      <c r="A433" s="31" t="s">
        <v>45</v>
      </c>
      <c r="B433" s="32">
        <v>70035694</v>
      </c>
    </row>
    <row r="434" spans="1:2" x14ac:dyDescent="0.2">
      <c r="A434" s="33" t="s">
        <v>46</v>
      </c>
      <c r="B434" s="33" t="s">
        <v>188</v>
      </c>
    </row>
    <row r="435" spans="1:2" x14ac:dyDescent="0.2">
      <c r="A435" s="33" t="s">
        <v>47</v>
      </c>
      <c r="B435" s="33" t="s">
        <v>80</v>
      </c>
    </row>
    <row r="436" spans="1:2" x14ac:dyDescent="0.2">
      <c r="A436" s="31" t="s">
        <v>49</v>
      </c>
      <c r="B436" s="31" t="s">
        <v>50</v>
      </c>
    </row>
    <row r="437" spans="1:2" x14ac:dyDescent="0.2">
      <c r="A437" s="31" t="s">
        <v>19</v>
      </c>
      <c r="B437" s="31" t="s">
        <v>30</v>
      </c>
    </row>
    <row r="438" spans="1:2" x14ac:dyDescent="0.2">
      <c r="A438" s="31" t="s">
        <v>20</v>
      </c>
      <c r="B438" s="31" t="s">
        <v>69</v>
      </c>
    </row>
    <row r="439" spans="1:2" x14ac:dyDescent="0.2">
      <c r="A439" s="31" t="s">
        <v>21</v>
      </c>
      <c r="B439" s="32">
        <v>2014</v>
      </c>
    </row>
    <row r="440" spans="1:2" x14ac:dyDescent="0.2">
      <c r="A440" s="31" t="s">
        <v>51</v>
      </c>
      <c r="B440" s="31" t="s">
        <v>52</v>
      </c>
    </row>
    <row r="441" spans="1:2" x14ac:dyDescent="0.2">
      <c r="A441" s="31" t="s">
        <v>53</v>
      </c>
      <c r="B441" s="31" t="s">
        <v>65</v>
      </c>
    </row>
    <row r="442" spans="1:2" x14ac:dyDescent="0.2">
      <c r="A442" s="31" t="s">
        <v>55</v>
      </c>
      <c r="B442" s="31" t="s">
        <v>335</v>
      </c>
    </row>
    <row r="443" spans="1:2" x14ac:dyDescent="0.2">
      <c r="A443" s="31" t="s">
        <v>32</v>
      </c>
      <c r="B443" s="32">
        <v>1125</v>
      </c>
    </row>
    <row r="444" spans="1:2" x14ac:dyDescent="0.2">
      <c r="A444" s="31" t="s">
        <v>56</v>
      </c>
      <c r="B444" s="32">
        <v>15</v>
      </c>
    </row>
    <row r="445" spans="1:2" x14ac:dyDescent="0.2">
      <c r="A445" s="31" t="s">
        <v>57</v>
      </c>
      <c r="B445" s="32">
        <v>21.6</v>
      </c>
    </row>
    <row r="446" spans="1:2" x14ac:dyDescent="0.2">
      <c r="A446" s="31" t="s">
        <v>58</v>
      </c>
      <c r="B446" s="32">
        <v>1</v>
      </c>
    </row>
    <row r="447" spans="1:2" x14ac:dyDescent="0.2">
      <c r="A447" s="31" t="s">
        <v>59</v>
      </c>
      <c r="B447" s="32">
        <v>7</v>
      </c>
    </row>
    <row r="448" spans="1:2" x14ac:dyDescent="0.2">
      <c r="A448" s="31" t="s">
        <v>60</v>
      </c>
      <c r="B448" s="32">
        <v>7</v>
      </c>
    </row>
    <row r="449" spans="1:2" x14ac:dyDescent="0.2">
      <c r="A449" s="31" t="s">
        <v>61</v>
      </c>
      <c r="B449" s="32">
        <v>2</v>
      </c>
    </row>
    <row r="450" spans="1:2" x14ac:dyDescent="0.2">
      <c r="A450" s="31" t="s">
        <v>326</v>
      </c>
      <c r="B450" s="32" t="s">
        <v>333</v>
      </c>
    </row>
    <row r="451" spans="1:2" x14ac:dyDescent="0.2">
      <c r="A451" s="31" t="s">
        <v>329</v>
      </c>
      <c r="B451" s="119" t="s">
        <v>330</v>
      </c>
    </row>
    <row r="452" spans="1:2" x14ac:dyDescent="0.2">
      <c r="A452" s="31" t="s">
        <v>62</v>
      </c>
      <c r="B452" s="31" t="s">
        <v>65</v>
      </c>
    </row>
    <row r="453" spans="1:2" x14ac:dyDescent="0.2">
      <c r="A453" s="31" t="s">
        <v>63</v>
      </c>
      <c r="B453" s="31" t="s">
        <v>64</v>
      </c>
    </row>
    <row r="456" spans="1:2" x14ac:dyDescent="0.2">
      <c r="A456" s="31" t="s">
        <v>44</v>
      </c>
      <c r="B456" s="36" t="s">
        <v>81</v>
      </c>
    </row>
    <row r="457" spans="1:2" x14ac:dyDescent="0.2">
      <c r="A457" s="31" t="s">
        <v>45</v>
      </c>
      <c r="B457" s="37">
        <v>40163330</v>
      </c>
    </row>
    <row r="458" spans="1:2" x14ac:dyDescent="0.2">
      <c r="A458" s="33" t="s">
        <v>46</v>
      </c>
      <c r="B458" s="37" t="s">
        <v>82</v>
      </c>
    </row>
    <row r="459" spans="1:2" x14ac:dyDescent="0.2">
      <c r="A459" s="31" t="s">
        <v>19</v>
      </c>
      <c r="B459" s="38" t="s">
        <v>30</v>
      </c>
    </row>
    <row r="460" spans="1:2" x14ac:dyDescent="0.2">
      <c r="A460" s="31" t="s">
        <v>20</v>
      </c>
      <c r="B460" s="39" t="s">
        <v>83</v>
      </c>
    </row>
    <row r="461" spans="1:2" x14ac:dyDescent="0.2">
      <c r="A461" s="31" t="s">
        <v>31</v>
      </c>
      <c r="B461" s="39"/>
    </row>
    <row r="462" spans="1:2" x14ac:dyDescent="0.2">
      <c r="A462" s="31" t="s">
        <v>21</v>
      </c>
      <c r="B462" s="39">
        <v>2012</v>
      </c>
    </row>
    <row r="464" spans="1:2" x14ac:dyDescent="0.2">
      <c r="A464" s="31" t="s">
        <v>44</v>
      </c>
      <c r="B464" s="36" t="s">
        <v>84</v>
      </c>
    </row>
    <row r="465" spans="1:2" x14ac:dyDescent="0.2">
      <c r="A465" s="31" t="s">
        <v>45</v>
      </c>
      <c r="B465" s="37">
        <v>40163331</v>
      </c>
    </row>
    <row r="466" spans="1:2" x14ac:dyDescent="0.2">
      <c r="A466" s="33" t="s">
        <v>46</v>
      </c>
      <c r="B466" s="37" t="s">
        <v>85</v>
      </c>
    </row>
    <row r="467" spans="1:2" x14ac:dyDescent="0.2">
      <c r="A467" s="31" t="s">
        <v>19</v>
      </c>
      <c r="B467" s="38" t="s">
        <v>30</v>
      </c>
    </row>
    <row r="468" spans="1:2" x14ac:dyDescent="0.2">
      <c r="A468" s="31" t="s">
        <v>20</v>
      </c>
      <c r="B468" s="39" t="s">
        <v>83</v>
      </c>
    </row>
    <row r="469" spans="1:2" x14ac:dyDescent="0.2">
      <c r="A469" s="31" t="s">
        <v>31</v>
      </c>
      <c r="B469" s="39"/>
    </row>
    <row r="470" spans="1:2" x14ac:dyDescent="0.2">
      <c r="A470" s="31" t="s">
        <v>21</v>
      </c>
      <c r="B470" s="39">
        <v>2012</v>
      </c>
    </row>
    <row r="473" spans="1:2" x14ac:dyDescent="0.2">
      <c r="A473" s="31" t="s">
        <v>44</v>
      </c>
      <c r="B473" s="36" t="s">
        <v>86</v>
      </c>
    </row>
    <row r="474" spans="1:2" x14ac:dyDescent="0.2">
      <c r="A474" s="31" t="s">
        <v>45</v>
      </c>
      <c r="B474" s="37">
        <v>40163333</v>
      </c>
    </row>
    <row r="475" spans="1:2" x14ac:dyDescent="0.2">
      <c r="A475" s="33" t="s">
        <v>46</v>
      </c>
      <c r="B475" s="37" t="s">
        <v>87</v>
      </c>
    </row>
    <row r="476" spans="1:2" x14ac:dyDescent="0.2">
      <c r="A476" s="31" t="s">
        <v>19</v>
      </c>
      <c r="B476" s="38" t="s">
        <v>30</v>
      </c>
    </row>
    <row r="477" spans="1:2" x14ac:dyDescent="0.2">
      <c r="A477" s="31" t="s">
        <v>20</v>
      </c>
      <c r="B477" s="39" t="s">
        <v>83</v>
      </c>
    </row>
    <row r="478" spans="1:2" x14ac:dyDescent="0.2">
      <c r="A478" s="31" t="s">
        <v>31</v>
      </c>
      <c r="B478" s="39"/>
    </row>
    <row r="479" spans="1:2" x14ac:dyDescent="0.2">
      <c r="A479" s="31" t="s">
        <v>21</v>
      </c>
      <c r="B479" s="39">
        <v>2012</v>
      </c>
    </row>
    <row r="482" spans="1:2" x14ac:dyDescent="0.2">
      <c r="A482" s="31" t="s">
        <v>44</v>
      </c>
      <c r="B482" s="36" t="s">
        <v>88</v>
      </c>
    </row>
    <row r="483" spans="1:2" x14ac:dyDescent="0.2">
      <c r="A483" s="31" t="s">
        <v>45</v>
      </c>
      <c r="B483" s="37">
        <v>40163332</v>
      </c>
    </row>
    <row r="484" spans="1:2" x14ac:dyDescent="0.2">
      <c r="A484" s="33" t="s">
        <v>46</v>
      </c>
      <c r="B484" s="37" t="s">
        <v>89</v>
      </c>
    </row>
    <row r="485" spans="1:2" x14ac:dyDescent="0.2">
      <c r="A485" s="31" t="s">
        <v>19</v>
      </c>
      <c r="B485" s="38" t="s">
        <v>30</v>
      </c>
    </row>
    <row r="486" spans="1:2" x14ac:dyDescent="0.2">
      <c r="A486" s="31" t="s">
        <v>20</v>
      </c>
      <c r="B486" s="39" t="s">
        <v>83</v>
      </c>
    </row>
    <row r="487" spans="1:2" x14ac:dyDescent="0.2">
      <c r="A487" s="31" t="s">
        <v>31</v>
      </c>
      <c r="B487" s="39"/>
    </row>
    <row r="488" spans="1:2" x14ac:dyDescent="0.2">
      <c r="A488" s="31" t="s">
        <v>21</v>
      </c>
      <c r="B488" s="39">
        <v>2012</v>
      </c>
    </row>
    <row r="495" spans="1:2" x14ac:dyDescent="0.2">
      <c r="A495" s="31" t="s">
        <v>44</v>
      </c>
      <c r="B495" s="36" t="s">
        <v>90</v>
      </c>
    </row>
    <row r="496" spans="1:2" x14ac:dyDescent="0.2">
      <c r="A496" s="31" t="s">
        <v>45</v>
      </c>
      <c r="B496" s="37" t="s">
        <v>91</v>
      </c>
    </row>
    <row r="497" spans="1:2" x14ac:dyDescent="0.2">
      <c r="A497" s="33" t="s">
        <v>46</v>
      </c>
      <c r="B497" s="37">
        <v>40163335</v>
      </c>
    </row>
    <row r="498" spans="1:2" x14ac:dyDescent="0.2">
      <c r="A498" s="31" t="s">
        <v>19</v>
      </c>
      <c r="B498" s="38" t="s">
        <v>30</v>
      </c>
    </row>
    <row r="499" spans="1:2" x14ac:dyDescent="0.2">
      <c r="A499" s="31" t="s">
        <v>20</v>
      </c>
      <c r="B499" s="39" t="s">
        <v>83</v>
      </c>
    </row>
    <row r="500" spans="1:2" x14ac:dyDescent="0.2">
      <c r="A500" s="31" t="s">
        <v>31</v>
      </c>
      <c r="B500" s="39"/>
    </row>
    <row r="501" spans="1:2" x14ac:dyDescent="0.2">
      <c r="A501" s="31" t="s">
        <v>21</v>
      </c>
      <c r="B501" s="39">
        <v>2012</v>
      </c>
    </row>
    <row r="504" spans="1:2" x14ac:dyDescent="0.2">
      <c r="A504" s="31" t="s">
        <v>44</v>
      </c>
      <c r="B504" s="36" t="s">
        <v>92</v>
      </c>
    </row>
    <row r="505" spans="1:2" x14ac:dyDescent="0.2">
      <c r="A505" s="31" t="s">
        <v>45</v>
      </c>
      <c r="B505" s="37" t="s">
        <v>93</v>
      </c>
    </row>
    <row r="506" spans="1:2" x14ac:dyDescent="0.2">
      <c r="A506" s="33" t="s">
        <v>46</v>
      </c>
      <c r="B506" s="37">
        <v>40163334</v>
      </c>
    </row>
    <row r="507" spans="1:2" x14ac:dyDescent="0.2">
      <c r="A507" s="31" t="s">
        <v>19</v>
      </c>
      <c r="B507" s="38" t="s">
        <v>30</v>
      </c>
    </row>
    <row r="508" spans="1:2" x14ac:dyDescent="0.2">
      <c r="A508" s="31" t="s">
        <v>20</v>
      </c>
      <c r="B508" s="39" t="s">
        <v>83</v>
      </c>
    </row>
    <row r="509" spans="1:2" x14ac:dyDescent="0.2">
      <c r="A509" s="31" t="s">
        <v>31</v>
      </c>
      <c r="B509" s="39"/>
    </row>
    <row r="510" spans="1:2" x14ac:dyDescent="0.2">
      <c r="A510" s="31" t="s">
        <v>21</v>
      </c>
      <c r="B510" s="39">
        <v>2012</v>
      </c>
    </row>
    <row r="513" spans="1:2" x14ac:dyDescent="0.2">
      <c r="A513" s="31" t="s">
        <v>44</v>
      </c>
      <c r="B513" s="36" t="s">
        <v>94</v>
      </c>
    </row>
    <row r="514" spans="1:2" x14ac:dyDescent="0.2">
      <c r="A514" s="31" t="s">
        <v>45</v>
      </c>
      <c r="B514" s="37">
        <v>40163338</v>
      </c>
    </row>
    <row r="515" spans="1:2" x14ac:dyDescent="0.2">
      <c r="A515" s="33" t="s">
        <v>46</v>
      </c>
      <c r="B515" s="37" t="s">
        <v>95</v>
      </c>
    </row>
    <row r="516" spans="1:2" x14ac:dyDescent="0.2">
      <c r="A516" s="31" t="s">
        <v>19</v>
      </c>
      <c r="B516" s="38" t="s">
        <v>30</v>
      </c>
    </row>
    <row r="517" spans="1:2" x14ac:dyDescent="0.2">
      <c r="A517" s="31" t="s">
        <v>20</v>
      </c>
      <c r="B517" s="39" t="s">
        <v>83</v>
      </c>
    </row>
    <row r="518" spans="1:2" x14ac:dyDescent="0.2">
      <c r="A518" s="31" t="s">
        <v>31</v>
      </c>
      <c r="B518" s="39"/>
    </row>
    <row r="519" spans="1:2" x14ac:dyDescent="0.2">
      <c r="A519" s="31" t="s">
        <v>21</v>
      </c>
      <c r="B519" s="39"/>
    </row>
    <row r="522" spans="1:2" x14ac:dyDescent="0.2">
      <c r="A522" s="31" t="s">
        <v>44</v>
      </c>
      <c r="B522" s="36" t="s">
        <v>96</v>
      </c>
    </row>
    <row r="523" spans="1:2" x14ac:dyDescent="0.2">
      <c r="A523" s="31" t="s">
        <v>45</v>
      </c>
      <c r="B523" s="37">
        <v>40163339</v>
      </c>
    </row>
    <row r="524" spans="1:2" x14ac:dyDescent="0.2">
      <c r="A524" s="33" t="s">
        <v>46</v>
      </c>
      <c r="B524" s="37" t="s">
        <v>97</v>
      </c>
    </row>
    <row r="525" spans="1:2" x14ac:dyDescent="0.2">
      <c r="A525" s="31" t="s">
        <v>19</v>
      </c>
      <c r="B525" s="38" t="s">
        <v>30</v>
      </c>
    </row>
    <row r="526" spans="1:2" x14ac:dyDescent="0.2">
      <c r="A526" s="31" t="s">
        <v>20</v>
      </c>
      <c r="B526" s="39" t="s">
        <v>83</v>
      </c>
    </row>
    <row r="527" spans="1:2" x14ac:dyDescent="0.2">
      <c r="A527" s="31" t="s">
        <v>31</v>
      </c>
      <c r="B527" s="39"/>
    </row>
    <row r="528" spans="1:2" x14ac:dyDescent="0.2">
      <c r="A528" s="31" t="s">
        <v>21</v>
      </c>
      <c r="B528" s="39">
        <v>2012</v>
      </c>
    </row>
    <row r="531" spans="1:2" x14ac:dyDescent="0.2">
      <c r="A531" s="31" t="s">
        <v>44</v>
      </c>
      <c r="B531" s="36" t="s">
        <v>98</v>
      </c>
    </row>
    <row r="532" spans="1:2" x14ac:dyDescent="0.2">
      <c r="A532" s="31" t="s">
        <v>45</v>
      </c>
      <c r="B532" s="37">
        <v>40163341</v>
      </c>
    </row>
    <row r="533" spans="1:2" x14ac:dyDescent="0.2">
      <c r="A533" s="33" t="s">
        <v>46</v>
      </c>
      <c r="B533" s="37" t="s">
        <v>99</v>
      </c>
    </row>
    <row r="534" spans="1:2" x14ac:dyDescent="0.2">
      <c r="A534" s="31" t="s">
        <v>19</v>
      </c>
      <c r="B534" s="38" t="s">
        <v>30</v>
      </c>
    </row>
    <row r="535" spans="1:2" x14ac:dyDescent="0.2">
      <c r="A535" s="31" t="s">
        <v>20</v>
      </c>
      <c r="B535" s="39" t="s">
        <v>83</v>
      </c>
    </row>
    <row r="536" spans="1:2" x14ac:dyDescent="0.2">
      <c r="A536" s="31" t="s">
        <v>31</v>
      </c>
      <c r="B536" s="39"/>
    </row>
    <row r="537" spans="1:2" x14ac:dyDescent="0.2">
      <c r="A537" s="31" t="s">
        <v>21</v>
      </c>
      <c r="B537" s="39">
        <v>2012</v>
      </c>
    </row>
    <row r="540" spans="1:2" x14ac:dyDescent="0.2">
      <c r="A540" s="31" t="s">
        <v>44</v>
      </c>
      <c r="B540" s="36" t="s">
        <v>100</v>
      </c>
    </row>
    <row r="541" spans="1:2" x14ac:dyDescent="0.2">
      <c r="A541" s="31" t="s">
        <v>45</v>
      </c>
      <c r="B541" s="37">
        <v>40163340</v>
      </c>
    </row>
    <row r="542" spans="1:2" x14ac:dyDescent="0.2">
      <c r="A542" s="33" t="s">
        <v>46</v>
      </c>
      <c r="B542" s="37" t="s">
        <v>101</v>
      </c>
    </row>
    <row r="543" spans="1:2" x14ac:dyDescent="0.2">
      <c r="A543" s="31" t="s">
        <v>19</v>
      </c>
      <c r="B543" s="38" t="s">
        <v>30</v>
      </c>
    </row>
    <row r="544" spans="1:2" x14ac:dyDescent="0.2">
      <c r="A544" s="31" t="s">
        <v>20</v>
      </c>
      <c r="B544" s="39" t="s">
        <v>83</v>
      </c>
    </row>
    <row r="545" spans="1:2" x14ac:dyDescent="0.2">
      <c r="A545" s="31" t="s">
        <v>31</v>
      </c>
      <c r="B545" s="39"/>
    </row>
    <row r="546" spans="1:2" x14ac:dyDescent="0.2">
      <c r="A546" s="31" t="s">
        <v>21</v>
      </c>
      <c r="B546" s="39"/>
    </row>
    <row r="556" spans="1:2" x14ac:dyDescent="0.2">
      <c r="A556" s="31" t="s">
        <v>44</v>
      </c>
      <c r="B556" s="36" t="s">
        <v>102</v>
      </c>
    </row>
    <row r="557" spans="1:2" x14ac:dyDescent="0.2">
      <c r="A557" s="31" t="s">
        <v>45</v>
      </c>
      <c r="B557" s="37">
        <v>40163337</v>
      </c>
    </row>
    <row r="558" spans="1:2" x14ac:dyDescent="0.2">
      <c r="A558" s="33" t="s">
        <v>46</v>
      </c>
      <c r="B558" s="37" t="s">
        <v>103</v>
      </c>
    </row>
    <row r="559" spans="1:2" x14ac:dyDescent="0.2">
      <c r="A559" s="31" t="s">
        <v>19</v>
      </c>
      <c r="B559" s="38" t="s">
        <v>30</v>
      </c>
    </row>
    <row r="560" spans="1:2" x14ac:dyDescent="0.2">
      <c r="A560" s="31" t="s">
        <v>20</v>
      </c>
      <c r="B560" s="39" t="s">
        <v>83</v>
      </c>
    </row>
    <row r="561" spans="1:2" x14ac:dyDescent="0.2">
      <c r="A561" s="31" t="s">
        <v>31</v>
      </c>
      <c r="B561" s="39"/>
    </row>
    <row r="562" spans="1:2" x14ac:dyDescent="0.2">
      <c r="A562" s="31" t="s">
        <v>21</v>
      </c>
      <c r="B562" s="39">
        <v>2012</v>
      </c>
    </row>
    <row r="565" spans="1:2" x14ac:dyDescent="0.2">
      <c r="A565" s="31" t="s">
        <v>44</v>
      </c>
      <c r="B565" s="36" t="s">
        <v>104</v>
      </c>
    </row>
    <row r="566" spans="1:2" x14ac:dyDescent="0.2">
      <c r="A566" s="31" t="s">
        <v>45</v>
      </c>
      <c r="B566" s="37">
        <v>40163336</v>
      </c>
    </row>
    <row r="567" spans="1:2" x14ac:dyDescent="0.2">
      <c r="A567" s="33" t="s">
        <v>46</v>
      </c>
      <c r="B567" s="37" t="s">
        <v>105</v>
      </c>
    </row>
    <row r="568" spans="1:2" x14ac:dyDescent="0.2">
      <c r="A568" s="31" t="s">
        <v>19</v>
      </c>
      <c r="B568" s="38" t="s">
        <v>30</v>
      </c>
    </row>
    <row r="569" spans="1:2" x14ac:dyDescent="0.2">
      <c r="A569" s="31" t="s">
        <v>20</v>
      </c>
      <c r="B569" s="39" t="s">
        <v>83</v>
      </c>
    </row>
    <row r="570" spans="1:2" x14ac:dyDescent="0.2">
      <c r="A570" s="31" t="s">
        <v>31</v>
      </c>
      <c r="B570" s="39"/>
    </row>
    <row r="571" spans="1:2" x14ac:dyDescent="0.2">
      <c r="A571" s="31" t="s">
        <v>21</v>
      </c>
      <c r="B571" s="39">
        <v>2012</v>
      </c>
    </row>
    <row r="574" spans="1:2" x14ac:dyDescent="0.2">
      <c r="A574" s="31" t="s">
        <v>44</v>
      </c>
      <c r="B574" s="31" t="s">
        <v>106</v>
      </c>
    </row>
    <row r="575" spans="1:2" x14ac:dyDescent="0.2">
      <c r="A575" s="31" t="s">
        <v>45</v>
      </c>
      <c r="B575" s="11">
        <v>40269599</v>
      </c>
    </row>
    <row r="576" spans="1:2" x14ac:dyDescent="0.2">
      <c r="A576" s="33" t="s">
        <v>46</v>
      </c>
      <c r="B576" s="33" t="s">
        <v>107</v>
      </c>
    </row>
    <row r="577" spans="1:2" x14ac:dyDescent="0.2">
      <c r="A577" s="31" t="s">
        <v>49</v>
      </c>
      <c r="B577" s="31" t="s">
        <v>108</v>
      </c>
    </row>
    <row r="578" spans="1:2" x14ac:dyDescent="0.2">
      <c r="A578" s="31" t="s">
        <v>19</v>
      </c>
      <c r="B578" s="31" t="s">
        <v>109</v>
      </c>
    </row>
    <row r="579" spans="1:2" x14ac:dyDescent="0.2">
      <c r="A579" s="31" t="s">
        <v>20</v>
      </c>
      <c r="B579" s="31" t="s">
        <v>110</v>
      </c>
    </row>
    <row r="580" spans="1:2" x14ac:dyDescent="0.2">
      <c r="A580" s="31" t="s">
        <v>21</v>
      </c>
      <c r="B580" s="32">
        <v>2013</v>
      </c>
    </row>
    <row r="581" spans="1:2" x14ac:dyDescent="0.2">
      <c r="A581" s="31" t="s">
        <v>51</v>
      </c>
      <c r="B581" s="31" t="s">
        <v>52</v>
      </c>
    </row>
    <row r="582" spans="1:2" x14ac:dyDescent="0.2">
      <c r="A582" s="31" t="s">
        <v>32</v>
      </c>
      <c r="B582" s="32">
        <v>240</v>
      </c>
    </row>
    <row r="583" spans="1:2" x14ac:dyDescent="0.2">
      <c r="A583" s="31" t="s">
        <v>56</v>
      </c>
      <c r="B583" s="32">
        <v>2</v>
      </c>
    </row>
    <row r="584" spans="1:2" x14ac:dyDescent="0.2">
      <c r="A584" s="31" t="s">
        <v>111</v>
      </c>
      <c r="B584" s="32">
        <v>120</v>
      </c>
    </row>
    <row r="585" spans="1:2" x14ac:dyDescent="0.2">
      <c r="A585" s="31" t="s">
        <v>112</v>
      </c>
      <c r="B585" s="32">
        <v>1</v>
      </c>
    </row>
    <row r="586" spans="1:2" x14ac:dyDescent="0.2">
      <c r="A586" s="31" t="s">
        <v>57</v>
      </c>
      <c r="B586" s="32">
        <v>83</v>
      </c>
    </row>
    <row r="587" spans="1:2" x14ac:dyDescent="0.2">
      <c r="A587" s="31" t="s">
        <v>58</v>
      </c>
      <c r="B587" s="32">
        <v>0.3</v>
      </c>
    </row>
    <row r="588" spans="1:2" x14ac:dyDescent="0.2">
      <c r="A588" s="31" t="s">
        <v>113</v>
      </c>
      <c r="B588" s="32">
        <v>0.3</v>
      </c>
    </row>
    <row r="589" spans="1:2" x14ac:dyDescent="0.2">
      <c r="A589" s="31" t="s">
        <v>114</v>
      </c>
      <c r="B589" s="32">
        <v>0.3</v>
      </c>
    </row>
    <row r="590" spans="1:2" x14ac:dyDescent="0.2">
      <c r="A590" s="31" t="s">
        <v>63</v>
      </c>
      <c r="B590" s="31" t="s">
        <v>115</v>
      </c>
    </row>
    <row r="591" spans="1:2" x14ac:dyDescent="0.2">
      <c r="A591" s="35"/>
      <c r="B591" s="35"/>
    </row>
    <row r="593" spans="1:2" x14ac:dyDescent="0.2">
      <c r="A593" s="31" t="s">
        <v>44</v>
      </c>
      <c r="B593" s="31" t="s">
        <v>116</v>
      </c>
    </row>
    <row r="594" spans="1:2" x14ac:dyDescent="0.2">
      <c r="A594" s="31" t="s">
        <v>45</v>
      </c>
      <c r="B594" s="32">
        <v>40269598</v>
      </c>
    </row>
    <row r="595" spans="1:2" x14ac:dyDescent="0.2">
      <c r="A595" s="33" t="s">
        <v>46</v>
      </c>
      <c r="B595" s="33" t="s">
        <v>107</v>
      </c>
    </row>
    <row r="596" spans="1:2" x14ac:dyDescent="0.2">
      <c r="A596" s="31" t="s">
        <v>49</v>
      </c>
      <c r="B596" s="31" t="s">
        <v>108</v>
      </c>
    </row>
    <row r="597" spans="1:2" x14ac:dyDescent="0.2">
      <c r="A597" s="31" t="s">
        <v>19</v>
      </c>
      <c r="B597" s="31" t="s">
        <v>109</v>
      </c>
    </row>
    <row r="598" spans="1:2" x14ac:dyDescent="0.2">
      <c r="A598" s="31" t="s">
        <v>20</v>
      </c>
      <c r="B598" s="31" t="s">
        <v>117</v>
      </c>
    </row>
    <row r="599" spans="1:2" x14ac:dyDescent="0.2">
      <c r="A599" s="31" t="s">
        <v>21</v>
      </c>
      <c r="B599" s="32">
        <v>2013</v>
      </c>
    </row>
    <row r="600" spans="1:2" x14ac:dyDescent="0.2">
      <c r="A600" s="31" t="s">
        <v>51</v>
      </c>
      <c r="B600" s="31" t="s">
        <v>52</v>
      </c>
    </row>
    <row r="601" spans="1:2" x14ac:dyDescent="0.2">
      <c r="A601" s="31" t="s">
        <v>32</v>
      </c>
      <c r="B601" s="32">
        <v>240</v>
      </c>
    </row>
    <row r="602" spans="1:2" x14ac:dyDescent="0.2">
      <c r="A602" s="31" t="s">
        <v>56</v>
      </c>
      <c r="B602" s="32">
        <v>2</v>
      </c>
    </row>
    <row r="603" spans="1:2" x14ac:dyDescent="0.2">
      <c r="A603" s="31" t="s">
        <v>57</v>
      </c>
      <c r="B603" s="32">
        <v>83</v>
      </c>
    </row>
    <row r="604" spans="1:2" x14ac:dyDescent="0.2">
      <c r="A604" s="31" t="s">
        <v>58</v>
      </c>
      <c r="B604" s="32">
        <v>0.3</v>
      </c>
    </row>
    <row r="605" spans="1:2" x14ac:dyDescent="0.2">
      <c r="A605" s="31" t="s">
        <v>113</v>
      </c>
      <c r="B605" s="32">
        <v>0.3</v>
      </c>
    </row>
    <row r="606" spans="1:2" x14ac:dyDescent="0.2">
      <c r="A606" s="31" t="s">
        <v>114</v>
      </c>
      <c r="B606" s="32">
        <v>0.3</v>
      </c>
    </row>
    <row r="607" spans="1:2" x14ac:dyDescent="0.2">
      <c r="A607" s="31" t="s">
        <v>63</v>
      </c>
      <c r="B607" s="31" t="s">
        <v>115</v>
      </c>
    </row>
    <row r="617" spans="1:2" x14ac:dyDescent="0.2">
      <c r="A617" s="31" t="s">
        <v>44</v>
      </c>
      <c r="B617" s="31" t="s">
        <v>118</v>
      </c>
    </row>
    <row r="618" spans="1:2" x14ac:dyDescent="0.2">
      <c r="A618" s="31" t="s">
        <v>45</v>
      </c>
      <c r="B618" s="32">
        <v>40269605</v>
      </c>
    </row>
    <row r="619" spans="1:2" x14ac:dyDescent="0.2">
      <c r="A619" s="33" t="s">
        <v>46</v>
      </c>
      <c r="B619" s="33" t="s">
        <v>119</v>
      </c>
    </row>
    <row r="620" spans="1:2" x14ac:dyDescent="0.2">
      <c r="A620" s="31" t="s">
        <v>49</v>
      </c>
      <c r="B620" s="31" t="s">
        <v>120</v>
      </c>
    </row>
    <row r="621" spans="1:2" x14ac:dyDescent="0.2">
      <c r="A621" s="31" t="s">
        <v>19</v>
      </c>
      <c r="B621" s="31" t="s">
        <v>109</v>
      </c>
    </row>
    <row r="622" spans="1:2" x14ac:dyDescent="0.2">
      <c r="A622" s="31" t="s">
        <v>20</v>
      </c>
      <c r="B622" s="32" t="s">
        <v>121</v>
      </c>
    </row>
    <row r="623" spans="1:2" x14ac:dyDescent="0.2">
      <c r="A623" s="31" t="s">
        <v>21</v>
      </c>
      <c r="B623" s="32">
        <v>2013</v>
      </c>
    </row>
    <row r="624" spans="1:2" x14ac:dyDescent="0.2">
      <c r="A624" s="31" t="s">
        <v>51</v>
      </c>
      <c r="B624" s="31" t="s">
        <v>52</v>
      </c>
    </row>
    <row r="625" spans="1:2" x14ac:dyDescent="0.2">
      <c r="A625" s="31" t="s">
        <v>32</v>
      </c>
      <c r="B625" s="32">
        <v>240</v>
      </c>
    </row>
    <row r="626" spans="1:2" x14ac:dyDescent="0.2">
      <c r="A626" s="31" t="s">
        <v>56</v>
      </c>
      <c r="B626" s="32">
        <v>2</v>
      </c>
    </row>
    <row r="627" spans="1:2" x14ac:dyDescent="0.2">
      <c r="A627" s="31" t="s">
        <v>57</v>
      </c>
      <c r="B627" s="32">
        <v>46</v>
      </c>
    </row>
    <row r="628" spans="1:2" x14ac:dyDescent="0.2">
      <c r="A628" s="31" t="s">
        <v>58</v>
      </c>
      <c r="B628" s="32">
        <v>0.3</v>
      </c>
    </row>
    <row r="629" spans="1:2" x14ac:dyDescent="0.2">
      <c r="A629" s="31" t="s">
        <v>113</v>
      </c>
      <c r="B629" s="32">
        <v>0.3</v>
      </c>
    </row>
    <row r="630" spans="1:2" x14ac:dyDescent="0.2">
      <c r="A630" s="31" t="s">
        <v>114</v>
      </c>
      <c r="B630" s="32">
        <v>0.3</v>
      </c>
    </row>
    <row r="631" spans="1:2" x14ac:dyDescent="0.2">
      <c r="A631" s="31" t="s">
        <v>63</v>
      </c>
      <c r="B631" s="31" t="s">
        <v>115</v>
      </c>
    </row>
    <row r="632" spans="1:2" x14ac:dyDescent="0.2">
      <c r="A632" s="35"/>
      <c r="B632" s="35"/>
    </row>
    <row r="634" spans="1:2" x14ac:dyDescent="0.2">
      <c r="A634" s="31" t="s">
        <v>44</v>
      </c>
      <c r="B634" s="31" t="s">
        <v>122</v>
      </c>
    </row>
    <row r="635" spans="1:2" x14ac:dyDescent="0.2">
      <c r="A635" s="31" t="s">
        <v>45</v>
      </c>
      <c r="B635" s="32">
        <v>40269600</v>
      </c>
    </row>
    <row r="636" spans="1:2" x14ac:dyDescent="0.2">
      <c r="A636" s="33" t="s">
        <v>46</v>
      </c>
      <c r="B636" s="33" t="s">
        <v>123</v>
      </c>
    </row>
    <row r="637" spans="1:2" x14ac:dyDescent="0.2">
      <c r="A637" s="31" t="s">
        <v>49</v>
      </c>
      <c r="B637" s="31" t="s">
        <v>120</v>
      </c>
    </row>
    <row r="638" spans="1:2" x14ac:dyDescent="0.2">
      <c r="A638" s="31" t="s">
        <v>19</v>
      </c>
      <c r="B638" s="31" t="s">
        <v>109</v>
      </c>
    </row>
    <row r="639" spans="1:2" x14ac:dyDescent="0.2">
      <c r="A639" s="31" t="s">
        <v>20</v>
      </c>
      <c r="B639" s="31" t="s">
        <v>124</v>
      </c>
    </row>
    <row r="640" spans="1:2" x14ac:dyDescent="0.2">
      <c r="A640" s="31" t="s">
        <v>21</v>
      </c>
      <c r="B640" s="32">
        <v>2013</v>
      </c>
    </row>
    <row r="641" spans="1:2" x14ac:dyDescent="0.2">
      <c r="A641" s="31" t="s">
        <v>51</v>
      </c>
      <c r="B641" s="31" t="s">
        <v>52</v>
      </c>
    </row>
    <row r="642" spans="1:2" x14ac:dyDescent="0.2">
      <c r="A642" s="31" t="s">
        <v>32</v>
      </c>
      <c r="B642" s="32">
        <v>240</v>
      </c>
    </row>
    <row r="643" spans="1:2" x14ac:dyDescent="0.2">
      <c r="A643" s="31" t="s">
        <v>56</v>
      </c>
      <c r="B643" s="32">
        <v>2</v>
      </c>
    </row>
    <row r="644" spans="1:2" x14ac:dyDescent="0.2">
      <c r="A644" s="31" t="s">
        <v>57</v>
      </c>
      <c r="B644" s="32">
        <v>46</v>
      </c>
    </row>
    <row r="645" spans="1:2" x14ac:dyDescent="0.2">
      <c r="A645" s="31" t="s">
        <v>58</v>
      </c>
      <c r="B645" s="32">
        <v>0.3</v>
      </c>
    </row>
    <row r="646" spans="1:2" x14ac:dyDescent="0.2">
      <c r="A646" s="31" t="s">
        <v>113</v>
      </c>
      <c r="B646" s="32">
        <v>0.3</v>
      </c>
    </row>
    <row r="647" spans="1:2" x14ac:dyDescent="0.2">
      <c r="A647" s="31" t="s">
        <v>114</v>
      </c>
      <c r="B647" s="32">
        <v>0.3</v>
      </c>
    </row>
    <row r="648" spans="1:2" x14ac:dyDescent="0.2">
      <c r="A648" s="31" t="s">
        <v>63</v>
      </c>
      <c r="B648" s="31" t="s">
        <v>115</v>
      </c>
    </row>
    <row r="651" spans="1:2" x14ac:dyDescent="0.2">
      <c r="A651" s="31" t="s">
        <v>44</v>
      </c>
      <c r="B651" s="31" t="s">
        <v>125</v>
      </c>
    </row>
    <row r="652" spans="1:2" x14ac:dyDescent="0.2">
      <c r="A652" s="31" t="s">
        <v>45</v>
      </c>
      <c r="B652" s="23">
        <v>40269601</v>
      </c>
    </row>
    <row r="653" spans="1:2" x14ac:dyDescent="0.2">
      <c r="A653" s="33" t="s">
        <v>46</v>
      </c>
      <c r="B653" s="33" t="s">
        <v>126</v>
      </c>
    </row>
    <row r="654" spans="1:2" x14ac:dyDescent="0.2">
      <c r="A654" s="31" t="s">
        <v>49</v>
      </c>
      <c r="B654" s="31" t="s">
        <v>127</v>
      </c>
    </row>
    <row r="655" spans="1:2" x14ac:dyDescent="0.2">
      <c r="A655" s="31" t="s">
        <v>19</v>
      </c>
      <c r="B655" s="31" t="s">
        <v>109</v>
      </c>
    </row>
    <row r="656" spans="1:2" x14ac:dyDescent="0.2">
      <c r="A656" s="31" t="s">
        <v>20</v>
      </c>
      <c r="B656" s="32" t="s">
        <v>128</v>
      </c>
    </row>
    <row r="657" spans="1:2" x14ac:dyDescent="0.2">
      <c r="A657" s="31" t="s">
        <v>21</v>
      </c>
      <c r="B657" s="32">
        <v>2013</v>
      </c>
    </row>
    <row r="658" spans="1:2" x14ac:dyDescent="0.2">
      <c r="A658" s="31" t="s">
        <v>51</v>
      </c>
      <c r="B658" s="31" t="s">
        <v>52</v>
      </c>
    </row>
    <row r="659" spans="1:2" x14ac:dyDescent="0.2">
      <c r="A659" s="31" t="s">
        <v>32</v>
      </c>
      <c r="B659" s="32">
        <v>120</v>
      </c>
    </row>
    <row r="660" spans="1:2" x14ac:dyDescent="0.2">
      <c r="A660" s="31" t="s">
        <v>56</v>
      </c>
      <c r="B660" s="32">
        <v>1</v>
      </c>
    </row>
    <row r="661" spans="1:2" x14ac:dyDescent="0.2">
      <c r="A661" s="31" t="s">
        <v>57</v>
      </c>
      <c r="B661" s="32" t="s">
        <v>129</v>
      </c>
    </row>
    <row r="662" spans="1:2" x14ac:dyDescent="0.2">
      <c r="A662" s="31" t="s">
        <v>58</v>
      </c>
      <c r="B662" s="32"/>
    </row>
    <row r="663" spans="1:2" x14ac:dyDescent="0.2">
      <c r="A663" s="31" t="s">
        <v>113</v>
      </c>
      <c r="B663" s="32"/>
    </row>
    <row r="664" spans="1:2" x14ac:dyDescent="0.2">
      <c r="A664" s="31" t="s">
        <v>114</v>
      </c>
      <c r="B664" s="32"/>
    </row>
    <row r="665" spans="1:2" x14ac:dyDescent="0.2">
      <c r="A665" s="31" t="s">
        <v>63</v>
      </c>
      <c r="B665" s="31" t="s">
        <v>115</v>
      </c>
    </row>
    <row r="666" spans="1:2" x14ac:dyDescent="0.2">
      <c r="A666" s="35"/>
      <c r="B666" s="35"/>
    </row>
    <row r="678" spans="1:2" x14ac:dyDescent="0.2">
      <c r="A678" s="31" t="s">
        <v>44</v>
      </c>
      <c r="B678" s="33" t="s">
        <v>130</v>
      </c>
    </row>
    <row r="679" spans="1:2" x14ac:dyDescent="0.2">
      <c r="A679" s="31" t="s">
        <v>45</v>
      </c>
      <c r="B679" s="32">
        <v>40269602</v>
      </c>
    </row>
    <row r="680" spans="1:2" x14ac:dyDescent="0.2">
      <c r="A680" s="33" t="s">
        <v>46</v>
      </c>
      <c r="B680" s="33" t="s">
        <v>131</v>
      </c>
    </row>
    <row r="681" spans="1:2" x14ac:dyDescent="0.2">
      <c r="A681" s="31" t="s">
        <v>49</v>
      </c>
      <c r="B681" s="31" t="s">
        <v>127</v>
      </c>
    </row>
    <row r="682" spans="1:2" x14ac:dyDescent="0.2">
      <c r="A682" s="31" t="s">
        <v>19</v>
      </c>
      <c r="B682" s="31" t="s">
        <v>109</v>
      </c>
    </row>
    <row r="683" spans="1:2" x14ac:dyDescent="0.2">
      <c r="A683" s="31" t="s">
        <v>20</v>
      </c>
      <c r="B683" s="32" t="s">
        <v>132</v>
      </c>
    </row>
    <row r="684" spans="1:2" x14ac:dyDescent="0.2">
      <c r="A684" s="31" t="s">
        <v>21</v>
      </c>
      <c r="B684" s="32">
        <v>2013</v>
      </c>
    </row>
    <row r="685" spans="1:2" x14ac:dyDescent="0.2">
      <c r="A685" s="31" t="s">
        <v>51</v>
      </c>
      <c r="B685" s="31" t="s">
        <v>52</v>
      </c>
    </row>
    <row r="686" spans="1:2" x14ac:dyDescent="0.2">
      <c r="A686" s="31" t="s">
        <v>32</v>
      </c>
      <c r="B686" s="32">
        <v>120</v>
      </c>
    </row>
    <row r="687" spans="1:2" x14ac:dyDescent="0.2">
      <c r="A687" s="31" t="s">
        <v>56</v>
      </c>
      <c r="B687" s="32">
        <v>1</v>
      </c>
    </row>
    <row r="688" spans="1:2" x14ac:dyDescent="0.2">
      <c r="A688" s="31" t="s">
        <v>57</v>
      </c>
      <c r="B688" s="32">
        <v>21</v>
      </c>
    </row>
    <row r="689" spans="1:2" x14ac:dyDescent="0.2">
      <c r="A689" s="31" t="s">
        <v>58</v>
      </c>
      <c r="B689" s="32"/>
    </row>
    <row r="690" spans="1:2" x14ac:dyDescent="0.2">
      <c r="A690" s="31" t="s">
        <v>113</v>
      </c>
      <c r="B690" s="32"/>
    </row>
    <row r="691" spans="1:2" x14ac:dyDescent="0.2">
      <c r="A691" s="31" t="s">
        <v>114</v>
      </c>
      <c r="B691" s="32"/>
    </row>
    <row r="692" spans="1:2" x14ac:dyDescent="0.2">
      <c r="A692" s="31" t="s">
        <v>63</v>
      </c>
      <c r="B692" s="31" t="s">
        <v>115</v>
      </c>
    </row>
    <row r="695" spans="1:2" x14ac:dyDescent="0.2">
      <c r="A695" s="31" t="s">
        <v>44</v>
      </c>
      <c r="B695" s="31" t="s">
        <v>133</v>
      </c>
    </row>
    <row r="696" spans="1:2" x14ac:dyDescent="0.2">
      <c r="A696" s="31" t="s">
        <v>45</v>
      </c>
      <c r="B696" s="32">
        <v>40269603</v>
      </c>
    </row>
    <row r="697" spans="1:2" x14ac:dyDescent="0.2">
      <c r="A697" s="33" t="s">
        <v>46</v>
      </c>
      <c r="B697" s="33" t="s">
        <v>134</v>
      </c>
    </row>
    <row r="698" spans="1:2" x14ac:dyDescent="0.2">
      <c r="A698" s="31" t="s">
        <v>49</v>
      </c>
      <c r="B698" s="31" t="s">
        <v>127</v>
      </c>
    </row>
    <row r="699" spans="1:2" x14ac:dyDescent="0.2">
      <c r="A699" s="31" t="s">
        <v>19</v>
      </c>
      <c r="B699" s="31" t="s">
        <v>109</v>
      </c>
    </row>
    <row r="700" spans="1:2" x14ac:dyDescent="0.2">
      <c r="A700" s="31" t="s">
        <v>20</v>
      </c>
      <c r="B700" s="32" t="s">
        <v>135</v>
      </c>
    </row>
    <row r="701" spans="1:2" x14ac:dyDescent="0.2">
      <c r="A701" s="31" t="s">
        <v>21</v>
      </c>
      <c r="B701" s="32">
        <v>2013</v>
      </c>
    </row>
    <row r="702" spans="1:2" x14ac:dyDescent="0.2">
      <c r="A702" s="31" t="s">
        <v>51</v>
      </c>
      <c r="B702" s="31" t="s">
        <v>52</v>
      </c>
    </row>
    <row r="703" spans="1:2" x14ac:dyDescent="0.2">
      <c r="A703" s="31" t="s">
        <v>32</v>
      </c>
      <c r="B703" s="32">
        <v>120</v>
      </c>
    </row>
    <row r="704" spans="1:2" x14ac:dyDescent="0.2">
      <c r="A704" s="31" t="s">
        <v>56</v>
      </c>
      <c r="B704" s="32">
        <v>1</v>
      </c>
    </row>
    <row r="705" spans="1:2" x14ac:dyDescent="0.2">
      <c r="A705" s="31" t="s">
        <v>57</v>
      </c>
      <c r="B705" s="32">
        <v>14</v>
      </c>
    </row>
    <row r="706" spans="1:2" x14ac:dyDescent="0.2">
      <c r="A706" s="31" t="s">
        <v>58</v>
      </c>
      <c r="B706" s="32"/>
    </row>
    <row r="707" spans="1:2" x14ac:dyDescent="0.2">
      <c r="A707" s="31" t="s">
        <v>113</v>
      </c>
      <c r="B707" s="32"/>
    </row>
    <row r="708" spans="1:2" x14ac:dyDescent="0.2">
      <c r="A708" s="31" t="s">
        <v>114</v>
      </c>
      <c r="B708" s="32"/>
    </row>
    <row r="709" spans="1:2" x14ac:dyDescent="0.2">
      <c r="A709" s="31" t="s">
        <v>63</v>
      </c>
      <c r="B709" s="31" t="s">
        <v>115</v>
      </c>
    </row>
    <row r="710" spans="1:2" x14ac:dyDescent="0.2">
      <c r="A710" s="35"/>
      <c r="B710" s="35"/>
    </row>
    <row r="712" spans="1:2" x14ac:dyDescent="0.2">
      <c r="A712" s="31" t="s">
        <v>44</v>
      </c>
      <c r="B712" s="33" t="s">
        <v>136</v>
      </c>
    </row>
    <row r="713" spans="1:2" x14ac:dyDescent="0.2">
      <c r="A713" s="31" t="s">
        <v>45</v>
      </c>
      <c r="B713" s="32">
        <v>40266904</v>
      </c>
    </row>
    <row r="714" spans="1:2" x14ac:dyDescent="0.2">
      <c r="A714" s="33" t="s">
        <v>46</v>
      </c>
      <c r="B714" s="33" t="s">
        <v>137</v>
      </c>
    </row>
    <row r="715" spans="1:2" x14ac:dyDescent="0.2">
      <c r="A715" s="31" t="s">
        <v>49</v>
      </c>
      <c r="B715" s="31" t="s">
        <v>127</v>
      </c>
    </row>
    <row r="716" spans="1:2" x14ac:dyDescent="0.2">
      <c r="A716" s="31" t="s">
        <v>19</v>
      </c>
      <c r="B716" s="31" t="s">
        <v>109</v>
      </c>
    </row>
    <row r="717" spans="1:2" x14ac:dyDescent="0.2">
      <c r="A717" s="31" t="s">
        <v>20</v>
      </c>
      <c r="B717" s="39" t="s">
        <v>138</v>
      </c>
    </row>
    <row r="718" spans="1:2" x14ac:dyDescent="0.2">
      <c r="A718" s="31" t="s">
        <v>21</v>
      </c>
      <c r="B718" s="32">
        <v>2013</v>
      </c>
    </row>
    <row r="719" spans="1:2" x14ac:dyDescent="0.2">
      <c r="A719" s="31" t="s">
        <v>51</v>
      </c>
      <c r="B719" s="31" t="s">
        <v>52</v>
      </c>
    </row>
    <row r="720" spans="1:2" x14ac:dyDescent="0.2">
      <c r="A720" s="31" t="s">
        <v>32</v>
      </c>
      <c r="B720" s="32">
        <v>120</v>
      </c>
    </row>
    <row r="721" spans="1:2" x14ac:dyDescent="0.2">
      <c r="A721" s="31" t="s">
        <v>56</v>
      </c>
      <c r="B721" s="32">
        <v>1</v>
      </c>
    </row>
    <row r="722" spans="1:2" x14ac:dyDescent="0.2">
      <c r="A722" s="31" t="s">
        <v>57</v>
      </c>
      <c r="B722" s="32">
        <v>21</v>
      </c>
    </row>
    <row r="723" spans="1:2" x14ac:dyDescent="0.2">
      <c r="A723" s="31" t="s">
        <v>58</v>
      </c>
      <c r="B723" s="32"/>
    </row>
    <row r="724" spans="1:2" x14ac:dyDescent="0.2">
      <c r="A724" s="31" t="s">
        <v>113</v>
      </c>
      <c r="B724" s="32"/>
    </row>
    <row r="725" spans="1:2" x14ac:dyDescent="0.2">
      <c r="A725" s="31" t="s">
        <v>114</v>
      </c>
      <c r="B725" s="32"/>
    </row>
    <row r="726" spans="1:2" x14ac:dyDescent="0.2">
      <c r="A726" s="31" t="s">
        <v>63</v>
      </c>
      <c r="B726" s="31" t="s">
        <v>115</v>
      </c>
    </row>
    <row r="739" spans="1:2" x14ac:dyDescent="0.2">
      <c r="A739" s="31" t="s">
        <v>44</v>
      </c>
      <c r="B739" s="31" t="s">
        <v>139</v>
      </c>
    </row>
    <row r="740" spans="1:2" x14ac:dyDescent="0.2">
      <c r="A740" s="31" t="s">
        <v>45</v>
      </c>
      <c r="B740" s="32"/>
    </row>
    <row r="741" spans="1:2" x14ac:dyDescent="0.2">
      <c r="A741" s="33" t="s">
        <v>46</v>
      </c>
      <c r="B741" s="33" t="s">
        <v>140</v>
      </c>
    </row>
    <row r="742" spans="1:2" x14ac:dyDescent="0.2">
      <c r="A742" s="31" t="s">
        <v>49</v>
      </c>
      <c r="B742" s="31" t="s">
        <v>141</v>
      </c>
    </row>
    <row r="743" spans="1:2" x14ac:dyDescent="0.2">
      <c r="A743" s="31" t="s">
        <v>19</v>
      </c>
      <c r="B743" s="31" t="s">
        <v>142</v>
      </c>
    </row>
    <row r="744" spans="1:2" x14ac:dyDescent="0.2">
      <c r="A744" s="31" t="s">
        <v>20</v>
      </c>
      <c r="B744" s="31"/>
    </row>
    <row r="745" spans="1:2" x14ac:dyDescent="0.2">
      <c r="A745" s="31" t="s">
        <v>21</v>
      </c>
      <c r="B745" s="32">
        <v>2014</v>
      </c>
    </row>
    <row r="746" spans="1:2" x14ac:dyDescent="0.2">
      <c r="A746" s="31" t="s">
        <v>51</v>
      </c>
      <c r="B746" s="31"/>
    </row>
    <row r="747" spans="1:2" x14ac:dyDescent="0.2">
      <c r="A747" s="31" t="s">
        <v>55</v>
      </c>
      <c r="B747" s="31"/>
    </row>
    <row r="748" spans="1:2" x14ac:dyDescent="0.2">
      <c r="A748" s="31" t="s">
        <v>32</v>
      </c>
      <c r="B748" s="32">
        <v>4500</v>
      </c>
    </row>
    <row r="749" spans="1:2" x14ac:dyDescent="0.2">
      <c r="A749" s="31" t="s">
        <v>57</v>
      </c>
      <c r="B749" s="32"/>
    </row>
    <row r="750" spans="1:2" x14ac:dyDescent="0.2">
      <c r="A750" s="31" t="s">
        <v>58</v>
      </c>
      <c r="B750" s="32"/>
    </row>
    <row r="751" spans="1:2" x14ac:dyDescent="0.2">
      <c r="A751" s="31" t="s">
        <v>59</v>
      </c>
      <c r="B751" s="32">
        <v>2</v>
      </c>
    </row>
    <row r="752" spans="1:2" x14ac:dyDescent="0.2">
      <c r="A752" s="31" t="s">
        <v>63</v>
      </c>
      <c r="B752" s="31" t="s">
        <v>143</v>
      </c>
    </row>
    <row r="755" spans="1:2" x14ac:dyDescent="0.2">
      <c r="A755" s="31" t="s">
        <v>44</v>
      </c>
      <c r="B755" s="31" t="s">
        <v>144</v>
      </c>
    </row>
    <row r="756" spans="1:2" x14ac:dyDescent="0.2">
      <c r="A756" s="31" t="s">
        <v>45</v>
      </c>
      <c r="B756" s="32"/>
    </row>
    <row r="757" spans="1:2" x14ac:dyDescent="0.2">
      <c r="A757" s="33" t="s">
        <v>46</v>
      </c>
      <c r="B757" s="33" t="s">
        <v>145</v>
      </c>
    </row>
    <row r="758" spans="1:2" x14ac:dyDescent="0.2">
      <c r="A758" s="31" t="s">
        <v>49</v>
      </c>
      <c r="B758" s="31" t="s">
        <v>141</v>
      </c>
    </row>
    <row r="759" spans="1:2" x14ac:dyDescent="0.2">
      <c r="A759" s="31" t="s">
        <v>19</v>
      </c>
      <c r="B759" s="31" t="s">
        <v>146</v>
      </c>
    </row>
    <row r="760" spans="1:2" x14ac:dyDescent="0.2">
      <c r="A760" s="31" t="s">
        <v>20</v>
      </c>
      <c r="B760" s="31"/>
    </row>
    <row r="761" spans="1:2" x14ac:dyDescent="0.2">
      <c r="A761" s="31" t="s">
        <v>21</v>
      </c>
      <c r="B761" s="32">
        <v>2014</v>
      </c>
    </row>
    <row r="762" spans="1:2" x14ac:dyDescent="0.2">
      <c r="A762" s="31" t="s">
        <v>51</v>
      </c>
      <c r="B762" s="31"/>
    </row>
    <row r="763" spans="1:2" x14ac:dyDescent="0.2">
      <c r="A763" s="31" t="s">
        <v>55</v>
      </c>
      <c r="B763" s="31"/>
    </row>
    <row r="764" spans="1:2" x14ac:dyDescent="0.2">
      <c r="A764" s="31" t="s">
        <v>63</v>
      </c>
      <c r="B764" s="31" t="s">
        <v>147</v>
      </c>
    </row>
  </sheetData>
  <mergeCells count="4">
    <mergeCell ref="A1:B1"/>
    <mergeCell ref="A2:B2"/>
    <mergeCell ref="A3:B3"/>
    <mergeCell ref="A4:B4"/>
  </mergeCells>
  <pageMargins left="0.74803149606299213" right="0.74803149606299213" top="0.39370078740157483" bottom="0.19685039370078741" header="0.51181102362204722" footer="0.51181102362204722"/>
  <pageSetup paperSize="9" orientation="portrait" r:id="rId1"/>
  <headerFooter alignWithMargins="0">
    <oddFooter>Pagina &amp;P van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6</vt:i4>
      </vt:variant>
      <vt:variant>
        <vt:lpstr>Benoemde bereiken</vt:lpstr>
      </vt:variant>
      <vt:variant>
        <vt:i4>6</vt:i4>
      </vt:variant>
    </vt:vector>
  </HeadingPairs>
  <TitlesOfParts>
    <vt:vector size="12" baseType="lpstr">
      <vt:lpstr>1</vt:lpstr>
      <vt:lpstr>Perceel 1</vt:lpstr>
      <vt:lpstr>Prijsinvulformulier-v1.0</vt:lpstr>
      <vt:lpstr>kostenmatrix (2)</vt:lpstr>
      <vt:lpstr>Blad2</vt:lpstr>
      <vt:lpstr>installaties (2)</vt:lpstr>
      <vt:lpstr>'installaties (2)'!Afdrukbereik</vt:lpstr>
      <vt:lpstr>'kostenmatrix (2)'!Afdrukbereik</vt:lpstr>
      <vt:lpstr>'Perceel 1'!Afdrukbereik</vt:lpstr>
      <vt:lpstr>'1'!Afdruktitels</vt:lpstr>
      <vt:lpstr>'installaties (2)'!Afdruktitels</vt:lpstr>
      <vt:lpstr>'Prijsinvulformulier-v1.0'!Afdruktitels</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bijlage 5.1</dc:title>
  <dc:creator>A.G.</dc:creator>
  <cp:lastModifiedBy>Jong, Martijn de</cp:lastModifiedBy>
  <cp:lastPrinted>2021-07-14T09:40:33Z</cp:lastPrinted>
  <dcterms:created xsi:type="dcterms:W3CDTF">2013-09-19T18:15:56Z</dcterms:created>
  <dcterms:modified xsi:type="dcterms:W3CDTF">2021-07-15T07:45:01Z</dcterms:modified>
</cp:coreProperties>
</file>