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VDI\Bureaublad\2021-VGU-014 Onderhoud Automatische deuren\11A 1e NvI concept\"/>
    </mc:Choice>
  </mc:AlternateContent>
  <xr:revisionPtr revIDLastSave="0" documentId="13_ncr:1_{9350EDE4-978B-4C31-8FB1-9942F343E1C9}" xr6:coauthVersionLast="45" xr6:coauthVersionMax="45" xr10:uidLastSave="{00000000-0000-0000-0000-000000000000}"/>
  <bookViews>
    <workbookView xWindow="-120" yWindow="-120" windowWidth="29040" windowHeight="15840" xr2:uid="{7D03329F-3FA8-4184-9AAA-346C1A56F37B}"/>
  </bookViews>
  <sheets>
    <sheet name="P 1 Persoonstoegangsdeuren" sheetId="1" r:id="rId1"/>
  </sheets>
  <definedNames>
    <definedName name="_xlnm.Print_Titles" localSheetId="0">'P 1 Persoonstoegangsdeuren'!$1:$1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47" i="1" l="1"/>
  <c r="C46" i="1"/>
  <c r="C44" i="1"/>
  <c r="C43" i="1"/>
  <c r="H47" i="1"/>
  <c r="H46" i="1"/>
  <c r="H49" i="1" l="1"/>
  <c r="H40" i="1"/>
  <c r="C51" i="1" l="1"/>
  <c r="H44" i="1" l="1"/>
  <c r="H51" i="1" l="1"/>
  <c r="H43" i="1"/>
  <c r="H24" i="1"/>
  <c r="H22" i="1"/>
  <c r="H79" i="1" l="1"/>
  <c r="H78" i="1"/>
  <c r="H77" i="1"/>
  <c r="H76" i="1"/>
  <c r="H75" i="1"/>
  <c r="H74" i="1"/>
  <c r="H73" i="1"/>
  <c r="H72" i="1"/>
  <c r="H69" i="1"/>
  <c r="H68" i="1"/>
  <c r="H67" i="1"/>
  <c r="H66" i="1"/>
  <c r="H65" i="1"/>
  <c r="H37" i="1"/>
  <c r="H36" i="1"/>
  <c r="H35" i="1"/>
  <c r="H34" i="1"/>
  <c r="H31" i="1"/>
  <c r="H30" i="1"/>
  <c r="H29" i="1"/>
  <c r="H28" i="1"/>
  <c r="H62" i="1"/>
  <c r="H61" i="1"/>
  <c r="H60" i="1"/>
  <c r="H59" i="1"/>
  <c r="H58" i="1"/>
  <c r="H55" i="1"/>
  <c r="H54" i="1"/>
  <c r="H25" i="1"/>
  <c r="H23" i="1"/>
  <c r="H21" i="1"/>
  <c r="H20" i="1"/>
  <c r="H19" i="1"/>
  <c r="H16" i="1"/>
  <c r="H15" i="1"/>
  <c r="H14" i="1"/>
  <c r="H81" i="1"/>
  <c r="H80" i="1"/>
  <c r="H11" i="1"/>
  <c r="H10" i="1"/>
  <c r="H9" i="1"/>
  <c r="H8" i="1"/>
  <c r="H4" i="1" l="1"/>
  <c r="H83" i="1" s="1"/>
</calcChain>
</file>

<file path=xl/sharedStrings.xml><?xml version="1.0" encoding="utf-8"?>
<sst xmlns="http://schemas.openxmlformats.org/spreadsheetml/2006/main" count="140" uniqueCount="84">
  <si>
    <t>Planmatig onderhoud</t>
  </si>
  <si>
    <t>Preventief onderhoud</t>
  </si>
  <si>
    <t>Correctief onderhoud</t>
  </si>
  <si>
    <t>stuks</t>
  </si>
  <si>
    <t>Aantal in 4 jaar</t>
  </si>
  <si>
    <t>Prijs per eenheid</t>
  </si>
  <si>
    <t>Eenheid</t>
  </si>
  <si>
    <t>Frequentie per jaar</t>
  </si>
  <si>
    <t>Totaalprijs van 4 jaar</t>
  </si>
  <si>
    <t>Nul-meting</t>
  </si>
  <si>
    <t>Onderwerp</t>
  </si>
  <si>
    <t>(voor verklaring zie begrippenlijst)</t>
  </si>
  <si>
    <t>Totaal van inschrijfprijs voor Perceel 1: Persoonstoegangsdeuren</t>
  </si>
  <si>
    <t>Uitvoerings-frequentie</t>
  </si>
  <si>
    <t>Elleboogschakelaar</t>
  </si>
  <si>
    <t>Elleboogschakelaar met ingebouwde zender</t>
  </si>
  <si>
    <t>Paddestoeldrukknop met zwarte knop</t>
  </si>
  <si>
    <t>Drukknop opbouw</t>
  </si>
  <si>
    <t>Drukknop inbouw</t>
  </si>
  <si>
    <t>Ontvanger</t>
  </si>
  <si>
    <t>Handzender 4-kanaals</t>
  </si>
  <si>
    <t>Aansluiting intercom</t>
  </si>
  <si>
    <t>Losse componenten t.b.v. buiten- en/of binnendraaideuren</t>
  </si>
  <si>
    <t>Losse componenten t.b.v. buiten- en/of binnenschuifdeuren</t>
  </si>
  <si>
    <t>Meerprijs gemoffelde afdekkoof</t>
  </si>
  <si>
    <t>Losse componenten t.b.v. binnen- of buitenschuif- dan wel draaideuren</t>
  </si>
  <si>
    <t>Leveren en plaatsen dan wel vervangen sleutelschakelaar inbouw</t>
  </si>
  <si>
    <t>Leveren en plaatsen dan wel vervangen sleutelschakelaar opbouw</t>
  </si>
  <si>
    <r>
      <t xml:space="preserve">Leveren en vervangen </t>
    </r>
    <r>
      <rPr>
        <u/>
        <sz val="9"/>
        <color theme="1"/>
        <rFont val="Arial"/>
        <family val="2"/>
      </rPr>
      <t>loopwerk</t>
    </r>
    <r>
      <rPr>
        <sz val="9"/>
        <color theme="1"/>
        <rFont val="Arial"/>
        <family val="2"/>
      </rPr>
      <t xml:space="preserve"> </t>
    </r>
    <r>
      <rPr>
        <u/>
        <sz val="9"/>
        <color theme="1"/>
        <rFont val="Arial"/>
        <family val="2"/>
      </rPr>
      <t>enkelvleugelige</t>
    </r>
    <r>
      <rPr>
        <sz val="9"/>
        <color theme="1"/>
        <rFont val="Arial"/>
        <family val="2"/>
      </rPr>
      <t xml:space="preserve"> schuifdeuren tot dagopening 1600 mm</t>
    </r>
  </si>
  <si>
    <r>
      <t xml:space="preserve">Leveren en vervangen </t>
    </r>
    <r>
      <rPr>
        <u/>
        <sz val="9"/>
        <color theme="1"/>
        <rFont val="Arial"/>
        <family val="2"/>
      </rPr>
      <t>loopwerk</t>
    </r>
    <r>
      <rPr>
        <sz val="9"/>
        <color theme="1"/>
        <rFont val="Arial"/>
        <family val="2"/>
      </rPr>
      <t xml:space="preserve"> </t>
    </r>
    <r>
      <rPr>
        <u/>
        <sz val="9"/>
        <color theme="1"/>
        <rFont val="Arial"/>
        <family val="2"/>
      </rPr>
      <t>dubbelvleugelige</t>
    </r>
    <r>
      <rPr>
        <sz val="9"/>
        <color theme="1"/>
        <rFont val="Arial"/>
        <family val="2"/>
      </rPr>
      <t xml:space="preserve"> schuifdeuren tot dagopening 2100 mm</t>
    </r>
  </si>
  <si>
    <r>
      <t xml:space="preserve">Leveren en vervangen </t>
    </r>
    <r>
      <rPr>
        <u/>
        <sz val="9"/>
        <color theme="1"/>
        <rFont val="Arial"/>
        <family val="2"/>
      </rPr>
      <t>aandrijving</t>
    </r>
    <r>
      <rPr>
        <sz val="9"/>
        <color theme="1"/>
        <rFont val="Arial"/>
        <family val="2"/>
      </rPr>
      <t xml:space="preserve"> </t>
    </r>
    <r>
      <rPr>
        <u/>
        <sz val="9"/>
        <color theme="1"/>
        <rFont val="Arial"/>
        <family val="2"/>
      </rPr>
      <t>enkelvleugelige</t>
    </r>
    <r>
      <rPr>
        <sz val="9"/>
        <color theme="1"/>
        <rFont val="Arial"/>
        <family val="2"/>
      </rPr>
      <t xml:space="preserve"> schuifdeuren  tot dagopening 1600 mm</t>
    </r>
  </si>
  <si>
    <r>
      <t xml:space="preserve">Leveren en vervangen </t>
    </r>
    <r>
      <rPr>
        <u/>
        <sz val="9"/>
        <color theme="1"/>
        <rFont val="Arial"/>
        <family val="2"/>
      </rPr>
      <t>aandrijving</t>
    </r>
    <r>
      <rPr>
        <sz val="9"/>
        <color theme="1"/>
        <rFont val="Arial"/>
        <family val="2"/>
      </rPr>
      <t xml:space="preserve"> </t>
    </r>
    <r>
      <rPr>
        <u/>
        <sz val="9"/>
        <color theme="1"/>
        <rFont val="Arial"/>
        <family val="2"/>
      </rPr>
      <t>dubbelvleugelige</t>
    </r>
    <r>
      <rPr>
        <sz val="9"/>
        <color theme="1"/>
        <rFont val="Arial"/>
        <family val="2"/>
      </rPr>
      <t xml:space="preserve"> schuifdeuren tot dagopening 2100 mm</t>
    </r>
  </si>
  <si>
    <t>Leveren en vervangen noodaccus</t>
  </si>
  <si>
    <t>Leveren en vervangen riemslot</t>
  </si>
  <si>
    <t>Leveren en vervangen noodaccu</t>
  </si>
  <si>
    <t>Leveren en vervangen voeding</t>
  </si>
  <si>
    <t>Leveren en vervangen keuzeschakelaar</t>
  </si>
  <si>
    <t>Leveren en vervangen automatische enkele draaideuropener, met duwend armsysteem</t>
  </si>
  <si>
    <t>Leveren en vervangen automatische dubbele draaideuropener, met duwend armsysteem</t>
  </si>
  <si>
    <t>Leveren en vervangen automatische enkele draaideuropener, met trekkend armsysteem</t>
  </si>
  <si>
    <t>Leveren en vervangen automatische dubbele draaideuropener, met trekkend armsysteem</t>
  </si>
  <si>
    <t>Leveren en vervangen sensor draaicirkelbeveiliging  1-zijdig</t>
  </si>
  <si>
    <t>Leveren en vervangen sensor draaicirkelbeveiliging  2-zijdig</t>
  </si>
  <si>
    <t>Leveren en vervangen Sluitplaat  SLPL Z SP GESL 24VDC 17 HZ</t>
  </si>
  <si>
    <t xml:space="preserve">Leveren en vervangen Sluitplaat  SLPL M SP GESL 24VDC 37KL   </t>
  </si>
  <si>
    <t xml:space="preserve">Leveren en vervangen Sluitplaat  SLPL M SP GESL 24VDC 37 HZ  </t>
  </si>
  <si>
    <t>Vervangingsset schuifdeurautomaat ('revitalisering')</t>
  </si>
  <si>
    <t>Leveren en vervangen automatische deurautomaat t.b.v. enkele buiten-schuifdeur</t>
  </si>
  <si>
    <t>Leveren en vervangen automatische deurautomaat t.b.v. dubbele buiten-schuifdeur</t>
  </si>
  <si>
    <t>Leveren en vervangen automatische deurautomaat t.b.v. enkele binnen-schuifdeur</t>
  </si>
  <si>
    <t>Leveren en vervangen automatische deurautomaat t.b.v dubbele binnen-schuifdeur</t>
  </si>
  <si>
    <r>
      <t xml:space="preserve">Leveren en vervangen </t>
    </r>
    <r>
      <rPr>
        <u/>
        <sz val="9"/>
        <color theme="1"/>
        <rFont val="Arial"/>
        <family val="2"/>
      </rPr>
      <t>aandrijving</t>
    </r>
    <r>
      <rPr>
        <sz val="9"/>
        <color theme="1"/>
        <rFont val="Arial"/>
        <family val="2"/>
      </rPr>
      <t xml:space="preserve"> </t>
    </r>
    <r>
      <rPr>
        <u/>
        <sz val="9"/>
        <color theme="1"/>
        <rFont val="Arial"/>
        <family val="2"/>
      </rPr>
      <t>enkelvleugelige</t>
    </r>
    <r>
      <rPr>
        <sz val="9"/>
        <color theme="1"/>
        <rFont val="Arial"/>
        <family val="2"/>
      </rPr>
      <t xml:space="preserve"> schuifdeuren  tot dagopening 2100 mm</t>
    </r>
  </si>
  <si>
    <r>
      <t xml:space="preserve">Leveren en vervangen </t>
    </r>
    <r>
      <rPr>
        <u/>
        <sz val="9"/>
        <color theme="1"/>
        <rFont val="Arial"/>
        <family val="2"/>
      </rPr>
      <t>aandrijving</t>
    </r>
    <r>
      <rPr>
        <sz val="9"/>
        <color theme="1"/>
        <rFont val="Arial"/>
        <family val="2"/>
      </rPr>
      <t xml:space="preserve"> </t>
    </r>
    <r>
      <rPr>
        <u/>
        <sz val="9"/>
        <color theme="1"/>
        <rFont val="Arial"/>
        <family val="2"/>
      </rPr>
      <t>dubbelvleugelige</t>
    </r>
    <r>
      <rPr>
        <sz val="9"/>
        <color theme="1"/>
        <rFont val="Arial"/>
        <family val="2"/>
      </rPr>
      <t xml:space="preserve"> schuifdeuren tot dagopening 1600 mm</t>
    </r>
  </si>
  <si>
    <t>Manuren</t>
  </si>
  <si>
    <t>eenmalig</t>
  </si>
  <si>
    <t>Losse componenten tbv schuifdeuren</t>
  </si>
  <si>
    <t>Leveren en vervangen richtingsgevoelige bewaakte beweging- en aanwezigheidssensor (tbv enkelvleugelige schuifdeur)</t>
  </si>
  <si>
    <t>Leveren en vervangen richtingsgevoelige bewaakte beweging- en aanwezigheidssensor (tbv dubbelvleugelige schuifdeur)</t>
  </si>
  <si>
    <t>Meerprijs voor sluisfunctie op schuifdeurautomaat</t>
  </si>
  <si>
    <t>adres</t>
  </si>
  <si>
    <t>Deuren</t>
  </si>
  <si>
    <t>Leveren en monteren vervangingsset compleet met  aandrijving, besturing, keuzeschakelaar en noodaccu</t>
  </si>
  <si>
    <t>Verrekenbare post t.b.v. vervanging van complete deurvleugels (schuifdeuren, draaideuren al of niet met zijlichten e.d.)</t>
  </si>
  <si>
    <t>post</t>
  </si>
  <si>
    <t>Uitvoering van de nul-meting geschiedt in combinatie met (de eerste) preventieve onderhoudsbeurt (zie eis 56 en 54)</t>
  </si>
  <si>
    <t>Buiten-schuifdeuren (zie ook werkomschrijving Bijlage 9)</t>
  </si>
  <si>
    <r>
      <t>Binnen-schuifdeuren (zie ook werkomschrijving</t>
    </r>
    <r>
      <rPr>
        <b/>
        <sz val="9"/>
        <rFont val="Arial"/>
        <family val="2"/>
      </rPr>
      <t xml:space="preserve"> Bijlage 9</t>
    </r>
    <r>
      <rPr>
        <b/>
        <sz val="9"/>
        <color theme="1"/>
        <rFont val="Arial"/>
        <family val="2"/>
      </rPr>
      <t>)</t>
    </r>
  </si>
  <si>
    <r>
      <t>Buiten-draaideuren (zie ook werkomschrijvin</t>
    </r>
    <r>
      <rPr>
        <b/>
        <sz val="9"/>
        <rFont val="Arial"/>
        <family val="2"/>
      </rPr>
      <t>g Bijlage 8</t>
    </r>
    <r>
      <rPr>
        <b/>
        <sz val="9"/>
        <color theme="1"/>
        <rFont val="Arial"/>
        <family val="2"/>
      </rPr>
      <t>)</t>
    </r>
  </si>
  <si>
    <t>Binnen-draaideuren (zie ook werkomschrijving Bijlage 8)</t>
  </si>
  <si>
    <t>Arbeidsuren</t>
  </si>
  <si>
    <t>Toelichting:</t>
  </si>
  <si>
    <t>- U vult alleen alle geel gearceerde cellen in, in Euro's afgerond op twee cijfers achter de komma.</t>
  </si>
  <si>
    <t>Aldus ondertekend en bijbehorende gegevens naar waarheid verstrekt,</t>
  </si>
  <si>
    <t>Naam rechtsgeldig vertegenwoordiger:</t>
  </si>
  <si>
    <t>Handtekening rechtsgeldig vertegenwoordiger:</t>
  </si>
  <si>
    <t>Datum:</t>
  </si>
  <si>
    <t>- Alle prijzen zijn exclusief BTW.</t>
  </si>
  <si>
    <t>- De aantallen in kolom C zijn indicatief. U kunt hieraan geen rechten ontlenen en er geldt géén afnameverplichting.</t>
  </si>
  <si>
    <t xml:space="preserve">- Alle eisen zoals opgenomen in de aanbestedingsdocumenten zijn van toepassing. </t>
  </si>
  <si>
    <t>Het betreft het preventieve onderhoud aan een schuifdeur (uitgaande van 95 deuren/jaar x 4 jaar), zie uitvoeringsfrequentie</t>
  </si>
  <si>
    <t>Het betreft het preventieve onderhoud aan een schuifdeur (uitgaande van 40 deuren/jaar x 4 jaar), zie uitvoeringsfrequentie</t>
  </si>
  <si>
    <t>Het betreft het preventieve onderhoud aan een draaideur (uitgaande van 80 deuren/jaar x 4 jaar), zie uitvoeringsfrequentie</t>
  </si>
  <si>
    <t>Het betreft het preventieve onderhoud aan een draaideur (uitgaande van 35 deuren/jaar x 4 jaar), zie uitvoeringsfrequentie</t>
  </si>
  <si>
    <t>Het betreft een post voor eventuele verrekening van uren t.b.v. bijkomende/aanvullende werkzaamheden welke op voorhand niet zijn voorzien voor werkzaamheden welke direct gecombineerd kunnen worden tijdens preventief onderhoud.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</si>
</sst>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9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color rgb="FFFF0000"/>
      <name val="Arial"/>
      <family val="2"/>
    </font>
    <font>
      <u/>
      <sz val="9"/>
      <color theme="1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trike/>
      <sz val="9"/>
      <color theme="1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left" vertical="top" wrapText="1"/>
    </xf>
    <xf numFmtId="0" fontId="3" fillId="0" borderId="0" xfId="0" applyFont="1" applyFill="1" applyAlignment="1">
      <alignment vertical="top" wrapText="1"/>
    </xf>
    <xf numFmtId="0" fontId="1" fillId="0" borderId="0" xfId="0" applyFont="1" applyFill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vertical="top" wrapText="1"/>
    </xf>
    <xf numFmtId="44" fontId="1" fillId="0" borderId="1" xfId="0" applyNumberFormat="1" applyFont="1" applyBorder="1" applyAlignment="1">
      <alignment vertical="top" wrapText="1"/>
    </xf>
    <xf numFmtId="0" fontId="1" fillId="0" borderId="1" xfId="0" applyFont="1" applyFill="1" applyBorder="1" applyAlignment="1">
      <alignment horizontal="left" vertical="top" wrapText="1"/>
    </xf>
    <xf numFmtId="0" fontId="7" fillId="0" borderId="1" xfId="0" applyFont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44" fontId="1" fillId="0" borderId="1" xfId="0" applyNumberFormat="1" applyFont="1" applyFill="1" applyBorder="1" applyAlignment="1">
      <alignment vertical="top" wrapText="1"/>
    </xf>
    <xf numFmtId="0" fontId="2" fillId="0" borderId="1" xfId="0" applyFont="1" applyBorder="1" applyAlignment="1">
      <alignment horizontal="left" vertical="top" wrapText="1"/>
    </xf>
    <xf numFmtId="0" fontId="7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44" fontId="3" fillId="0" borderId="1" xfId="0" applyNumberFormat="1" applyFont="1" applyBorder="1" applyAlignment="1">
      <alignment vertical="top" wrapText="1"/>
    </xf>
    <xf numFmtId="44" fontId="3" fillId="0" borderId="1" xfId="0" applyNumberFormat="1" applyFont="1" applyFill="1" applyBorder="1" applyAlignment="1">
      <alignment vertical="top" wrapText="1"/>
    </xf>
    <xf numFmtId="44" fontId="2" fillId="0" borderId="1" xfId="0" applyNumberFormat="1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8" fillId="3" borderId="0" xfId="0" applyFont="1" applyFill="1"/>
    <xf numFmtId="0" fontId="2" fillId="3" borderId="0" xfId="0" applyFont="1" applyFill="1"/>
    <xf numFmtId="0" fontId="1" fillId="3" borderId="0" xfId="0" applyFont="1" applyFill="1"/>
    <xf numFmtId="0" fontId="1" fillId="3" borderId="0" xfId="0" quotePrefix="1" applyFont="1" applyFill="1"/>
    <xf numFmtId="0" fontId="5" fillId="3" borderId="0" xfId="0" applyFont="1" applyFill="1" applyAlignment="1">
      <alignment horizontal="left" vertical="top" wrapText="1"/>
    </xf>
    <xf numFmtId="0" fontId="1" fillId="3" borderId="5" xfId="0" applyFont="1" applyFill="1" applyBorder="1"/>
    <xf numFmtId="0" fontId="1" fillId="3" borderId="6" xfId="0" applyFont="1" applyFill="1" applyBorder="1"/>
    <xf numFmtId="0" fontId="1" fillId="3" borderId="8" xfId="0" applyFont="1" applyFill="1" applyBorder="1"/>
    <xf numFmtId="0" fontId="1" fillId="3" borderId="9" xfId="0" applyFont="1" applyFill="1" applyBorder="1"/>
    <xf numFmtId="0" fontId="1" fillId="3" borderId="10" xfId="0" applyFont="1" applyFill="1" applyBorder="1"/>
    <xf numFmtId="0" fontId="1" fillId="3" borderId="11" xfId="0" applyFont="1" applyFill="1" applyBorder="1"/>
    <xf numFmtId="44" fontId="5" fillId="2" borderId="1" xfId="0" applyNumberFormat="1" applyFont="1" applyFill="1" applyBorder="1" applyAlignment="1" applyProtection="1">
      <alignment vertical="top" wrapText="1"/>
      <protection locked="0"/>
    </xf>
    <xf numFmtId="44" fontId="1" fillId="2" borderId="1" xfId="0" applyNumberFormat="1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3" borderId="0" xfId="0" quotePrefix="1" applyFont="1" applyFill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1" fillId="3" borderId="5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1" fillId="3" borderId="11" xfId="0" applyFont="1" applyFill="1" applyBorder="1" applyAlignment="1">
      <alignment horizontal="center"/>
    </xf>
    <xf numFmtId="44" fontId="1" fillId="0" borderId="1" xfId="0" applyNumberFormat="1" applyFont="1" applyFill="1" applyBorder="1" applyAlignment="1" applyProtection="1">
      <alignment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6D3AA2-3142-4945-91C3-FCCB51151971}">
  <sheetPr>
    <pageSetUpPr fitToPage="1"/>
  </sheetPr>
  <dimension ref="A1:J105"/>
  <sheetViews>
    <sheetView tabSelected="1" workbookViewId="0">
      <pane ySplit="2" topLeftCell="A3" activePane="bottomLeft" state="frozen"/>
      <selection pane="bottomLeft" activeCell="E4" sqref="E4"/>
    </sheetView>
  </sheetViews>
  <sheetFormatPr defaultRowHeight="12" x14ac:dyDescent="0.25"/>
  <cols>
    <col min="1" max="1" width="27.7109375" style="1" bestFit="1" customWidth="1"/>
    <col min="2" max="2" width="60" style="2" customWidth="1"/>
    <col min="3" max="3" width="12.5703125" style="28" bestFit="1" customWidth="1"/>
    <col min="4" max="4" width="7.85546875" style="28" bestFit="1" customWidth="1"/>
    <col min="5" max="5" width="14.5703125" style="1" customWidth="1"/>
    <col min="6" max="6" width="4.85546875" style="1" customWidth="1"/>
    <col min="7" max="7" width="16.140625" style="1" customWidth="1"/>
    <col min="8" max="8" width="14" style="1" customWidth="1"/>
    <col min="9" max="16384" width="9.140625" style="1"/>
  </cols>
  <sheetData>
    <row r="1" spans="1:10" ht="24" x14ac:dyDescent="0.25">
      <c r="A1" s="5" t="s">
        <v>10</v>
      </c>
      <c r="B1" s="6"/>
      <c r="C1" s="22" t="s">
        <v>4</v>
      </c>
      <c r="D1" s="22" t="s">
        <v>6</v>
      </c>
      <c r="E1" s="5" t="s">
        <v>5</v>
      </c>
      <c r="F1" s="54" t="s">
        <v>13</v>
      </c>
      <c r="G1" s="54"/>
      <c r="H1" s="5" t="s">
        <v>8</v>
      </c>
    </row>
    <row r="2" spans="1:10" x14ac:dyDescent="0.25">
      <c r="A2" s="7" t="s">
        <v>11</v>
      </c>
      <c r="B2" s="6"/>
      <c r="C2" s="23"/>
      <c r="D2" s="23"/>
      <c r="E2" s="8"/>
      <c r="F2" s="7"/>
      <c r="G2" s="7"/>
      <c r="H2" s="8"/>
    </row>
    <row r="3" spans="1:10" x14ac:dyDescent="0.25">
      <c r="A3" s="7"/>
      <c r="B3" s="6"/>
      <c r="C3" s="23"/>
      <c r="D3" s="23"/>
      <c r="E3" s="8"/>
      <c r="F3" s="7"/>
      <c r="G3" s="7"/>
      <c r="H3" s="8"/>
    </row>
    <row r="4" spans="1:10" ht="24" x14ac:dyDescent="0.25">
      <c r="A4" s="7" t="s">
        <v>9</v>
      </c>
      <c r="B4" s="9" t="s">
        <v>64</v>
      </c>
      <c r="C4" s="24">
        <v>90</v>
      </c>
      <c r="D4" s="24" t="s">
        <v>59</v>
      </c>
      <c r="E4" s="42">
        <v>0</v>
      </c>
      <c r="F4" s="10"/>
      <c r="G4" s="7" t="s">
        <v>54</v>
      </c>
      <c r="H4" s="8">
        <f>C4*E4</f>
        <v>0</v>
      </c>
      <c r="J4" s="3"/>
    </row>
    <row r="5" spans="1:10" x14ac:dyDescent="0.25">
      <c r="A5" s="7"/>
      <c r="B5" s="9"/>
      <c r="C5" s="24"/>
      <c r="D5" s="27"/>
      <c r="E5" s="12"/>
      <c r="F5" s="10"/>
      <c r="G5" s="7"/>
      <c r="H5" s="8"/>
      <c r="J5" s="3"/>
    </row>
    <row r="6" spans="1:10" x14ac:dyDescent="0.25">
      <c r="A6" s="7"/>
      <c r="B6" s="6"/>
      <c r="C6" s="25"/>
      <c r="D6" s="23"/>
      <c r="E6" s="8"/>
      <c r="F6" s="7"/>
      <c r="G6" s="7"/>
      <c r="H6" s="8"/>
    </row>
    <row r="7" spans="1:10" x14ac:dyDescent="0.25">
      <c r="A7" s="7" t="s">
        <v>0</v>
      </c>
      <c r="B7" s="13" t="s">
        <v>65</v>
      </c>
      <c r="C7" s="25"/>
      <c r="D7" s="23"/>
      <c r="E7" s="8"/>
      <c r="F7" s="7"/>
      <c r="G7" s="7"/>
      <c r="H7" s="8"/>
    </row>
    <row r="8" spans="1:10" s="4" customFormat="1" ht="24" x14ac:dyDescent="0.25">
      <c r="A8" s="11"/>
      <c r="B8" s="9" t="s">
        <v>47</v>
      </c>
      <c r="C8" s="24">
        <v>10</v>
      </c>
      <c r="D8" s="27" t="s">
        <v>3</v>
      </c>
      <c r="E8" s="43">
        <v>0</v>
      </c>
      <c r="F8" s="14"/>
      <c r="G8" s="14"/>
      <c r="H8" s="8">
        <f t="shared" ref="H8:H11" si="0">C8*E8</f>
        <v>0</v>
      </c>
    </row>
    <row r="9" spans="1:10" s="4" customFormat="1" ht="24" x14ac:dyDescent="0.25">
      <c r="A9" s="11"/>
      <c r="B9" s="9" t="s">
        <v>48</v>
      </c>
      <c r="C9" s="24">
        <v>10</v>
      </c>
      <c r="D9" s="27" t="s">
        <v>3</v>
      </c>
      <c r="E9" s="43">
        <v>0</v>
      </c>
      <c r="F9" s="14"/>
      <c r="G9" s="14"/>
      <c r="H9" s="8">
        <f t="shared" si="0"/>
        <v>0</v>
      </c>
    </row>
    <row r="10" spans="1:10" s="4" customFormat="1" x14ac:dyDescent="0.25">
      <c r="A10" s="11"/>
      <c r="B10" s="9" t="s">
        <v>24</v>
      </c>
      <c r="C10" s="24">
        <v>5</v>
      </c>
      <c r="D10" s="27" t="s">
        <v>3</v>
      </c>
      <c r="E10" s="43">
        <v>0</v>
      </c>
      <c r="F10" s="14"/>
      <c r="G10" s="14"/>
      <c r="H10" s="8">
        <f t="shared" si="0"/>
        <v>0</v>
      </c>
    </row>
    <row r="11" spans="1:10" s="4" customFormat="1" x14ac:dyDescent="0.25">
      <c r="A11" s="11"/>
      <c r="B11" s="9" t="s">
        <v>58</v>
      </c>
      <c r="C11" s="24">
        <v>3</v>
      </c>
      <c r="D11" s="27" t="s">
        <v>3</v>
      </c>
      <c r="E11" s="43">
        <v>0</v>
      </c>
      <c r="F11" s="14"/>
      <c r="G11" s="14"/>
      <c r="H11" s="8">
        <f t="shared" si="0"/>
        <v>0</v>
      </c>
    </row>
    <row r="12" spans="1:10" s="4" customFormat="1" x14ac:dyDescent="0.25">
      <c r="A12" s="11"/>
      <c r="B12" s="9"/>
      <c r="C12" s="26"/>
      <c r="D12" s="27"/>
      <c r="E12" s="12"/>
      <c r="F12" s="11"/>
      <c r="G12" s="11"/>
      <c r="H12" s="12"/>
    </row>
    <row r="13" spans="1:10" s="4" customFormat="1" x14ac:dyDescent="0.25">
      <c r="A13" s="11"/>
      <c r="B13" s="16" t="s">
        <v>66</v>
      </c>
      <c r="C13" s="26"/>
      <c r="D13" s="27"/>
      <c r="E13" s="12"/>
      <c r="F13" s="11"/>
      <c r="G13" s="11"/>
      <c r="H13" s="12"/>
    </row>
    <row r="14" spans="1:10" s="4" customFormat="1" ht="24" x14ac:dyDescent="0.25">
      <c r="A14" s="11"/>
      <c r="B14" s="9" t="s">
        <v>49</v>
      </c>
      <c r="C14" s="24">
        <v>10</v>
      </c>
      <c r="D14" s="27" t="s">
        <v>3</v>
      </c>
      <c r="E14" s="43">
        <v>0</v>
      </c>
      <c r="F14" s="14"/>
      <c r="G14" s="14"/>
      <c r="H14" s="8">
        <f t="shared" ref="H14:H16" si="1">C14*E14</f>
        <v>0</v>
      </c>
    </row>
    <row r="15" spans="1:10" s="4" customFormat="1" ht="24" x14ac:dyDescent="0.25">
      <c r="A15" s="11"/>
      <c r="B15" s="9" t="s">
        <v>50</v>
      </c>
      <c r="C15" s="24">
        <v>10</v>
      </c>
      <c r="D15" s="27" t="s">
        <v>3</v>
      </c>
      <c r="E15" s="43">
        <v>0</v>
      </c>
      <c r="F15" s="14"/>
      <c r="G15" s="14"/>
      <c r="H15" s="8">
        <f t="shared" si="1"/>
        <v>0</v>
      </c>
    </row>
    <row r="16" spans="1:10" s="4" customFormat="1" x14ac:dyDescent="0.25">
      <c r="A16" s="11"/>
      <c r="B16" s="9" t="s">
        <v>24</v>
      </c>
      <c r="C16" s="24">
        <v>5</v>
      </c>
      <c r="D16" s="27" t="s">
        <v>3</v>
      </c>
      <c r="E16" s="43">
        <v>0</v>
      </c>
      <c r="F16" s="14"/>
      <c r="G16" s="14"/>
      <c r="H16" s="8">
        <f t="shared" si="1"/>
        <v>0</v>
      </c>
    </row>
    <row r="17" spans="1:8" s="4" customFormat="1" x14ac:dyDescent="0.25">
      <c r="A17" s="11"/>
      <c r="B17" s="17"/>
      <c r="C17" s="26"/>
      <c r="D17" s="27"/>
      <c r="E17" s="12"/>
      <c r="F17" s="11"/>
      <c r="G17" s="11"/>
      <c r="H17" s="12"/>
    </row>
    <row r="18" spans="1:8" s="4" customFormat="1" x14ac:dyDescent="0.25">
      <c r="A18" s="11"/>
      <c r="B18" s="18" t="s">
        <v>23</v>
      </c>
      <c r="C18" s="26"/>
      <c r="D18" s="27"/>
      <c r="E18" s="12"/>
      <c r="F18" s="11"/>
      <c r="G18" s="11"/>
      <c r="H18" s="12"/>
    </row>
    <row r="19" spans="1:8" s="4" customFormat="1" ht="24" x14ac:dyDescent="0.25">
      <c r="A19" s="11"/>
      <c r="B19" s="9" t="s">
        <v>28</v>
      </c>
      <c r="C19" s="24">
        <v>5</v>
      </c>
      <c r="D19" s="27" t="s">
        <v>3</v>
      </c>
      <c r="E19" s="43">
        <v>0</v>
      </c>
      <c r="F19" s="14"/>
      <c r="G19" s="14"/>
      <c r="H19" s="8">
        <f t="shared" ref="H19:H25" si="2">C19*E19</f>
        <v>0</v>
      </c>
    </row>
    <row r="20" spans="1:8" s="4" customFormat="1" ht="24" x14ac:dyDescent="0.25">
      <c r="A20" s="11"/>
      <c r="B20" s="9" t="s">
        <v>29</v>
      </c>
      <c r="C20" s="24">
        <v>5</v>
      </c>
      <c r="D20" s="27" t="s">
        <v>3</v>
      </c>
      <c r="E20" s="43">
        <v>0</v>
      </c>
      <c r="F20" s="14"/>
      <c r="G20" s="14"/>
      <c r="H20" s="8">
        <f t="shared" si="2"/>
        <v>0</v>
      </c>
    </row>
    <row r="21" spans="1:8" s="4" customFormat="1" ht="24" x14ac:dyDescent="0.25">
      <c r="A21" s="11"/>
      <c r="B21" s="9" t="s">
        <v>30</v>
      </c>
      <c r="C21" s="24">
        <v>10</v>
      </c>
      <c r="D21" s="27" t="s">
        <v>3</v>
      </c>
      <c r="E21" s="43">
        <v>0</v>
      </c>
      <c r="F21" s="14"/>
      <c r="G21" s="14"/>
      <c r="H21" s="8">
        <f t="shared" si="2"/>
        <v>0</v>
      </c>
    </row>
    <row r="22" spans="1:8" s="4" customFormat="1" ht="24" x14ac:dyDescent="0.25">
      <c r="A22" s="11"/>
      <c r="B22" s="9" t="s">
        <v>51</v>
      </c>
      <c r="C22" s="24">
        <v>10</v>
      </c>
      <c r="D22" s="27" t="s">
        <v>3</v>
      </c>
      <c r="E22" s="43">
        <v>0</v>
      </c>
      <c r="F22" s="14"/>
      <c r="G22" s="14"/>
      <c r="H22" s="8">
        <f t="shared" ref="H22" si="3">C22*E22</f>
        <v>0</v>
      </c>
    </row>
    <row r="23" spans="1:8" s="4" customFormat="1" ht="24" x14ac:dyDescent="0.25">
      <c r="A23" s="15"/>
      <c r="B23" s="9" t="s">
        <v>52</v>
      </c>
      <c r="C23" s="24">
        <v>10</v>
      </c>
      <c r="D23" s="27" t="s">
        <v>3</v>
      </c>
      <c r="E23" s="43">
        <v>0</v>
      </c>
      <c r="F23" s="14"/>
      <c r="G23" s="14"/>
      <c r="H23" s="8">
        <f t="shared" si="2"/>
        <v>0</v>
      </c>
    </row>
    <row r="24" spans="1:8" s="4" customFormat="1" ht="24" x14ac:dyDescent="0.25">
      <c r="A24" s="11"/>
      <c r="B24" s="9" t="s">
        <v>31</v>
      </c>
      <c r="C24" s="24">
        <v>10</v>
      </c>
      <c r="D24" s="27" t="s">
        <v>3</v>
      </c>
      <c r="E24" s="43">
        <v>0</v>
      </c>
      <c r="F24" s="14"/>
      <c r="G24" s="14"/>
      <c r="H24" s="8">
        <f t="shared" ref="H24" si="4">C24*E24</f>
        <v>0</v>
      </c>
    </row>
    <row r="25" spans="1:8" s="4" customFormat="1" x14ac:dyDescent="0.25">
      <c r="A25" s="11"/>
      <c r="B25" s="9" t="s">
        <v>32</v>
      </c>
      <c r="C25" s="24">
        <v>130</v>
      </c>
      <c r="D25" s="27" t="s">
        <v>3</v>
      </c>
      <c r="E25" s="43">
        <v>0</v>
      </c>
      <c r="F25" s="14"/>
      <c r="G25" s="14"/>
      <c r="H25" s="8">
        <f t="shared" si="2"/>
        <v>0</v>
      </c>
    </row>
    <row r="26" spans="1:8" s="4" customFormat="1" x14ac:dyDescent="0.25">
      <c r="A26" s="11"/>
      <c r="B26" s="17"/>
      <c r="C26" s="26"/>
      <c r="D26" s="27"/>
      <c r="E26" s="12"/>
      <c r="F26" s="11"/>
      <c r="G26" s="11"/>
      <c r="H26" s="12"/>
    </row>
    <row r="27" spans="1:8" s="4" customFormat="1" x14ac:dyDescent="0.25">
      <c r="A27" s="11"/>
      <c r="B27" s="16" t="s">
        <v>67</v>
      </c>
      <c r="C27" s="26"/>
      <c r="D27" s="27"/>
      <c r="E27" s="12"/>
      <c r="F27" s="11"/>
      <c r="G27" s="11"/>
      <c r="H27" s="12"/>
    </row>
    <row r="28" spans="1:8" s="4" customFormat="1" ht="24" x14ac:dyDescent="0.25">
      <c r="A28" s="11"/>
      <c r="B28" s="9" t="s">
        <v>37</v>
      </c>
      <c r="C28" s="24">
        <v>4</v>
      </c>
      <c r="D28" s="27" t="s">
        <v>3</v>
      </c>
      <c r="E28" s="43">
        <v>0</v>
      </c>
      <c r="F28" s="14"/>
      <c r="G28" s="14"/>
      <c r="H28" s="8">
        <f t="shared" ref="H28:H31" si="5">C28*E28</f>
        <v>0</v>
      </c>
    </row>
    <row r="29" spans="1:8" s="4" customFormat="1" ht="24" x14ac:dyDescent="0.25">
      <c r="A29" s="11"/>
      <c r="B29" s="9" t="s">
        <v>38</v>
      </c>
      <c r="C29" s="24">
        <v>4</v>
      </c>
      <c r="D29" s="27" t="s">
        <v>3</v>
      </c>
      <c r="E29" s="43">
        <v>0</v>
      </c>
      <c r="F29" s="14"/>
      <c r="G29" s="14"/>
      <c r="H29" s="8">
        <f t="shared" si="5"/>
        <v>0</v>
      </c>
    </row>
    <row r="30" spans="1:8" s="4" customFormat="1" ht="24" x14ac:dyDescent="0.25">
      <c r="A30" s="11"/>
      <c r="B30" s="9" t="s">
        <v>39</v>
      </c>
      <c r="C30" s="24">
        <v>4</v>
      </c>
      <c r="D30" s="27" t="s">
        <v>3</v>
      </c>
      <c r="E30" s="43">
        <v>0</v>
      </c>
      <c r="F30" s="14"/>
      <c r="G30" s="14"/>
      <c r="H30" s="8">
        <f t="shared" si="5"/>
        <v>0</v>
      </c>
    </row>
    <row r="31" spans="1:8" s="4" customFormat="1" ht="24" x14ac:dyDescent="0.25">
      <c r="A31" s="11"/>
      <c r="B31" s="9" t="s">
        <v>40</v>
      </c>
      <c r="C31" s="24">
        <v>4</v>
      </c>
      <c r="D31" s="27" t="s">
        <v>3</v>
      </c>
      <c r="E31" s="43">
        <v>0</v>
      </c>
      <c r="F31" s="14"/>
      <c r="G31" s="14"/>
      <c r="H31" s="8">
        <f t="shared" si="5"/>
        <v>0</v>
      </c>
    </row>
    <row r="32" spans="1:8" s="4" customFormat="1" x14ac:dyDescent="0.25">
      <c r="A32" s="11"/>
      <c r="B32" s="9"/>
      <c r="C32" s="26"/>
      <c r="D32" s="27"/>
      <c r="E32" s="12"/>
      <c r="F32" s="11"/>
      <c r="G32" s="11"/>
      <c r="H32" s="12"/>
    </row>
    <row r="33" spans="1:8" s="4" customFormat="1" x14ac:dyDescent="0.25">
      <c r="A33" s="11"/>
      <c r="B33" s="16" t="s">
        <v>68</v>
      </c>
      <c r="C33" s="26"/>
      <c r="D33" s="27"/>
      <c r="E33" s="12"/>
      <c r="F33" s="11"/>
      <c r="G33" s="11"/>
      <c r="H33" s="12"/>
    </row>
    <row r="34" spans="1:8" s="4" customFormat="1" ht="24" x14ac:dyDescent="0.25">
      <c r="A34" s="11"/>
      <c r="B34" s="9" t="s">
        <v>37</v>
      </c>
      <c r="C34" s="24">
        <v>10</v>
      </c>
      <c r="D34" s="27" t="s">
        <v>3</v>
      </c>
      <c r="E34" s="43">
        <v>0</v>
      </c>
      <c r="F34" s="14"/>
      <c r="G34" s="14"/>
      <c r="H34" s="8">
        <f t="shared" ref="H34:H37" si="6">C34*E34</f>
        <v>0</v>
      </c>
    </row>
    <row r="35" spans="1:8" s="4" customFormat="1" ht="24" x14ac:dyDescent="0.25">
      <c r="A35" s="11"/>
      <c r="B35" s="9" t="s">
        <v>38</v>
      </c>
      <c r="C35" s="24">
        <v>10</v>
      </c>
      <c r="D35" s="27" t="s">
        <v>3</v>
      </c>
      <c r="E35" s="43">
        <v>0</v>
      </c>
      <c r="F35" s="14"/>
      <c r="G35" s="14"/>
      <c r="H35" s="8">
        <f t="shared" si="6"/>
        <v>0</v>
      </c>
    </row>
    <row r="36" spans="1:8" s="4" customFormat="1" ht="24" x14ac:dyDescent="0.25">
      <c r="A36" s="11"/>
      <c r="B36" s="9" t="s">
        <v>39</v>
      </c>
      <c r="C36" s="24">
        <v>10</v>
      </c>
      <c r="D36" s="27" t="s">
        <v>3</v>
      </c>
      <c r="E36" s="43">
        <v>0</v>
      </c>
      <c r="F36" s="14"/>
      <c r="G36" s="14"/>
      <c r="H36" s="8">
        <f t="shared" si="6"/>
        <v>0</v>
      </c>
    </row>
    <row r="37" spans="1:8" s="4" customFormat="1" ht="24" x14ac:dyDescent="0.25">
      <c r="A37" s="11"/>
      <c r="B37" s="9" t="s">
        <v>40</v>
      </c>
      <c r="C37" s="24">
        <v>10</v>
      </c>
      <c r="D37" s="27" t="s">
        <v>3</v>
      </c>
      <c r="E37" s="43">
        <v>0</v>
      </c>
      <c r="F37" s="14"/>
      <c r="G37" s="14"/>
      <c r="H37" s="8">
        <f t="shared" si="6"/>
        <v>0</v>
      </c>
    </row>
    <row r="38" spans="1:8" s="4" customFormat="1" x14ac:dyDescent="0.25">
      <c r="A38" s="11"/>
      <c r="B38" s="9"/>
      <c r="C38" s="27"/>
      <c r="D38" s="27"/>
      <c r="E38" s="12"/>
      <c r="F38" s="11"/>
      <c r="G38" s="11"/>
      <c r="H38" s="12"/>
    </row>
    <row r="39" spans="1:8" x14ac:dyDescent="0.25">
      <c r="A39" s="7"/>
      <c r="B39" s="6"/>
      <c r="C39" s="23"/>
      <c r="D39" s="23"/>
      <c r="E39" s="8"/>
      <c r="F39" s="7"/>
      <c r="G39" s="7"/>
      <c r="H39" s="8"/>
    </row>
    <row r="40" spans="1:8" ht="24" x14ac:dyDescent="0.25">
      <c r="A40" s="7"/>
      <c r="B40" s="6" t="s">
        <v>62</v>
      </c>
      <c r="C40" s="23">
        <v>1</v>
      </c>
      <c r="D40" s="23" t="s">
        <v>63</v>
      </c>
      <c r="E40" s="67">
        <v>37500</v>
      </c>
      <c r="F40" s="7"/>
      <c r="G40" s="7"/>
      <c r="H40" s="8">
        <f t="shared" ref="H40" si="7">C40*E40</f>
        <v>37500</v>
      </c>
    </row>
    <row r="41" spans="1:8" x14ac:dyDescent="0.25">
      <c r="A41" s="7"/>
      <c r="B41" s="6"/>
      <c r="C41" s="23"/>
      <c r="D41" s="23"/>
      <c r="E41" s="8"/>
      <c r="F41" s="7"/>
      <c r="G41" s="7"/>
      <c r="H41" s="8"/>
    </row>
    <row r="42" spans="1:8" x14ac:dyDescent="0.25">
      <c r="A42" s="7"/>
      <c r="B42" s="6"/>
      <c r="C42" s="23"/>
      <c r="D42" s="23"/>
      <c r="E42" s="8"/>
      <c r="F42" s="7"/>
      <c r="G42" s="7"/>
      <c r="H42" s="8"/>
    </row>
    <row r="43" spans="1:8" ht="24" x14ac:dyDescent="0.25">
      <c r="A43" s="11" t="s">
        <v>1</v>
      </c>
      <c r="B43" s="17" t="s">
        <v>79</v>
      </c>
      <c r="C43" s="24">
        <f>95*4</f>
        <v>380</v>
      </c>
      <c r="D43" s="24" t="s">
        <v>60</v>
      </c>
      <c r="E43" s="42">
        <v>0</v>
      </c>
      <c r="F43" s="7">
        <v>1</v>
      </c>
      <c r="G43" s="7" t="s">
        <v>7</v>
      </c>
      <c r="H43" s="8">
        <f>C43*E43*F43</f>
        <v>0</v>
      </c>
    </row>
    <row r="44" spans="1:8" ht="24" x14ac:dyDescent="0.25">
      <c r="A44" s="11"/>
      <c r="B44" s="17" t="s">
        <v>80</v>
      </c>
      <c r="C44" s="24">
        <f>40*4</f>
        <v>160</v>
      </c>
      <c r="D44" s="24" t="s">
        <v>60</v>
      </c>
      <c r="E44" s="42">
        <v>0</v>
      </c>
      <c r="F44" s="7">
        <v>2</v>
      </c>
      <c r="G44" s="7" t="s">
        <v>7</v>
      </c>
      <c r="H44" s="8">
        <f>C44*E44*F44</f>
        <v>0</v>
      </c>
    </row>
    <row r="45" spans="1:8" x14ac:dyDescent="0.25">
      <c r="A45" s="7"/>
      <c r="B45" s="6"/>
      <c r="C45" s="23"/>
      <c r="D45" s="23"/>
      <c r="E45" s="19"/>
      <c r="F45" s="7"/>
      <c r="G45" s="7"/>
      <c r="H45" s="8"/>
    </row>
    <row r="46" spans="1:8" ht="24" x14ac:dyDescent="0.25">
      <c r="A46" s="11" t="s">
        <v>1</v>
      </c>
      <c r="B46" s="17" t="s">
        <v>81</v>
      </c>
      <c r="C46" s="24">
        <f>80*4</f>
        <v>320</v>
      </c>
      <c r="D46" s="24" t="s">
        <v>60</v>
      </c>
      <c r="E46" s="42">
        <v>0</v>
      </c>
      <c r="F46" s="7">
        <v>1</v>
      </c>
      <c r="G46" s="7" t="s">
        <v>7</v>
      </c>
      <c r="H46" s="8">
        <f>C46*E46*F46</f>
        <v>0</v>
      </c>
    </row>
    <row r="47" spans="1:8" ht="24" x14ac:dyDescent="0.25">
      <c r="A47" s="11"/>
      <c r="B47" s="17" t="s">
        <v>82</v>
      </c>
      <c r="C47" s="24">
        <f>35*4</f>
        <v>140</v>
      </c>
      <c r="D47" s="24" t="s">
        <v>60</v>
      </c>
      <c r="E47" s="42">
        <v>0</v>
      </c>
      <c r="F47" s="7">
        <v>2</v>
      </c>
      <c r="G47" s="7" t="s">
        <v>7</v>
      </c>
      <c r="H47" s="8">
        <f>C47*E47*F47</f>
        <v>0</v>
      </c>
    </row>
    <row r="48" spans="1:8" x14ac:dyDescent="0.25">
      <c r="A48" s="7"/>
      <c r="B48" s="6"/>
      <c r="C48" s="23"/>
      <c r="D48" s="23"/>
      <c r="E48" s="19"/>
      <c r="F48" s="7"/>
      <c r="G48" s="7"/>
      <c r="H48" s="8"/>
    </row>
    <row r="49" spans="1:10" ht="48" x14ac:dyDescent="0.25">
      <c r="A49" s="7"/>
      <c r="B49" s="6" t="s">
        <v>83</v>
      </c>
      <c r="C49" s="23">
        <v>100</v>
      </c>
      <c r="D49" s="23" t="s">
        <v>53</v>
      </c>
      <c r="E49" s="42">
        <v>0</v>
      </c>
      <c r="F49" s="7"/>
      <c r="G49" s="7"/>
      <c r="H49" s="8">
        <f t="shared" ref="H49" si="8">C49*E49</f>
        <v>0</v>
      </c>
    </row>
    <row r="50" spans="1:10" x14ac:dyDescent="0.25">
      <c r="A50" s="7"/>
      <c r="B50" s="6"/>
      <c r="C50" s="23"/>
      <c r="D50" s="23"/>
      <c r="E50" s="19"/>
      <c r="F50" s="7"/>
      <c r="G50" s="7"/>
      <c r="H50" s="8"/>
    </row>
    <row r="51" spans="1:10" x14ac:dyDescent="0.25">
      <c r="A51" s="7" t="s">
        <v>2</v>
      </c>
      <c r="B51" s="6" t="s">
        <v>69</v>
      </c>
      <c r="C51" s="23">
        <f>2*50*4</f>
        <v>400</v>
      </c>
      <c r="D51" s="23" t="s">
        <v>53</v>
      </c>
      <c r="E51" s="42">
        <v>0</v>
      </c>
      <c r="F51" s="7"/>
      <c r="G51" s="7"/>
      <c r="H51" s="8">
        <f t="shared" ref="H51" si="9">C51*E51</f>
        <v>0</v>
      </c>
    </row>
    <row r="52" spans="1:10" x14ac:dyDescent="0.25">
      <c r="A52" s="7"/>
      <c r="B52" s="6"/>
      <c r="C52" s="23"/>
      <c r="D52" s="23"/>
      <c r="E52" s="12"/>
      <c r="F52" s="7"/>
      <c r="G52" s="7"/>
      <c r="H52" s="8"/>
    </row>
    <row r="53" spans="1:10" x14ac:dyDescent="0.25">
      <c r="A53" s="7"/>
      <c r="B53" s="18" t="s">
        <v>55</v>
      </c>
      <c r="C53" s="23"/>
      <c r="D53" s="23"/>
      <c r="E53" s="12"/>
      <c r="F53" s="7"/>
      <c r="G53" s="7"/>
      <c r="H53" s="8"/>
      <c r="I53" s="4"/>
      <c r="J53" s="4"/>
    </row>
    <row r="54" spans="1:10" s="4" customFormat="1" ht="24" x14ac:dyDescent="0.25">
      <c r="A54" s="11"/>
      <c r="B54" s="9" t="s">
        <v>56</v>
      </c>
      <c r="C54" s="23">
        <v>40</v>
      </c>
      <c r="D54" s="27" t="s">
        <v>3</v>
      </c>
      <c r="E54" s="43">
        <v>0</v>
      </c>
      <c r="F54" s="14"/>
      <c r="G54" s="14"/>
      <c r="H54" s="8">
        <f>C54*E54</f>
        <v>0</v>
      </c>
    </row>
    <row r="55" spans="1:10" s="4" customFormat="1" ht="24" x14ac:dyDescent="0.25">
      <c r="A55" s="11"/>
      <c r="B55" s="9" t="s">
        <v>57</v>
      </c>
      <c r="C55" s="23">
        <v>40</v>
      </c>
      <c r="D55" s="27" t="s">
        <v>3</v>
      </c>
      <c r="E55" s="43">
        <v>0</v>
      </c>
      <c r="F55" s="14"/>
      <c r="G55" s="14"/>
      <c r="H55" s="8">
        <f>C55*E55</f>
        <v>0</v>
      </c>
    </row>
    <row r="56" spans="1:10" x14ac:dyDescent="0.25">
      <c r="A56" s="7"/>
      <c r="B56" s="6"/>
      <c r="C56" s="23"/>
      <c r="D56" s="23"/>
      <c r="E56" s="12"/>
      <c r="F56" s="7"/>
      <c r="G56" s="7"/>
      <c r="H56" s="8"/>
    </row>
    <row r="57" spans="1:10" s="4" customFormat="1" x14ac:dyDescent="0.25">
      <c r="A57" s="11"/>
      <c r="B57" s="13" t="s">
        <v>46</v>
      </c>
      <c r="C57" s="27"/>
      <c r="D57" s="27"/>
      <c r="E57" s="12"/>
      <c r="F57" s="11"/>
      <c r="G57" s="11"/>
      <c r="H57" s="12"/>
    </row>
    <row r="58" spans="1:10" s="4" customFormat="1" ht="24" x14ac:dyDescent="0.25">
      <c r="A58" s="11"/>
      <c r="B58" s="17" t="s">
        <v>61</v>
      </c>
      <c r="C58" s="24">
        <v>30</v>
      </c>
      <c r="D58" s="27" t="s">
        <v>3</v>
      </c>
      <c r="E58" s="42">
        <v>0</v>
      </c>
      <c r="F58" s="14"/>
      <c r="G58" s="14"/>
      <c r="H58" s="8">
        <f t="shared" ref="H58:H62" si="10">C58*E58</f>
        <v>0</v>
      </c>
    </row>
    <row r="59" spans="1:10" s="4" customFormat="1" x14ac:dyDescent="0.25">
      <c r="A59" s="11"/>
      <c r="B59" s="17" t="s">
        <v>33</v>
      </c>
      <c r="C59" s="24">
        <v>30</v>
      </c>
      <c r="D59" s="27" t="s">
        <v>3</v>
      </c>
      <c r="E59" s="42">
        <v>0</v>
      </c>
      <c r="F59" s="14"/>
      <c r="G59" s="14"/>
      <c r="H59" s="8">
        <f t="shared" si="10"/>
        <v>0</v>
      </c>
    </row>
    <row r="60" spans="1:10" s="4" customFormat="1" x14ac:dyDescent="0.25">
      <c r="A60" s="11"/>
      <c r="B60" s="17" t="s">
        <v>34</v>
      </c>
      <c r="C60" s="24">
        <v>30</v>
      </c>
      <c r="D60" s="27" t="s">
        <v>3</v>
      </c>
      <c r="E60" s="42">
        <v>0</v>
      </c>
      <c r="F60" s="14"/>
      <c r="G60" s="14"/>
      <c r="H60" s="8">
        <f t="shared" si="10"/>
        <v>0</v>
      </c>
    </row>
    <row r="61" spans="1:10" s="4" customFormat="1" x14ac:dyDescent="0.25">
      <c r="A61" s="11"/>
      <c r="B61" s="17" t="s">
        <v>35</v>
      </c>
      <c r="C61" s="24">
        <v>30</v>
      </c>
      <c r="D61" s="27" t="s">
        <v>3</v>
      </c>
      <c r="E61" s="42">
        <v>0</v>
      </c>
      <c r="F61" s="14"/>
      <c r="G61" s="14"/>
      <c r="H61" s="8">
        <f t="shared" si="10"/>
        <v>0</v>
      </c>
    </row>
    <row r="62" spans="1:10" s="4" customFormat="1" x14ac:dyDescent="0.25">
      <c r="A62" s="11"/>
      <c r="B62" s="17" t="s">
        <v>36</v>
      </c>
      <c r="C62" s="24">
        <v>30</v>
      </c>
      <c r="D62" s="27" t="s">
        <v>3</v>
      </c>
      <c r="E62" s="42">
        <v>0</v>
      </c>
      <c r="F62" s="14"/>
      <c r="G62" s="14"/>
      <c r="H62" s="8">
        <f t="shared" si="10"/>
        <v>0</v>
      </c>
    </row>
    <row r="63" spans="1:10" x14ac:dyDescent="0.25">
      <c r="A63" s="7"/>
      <c r="B63" s="6"/>
      <c r="C63" s="25"/>
      <c r="D63" s="23"/>
      <c r="E63" s="19"/>
      <c r="F63" s="7"/>
      <c r="G63" s="7"/>
      <c r="H63" s="8"/>
    </row>
    <row r="64" spans="1:10" x14ac:dyDescent="0.25">
      <c r="A64" s="7"/>
      <c r="B64" s="18" t="s">
        <v>22</v>
      </c>
      <c r="C64" s="25"/>
      <c r="D64" s="23"/>
      <c r="E64" s="19"/>
      <c r="F64" s="7"/>
      <c r="G64" s="7"/>
      <c r="H64" s="8"/>
    </row>
    <row r="65" spans="1:8" s="4" customFormat="1" x14ac:dyDescent="0.25">
      <c r="A65" s="11"/>
      <c r="B65" s="9" t="s">
        <v>41</v>
      </c>
      <c r="C65" s="24">
        <v>20</v>
      </c>
      <c r="D65" s="27" t="s">
        <v>3</v>
      </c>
      <c r="E65" s="42">
        <v>0</v>
      </c>
      <c r="F65" s="14"/>
      <c r="G65" s="14"/>
      <c r="H65" s="8">
        <f t="shared" ref="H65:H69" si="11">C65*E65</f>
        <v>0</v>
      </c>
    </row>
    <row r="66" spans="1:8" s="4" customFormat="1" x14ac:dyDescent="0.25">
      <c r="A66" s="11"/>
      <c r="B66" s="9" t="s">
        <v>42</v>
      </c>
      <c r="C66" s="24">
        <v>20</v>
      </c>
      <c r="D66" s="27" t="s">
        <v>3</v>
      </c>
      <c r="E66" s="42">
        <v>0</v>
      </c>
      <c r="F66" s="14"/>
      <c r="G66" s="14"/>
      <c r="H66" s="8">
        <f t="shared" si="11"/>
        <v>0</v>
      </c>
    </row>
    <row r="67" spans="1:8" s="4" customFormat="1" x14ac:dyDescent="0.25">
      <c r="A67" s="15"/>
      <c r="B67" s="9" t="s">
        <v>43</v>
      </c>
      <c r="C67" s="24">
        <v>20</v>
      </c>
      <c r="D67" s="27" t="s">
        <v>3</v>
      </c>
      <c r="E67" s="42">
        <v>0</v>
      </c>
      <c r="F67" s="14"/>
      <c r="G67" s="14"/>
      <c r="H67" s="8">
        <f t="shared" si="11"/>
        <v>0</v>
      </c>
    </row>
    <row r="68" spans="1:8" s="4" customFormat="1" x14ac:dyDescent="0.25">
      <c r="A68" s="15"/>
      <c r="B68" s="9" t="s">
        <v>44</v>
      </c>
      <c r="C68" s="24">
        <v>20</v>
      </c>
      <c r="D68" s="27" t="s">
        <v>3</v>
      </c>
      <c r="E68" s="42">
        <v>0</v>
      </c>
      <c r="F68" s="14"/>
      <c r="G68" s="14"/>
      <c r="H68" s="8">
        <f t="shared" si="11"/>
        <v>0</v>
      </c>
    </row>
    <row r="69" spans="1:8" s="4" customFormat="1" x14ac:dyDescent="0.25">
      <c r="A69" s="15"/>
      <c r="B69" s="9" t="s">
        <v>45</v>
      </c>
      <c r="C69" s="24">
        <v>20</v>
      </c>
      <c r="D69" s="27" t="s">
        <v>3</v>
      </c>
      <c r="E69" s="42">
        <v>0</v>
      </c>
      <c r="F69" s="14"/>
      <c r="G69" s="14"/>
      <c r="H69" s="8">
        <f t="shared" si="11"/>
        <v>0</v>
      </c>
    </row>
    <row r="70" spans="1:8" x14ac:dyDescent="0.25">
      <c r="A70" s="15"/>
      <c r="B70" s="6"/>
      <c r="C70" s="25"/>
      <c r="D70" s="23"/>
      <c r="E70" s="20"/>
      <c r="F70" s="7"/>
      <c r="G70" s="7"/>
      <c r="H70" s="8"/>
    </row>
    <row r="71" spans="1:8" s="4" customFormat="1" x14ac:dyDescent="0.25">
      <c r="A71" s="15"/>
      <c r="B71" s="18" t="s">
        <v>25</v>
      </c>
      <c r="C71" s="26"/>
      <c r="D71" s="27"/>
      <c r="E71" s="20"/>
      <c r="F71" s="11"/>
      <c r="G71" s="11"/>
      <c r="H71" s="12"/>
    </row>
    <row r="72" spans="1:8" s="4" customFormat="1" x14ac:dyDescent="0.25">
      <c r="A72" s="11"/>
      <c r="B72" s="9" t="s">
        <v>14</v>
      </c>
      <c r="C72" s="24">
        <v>20</v>
      </c>
      <c r="D72" s="27" t="s">
        <v>3</v>
      </c>
      <c r="E72" s="42">
        <v>0</v>
      </c>
      <c r="F72" s="14"/>
      <c r="G72" s="14"/>
      <c r="H72" s="8">
        <f t="shared" ref="H72:H79" si="12">C72*E72</f>
        <v>0</v>
      </c>
    </row>
    <row r="73" spans="1:8" s="4" customFormat="1" x14ac:dyDescent="0.25">
      <c r="A73" s="11"/>
      <c r="B73" s="9" t="s">
        <v>15</v>
      </c>
      <c r="C73" s="24">
        <v>20</v>
      </c>
      <c r="D73" s="27" t="s">
        <v>3</v>
      </c>
      <c r="E73" s="42">
        <v>0</v>
      </c>
      <c r="F73" s="14"/>
      <c r="G73" s="14"/>
      <c r="H73" s="8">
        <f t="shared" si="12"/>
        <v>0</v>
      </c>
    </row>
    <row r="74" spans="1:8" s="4" customFormat="1" x14ac:dyDescent="0.25">
      <c r="A74" s="11"/>
      <c r="B74" s="9" t="s">
        <v>16</v>
      </c>
      <c r="C74" s="24">
        <v>20</v>
      </c>
      <c r="D74" s="27" t="s">
        <v>3</v>
      </c>
      <c r="E74" s="42">
        <v>0</v>
      </c>
      <c r="F74" s="14"/>
      <c r="G74" s="14"/>
      <c r="H74" s="8">
        <f t="shared" si="12"/>
        <v>0</v>
      </c>
    </row>
    <row r="75" spans="1:8" s="4" customFormat="1" x14ac:dyDescent="0.25">
      <c r="A75" s="11"/>
      <c r="B75" s="9" t="s">
        <v>17</v>
      </c>
      <c r="C75" s="24">
        <v>20</v>
      </c>
      <c r="D75" s="27" t="s">
        <v>3</v>
      </c>
      <c r="E75" s="42">
        <v>0</v>
      </c>
      <c r="F75" s="14"/>
      <c r="G75" s="14"/>
      <c r="H75" s="8">
        <f t="shared" si="12"/>
        <v>0</v>
      </c>
    </row>
    <row r="76" spans="1:8" s="4" customFormat="1" x14ac:dyDescent="0.25">
      <c r="A76" s="11"/>
      <c r="B76" s="9" t="s">
        <v>18</v>
      </c>
      <c r="C76" s="24">
        <v>20</v>
      </c>
      <c r="D76" s="27" t="s">
        <v>3</v>
      </c>
      <c r="E76" s="42">
        <v>0</v>
      </c>
      <c r="F76" s="14"/>
      <c r="G76" s="14"/>
      <c r="H76" s="8">
        <f t="shared" si="12"/>
        <v>0</v>
      </c>
    </row>
    <row r="77" spans="1:8" s="4" customFormat="1" x14ac:dyDescent="0.25">
      <c r="A77" s="11"/>
      <c r="B77" s="9" t="s">
        <v>19</v>
      </c>
      <c r="C77" s="24">
        <v>20</v>
      </c>
      <c r="D77" s="27" t="s">
        <v>3</v>
      </c>
      <c r="E77" s="42">
        <v>0</v>
      </c>
      <c r="F77" s="14"/>
      <c r="G77" s="14"/>
      <c r="H77" s="8">
        <f t="shared" si="12"/>
        <v>0</v>
      </c>
    </row>
    <row r="78" spans="1:8" s="4" customFormat="1" x14ac:dyDescent="0.25">
      <c r="A78" s="11"/>
      <c r="B78" s="9" t="s">
        <v>20</v>
      </c>
      <c r="C78" s="24">
        <v>20</v>
      </c>
      <c r="D78" s="27" t="s">
        <v>3</v>
      </c>
      <c r="E78" s="42">
        <v>0</v>
      </c>
      <c r="F78" s="14"/>
      <c r="G78" s="14"/>
      <c r="H78" s="8">
        <f t="shared" si="12"/>
        <v>0</v>
      </c>
    </row>
    <row r="79" spans="1:8" s="4" customFormat="1" x14ac:dyDescent="0.25">
      <c r="A79" s="11"/>
      <c r="B79" s="9" t="s">
        <v>21</v>
      </c>
      <c r="C79" s="24">
        <v>20</v>
      </c>
      <c r="D79" s="27" t="s">
        <v>3</v>
      </c>
      <c r="E79" s="42">
        <v>0</v>
      </c>
      <c r="F79" s="14"/>
      <c r="G79" s="14"/>
      <c r="H79" s="8">
        <f t="shared" si="12"/>
        <v>0</v>
      </c>
    </row>
    <row r="80" spans="1:8" s="4" customFormat="1" x14ac:dyDescent="0.25">
      <c r="A80" s="11"/>
      <c r="B80" s="9" t="s">
        <v>26</v>
      </c>
      <c r="C80" s="24">
        <v>5</v>
      </c>
      <c r="D80" s="27" t="s">
        <v>3</v>
      </c>
      <c r="E80" s="42">
        <v>0</v>
      </c>
      <c r="F80" s="14"/>
      <c r="G80" s="14"/>
      <c r="H80" s="8">
        <f>C80*E80</f>
        <v>0</v>
      </c>
    </row>
    <row r="81" spans="1:8" s="4" customFormat="1" x14ac:dyDescent="0.25">
      <c r="A81" s="11"/>
      <c r="B81" s="9" t="s">
        <v>27</v>
      </c>
      <c r="C81" s="24">
        <v>5</v>
      </c>
      <c r="D81" s="27" t="s">
        <v>3</v>
      </c>
      <c r="E81" s="42">
        <v>0</v>
      </c>
      <c r="F81" s="14"/>
      <c r="G81" s="14"/>
      <c r="H81" s="8">
        <f>C81*E81</f>
        <v>0</v>
      </c>
    </row>
    <row r="82" spans="1:8" x14ac:dyDescent="0.25">
      <c r="A82" s="7"/>
      <c r="B82" s="6"/>
      <c r="C82" s="23"/>
      <c r="D82" s="23"/>
      <c r="E82" s="8"/>
      <c r="F82" s="7"/>
      <c r="G82" s="7"/>
      <c r="H82" s="8"/>
    </row>
    <row r="83" spans="1:8" s="30" customFormat="1" ht="36.75" customHeight="1" x14ac:dyDescent="0.25">
      <c r="A83" s="29"/>
      <c r="B83" s="55" t="s">
        <v>12</v>
      </c>
      <c r="C83" s="56"/>
      <c r="D83" s="56"/>
      <c r="E83" s="56"/>
      <c r="F83" s="56"/>
      <c r="G83" s="57"/>
      <c r="H83" s="21">
        <f>SUM(H4:H82)</f>
        <v>37500</v>
      </c>
    </row>
    <row r="87" spans="1:8" x14ac:dyDescent="0.2">
      <c r="A87" s="32" t="s">
        <v>70</v>
      </c>
      <c r="B87" s="33"/>
      <c r="C87" s="33"/>
      <c r="D87" s="33"/>
      <c r="E87" s="33"/>
      <c r="F87" s="33"/>
    </row>
    <row r="88" spans="1:8" x14ac:dyDescent="0.25">
      <c r="A88" s="53" t="s">
        <v>77</v>
      </c>
      <c r="B88" s="53"/>
      <c r="C88" s="53"/>
      <c r="D88" s="53"/>
      <c r="E88" s="53"/>
      <c r="F88" s="53"/>
    </row>
    <row r="89" spans="1:8" x14ac:dyDescent="0.25">
      <c r="A89" s="53" t="s">
        <v>78</v>
      </c>
      <c r="B89" s="53"/>
      <c r="C89" s="53"/>
      <c r="D89" s="53"/>
      <c r="E89" s="53"/>
      <c r="F89" s="53"/>
    </row>
    <row r="90" spans="1:8" x14ac:dyDescent="0.2">
      <c r="A90" s="34" t="s">
        <v>71</v>
      </c>
      <c r="B90" s="35"/>
      <c r="C90" s="35"/>
      <c r="D90" s="35"/>
      <c r="E90" s="35"/>
      <c r="F90" s="33"/>
    </row>
    <row r="91" spans="1:8" x14ac:dyDescent="0.2">
      <c r="A91" s="34" t="s">
        <v>76</v>
      </c>
      <c r="B91" s="33"/>
      <c r="C91" s="33"/>
      <c r="D91" s="33"/>
      <c r="E91" s="33"/>
      <c r="F91" s="33"/>
    </row>
    <row r="92" spans="1:8" ht="12.75" thickBot="1" x14ac:dyDescent="0.25">
      <c r="A92" s="33"/>
      <c r="B92" s="33"/>
      <c r="C92" s="33"/>
      <c r="D92" s="33"/>
      <c r="E92" s="33"/>
      <c r="F92" s="33"/>
    </row>
    <row r="93" spans="1:8" ht="15" customHeight="1" x14ac:dyDescent="0.2">
      <c r="A93" s="36" t="s">
        <v>72</v>
      </c>
      <c r="B93" s="37"/>
      <c r="C93" s="58"/>
      <c r="D93" s="59"/>
      <c r="E93" s="59"/>
      <c r="F93" s="59"/>
      <c r="G93" s="59"/>
      <c r="H93" s="60"/>
    </row>
    <row r="94" spans="1:8" x14ac:dyDescent="0.2">
      <c r="A94" s="38"/>
      <c r="B94" s="39"/>
      <c r="C94" s="61"/>
      <c r="D94" s="62"/>
      <c r="E94" s="62"/>
      <c r="F94" s="62"/>
      <c r="G94" s="62"/>
      <c r="H94" s="63"/>
    </row>
    <row r="95" spans="1:8" ht="12.75" thickBot="1" x14ac:dyDescent="0.25">
      <c r="A95" s="38"/>
      <c r="B95" s="39"/>
      <c r="C95" s="64"/>
      <c r="D95" s="65"/>
      <c r="E95" s="65"/>
      <c r="F95" s="65"/>
      <c r="G95" s="65"/>
      <c r="H95" s="66"/>
    </row>
    <row r="96" spans="1:8" ht="15" customHeight="1" x14ac:dyDescent="0.2">
      <c r="A96" s="36" t="s">
        <v>73</v>
      </c>
      <c r="B96" s="37"/>
      <c r="C96" s="44"/>
      <c r="D96" s="45"/>
      <c r="E96" s="45"/>
      <c r="F96" s="45"/>
      <c r="G96" s="45"/>
      <c r="H96" s="46"/>
    </row>
    <row r="97" spans="1:8" ht="15" customHeight="1" x14ac:dyDescent="0.2">
      <c r="A97" s="38"/>
      <c r="B97" s="39"/>
      <c r="C97" s="47"/>
      <c r="D97" s="48"/>
      <c r="E97" s="48"/>
      <c r="F97" s="48"/>
      <c r="G97" s="48"/>
      <c r="H97" s="49"/>
    </row>
    <row r="98" spans="1:8" ht="15.75" customHeight="1" thickBot="1" x14ac:dyDescent="0.25">
      <c r="A98" s="40"/>
      <c r="B98" s="41"/>
      <c r="C98" s="50"/>
      <c r="D98" s="51"/>
      <c r="E98" s="51"/>
      <c r="F98" s="51"/>
      <c r="G98" s="51"/>
      <c r="H98" s="52"/>
    </row>
    <row r="99" spans="1:8" ht="15" customHeight="1" x14ac:dyDescent="0.2">
      <c r="A99" s="36" t="s">
        <v>74</v>
      </c>
      <c r="B99" s="37"/>
      <c r="C99" s="44"/>
      <c r="D99" s="45"/>
      <c r="E99" s="45"/>
      <c r="F99" s="45"/>
      <c r="G99" s="45"/>
      <c r="H99" s="46"/>
    </row>
    <row r="100" spans="1:8" ht="15" customHeight="1" x14ac:dyDescent="0.2">
      <c r="A100" s="38"/>
      <c r="B100" s="39"/>
      <c r="C100" s="47"/>
      <c r="D100" s="48"/>
      <c r="E100" s="48"/>
      <c r="F100" s="48"/>
      <c r="G100" s="48"/>
      <c r="H100" s="49"/>
    </row>
    <row r="101" spans="1:8" ht="15.75" customHeight="1" thickBot="1" x14ac:dyDescent="0.25">
      <c r="A101" s="40"/>
      <c r="B101" s="41"/>
      <c r="C101" s="50"/>
      <c r="D101" s="51"/>
      <c r="E101" s="51"/>
      <c r="F101" s="51"/>
      <c r="G101" s="51"/>
      <c r="H101" s="52"/>
    </row>
    <row r="102" spans="1:8" ht="15" customHeight="1" x14ac:dyDescent="0.2">
      <c r="A102" s="36" t="s">
        <v>75</v>
      </c>
      <c r="B102" s="37"/>
      <c r="C102" s="44"/>
      <c r="D102" s="45"/>
      <c r="E102" s="45"/>
      <c r="F102" s="45"/>
      <c r="G102" s="45"/>
      <c r="H102" s="46"/>
    </row>
    <row r="103" spans="1:8" ht="15" customHeight="1" x14ac:dyDescent="0.2">
      <c r="A103" s="38"/>
      <c r="B103" s="39"/>
      <c r="C103" s="47"/>
      <c r="D103" s="48"/>
      <c r="E103" s="48"/>
      <c r="F103" s="48"/>
      <c r="G103" s="48"/>
      <c r="H103" s="49"/>
    </row>
    <row r="104" spans="1:8" ht="15.75" customHeight="1" thickBot="1" x14ac:dyDescent="0.25">
      <c r="A104" s="40"/>
      <c r="B104" s="41"/>
      <c r="C104" s="50"/>
      <c r="D104" s="51"/>
      <c r="E104" s="51"/>
      <c r="F104" s="51"/>
      <c r="G104" s="51"/>
      <c r="H104" s="52"/>
    </row>
    <row r="105" spans="1:8" ht="12.75" x14ac:dyDescent="0.2">
      <c r="A105" s="31"/>
      <c r="B105" s="31"/>
      <c r="C105" s="31"/>
      <c r="D105" s="31"/>
      <c r="E105" s="31"/>
      <c r="F105" s="31"/>
    </row>
  </sheetData>
  <sheetProtection algorithmName="SHA-512" hashValue="6txBbs0KE+UjAOauhe1brUCYPglBwe1+gHytsDJsB9ph5g9SywiiNdEGD6YFRwXzXMzHSTrbia1AbWXQLY9q8A==" saltValue="XnSDaAisABMDP2gGITXuCg==" spinCount="100000" sheet="1" selectLockedCells="1"/>
  <mergeCells count="8">
    <mergeCell ref="F1:G1"/>
    <mergeCell ref="B83:G83"/>
    <mergeCell ref="A88:F88"/>
    <mergeCell ref="C93:H95"/>
    <mergeCell ref="C96:H98"/>
    <mergeCell ref="C99:H101"/>
    <mergeCell ref="C102:H104"/>
    <mergeCell ref="A89:F89"/>
  </mergeCells>
  <pageMargins left="0.31496062992125984" right="0.31496062992125984" top="0.74803149606299213" bottom="0.74803149606299213" header="0.31496062992125984" footer="0.31496062992125984"/>
  <pageSetup paperSize="9" scale="69" fitToHeight="0" orientation="landscape" r:id="rId1"/>
  <headerFooter>
    <oddHeader>&amp;A</oddHeader>
    <oddFooter>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 1 Persoonstoegangsdeuren</vt:lpstr>
      <vt:lpstr>'P 1 Persoonstoegangsdeuren'!Afdruktitels</vt:lpstr>
    </vt:vector>
  </TitlesOfParts>
  <Company>Gemeente Utrecht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Drie, Jos van</dc:creator>
  <cp:lastModifiedBy>Wolterink, André</cp:lastModifiedBy>
  <cp:lastPrinted>2021-07-28T09:22:38Z</cp:lastPrinted>
  <dcterms:created xsi:type="dcterms:W3CDTF">2021-04-07T05:49:11Z</dcterms:created>
  <dcterms:modified xsi:type="dcterms:W3CDTF">2021-07-28T11:50:20Z</dcterms:modified>
</cp:coreProperties>
</file>