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1/P211013 - Gem. Noordenveld - EA Flexibele arbeid - MdB/05 Nota van inlichtingen/NVI-3/"/>
    </mc:Choice>
  </mc:AlternateContent>
  <xr:revisionPtr revIDLastSave="49" documentId="8_{2A66F4D8-B302-9B43-8426-4945A9379BB3}" xr6:coauthVersionLast="47" xr6:coauthVersionMax="47" xr10:uidLastSave="{70A34352-5613-F149-959A-ACF0275982C8}"/>
  <bookViews>
    <workbookView xWindow="-20" yWindow="500" windowWidth="28800" windowHeight="15820" tabRatio="819" xr2:uid="{00000000-000D-0000-FFFF-FFFF00000000}"/>
  </bookViews>
  <sheets>
    <sheet name="Totaalblad - huidig" sheetId="5" r:id="rId1"/>
    <sheet name="Factor Payroll" sheetId="10" r:id="rId2"/>
    <sheet name="Nominale marge (vast)" sheetId="11" r:id="rId3"/>
    <sheet name="Nominale marge (flexibel)" sheetId="13" r:id="rId4"/>
    <sheet name="Blad1" sheetId="12"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5" l="1"/>
  <c r="B23" i="5" s="1"/>
  <c r="B17" i="5"/>
  <c r="A23" i="5" s="1"/>
  <c r="C23" i="5" l="1"/>
  <c r="B28" i="5" s="1"/>
  <c r="E28" i="5" s="1"/>
  <c r="D34" i="10"/>
  <c r="D17" i="10"/>
  <c r="E7" i="10"/>
  <c r="E19" i="10" l="1"/>
  <c r="E21" i="10" s="1"/>
  <c r="E36" i="10" s="1"/>
  <c r="E41" i="10" s="1"/>
  <c r="E43" i="10" s="1"/>
  <c r="B7" i="5" s="1"/>
  <c r="B12" i="5" s="1"/>
  <c r="C12" i="5" s="1"/>
  <c r="E17" i="10"/>
  <c r="B27" i="5" l="1"/>
  <c r="E27" i="5" s="1"/>
  <c r="E30" i="5" s="1"/>
</calcChain>
</file>

<file path=xl/sharedStrings.xml><?xml version="1.0" encoding="utf-8"?>
<sst xmlns="http://schemas.openxmlformats.org/spreadsheetml/2006/main" count="80" uniqueCount="68">
  <si>
    <t xml:space="preserve">Europese aanbesteding Inhuur externe arbeidskrachten / capaciteit (Derden) - Perceel 1 	</t>
  </si>
  <si>
    <t>Perceel 1 betreft de inzet van Payrollmedewerkers. Hiertoe wordt beoogd een raamovereenkomst af te sluiten met één (1) Opdrachtnemer, met een looptijd van twee (2) jaar met een optie tot verlengen van de overeenkomst met maximaal twee (2) maal één (1) jaar, voor het verzorgen van de payrollcontracten en administratie van payrollmedewerkers (Cao Gemeenten).</t>
  </si>
  <si>
    <t>Kostprijsfactor</t>
  </si>
  <si>
    <t>Payroll</t>
  </si>
  <si>
    <t>Externe arbeidskrachten</t>
  </si>
  <si>
    <t>Berekening</t>
  </si>
  <si>
    <t>Soort uren</t>
  </si>
  <si>
    <t>Gewogen kostprijsfactor</t>
  </si>
  <si>
    <t xml:space="preserve">Nominale marge in euro's </t>
  </si>
  <si>
    <t>Berekening totaalprijs voor 1 jaar</t>
  </si>
  <si>
    <t>Aangeboden door inschrijver</t>
  </si>
  <si>
    <t>Gem. bruto uurloon</t>
  </si>
  <si>
    <t>Indicatief aantal uren per jaar</t>
  </si>
  <si>
    <t>Nominale marge in Euro's</t>
  </si>
  <si>
    <t>Totaalprijs perceel 1</t>
  </si>
  <si>
    <t xml:space="preserve">Alle door de aanbestedende dienst in dit prijzenblad genoemde bedragen en aantallen zijn slechts bedoeld als indicatie, inschrijver kan hier op geen enkele wijze rechten aan ontlenen. </t>
  </si>
  <si>
    <t xml:space="preserve">Inschrijver kan geen andere kosten in rekening brengen dan in dit prijzenblad opgenomen. </t>
  </si>
  <si>
    <t>Inschrijver wordt gevraagd alle groen gekleurde velden in te vullen</t>
  </si>
  <si>
    <t>Ondertekening</t>
  </si>
  <si>
    <t xml:space="preserve">Naam onderneming: </t>
  </si>
  <si>
    <t>Naam:</t>
  </si>
  <si>
    <t>Functie</t>
  </si>
  <si>
    <t>Handtekening</t>
  </si>
  <si>
    <t>Europese aanbesteding inhuur externe arbeidskrachten</t>
  </si>
  <si>
    <t>Standaard</t>
  </si>
  <si>
    <t>Normale 
uren</t>
  </si>
  <si>
    <t>Blok 1</t>
  </si>
  <si>
    <t>Basisuurloon:</t>
  </si>
  <si>
    <t>Wachtdagencompensatie</t>
  </si>
  <si>
    <t>(A)</t>
  </si>
  <si>
    <t>Blok 2</t>
  </si>
  <si>
    <t>Reserveringen</t>
  </si>
  <si>
    <t>Werkbare dagen</t>
  </si>
  <si>
    <t>Wettelijke vakantieuren (fulltime)</t>
  </si>
  <si>
    <t>Bovenwettelijke vakantieuren (fulltime)</t>
  </si>
  <si>
    <t>Feestdagen</t>
  </si>
  <si>
    <t>Indiviueel keuzebudget</t>
  </si>
  <si>
    <t>Opleiding</t>
  </si>
  <si>
    <t>Subtotaal in % (Over (A), Blok 1)</t>
  </si>
  <si>
    <t>Subtotaal inclusief reserveringen</t>
  </si>
  <si>
    <t>(B)</t>
  </si>
  <si>
    <t>Totaal inclusief reserveringen</t>
  </si>
  <si>
    <t>(C)</t>
  </si>
  <si>
    <t>Blok 3</t>
  </si>
  <si>
    <t>Sociale Verzekeringen</t>
  </si>
  <si>
    <t>WW Premie Sectorfonds</t>
  </si>
  <si>
    <t>WW Algemeen Werkloosheidsfonds (AWF)</t>
  </si>
  <si>
    <t>Basispremie WAO/IVA/WGA</t>
  </si>
  <si>
    <t>Aanvullende ZW</t>
  </si>
  <si>
    <t>Arbeidsongeschiktheidsfonds (AOF)</t>
  </si>
  <si>
    <t>Werkhervattingskas (Whk) gedifferentieerd (WGA) of ERD-situatie</t>
  </si>
  <si>
    <t>ZVW</t>
  </si>
  <si>
    <t>Pensioen</t>
  </si>
  <si>
    <t>Sociaal Fonds  &amp; Calamiteitenverlof</t>
  </si>
  <si>
    <t>Subtotaal in %</t>
  </si>
  <si>
    <t>Totaal inclusief sociale lasten</t>
  </si>
  <si>
    <t>Blok 4</t>
  </si>
  <si>
    <t>Overige directe lasten</t>
  </si>
  <si>
    <r>
      <rPr>
        <b/>
        <sz val="10"/>
        <rFont val="Calibri"/>
        <family val="2"/>
      </rPr>
      <t>Beschrijving 1</t>
    </r>
    <r>
      <rPr>
        <sz val="8"/>
        <rFont val="Calibri"/>
        <family val="2"/>
      </rPr>
      <t xml:space="preserve"> </t>
    </r>
    <r>
      <rPr>
        <i/>
        <sz val="8"/>
        <rFont val="Calibri (Hoofdtekst)"/>
      </rPr>
      <t>(Bijv. Sociale aspecten)</t>
    </r>
  </si>
  <si>
    <r>
      <t>Beschrijving 2</t>
    </r>
    <r>
      <rPr>
        <b/>
        <sz val="8"/>
        <rFont val="Calibri"/>
        <family val="2"/>
      </rPr>
      <t xml:space="preserve"> </t>
    </r>
    <r>
      <rPr>
        <i/>
        <sz val="8"/>
        <rFont val="Calibri (Hoofdtekst)"/>
      </rPr>
      <t>(Bijv. Voorfinanciering reiskosten)</t>
    </r>
  </si>
  <si>
    <t>Kostprijsfactor (Tarief zonder Marge/ Vermenigvuldigingdfactor/Omrekenfactor</t>
  </si>
  <si>
    <t>*</t>
  </si>
  <si>
    <t xml:space="preserve">Overige directe lasten mogen enkel de uniek bij de functie behorende directe lasten te betreffen. En dienen expliciet geen lasten te zijn die behoren tot de nominale marge. De aanbestedende dienst is gerechtigd een nadere uitsplitsing van de directe lasten op te vragen. Mocht naar mening van de aanbestedende dienst een deel van de nominale marge zijn opgenomen in de overige directe lasten kan de Inschrijver een nadere toelichting geven. Wanneer deze toelichting niet voldoet komt de Inschrijver niet voor gunning in aanmerking. </t>
  </si>
  <si>
    <t xml:space="preserve">Nominale marge per uur in euro's </t>
  </si>
  <si>
    <t>Nominale marge</t>
  </si>
  <si>
    <t>Gewogen Nominale marge</t>
  </si>
  <si>
    <t xml:space="preserve">Payroll (vast) </t>
  </si>
  <si>
    <t xml:space="preserve">Payroll (flexibel)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</si>
</sst>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39"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0"/>
      <name val="Arial"/>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b/>
      <sz val="12"/>
      <color theme="1"/>
      <name val="Calibri"/>
      <family val="2"/>
    </font>
    <font>
      <i/>
      <sz val="10"/>
      <color theme="1"/>
      <name val="Calibri"/>
      <family val="2"/>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sz val="11"/>
      <color indexed="8"/>
      <name val="Calibri"/>
      <family val="2"/>
    </font>
    <font>
      <sz val="11"/>
      <name val="Calibri"/>
      <family val="2"/>
    </font>
    <font>
      <sz val="12"/>
      <name val="Calibri"/>
      <family val="2"/>
    </font>
    <font>
      <b/>
      <sz val="10"/>
      <name val="Calibri"/>
      <family val="2"/>
    </font>
    <font>
      <sz val="8"/>
      <name val="Calibri"/>
      <family val="2"/>
    </font>
    <font>
      <i/>
      <sz val="8"/>
      <name val="Calibri (Hoofdtekst)"/>
    </font>
    <font>
      <b/>
      <sz val="8"/>
      <name val="Calibri"/>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rgb="FF369E38"/>
        <bgColor rgb="FF000000"/>
      </patternFill>
    </fill>
    <fill>
      <patternFill patternType="solid">
        <fgColor theme="0" tint="-0.14999847407452621"/>
        <bgColor rgb="FF000000"/>
      </patternFill>
    </fill>
  </fills>
  <borders count="37">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6">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8" fillId="0" borderId="0"/>
    <xf numFmtId="0" fontId="15" fillId="0" borderId="0" applyNumberFormat="0" applyFill="0" applyBorder="0" applyAlignment="0" applyProtection="0"/>
  </cellStyleXfs>
  <cellXfs count="163">
    <xf numFmtId="0" fontId="0" fillId="0" borderId="0" xfId="0"/>
    <xf numFmtId="0" fontId="9" fillId="2" borderId="0" xfId="0" applyFont="1" applyFill="1" applyAlignment="1" applyProtection="1"/>
    <xf numFmtId="0" fontId="2" fillId="2" borderId="0" xfId="0" applyFont="1" applyFill="1" applyProtection="1"/>
    <xf numFmtId="0" fontId="4" fillId="2" borderId="5" xfId="0" applyFont="1" applyFill="1" applyBorder="1" applyAlignment="1" applyProtection="1">
      <alignment horizontal="left" wrapText="1" readingOrder="1"/>
    </xf>
    <xf numFmtId="166" fontId="4" fillId="2" borderId="0" xfId="0" applyNumberFormat="1" applyFont="1" applyFill="1" applyBorder="1" applyAlignment="1" applyProtection="1">
      <alignment horizontal="center" wrapText="1" readingOrder="1"/>
    </xf>
    <xf numFmtId="0" fontId="5" fillId="2" borderId="0" xfId="0" applyFont="1" applyFill="1" applyBorder="1" applyAlignment="1" applyProtection="1">
      <alignment horizontal="center" vertical="center" wrapText="1" readingOrder="1"/>
    </xf>
    <xf numFmtId="0" fontId="5" fillId="2" borderId="0" xfId="0" applyFont="1" applyFill="1" applyBorder="1" applyAlignment="1" applyProtection="1">
      <alignment vertical="center" wrapText="1" readingOrder="1"/>
    </xf>
    <xf numFmtId="9" fontId="4" fillId="2" borderId="0" xfId="2" applyFont="1" applyFill="1" applyBorder="1" applyAlignment="1" applyProtection="1">
      <alignment horizontal="center" vertical="center" wrapText="1"/>
    </xf>
    <xf numFmtId="0" fontId="4" fillId="2" borderId="0" xfId="0" applyFont="1" applyFill="1" applyBorder="1" applyAlignment="1" applyProtection="1">
      <alignment horizontal="center" vertical="top" wrapText="1" readingOrder="1"/>
    </xf>
    <xf numFmtId="167" fontId="10" fillId="2" borderId="0"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center" wrapText="1" readingOrder="1"/>
    </xf>
    <xf numFmtId="0" fontId="4" fillId="2" borderId="9" xfId="0" applyFont="1" applyFill="1" applyBorder="1" applyAlignment="1" applyProtection="1">
      <alignment horizontal="left" wrapText="1" readingOrder="1"/>
    </xf>
    <xf numFmtId="169" fontId="4" fillId="0" borderId="10" xfId="3" applyNumberFormat="1" applyFont="1" applyFill="1" applyBorder="1" applyAlignment="1" applyProtection="1">
      <alignment horizontal="right" wrapText="1" readingOrder="1"/>
    </xf>
    <xf numFmtId="165" fontId="4" fillId="2" borderId="0" xfId="1" applyFont="1" applyFill="1" applyBorder="1" applyAlignment="1" applyProtection="1">
      <alignment horizontal="right" wrapText="1" readingOrder="1"/>
    </xf>
    <xf numFmtId="164" fontId="4" fillId="2" borderId="0" xfId="3" applyFont="1" applyFill="1" applyBorder="1" applyAlignment="1" applyProtection="1">
      <alignment horizontal="right" wrapText="1" readingOrder="1"/>
    </xf>
    <xf numFmtId="0" fontId="11" fillId="2" borderId="0" xfId="0" applyFont="1" applyFill="1" applyProtection="1"/>
    <xf numFmtId="164" fontId="11" fillId="2" borderId="0" xfId="3" applyFont="1" applyFill="1" applyBorder="1" applyProtection="1"/>
    <xf numFmtId="0" fontId="11" fillId="2" borderId="0" xfId="0" applyFont="1" applyFill="1" applyBorder="1" applyProtection="1"/>
    <xf numFmtId="0" fontId="4" fillId="2" borderId="0" xfId="0" applyFont="1" applyFill="1" applyBorder="1" applyAlignment="1" applyProtection="1">
      <alignment horizontal="center" vertical="center" wrapText="1"/>
    </xf>
    <xf numFmtId="166" fontId="6" fillId="2" borderId="0" xfId="0" applyNumberFormat="1" applyFont="1" applyFill="1" applyBorder="1" applyAlignment="1" applyProtection="1">
      <alignment horizontal="right" wrapText="1" readingOrder="1"/>
    </xf>
    <xf numFmtId="0" fontId="4" fillId="3" borderId="16" xfId="0" applyFont="1" applyFill="1" applyBorder="1" applyAlignment="1" applyProtection="1">
      <alignment horizontal="center" vertical="center" wrapText="1"/>
    </xf>
    <xf numFmtId="164" fontId="6" fillId="3" borderId="5" xfId="3" applyFont="1" applyFill="1" applyBorder="1" applyAlignment="1" applyProtection="1">
      <alignment horizontal="right" wrapText="1" readingOrder="1"/>
    </xf>
    <xf numFmtId="10" fontId="18" fillId="6" borderId="5" xfId="0" applyNumberFormat="1" applyFont="1" applyFill="1" applyBorder="1" applyAlignment="1" applyProtection="1"/>
    <xf numFmtId="0" fontId="6" fillId="3" borderId="7" xfId="0" applyFont="1" applyFill="1" applyBorder="1" applyAlignment="1" applyProtection="1">
      <alignment horizontal="center" vertical="center" wrapText="1" readingOrder="1"/>
    </xf>
    <xf numFmtId="9" fontId="4" fillId="3" borderId="12" xfId="2" applyFont="1" applyFill="1" applyBorder="1" applyAlignment="1" applyProtection="1">
      <alignment horizontal="center" vertical="center" wrapText="1"/>
    </xf>
    <xf numFmtId="9" fontId="4" fillId="3" borderId="7" xfId="2" applyFont="1" applyFill="1" applyBorder="1" applyAlignment="1" applyProtection="1">
      <alignment horizontal="center" vertical="center" wrapText="1"/>
    </xf>
    <xf numFmtId="9" fontId="4" fillId="3" borderId="19" xfId="2" applyFont="1" applyFill="1" applyBorder="1" applyAlignment="1" applyProtection="1">
      <alignment horizontal="center" vertical="center" wrapText="1"/>
    </xf>
    <xf numFmtId="0" fontId="4" fillId="2" borderId="0" xfId="0" applyFont="1" applyFill="1" applyBorder="1" applyAlignment="1" applyProtection="1">
      <alignment horizontal="left" wrapText="1" readingOrder="1"/>
    </xf>
    <xf numFmtId="169" fontId="6" fillId="2" borderId="0" xfId="0" applyNumberFormat="1" applyFont="1" applyFill="1" applyBorder="1" applyAlignment="1" applyProtection="1">
      <alignment horizontal="right" wrapText="1" readingOrder="1"/>
    </xf>
    <xf numFmtId="164" fontId="4" fillId="2" borderId="11" xfId="3" applyFont="1" applyFill="1" applyBorder="1" applyAlignment="1" applyProtection="1">
      <alignment horizontal="right" wrapText="1" readingOrder="1"/>
    </xf>
    <xf numFmtId="0" fontId="7" fillId="2" borderId="0" xfId="0" applyFont="1" applyFill="1" applyAlignment="1" applyProtection="1">
      <alignment wrapText="1"/>
    </xf>
    <xf numFmtId="0" fontId="7" fillId="2" borderId="0" xfId="0" applyFont="1" applyFill="1" applyAlignment="1" applyProtection="1">
      <alignment vertical="top"/>
    </xf>
    <xf numFmtId="0" fontId="4" fillId="3" borderId="12" xfId="0" applyFont="1" applyFill="1" applyBorder="1" applyAlignment="1" applyProtection="1">
      <alignment horizontal="center" vertical="center" wrapText="1" readingOrder="1"/>
    </xf>
    <xf numFmtId="0" fontId="16" fillId="0" borderId="0" xfId="0" applyFont="1" applyBorder="1" applyProtection="1"/>
    <xf numFmtId="0" fontId="16" fillId="0" borderId="4" xfId="0" applyFont="1" applyBorder="1" applyProtection="1"/>
    <xf numFmtId="0" fontId="16" fillId="0" borderId="17" xfId="0" applyFont="1" applyBorder="1" applyProtection="1"/>
    <xf numFmtId="0" fontId="0" fillId="0" borderId="0" xfId="0" applyProtection="1"/>
    <xf numFmtId="0" fontId="16" fillId="0" borderId="19" xfId="0" applyFont="1" applyBorder="1" applyProtection="1"/>
    <xf numFmtId="0" fontId="17" fillId="0" borderId="18" xfId="0" applyFont="1" applyBorder="1" applyProtection="1"/>
    <xf numFmtId="0" fontId="17" fillId="0" borderId="0" xfId="0" applyFont="1" applyBorder="1" applyProtection="1"/>
    <xf numFmtId="0" fontId="17" fillId="0" borderId="19" xfId="0" applyFont="1" applyBorder="1" applyAlignment="1" applyProtection="1">
      <alignment wrapText="1"/>
    </xf>
    <xf numFmtId="0" fontId="18" fillId="0" borderId="18" xfId="0" applyFont="1" applyBorder="1" applyProtection="1"/>
    <xf numFmtId="0" fontId="18" fillId="0" borderId="14" xfId="0" applyFont="1" applyBorder="1" applyProtection="1"/>
    <xf numFmtId="0" fontId="18" fillId="0" borderId="0" xfId="0" applyFont="1" applyBorder="1" applyProtection="1"/>
    <xf numFmtId="2" fontId="17" fillId="0" borderId="19" xfId="0" applyNumberFormat="1" applyFont="1" applyBorder="1" applyProtection="1"/>
    <xf numFmtId="0" fontId="18" fillId="0" borderId="13" xfId="0" applyFont="1" applyBorder="1" applyProtection="1"/>
    <xf numFmtId="0" fontId="19" fillId="0" borderId="13" xfId="0" applyFont="1" applyBorder="1" applyProtection="1"/>
    <xf numFmtId="2" fontId="18" fillId="0" borderId="19" xfId="0" applyNumberFormat="1" applyFont="1" applyBorder="1" applyProtection="1"/>
    <xf numFmtId="0" fontId="18" fillId="0" borderId="19" xfId="0" applyFont="1" applyBorder="1" applyProtection="1"/>
    <xf numFmtId="10" fontId="18" fillId="0" borderId="0" xfId="0" applyNumberFormat="1" applyFont="1" applyFill="1" applyBorder="1" applyProtection="1"/>
    <xf numFmtId="10" fontId="18" fillId="0" borderId="0" xfId="0" applyNumberFormat="1" applyFont="1" applyBorder="1" applyProtection="1"/>
    <xf numFmtId="0" fontId="20" fillId="0" borderId="13" xfId="0" applyFont="1" applyBorder="1" applyProtection="1"/>
    <xf numFmtId="0" fontId="21" fillId="0" borderId="0" xfId="0" applyFont="1" applyBorder="1" applyProtection="1"/>
    <xf numFmtId="0" fontId="21" fillId="0" borderId="13" xfId="0" applyFont="1" applyBorder="1" applyAlignment="1" applyProtection="1">
      <alignment horizontal="right"/>
    </xf>
    <xf numFmtId="2" fontId="20" fillId="0" borderId="19" xfId="0" applyNumberFormat="1" applyFont="1" applyBorder="1" applyProtection="1"/>
    <xf numFmtId="0" fontId="19" fillId="0" borderId="20" xfId="0" applyFont="1" applyBorder="1" applyProtection="1"/>
    <xf numFmtId="0" fontId="18" fillId="0" borderId="21" xfId="0" applyFont="1" applyBorder="1" applyProtection="1"/>
    <xf numFmtId="0" fontId="18" fillId="0" borderId="3" xfId="0" applyFont="1" applyBorder="1" applyProtection="1"/>
    <xf numFmtId="0" fontId="18" fillId="0" borderId="22" xfId="0" applyFont="1" applyBorder="1" applyProtection="1"/>
    <xf numFmtId="0" fontId="20" fillId="0" borderId="3" xfId="0" applyFont="1" applyBorder="1" applyProtection="1"/>
    <xf numFmtId="0" fontId="21" fillId="0" borderId="22" xfId="0" applyFont="1" applyBorder="1" applyProtection="1"/>
    <xf numFmtId="0" fontId="18" fillId="0" borderId="6" xfId="0" applyFont="1" applyBorder="1" applyProtection="1"/>
    <xf numFmtId="0" fontId="18" fillId="0" borderId="7" xfId="0" applyFont="1" applyBorder="1" applyProtection="1"/>
    <xf numFmtId="0" fontId="22" fillId="0" borderId="0" xfId="5" applyFont="1" applyBorder="1" applyProtection="1"/>
    <xf numFmtId="0" fontId="16" fillId="0" borderId="18" xfId="0" applyFont="1" applyBorder="1" applyProtection="1"/>
    <xf numFmtId="0" fontId="16" fillId="0" borderId="23" xfId="0" applyFont="1" applyBorder="1" applyProtection="1"/>
    <xf numFmtId="0" fontId="17" fillId="0" borderId="15" xfId="0" applyFont="1" applyBorder="1" applyProtection="1"/>
    <xf numFmtId="0" fontId="23" fillId="0" borderId="15" xfId="0" applyFont="1" applyBorder="1" applyProtection="1"/>
    <xf numFmtId="2" fontId="17" fillId="0" borderId="24" xfId="0" applyNumberFormat="1" applyFont="1" applyBorder="1" applyProtection="1"/>
    <xf numFmtId="0" fontId="12" fillId="0" borderId="0" xfId="0" applyFont="1" applyProtection="1"/>
    <xf numFmtId="10" fontId="25" fillId="7" borderId="10" xfId="0" applyNumberFormat="1" applyFont="1" applyFill="1" applyBorder="1" applyAlignment="1" applyProtection="1"/>
    <xf numFmtId="10" fontId="16" fillId="7" borderId="10" xfId="0" applyNumberFormat="1" applyFont="1" applyFill="1" applyBorder="1" applyAlignment="1" applyProtection="1"/>
    <xf numFmtId="10" fontId="16" fillId="7" borderId="8" xfId="0" applyNumberFormat="1" applyFont="1" applyFill="1" applyBorder="1" applyAlignment="1" applyProtection="1">
      <alignment horizontal="center"/>
    </xf>
    <xf numFmtId="10" fontId="16" fillId="7" borderId="1" xfId="0" applyNumberFormat="1" applyFont="1" applyFill="1" applyBorder="1" applyAlignment="1" applyProtection="1">
      <alignment horizontal="center"/>
    </xf>
    <xf numFmtId="10" fontId="16" fillId="7" borderId="2" xfId="0" applyNumberFormat="1" applyFont="1" applyFill="1" applyBorder="1" applyAlignment="1" applyProtection="1">
      <alignment horizontal="center"/>
    </xf>
    <xf numFmtId="0" fontId="26" fillId="2" borderId="0" xfId="0" applyFont="1" applyFill="1" applyProtection="1"/>
    <xf numFmtId="10" fontId="24" fillId="7" borderId="1" xfId="0" applyNumberFormat="1" applyFont="1" applyFill="1" applyBorder="1" applyAlignment="1" applyProtection="1">
      <alignment horizontal="center"/>
    </xf>
    <xf numFmtId="10" fontId="24" fillId="7" borderId="2" xfId="0" applyNumberFormat="1" applyFont="1" applyFill="1" applyBorder="1" applyAlignment="1" applyProtection="1">
      <alignment horizontal="center"/>
    </xf>
    <xf numFmtId="0" fontId="24" fillId="0" borderId="0" xfId="0" applyFont="1" applyBorder="1" applyProtection="1"/>
    <xf numFmtId="164" fontId="30" fillId="7" borderId="1" xfId="3" applyFont="1" applyFill="1" applyBorder="1" applyAlignment="1" applyProtection="1">
      <alignment horizontal="center"/>
    </xf>
    <xf numFmtId="10" fontId="30" fillId="7" borderId="1" xfId="0" applyNumberFormat="1" applyFont="1" applyFill="1" applyBorder="1" applyAlignment="1" applyProtection="1">
      <alignment horizontal="left"/>
    </xf>
    <xf numFmtId="0" fontId="31" fillId="2" borderId="0" xfId="0" applyFont="1" applyFill="1" applyProtection="1"/>
    <xf numFmtId="10" fontId="16" fillId="7" borderId="10" xfId="0" applyNumberFormat="1" applyFont="1" applyFill="1" applyBorder="1" applyAlignment="1" applyProtection="1">
      <protection locked="0"/>
    </xf>
    <xf numFmtId="2" fontId="4" fillId="2" borderId="5" xfId="0" applyNumberFormat="1" applyFont="1" applyFill="1" applyBorder="1" applyAlignment="1" applyProtection="1">
      <alignment horizontal="center" wrapText="1" readingOrder="1"/>
    </xf>
    <xf numFmtId="0" fontId="7" fillId="2" borderId="0" xfId="0" applyFont="1" applyFill="1"/>
    <xf numFmtId="10" fontId="24" fillId="7" borderId="8" xfId="0" applyNumberFormat="1" applyFont="1" applyFill="1" applyBorder="1" applyAlignment="1">
      <alignment horizontal="center"/>
    </xf>
    <xf numFmtId="10" fontId="25" fillId="7" borderId="10" xfId="0" applyNumberFormat="1" applyFont="1" applyFill="1" applyBorder="1"/>
    <xf numFmtId="10" fontId="16" fillId="7" borderId="10" xfId="0" applyNumberFormat="1" applyFont="1" applyFill="1" applyBorder="1"/>
    <xf numFmtId="0" fontId="32" fillId="3" borderId="5" xfId="0" applyFont="1" applyFill="1" applyBorder="1" applyAlignment="1">
      <alignment horizontal="center" vertical="center" wrapText="1" readingOrder="1"/>
    </xf>
    <xf numFmtId="0" fontId="33" fillId="3" borderId="13" xfId="0" applyFont="1" applyFill="1" applyBorder="1" applyAlignment="1">
      <alignment horizontal="center" vertical="center" wrapText="1" readingOrder="1"/>
    </xf>
    <xf numFmtId="0" fontId="7" fillId="0" borderId="6" xfId="0" applyFont="1" applyBorder="1" applyAlignment="1">
      <alignment wrapText="1" readingOrder="1"/>
    </xf>
    <xf numFmtId="164" fontId="16" fillId="7" borderId="10" xfId="3" applyFont="1" applyFill="1" applyBorder="1" applyAlignment="1" applyProtection="1">
      <protection locked="0"/>
    </xf>
    <xf numFmtId="0" fontId="18" fillId="0" borderId="19" xfId="0" applyFont="1" applyBorder="1"/>
    <xf numFmtId="2" fontId="18" fillId="0" borderId="19" xfId="0" applyNumberFormat="1" applyFont="1" applyBorder="1"/>
    <xf numFmtId="0" fontId="18" fillId="0" borderId="13" xfId="0" applyFont="1" applyBorder="1" applyAlignment="1">
      <alignment horizontal="right"/>
    </xf>
    <xf numFmtId="0" fontId="18" fillId="0" borderId="0" xfId="0" applyFont="1"/>
    <xf numFmtId="0" fontId="18" fillId="0" borderId="13" xfId="0" applyFont="1" applyBorder="1"/>
    <xf numFmtId="0" fontId="18" fillId="0" borderId="18" xfId="0" applyFont="1" applyBorder="1"/>
    <xf numFmtId="2" fontId="20" fillId="0" borderId="19" xfId="0" applyNumberFormat="1" applyFont="1" applyBorder="1"/>
    <xf numFmtId="10" fontId="6" fillId="2" borderId="5" xfId="2" applyNumberFormat="1" applyFont="1" applyFill="1" applyBorder="1" applyAlignment="1" applyProtection="1">
      <alignment horizontal="right" wrapText="1" readingOrder="1"/>
    </xf>
    <xf numFmtId="10" fontId="4" fillId="2" borderId="5" xfId="2" applyNumberFormat="1" applyFont="1" applyFill="1" applyBorder="1" applyAlignment="1" applyProtection="1">
      <alignment horizontal="center" wrapText="1" readingOrder="1"/>
    </xf>
    <xf numFmtId="10" fontId="4" fillId="2" borderId="5" xfId="2" applyNumberFormat="1" applyFont="1" applyFill="1" applyBorder="1" applyAlignment="1" applyProtection="1">
      <alignment horizontal="right" wrapText="1" readingOrder="1"/>
    </xf>
    <xf numFmtId="168" fontId="6" fillId="0" borderId="5" xfId="1" applyNumberFormat="1" applyFont="1" applyFill="1" applyBorder="1" applyAlignment="1" applyProtection="1">
      <alignment horizontal="right" wrapText="1" readingOrder="1"/>
    </xf>
    <xf numFmtId="10" fontId="34" fillId="7" borderId="10" xfId="0" applyNumberFormat="1" applyFont="1" applyFill="1" applyBorder="1" applyAlignment="1" applyProtection="1">
      <protection locked="0"/>
    </xf>
    <xf numFmtId="10" fontId="16" fillId="8" borderId="8" xfId="0" applyNumberFormat="1" applyFont="1" applyFill="1" applyBorder="1" applyAlignment="1">
      <alignment horizontal="center"/>
    </xf>
    <xf numFmtId="0" fontId="1" fillId="4" borderId="27" xfId="0" applyFont="1" applyFill="1" applyBorder="1" applyAlignment="1">
      <alignment horizontal="justify" vertical="top" wrapText="1"/>
    </xf>
    <xf numFmtId="0" fontId="1" fillId="4" borderId="28" xfId="0" applyFont="1" applyFill="1" applyBorder="1" applyAlignment="1">
      <alignment horizontal="justify" vertical="top" wrapText="1"/>
    </xf>
    <xf numFmtId="0" fontId="1" fillId="4" borderId="29" xfId="0" applyFont="1" applyFill="1" applyBorder="1" applyAlignment="1">
      <alignment horizontal="justify" vertical="top" wrapText="1"/>
    </xf>
    <xf numFmtId="0" fontId="1" fillId="2" borderId="30" xfId="0" applyFont="1" applyFill="1" applyBorder="1" applyProtection="1"/>
    <xf numFmtId="0" fontId="1" fillId="5" borderId="11" xfId="0" applyFont="1" applyFill="1" applyBorder="1"/>
    <xf numFmtId="0" fontId="4" fillId="2" borderId="30" xfId="0" applyFont="1" applyFill="1" applyBorder="1" applyAlignment="1" applyProtection="1">
      <alignment horizontal="left" wrapText="1" readingOrder="1"/>
    </xf>
    <xf numFmtId="169" fontId="6" fillId="2" borderId="31" xfId="0" applyNumberFormat="1" applyFont="1" applyFill="1" applyBorder="1" applyAlignment="1" applyProtection="1">
      <alignment horizontal="right" wrapText="1" readingOrder="1"/>
    </xf>
    <xf numFmtId="10" fontId="24" fillId="7" borderId="8" xfId="0" applyNumberFormat="1" applyFont="1" applyFill="1" applyBorder="1" applyAlignment="1" applyProtection="1">
      <alignment horizontal="center"/>
    </xf>
    <xf numFmtId="0" fontId="6" fillId="2" borderId="0" xfId="0" applyFont="1" applyFill="1" applyBorder="1" applyAlignment="1" applyProtection="1">
      <alignment horizontal="center" vertical="center" wrapText="1"/>
    </xf>
    <xf numFmtId="10" fontId="24" fillId="7" borderId="8" xfId="0" applyNumberFormat="1" applyFont="1" applyFill="1" applyBorder="1" applyAlignment="1" applyProtection="1">
      <alignment horizontal="center"/>
    </xf>
    <xf numFmtId="0" fontId="6" fillId="2" borderId="0"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wrapText="1"/>
    </xf>
    <xf numFmtId="9" fontId="6" fillId="3" borderId="12" xfId="2" applyFont="1" applyFill="1" applyBorder="1" applyAlignment="1" applyProtection="1">
      <alignment horizontal="center" vertical="center" wrapText="1"/>
    </xf>
    <xf numFmtId="0" fontId="1" fillId="2" borderId="0" xfId="0" applyFont="1" applyFill="1" applyProtection="1"/>
    <xf numFmtId="0" fontId="1" fillId="2" borderId="0" xfId="0" applyFont="1" applyFill="1" applyAlignment="1" applyProtection="1"/>
    <xf numFmtId="0" fontId="1" fillId="2" borderId="0" xfId="0" applyFont="1" applyFill="1" applyAlignment="1" applyProtection="1">
      <alignment horizontal="left" vertical="top" wrapText="1"/>
    </xf>
    <xf numFmtId="0" fontId="1" fillId="2" borderId="20" xfId="0" applyFont="1" applyFill="1" applyBorder="1" applyProtection="1"/>
    <xf numFmtId="0" fontId="1" fillId="2" borderId="0" xfId="0" applyFont="1" applyFill="1" applyAlignment="1" applyProtection="1">
      <alignment horizontal="left" vertical="top" wrapText="1"/>
    </xf>
    <xf numFmtId="0" fontId="1" fillId="2" borderId="0" xfId="0" applyFont="1" applyFill="1" applyBorder="1" applyProtection="1"/>
    <xf numFmtId="0" fontId="1" fillId="5" borderId="11" xfId="0" applyFont="1" applyFill="1" applyBorder="1" applyProtection="1"/>
    <xf numFmtId="169" fontId="1" fillId="0" borderId="31" xfId="0" applyNumberFormat="1" applyFont="1" applyFill="1" applyBorder="1" applyProtection="1"/>
    <xf numFmtId="165" fontId="1" fillId="2" borderId="0" xfId="1" applyFont="1" applyFill="1" applyBorder="1" applyProtection="1"/>
    <xf numFmtId="0" fontId="1" fillId="2" borderId="0" xfId="0" applyFont="1" applyFill="1"/>
    <xf numFmtId="0" fontId="6" fillId="3" borderId="7" xfId="0" applyFont="1" applyFill="1" applyBorder="1" applyAlignment="1">
      <alignment horizontal="center" vertical="center" wrapText="1" readingOrder="1"/>
    </xf>
    <xf numFmtId="9" fontId="6" fillId="3" borderId="5" xfId="2" applyFont="1" applyFill="1" applyBorder="1" applyAlignment="1" applyProtection="1">
      <alignment horizontal="center" vertical="center" wrapText="1"/>
    </xf>
    <xf numFmtId="169" fontId="6" fillId="2" borderId="5" xfId="0" applyNumberFormat="1" applyFont="1" applyFill="1" applyBorder="1" applyAlignment="1">
      <alignment horizontal="right" wrapText="1" readingOrder="1"/>
    </xf>
    <xf numFmtId="0" fontId="6" fillId="3" borderId="26" xfId="0" applyFont="1" applyFill="1" applyBorder="1" applyAlignment="1">
      <alignment horizontal="center" vertical="center" wrapText="1" readingOrder="1"/>
    </xf>
    <xf numFmtId="10" fontId="24" fillId="7" borderId="36" xfId="0" applyNumberFormat="1" applyFont="1" applyFill="1" applyBorder="1" applyAlignment="1" applyProtection="1">
      <alignment horizontal="center"/>
    </xf>
    <xf numFmtId="0" fontId="28" fillId="2" borderId="3" xfId="0" applyFont="1" applyFill="1" applyBorder="1" applyAlignment="1" applyProtection="1">
      <alignment horizontal="left" vertical="top" wrapText="1" readingOrder="1"/>
    </xf>
    <xf numFmtId="0" fontId="29" fillId="0" borderId="0" xfId="0" applyFont="1" applyAlignment="1">
      <alignment vertical="top" wrapText="1"/>
    </xf>
    <xf numFmtId="10" fontId="24" fillId="7" borderId="8" xfId="0" applyNumberFormat="1" applyFont="1" applyFill="1" applyBorder="1" applyAlignment="1" applyProtection="1">
      <alignment horizontal="center"/>
    </xf>
    <xf numFmtId="0" fontId="27" fillId="0" borderId="1" xfId="0" applyFont="1" applyBorder="1" applyAlignment="1">
      <alignment horizontal="center"/>
    </xf>
    <xf numFmtId="0" fontId="27" fillId="0" borderId="2" xfId="0" applyFont="1" applyBorder="1" applyAlignment="1">
      <alignment horizontal="center"/>
    </xf>
    <xf numFmtId="0" fontId="1" fillId="2" borderId="0" xfId="0" applyFont="1" applyFill="1" applyAlignment="1" applyProtection="1">
      <alignment horizontal="left" vertical="top" wrapText="1"/>
    </xf>
    <xf numFmtId="0" fontId="6" fillId="2" borderId="0" xfId="0" applyFont="1" applyFill="1" applyBorder="1" applyAlignment="1" applyProtection="1">
      <alignment horizontal="center" vertical="center" wrapText="1"/>
    </xf>
    <xf numFmtId="9" fontId="4" fillId="2" borderId="0" xfId="2" applyFont="1" applyFill="1" applyBorder="1" applyAlignment="1" applyProtection="1">
      <alignment horizontal="center" vertical="center" wrapText="1" readingOrder="1"/>
    </xf>
    <xf numFmtId="0" fontId="14"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readingOrder="1"/>
    </xf>
    <xf numFmtId="0" fontId="4" fillId="3" borderId="26" xfId="0" applyFont="1" applyFill="1" applyBorder="1" applyAlignment="1" applyProtection="1">
      <alignment horizontal="center" vertical="center" wrapText="1"/>
    </xf>
    <xf numFmtId="0" fontId="4" fillId="3" borderId="12"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35" xfId="0" applyFont="1" applyFill="1" applyBorder="1" applyAlignment="1" applyProtection="1">
      <alignment horizontal="center" vertical="center" wrapText="1" readingOrder="1"/>
    </xf>
    <xf numFmtId="0" fontId="4" fillId="3" borderId="32" xfId="0" applyFont="1" applyFill="1" applyBorder="1" applyAlignment="1" applyProtection="1">
      <alignment horizontal="center" vertical="center" wrapText="1" readingOrder="1"/>
    </xf>
    <xf numFmtId="0" fontId="6" fillId="3" borderId="34" xfId="0" applyFont="1" applyFill="1" applyBorder="1" applyAlignment="1" applyProtection="1">
      <alignment horizontal="center" vertical="center" wrapText="1" readingOrder="1"/>
    </xf>
    <xf numFmtId="0" fontId="6" fillId="3" borderId="33" xfId="0" applyFont="1" applyFill="1" applyBorder="1" applyAlignment="1" applyProtection="1">
      <alignment horizontal="center" vertical="center" wrapText="1" readingOrder="1"/>
    </xf>
    <xf numFmtId="9" fontId="6" fillId="3" borderId="26" xfId="2" applyFont="1" applyFill="1" applyBorder="1" applyAlignment="1" applyProtection="1">
      <alignment horizontal="center" vertical="center" wrapText="1"/>
    </xf>
    <xf numFmtId="9" fontId="6" fillId="3" borderId="12" xfId="2" applyFont="1" applyFill="1" applyBorder="1" applyAlignment="1" applyProtection="1">
      <alignment horizontal="center" vertical="center" wrapText="1"/>
    </xf>
    <xf numFmtId="10" fontId="16" fillId="8" borderId="1" xfId="0" applyNumberFormat="1" applyFont="1" applyFill="1" applyBorder="1" applyAlignment="1">
      <alignment horizontal="center"/>
    </xf>
    <xf numFmtId="10" fontId="16" fillId="8" borderId="2" xfId="0" applyNumberFormat="1" applyFont="1" applyFill="1" applyBorder="1" applyAlignment="1">
      <alignment horizontal="center"/>
    </xf>
    <xf numFmtId="0" fontId="16" fillId="7" borderId="18" xfId="0" applyNumberFormat="1" applyFont="1" applyFill="1" applyBorder="1" applyAlignment="1" applyProtection="1">
      <protection locked="0"/>
    </xf>
    <xf numFmtId="0" fontId="0" fillId="0" borderId="0" xfId="0" applyNumberFormat="1" applyAlignment="1" applyProtection="1">
      <protection locked="0"/>
    </xf>
    <xf numFmtId="0" fontId="0" fillId="0" borderId="19" xfId="0" applyNumberFormat="1" applyBorder="1" applyAlignment="1" applyProtection="1">
      <protection locked="0"/>
    </xf>
    <xf numFmtId="0" fontId="0" fillId="0" borderId="23" xfId="0" applyNumberFormat="1" applyBorder="1" applyAlignment="1" applyProtection="1">
      <protection locked="0"/>
    </xf>
    <xf numFmtId="0" fontId="0" fillId="0" borderId="15" xfId="0" applyNumberFormat="1" applyBorder="1" applyAlignment="1" applyProtection="1">
      <protection locked="0"/>
    </xf>
    <xf numFmtId="0" fontId="0" fillId="0" borderId="24" xfId="0" applyNumberFormat="1" applyBorder="1" applyAlignment="1" applyProtection="1">
      <protection locked="0"/>
    </xf>
    <xf numFmtId="0" fontId="16" fillId="7" borderId="25" xfId="0" applyNumberFormat="1" applyFont="1" applyFill="1" applyBorder="1" applyAlignment="1" applyProtection="1">
      <protection locked="0"/>
    </xf>
    <xf numFmtId="0" fontId="0" fillId="0" borderId="4" xfId="0" applyNumberFormat="1" applyBorder="1" applyAlignment="1" applyProtection="1">
      <protection locked="0"/>
    </xf>
    <xf numFmtId="0" fontId="0" fillId="0" borderId="17" xfId="0" applyNumberFormat="1" applyBorder="1" applyAlignment="1" applyProtection="1">
      <protection locked="0"/>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331695</xdr:colOff>
      <xdr:row>0</xdr:row>
      <xdr:rowOff>62754</xdr:rowOff>
    </xdr:from>
    <xdr:to>
      <xdr:col>1</xdr:col>
      <xdr:colOff>779930</xdr:colOff>
      <xdr:row>0</xdr:row>
      <xdr:rowOff>779930</xdr:rowOff>
    </xdr:to>
    <xdr:pic>
      <xdr:nvPicPr>
        <xdr:cNvPr id="6" name="irc_mi" descr="Afbeeldingsresultaat voor gemeente noordenveld">
          <a:hlinkClick xmlns:r="http://schemas.openxmlformats.org/officeDocument/2006/relationships" r:id="rId1"/>
          <a:extLst>
            <a:ext uri="{FF2B5EF4-FFF2-40B4-BE49-F238E27FC236}">
              <a16:creationId xmlns:a16="http://schemas.microsoft.com/office/drawing/2014/main" id="{9B9B4410-096E-4AEF-986A-54D04C7430C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1695" y="62754"/>
          <a:ext cx="3155576" cy="7171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3142241</xdr:colOff>
      <xdr:row>1</xdr:row>
      <xdr:rowOff>16136</xdr:rowOff>
    </xdr:to>
    <xdr:pic>
      <xdr:nvPicPr>
        <xdr:cNvPr id="5" name="irc_mi" descr="Afbeeldingsresultaat voor gemeente noordenveld">
          <a:hlinkClick xmlns:r="http://schemas.openxmlformats.org/officeDocument/2006/relationships" r:id="rId1"/>
          <a:extLst>
            <a:ext uri="{FF2B5EF4-FFF2-40B4-BE49-F238E27FC236}">
              <a16:creationId xmlns:a16="http://schemas.microsoft.com/office/drawing/2014/main" id="{EE8D045B-6F67-44DA-9CC8-723D990C88B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7220" y="0"/>
          <a:ext cx="3155576" cy="71717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0</xdr:row>
      <xdr:rowOff>45720</xdr:rowOff>
    </xdr:from>
    <xdr:to>
      <xdr:col>0</xdr:col>
      <xdr:colOff>3162300</xdr:colOff>
      <xdr:row>1</xdr:row>
      <xdr:rowOff>95250</xdr:rowOff>
    </xdr:to>
    <xdr:pic>
      <xdr:nvPicPr>
        <xdr:cNvPr id="4" name="irc_mi" descr="Afbeeldingsresultaat voor gemeente noordenveld">
          <a:hlinkClick xmlns:r="http://schemas.openxmlformats.org/officeDocument/2006/relationships" r:id="rId1"/>
          <a:extLst>
            <a:ext uri="{FF2B5EF4-FFF2-40B4-BE49-F238E27FC236}">
              <a16:creationId xmlns:a16="http://schemas.microsoft.com/office/drawing/2014/main" id="{C66AAD0A-A3B8-421A-B1C4-02D533E921E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 y="45720"/>
          <a:ext cx="2857500" cy="57912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0</xdr:row>
      <xdr:rowOff>45720</xdr:rowOff>
    </xdr:from>
    <xdr:to>
      <xdr:col>0</xdr:col>
      <xdr:colOff>3162300</xdr:colOff>
      <xdr:row>1</xdr:row>
      <xdr:rowOff>95250</xdr:rowOff>
    </xdr:to>
    <xdr:pic>
      <xdr:nvPicPr>
        <xdr:cNvPr id="2" name="irc_mi" descr="Afbeeldingsresultaat voor gemeente noordenveld">
          <a:hlinkClick xmlns:r="http://schemas.openxmlformats.org/officeDocument/2006/relationships" r:id="rId1"/>
          <a:extLst>
            <a:ext uri="{FF2B5EF4-FFF2-40B4-BE49-F238E27FC236}">
              <a16:creationId xmlns:a16="http://schemas.microsoft.com/office/drawing/2014/main" id="{552F3733-BE2E-E743-A105-F66FE2D4818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 y="45720"/>
          <a:ext cx="2857500" cy="5829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40"/>
  <sheetViews>
    <sheetView tabSelected="1" topLeftCell="A12" zoomScale="85" zoomScaleNormal="85" workbookViewId="0">
      <selection activeCell="B39" sqref="B39:F40"/>
    </sheetView>
  </sheetViews>
  <sheetFormatPr baseColWidth="10" defaultColWidth="9.19921875" defaultRowHeight="15" x14ac:dyDescent="0.2"/>
  <cols>
    <col min="1" max="1" width="39.3984375" style="2" customWidth="1"/>
    <col min="2" max="2" width="22.3984375" style="2" customWidth="1"/>
    <col min="3" max="3" width="21.3984375" style="2" customWidth="1"/>
    <col min="4" max="4" width="17.59765625" style="2" customWidth="1"/>
    <col min="5" max="5" width="26" style="2" customWidth="1"/>
    <col min="6" max="6" width="26.19921875" style="2" customWidth="1"/>
    <col min="7" max="7" width="18.59765625" style="2" customWidth="1"/>
    <col min="8" max="8" width="20.59765625" style="2" customWidth="1"/>
    <col min="9" max="9" width="16" style="2" bestFit="1" customWidth="1"/>
    <col min="10" max="10" width="11.796875" style="2" bestFit="1" customWidth="1"/>
    <col min="11" max="16384" width="9.19921875" style="2"/>
  </cols>
  <sheetData>
    <row r="1" spans="1:12" ht="64.75" customHeight="1" x14ac:dyDescent="0.2">
      <c r="A1" s="118"/>
      <c r="B1" s="118"/>
      <c r="C1" s="118"/>
      <c r="D1" s="118"/>
      <c r="E1" s="118"/>
      <c r="F1" s="118"/>
      <c r="G1" s="118"/>
      <c r="H1" s="118"/>
      <c r="I1" s="118"/>
      <c r="J1" s="118"/>
      <c r="K1" s="118"/>
      <c r="L1" s="118"/>
    </row>
    <row r="2" spans="1:12" ht="19" x14ac:dyDescent="0.25">
      <c r="A2" s="1" t="s">
        <v>0</v>
      </c>
      <c r="B2" s="119"/>
      <c r="C2" s="118"/>
      <c r="D2" s="118"/>
      <c r="E2" s="118"/>
      <c r="F2" s="118"/>
      <c r="G2" s="118"/>
      <c r="H2" s="118"/>
      <c r="I2" s="118"/>
      <c r="J2" s="118"/>
      <c r="K2" s="118"/>
      <c r="L2" s="118"/>
    </row>
    <row r="3" spans="1:12" ht="63" customHeight="1" x14ac:dyDescent="0.2">
      <c r="A3" s="133" t="s">
        <v>1</v>
      </c>
      <c r="B3" s="134"/>
      <c r="C3" s="134"/>
      <c r="D3" s="134"/>
      <c r="E3" s="81"/>
      <c r="F3" s="118"/>
      <c r="G3" s="118"/>
      <c r="H3" s="118"/>
      <c r="I3" s="118"/>
      <c r="J3" s="118"/>
      <c r="K3" s="118"/>
      <c r="L3" s="118"/>
    </row>
    <row r="4" spans="1:12" ht="20" thickBot="1" x14ac:dyDescent="0.3">
      <c r="A4" s="1"/>
      <c r="B4" s="119"/>
      <c r="C4" s="118"/>
      <c r="D4" s="118"/>
      <c r="E4" s="118"/>
      <c r="F4" s="118"/>
      <c r="G4" s="118"/>
      <c r="H4" s="118"/>
      <c r="I4" s="118"/>
      <c r="J4" s="118"/>
      <c r="K4" s="118"/>
      <c r="L4" s="118"/>
    </row>
    <row r="5" spans="1:12" ht="17" thickBot="1" x14ac:dyDescent="0.25">
      <c r="A5" s="112" t="s">
        <v>2</v>
      </c>
      <c r="B5" s="73"/>
      <c r="C5" s="120"/>
      <c r="D5" s="120"/>
      <c r="E5" s="118"/>
      <c r="F5" s="118"/>
      <c r="G5" s="118"/>
      <c r="H5" s="118"/>
      <c r="I5" s="118"/>
      <c r="J5" s="118"/>
      <c r="K5" s="118"/>
      <c r="L5" s="118"/>
    </row>
    <row r="6" spans="1:12" ht="13.5" customHeight="1" x14ac:dyDescent="0.2">
      <c r="A6" s="32"/>
      <c r="B6" s="23" t="s">
        <v>3</v>
      </c>
      <c r="C6" s="120"/>
      <c r="D6" s="120"/>
      <c r="E6" s="120"/>
      <c r="F6" s="118"/>
      <c r="G6" s="118"/>
      <c r="H6" s="118"/>
      <c r="I6" s="118"/>
      <c r="J6" s="118"/>
      <c r="K6" s="118"/>
      <c r="L6" s="118"/>
    </row>
    <row r="7" spans="1:12" ht="16" x14ac:dyDescent="0.2">
      <c r="A7" s="3" t="s">
        <v>4</v>
      </c>
      <c r="B7" s="99">
        <f>'Factor Payroll'!E43/100</f>
        <v>1.1705000000000001</v>
      </c>
      <c r="C7" s="118"/>
      <c r="D7" s="118"/>
      <c r="E7" s="118"/>
      <c r="F7" s="118"/>
      <c r="G7" s="118"/>
      <c r="H7" s="118"/>
      <c r="I7" s="118"/>
      <c r="J7" s="118"/>
      <c r="K7" s="118"/>
      <c r="L7" s="118"/>
    </row>
    <row r="8" spans="1:12" ht="16" thickBot="1" x14ac:dyDescent="0.25">
      <c r="A8" s="121"/>
      <c r="B8" s="19"/>
      <c r="C8" s="19"/>
      <c r="D8" s="118"/>
      <c r="E8" s="118"/>
      <c r="F8" s="118"/>
      <c r="G8" s="118"/>
      <c r="H8" s="118"/>
      <c r="I8" s="118"/>
      <c r="J8" s="118"/>
      <c r="K8" s="118"/>
      <c r="L8" s="118"/>
    </row>
    <row r="9" spans="1:12" ht="17" thickBot="1" x14ac:dyDescent="0.25">
      <c r="A9" s="112" t="s">
        <v>5</v>
      </c>
      <c r="B9" s="73"/>
      <c r="C9" s="72"/>
      <c r="D9" s="118"/>
      <c r="E9" s="118"/>
      <c r="F9" s="118"/>
      <c r="G9" s="118"/>
      <c r="H9" s="118"/>
      <c r="I9" s="118"/>
      <c r="J9" s="118"/>
      <c r="K9" s="118"/>
      <c r="L9" s="118"/>
    </row>
    <row r="10" spans="1:12" ht="12.75" customHeight="1" x14ac:dyDescent="0.2">
      <c r="A10" s="144" t="s">
        <v>6</v>
      </c>
      <c r="B10" s="150">
        <v>1</v>
      </c>
      <c r="C10" s="143" t="s">
        <v>7</v>
      </c>
      <c r="D10" s="118"/>
      <c r="E10" s="118"/>
      <c r="F10" s="118"/>
      <c r="G10" s="118"/>
      <c r="H10" s="118"/>
      <c r="I10" s="118"/>
      <c r="J10" s="118"/>
      <c r="K10" s="118"/>
      <c r="L10" s="118"/>
    </row>
    <row r="11" spans="1:12" ht="15" customHeight="1" x14ac:dyDescent="0.2">
      <c r="A11" s="145"/>
      <c r="B11" s="151"/>
      <c r="C11" s="144"/>
      <c r="D11" s="118"/>
      <c r="E11" s="118"/>
      <c r="F11" s="118"/>
      <c r="G11" s="118"/>
      <c r="H11" s="118"/>
      <c r="I11" s="118"/>
      <c r="J11" s="118"/>
      <c r="K11" s="118"/>
      <c r="L11" s="118"/>
    </row>
    <row r="12" spans="1:12" ht="16" x14ac:dyDescent="0.2">
      <c r="A12" s="3" t="s">
        <v>4</v>
      </c>
      <c r="B12" s="83">
        <f>B7*B10</f>
        <v>1.1705000000000001</v>
      </c>
      <c r="C12" s="100">
        <f>B12</f>
        <v>1.1705000000000001</v>
      </c>
      <c r="D12" s="118"/>
      <c r="E12" s="118"/>
      <c r="F12" s="118"/>
      <c r="G12" s="118"/>
      <c r="H12" s="118"/>
      <c r="I12" s="118"/>
      <c r="J12" s="118"/>
      <c r="K12" s="118"/>
      <c r="L12" s="118"/>
    </row>
    <row r="13" spans="1:12" ht="16" thickBot="1" x14ac:dyDescent="0.25">
      <c r="A13" s="118"/>
      <c r="B13" s="118"/>
      <c r="C13" s="118"/>
      <c r="D13" s="4"/>
      <c r="E13" s="118"/>
      <c r="F13" s="118"/>
      <c r="G13" s="118"/>
      <c r="H13" s="118"/>
      <c r="I13" s="118"/>
      <c r="J13" s="118"/>
      <c r="K13" s="118"/>
      <c r="L13" s="118"/>
    </row>
    <row r="14" spans="1:12" ht="21" customHeight="1" thickBot="1" x14ac:dyDescent="0.25">
      <c r="A14" s="114" t="s">
        <v>8</v>
      </c>
      <c r="B14" s="74"/>
      <c r="C14" s="74"/>
      <c r="D14" s="5"/>
      <c r="E14" s="5"/>
      <c r="F14" s="6"/>
      <c r="G14" s="6"/>
      <c r="H14" s="5"/>
      <c r="I14" s="5"/>
      <c r="J14" s="138"/>
      <c r="K14" s="138"/>
      <c r="L14" s="138"/>
    </row>
    <row r="15" spans="1:12" x14ac:dyDescent="0.2">
      <c r="A15" s="146"/>
      <c r="B15" s="148" t="s">
        <v>66</v>
      </c>
      <c r="C15" s="148" t="s">
        <v>67</v>
      </c>
      <c r="D15" s="115"/>
      <c r="E15" s="113"/>
      <c r="F15" s="141"/>
      <c r="G15" s="142"/>
      <c r="H15" s="140"/>
      <c r="I15" s="139"/>
      <c r="J15" s="138"/>
      <c r="K15" s="138"/>
      <c r="L15" s="138"/>
    </row>
    <row r="16" spans="1:12" ht="31.5" customHeight="1" x14ac:dyDescent="0.2">
      <c r="A16" s="147"/>
      <c r="B16" s="149"/>
      <c r="C16" s="149"/>
      <c r="D16" s="115"/>
      <c r="E16" s="116"/>
      <c r="F16" s="141"/>
      <c r="G16" s="142"/>
      <c r="H16" s="140"/>
      <c r="I16" s="139"/>
      <c r="J16" s="138"/>
      <c r="K16" s="138"/>
      <c r="L16" s="138"/>
    </row>
    <row r="17" spans="1:12" ht="17.25" customHeight="1" thickBot="1" x14ac:dyDescent="0.25">
      <c r="A17" s="110" t="s">
        <v>8</v>
      </c>
      <c r="B17" s="111">
        <f>'Nominale marge (vast)'!B6</f>
        <v>4</v>
      </c>
      <c r="C17" s="111">
        <f>'Nominale marge (flexibel)'!B6</f>
        <v>4</v>
      </c>
      <c r="D17" s="8"/>
      <c r="E17" s="116"/>
      <c r="F17" s="9"/>
      <c r="G17" s="9"/>
      <c r="H17" s="10"/>
      <c r="I17" s="8"/>
      <c r="J17" s="138"/>
      <c r="K17" s="138"/>
      <c r="L17" s="138"/>
    </row>
    <row r="18" spans="1:12" ht="17.25" customHeight="1" x14ac:dyDescent="0.2">
      <c r="A18" s="27"/>
      <c r="B18" s="28"/>
      <c r="C18" s="8"/>
      <c r="D18" s="8"/>
      <c r="E18" s="116"/>
      <c r="F18" s="9"/>
      <c r="G18" s="9"/>
      <c r="H18" s="10"/>
      <c r="I18" s="8"/>
      <c r="J18" s="122"/>
      <c r="K18" s="122"/>
      <c r="L18" s="122"/>
    </row>
    <row r="19" spans="1:12" ht="17.25" customHeight="1" thickBot="1" x14ac:dyDescent="0.25">
      <c r="A19" s="27"/>
      <c r="B19" s="28"/>
      <c r="C19" s="8"/>
      <c r="D19" s="8"/>
      <c r="E19" s="116"/>
      <c r="F19" s="9"/>
      <c r="G19" s="9"/>
      <c r="H19" s="10"/>
      <c r="I19" s="8"/>
      <c r="J19" s="122"/>
      <c r="K19" s="122"/>
      <c r="L19" s="122"/>
    </row>
    <row r="20" spans="1:12" ht="17.25" customHeight="1" thickBot="1" x14ac:dyDescent="0.25">
      <c r="A20" s="114" t="s">
        <v>5</v>
      </c>
      <c r="B20" s="74"/>
      <c r="C20" s="132"/>
      <c r="D20" s="116"/>
      <c r="E20" s="9"/>
      <c r="F20" s="9"/>
      <c r="G20" s="10"/>
      <c r="H20" s="8"/>
      <c r="I20" s="122"/>
      <c r="J20" s="122"/>
      <c r="K20" s="122"/>
    </row>
    <row r="21" spans="1:12" ht="40" customHeight="1" x14ac:dyDescent="0.2">
      <c r="A21" s="128" t="s">
        <v>66</v>
      </c>
      <c r="B21" s="128" t="s">
        <v>67</v>
      </c>
      <c r="C21" s="131" t="s">
        <v>65</v>
      </c>
      <c r="D21" s="9"/>
      <c r="E21" s="9"/>
      <c r="F21" s="10"/>
      <c r="G21" s="8"/>
      <c r="H21" s="122"/>
      <c r="I21" s="122"/>
      <c r="J21" s="122"/>
    </row>
    <row r="22" spans="1:12" ht="17.25" customHeight="1" x14ac:dyDescent="0.2">
      <c r="A22" s="129">
        <v>0.9</v>
      </c>
      <c r="B22" s="117">
        <v>0.1</v>
      </c>
      <c r="C22" s="117"/>
      <c r="D22" s="9"/>
      <c r="E22" s="9"/>
      <c r="F22" s="10"/>
      <c r="G22" s="8"/>
      <c r="H22" s="122"/>
      <c r="I22" s="122"/>
      <c r="J22" s="122"/>
    </row>
    <row r="23" spans="1:12" ht="16.25" customHeight="1" x14ac:dyDescent="0.2">
      <c r="A23" s="130">
        <f>A22*B17</f>
        <v>3.6</v>
      </c>
      <c r="B23" s="130">
        <f>B22*C17</f>
        <v>0.4</v>
      </c>
      <c r="C23" s="130">
        <f>SUM(A23:B23)</f>
        <v>4</v>
      </c>
      <c r="D23" s="116"/>
      <c r="E23" s="9"/>
      <c r="F23" s="9"/>
      <c r="G23" s="10"/>
      <c r="H23" s="8"/>
      <c r="I23" s="120"/>
      <c r="J23" s="120"/>
      <c r="K23" s="120"/>
    </row>
    <row r="24" spans="1:12" ht="16" customHeight="1" thickBot="1" x14ac:dyDescent="0.25">
      <c r="A24" s="75"/>
      <c r="B24" s="75"/>
      <c r="C24" s="75"/>
      <c r="D24" s="75"/>
      <c r="E24" s="116"/>
      <c r="F24" s="6"/>
      <c r="G24" s="6"/>
      <c r="H24" s="118"/>
      <c r="I24" s="118"/>
      <c r="J24" s="118"/>
      <c r="K24" s="118"/>
      <c r="L24" s="118"/>
    </row>
    <row r="25" spans="1:12" ht="15.75" customHeight="1" thickBot="1" x14ac:dyDescent="0.25">
      <c r="A25" s="112"/>
      <c r="B25" s="76" t="s">
        <v>9</v>
      </c>
      <c r="C25" s="112"/>
      <c r="D25" s="77"/>
      <c r="E25" s="74"/>
      <c r="F25" s="6"/>
      <c r="G25" s="6"/>
      <c r="H25" s="5"/>
      <c r="I25" s="5"/>
      <c r="J25" s="123"/>
      <c r="K25" s="123"/>
      <c r="L25" s="123"/>
    </row>
    <row r="26" spans="1:12" ht="32.25" customHeight="1" x14ac:dyDescent="0.2">
      <c r="A26" s="20"/>
      <c r="B26" s="24" t="s">
        <v>10</v>
      </c>
      <c r="C26" s="24" t="s">
        <v>11</v>
      </c>
      <c r="D26" s="25" t="s">
        <v>12</v>
      </c>
      <c r="E26" s="26"/>
      <c r="F26" s="7"/>
      <c r="G26" s="18"/>
      <c r="H26" s="123"/>
      <c r="I26" s="123"/>
      <c r="J26" s="123"/>
      <c r="K26" s="118"/>
      <c r="L26" s="118"/>
    </row>
    <row r="27" spans="1:12" ht="16" x14ac:dyDescent="0.2">
      <c r="A27" s="11" t="s">
        <v>7</v>
      </c>
      <c r="B27" s="101">
        <f>C12</f>
        <v>1.1705000000000001</v>
      </c>
      <c r="C27" s="21">
        <v>21.44</v>
      </c>
      <c r="D27" s="102">
        <v>10000</v>
      </c>
      <c r="E27" s="12">
        <f>(B27*C27)*D27</f>
        <v>250955.20000000004</v>
      </c>
      <c r="F27" s="13"/>
      <c r="G27" s="14"/>
      <c r="H27" s="123"/>
      <c r="I27" s="123"/>
      <c r="J27" s="123"/>
      <c r="K27" s="118"/>
      <c r="L27" s="118"/>
    </row>
    <row r="28" spans="1:12" ht="16" thickBot="1" x14ac:dyDescent="0.25">
      <c r="A28" s="108" t="s">
        <v>13</v>
      </c>
      <c r="B28" s="29">
        <f>C23</f>
        <v>4</v>
      </c>
      <c r="C28" s="124"/>
      <c r="D28" s="109"/>
      <c r="E28" s="125">
        <f>D27*B28</f>
        <v>40000</v>
      </c>
      <c r="F28" s="126"/>
      <c r="G28" s="123"/>
      <c r="H28" s="123"/>
      <c r="I28" s="118"/>
      <c r="J28" s="118"/>
      <c r="K28" s="118"/>
      <c r="L28" s="118"/>
    </row>
    <row r="29" spans="1:12" ht="16" thickBot="1" x14ac:dyDescent="0.25">
      <c r="A29" s="6"/>
      <c r="B29" s="6"/>
      <c r="C29" s="6"/>
      <c r="D29" s="6"/>
      <c r="E29" s="6"/>
      <c r="F29" s="126"/>
      <c r="G29" s="123"/>
      <c r="H29" s="123"/>
      <c r="I29" s="118"/>
      <c r="J29" s="118"/>
      <c r="K29" s="118"/>
      <c r="L29" s="118"/>
    </row>
    <row r="30" spans="1:12" s="15" customFormat="1" ht="20" thickBot="1" x14ac:dyDescent="0.3">
      <c r="E30" s="79">
        <f>SUM(E27:E28)</f>
        <v>290955.20000000007</v>
      </c>
      <c r="F30" s="80" t="s">
        <v>14</v>
      </c>
      <c r="G30" s="17"/>
      <c r="H30" s="17"/>
    </row>
    <row r="31" spans="1:12" s="15" customFormat="1" ht="19" x14ac:dyDescent="0.25">
      <c r="A31" s="69" t="s">
        <v>15</v>
      </c>
      <c r="E31" s="16"/>
      <c r="F31" s="16"/>
      <c r="G31" s="17"/>
      <c r="H31" s="17"/>
    </row>
    <row r="32" spans="1:12" x14ac:dyDescent="0.2">
      <c r="A32" s="69" t="s">
        <v>16</v>
      </c>
      <c r="B32" s="118"/>
      <c r="C32" s="118"/>
      <c r="D32" s="118"/>
      <c r="E32" s="118"/>
      <c r="F32" s="118"/>
      <c r="G32" s="118"/>
      <c r="H32" s="123"/>
      <c r="I32" s="123"/>
      <c r="J32" s="123"/>
      <c r="K32" s="123"/>
      <c r="L32" s="123"/>
    </row>
    <row r="33" spans="1:12" ht="16" thickBot="1" x14ac:dyDescent="0.25">
      <c r="A33" s="69"/>
      <c r="B33" s="118"/>
      <c r="C33" s="118"/>
      <c r="D33" s="118"/>
      <c r="E33" s="118"/>
      <c r="F33" s="118"/>
      <c r="G33" s="118"/>
      <c r="H33" s="123"/>
      <c r="I33" s="123"/>
      <c r="J33" s="123"/>
      <c r="K33" s="123"/>
      <c r="L33" s="123"/>
    </row>
    <row r="34" spans="1:12" ht="17" thickBot="1" x14ac:dyDescent="0.25">
      <c r="A34" s="135" t="s">
        <v>17</v>
      </c>
      <c r="B34" s="136"/>
      <c r="C34" s="136"/>
      <c r="D34" s="136"/>
      <c r="E34" s="137"/>
      <c r="F34" s="118"/>
      <c r="G34" s="118"/>
      <c r="H34" s="118"/>
      <c r="I34" s="118"/>
      <c r="J34" s="118"/>
      <c r="K34" s="118"/>
      <c r="L34" s="118"/>
    </row>
    <row r="35" spans="1:12" ht="17" thickBot="1" x14ac:dyDescent="0.25">
      <c r="A35" s="104" t="s">
        <v>18</v>
      </c>
      <c r="B35" s="152"/>
      <c r="C35" s="152"/>
      <c r="D35" s="152"/>
      <c r="E35" s="152"/>
      <c r="F35" s="153"/>
      <c r="G35" s="118"/>
      <c r="H35" s="118"/>
      <c r="I35" s="118"/>
      <c r="J35" s="118"/>
      <c r="K35" s="118"/>
      <c r="L35" s="118"/>
    </row>
    <row r="36" spans="1:12" ht="16" x14ac:dyDescent="0.2">
      <c r="A36" s="105" t="s">
        <v>19</v>
      </c>
      <c r="B36" s="160"/>
      <c r="C36" s="161"/>
      <c r="D36" s="161"/>
      <c r="E36" s="161"/>
      <c r="F36" s="162"/>
      <c r="G36" s="118"/>
      <c r="H36" s="118"/>
      <c r="I36" s="118"/>
      <c r="J36" s="118"/>
      <c r="K36" s="118"/>
      <c r="L36" s="118"/>
    </row>
    <row r="37" spans="1:12" ht="16" x14ac:dyDescent="0.2">
      <c r="A37" s="105" t="s">
        <v>20</v>
      </c>
      <c r="B37" s="154"/>
      <c r="C37" s="155"/>
      <c r="D37" s="155"/>
      <c r="E37" s="155"/>
      <c r="F37" s="156"/>
      <c r="G37" s="118"/>
      <c r="H37" s="118"/>
      <c r="I37" s="118"/>
      <c r="J37" s="118"/>
      <c r="K37" s="118"/>
      <c r="L37" s="118"/>
    </row>
    <row r="38" spans="1:12" ht="16" x14ac:dyDescent="0.2">
      <c r="A38" s="105" t="s">
        <v>21</v>
      </c>
      <c r="B38" s="154"/>
      <c r="C38" s="155"/>
      <c r="D38" s="155"/>
      <c r="E38" s="155"/>
      <c r="F38" s="156"/>
    </row>
    <row r="39" spans="1:12" ht="16" x14ac:dyDescent="0.2">
      <c r="A39" s="106" t="s">
        <v>22</v>
      </c>
      <c r="B39" s="154"/>
      <c r="C39" s="155"/>
      <c r="D39" s="155"/>
      <c r="E39" s="155"/>
      <c r="F39" s="156"/>
    </row>
    <row r="40" spans="1:12" ht="16" thickBot="1" x14ac:dyDescent="0.25">
      <c r="A40" s="107"/>
      <c r="B40" s="157"/>
      <c r="C40" s="158"/>
      <c r="D40" s="158"/>
      <c r="E40" s="158"/>
      <c r="F40" s="159"/>
    </row>
  </sheetData>
  <sheetProtection algorithmName="SHA-512" hashValue="y6gfle75k6aYLYnBGu5B+C5Uy6vzQazrpI1zC4WBmfArETGQZDpXvvovKBKHas8WVtiyLc7SmwR8bsiLrHcXTg==" saltValue="dLr5dNKdMyoME/q0bzE5vA==" spinCount="100000" sheet="1" selectLockedCells="1"/>
  <mergeCells count="18">
    <mergeCell ref="B35:F35"/>
    <mergeCell ref="B39:F40"/>
    <mergeCell ref="B36:F36"/>
    <mergeCell ref="B37:F37"/>
    <mergeCell ref="B38:F38"/>
    <mergeCell ref="A3:D3"/>
    <mergeCell ref="A34:E34"/>
    <mergeCell ref="J14:L17"/>
    <mergeCell ref="I15:I16"/>
    <mergeCell ref="H15:H16"/>
    <mergeCell ref="F15:F16"/>
    <mergeCell ref="G15:G16"/>
    <mergeCell ref="C10:C11"/>
    <mergeCell ref="A10:A11"/>
    <mergeCell ref="A15:A16"/>
    <mergeCell ref="B15:B16"/>
    <mergeCell ref="C15:C16"/>
    <mergeCell ref="B10:B11"/>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2C69-068B-3A4B-A291-69EB7D09813C}">
  <dimension ref="A1:E45"/>
  <sheetViews>
    <sheetView zoomScale="85" zoomScaleNormal="85" workbookViewId="0">
      <selection activeCell="E6" sqref="E6"/>
    </sheetView>
  </sheetViews>
  <sheetFormatPr baseColWidth="10" defaultColWidth="8.796875" defaultRowHeight="13" x14ac:dyDescent="0.15"/>
  <cols>
    <col min="1" max="1" width="9" style="36" customWidth="1"/>
    <col min="2" max="2" width="76" style="36" bestFit="1" customWidth="1"/>
    <col min="3" max="3" width="8.796875" style="36"/>
    <col min="4" max="4" width="10.19921875" style="36" bestFit="1" customWidth="1"/>
    <col min="5" max="5" width="10.796875" style="36" customWidth="1"/>
    <col min="6" max="16384" width="8.796875" style="36"/>
  </cols>
  <sheetData>
    <row r="1" spans="1:5" ht="56" customHeight="1" x14ac:dyDescent="0.2">
      <c r="A1" s="33"/>
      <c r="B1" s="33"/>
      <c r="C1" s="33"/>
      <c r="D1" s="34"/>
      <c r="E1" s="35"/>
    </row>
    <row r="2" spans="1:5" ht="16" x14ac:dyDescent="0.2">
      <c r="A2" s="78" t="s">
        <v>23</v>
      </c>
      <c r="B2" s="78"/>
      <c r="C2" s="33"/>
      <c r="D2" s="33"/>
      <c r="E2" s="37"/>
    </row>
    <row r="3" spans="1:5" ht="16" x14ac:dyDescent="0.2">
      <c r="A3" s="70" t="s">
        <v>17</v>
      </c>
      <c r="B3" s="71"/>
      <c r="C3" s="33"/>
      <c r="D3" s="33"/>
      <c r="E3" s="37"/>
    </row>
    <row r="4" spans="1:5" ht="34" x14ac:dyDescent="0.2">
      <c r="A4" s="38"/>
      <c r="B4" s="39" t="s">
        <v>24</v>
      </c>
      <c r="C4" s="39" t="s">
        <v>3</v>
      </c>
      <c r="D4" s="39"/>
      <c r="E4" s="40" t="s">
        <v>25</v>
      </c>
    </row>
    <row r="5" spans="1:5" ht="16" x14ac:dyDescent="0.2">
      <c r="A5" s="41" t="s">
        <v>26</v>
      </c>
      <c r="B5" s="42" t="s">
        <v>27</v>
      </c>
      <c r="C5" s="42"/>
      <c r="D5" s="43"/>
      <c r="E5" s="44">
        <v>100</v>
      </c>
    </row>
    <row r="6" spans="1:5" ht="16" x14ac:dyDescent="0.2">
      <c r="A6" s="41"/>
      <c r="B6" s="45" t="s">
        <v>28</v>
      </c>
      <c r="C6" s="45"/>
      <c r="D6" s="43"/>
      <c r="E6" s="82">
        <v>0</v>
      </c>
    </row>
    <row r="7" spans="1:5" ht="15" x14ac:dyDescent="0.2">
      <c r="A7" s="41"/>
      <c r="B7" s="46"/>
      <c r="C7" s="46" t="s">
        <v>29</v>
      </c>
      <c r="D7" s="43"/>
      <c r="E7" s="47">
        <f>+(1+E6)*E5</f>
        <v>100</v>
      </c>
    </row>
    <row r="8" spans="1:5" ht="15" x14ac:dyDescent="0.2">
      <c r="A8" s="41"/>
      <c r="B8" s="46"/>
      <c r="C8" s="46"/>
      <c r="D8" s="43"/>
      <c r="E8" s="47"/>
    </row>
    <row r="9" spans="1:5" ht="15" x14ac:dyDescent="0.2">
      <c r="A9" s="41" t="s">
        <v>30</v>
      </c>
      <c r="B9" s="46" t="s">
        <v>31</v>
      </c>
      <c r="C9" s="46"/>
      <c r="D9" s="43"/>
      <c r="E9" s="48"/>
    </row>
    <row r="10" spans="1:5" ht="15" x14ac:dyDescent="0.2">
      <c r="A10" s="41"/>
      <c r="B10" s="45" t="s">
        <v>32</v>
      </c>
      <c r="C10" s="46">
        <v>261</v>
      </c>
      <c r="D10" s="43"/>
      <c r="E10" s="48"/>
    </row>
    <row r="11" spans="1:5" ht="16" x14ac:dyDescent="0.2">
      <c r="A11" s="41"/>
      <c r="B11" s="45" t="s">
        <v>33</v>
      </c>
      <c r="C11" s="46">
        <v>144</v>
      </c>
      <c r="D11" s="82">
        <v>0</v>
      </c>
      <c r="E11" s="48"/>
    </row>
    <row r="12" spans="1:5" ht="16" x14ac:dyDescent="0.2">
      <c r="A12" s="41"/>
      <c r="B12" s="45" t="s">
        <v>34</v>
      </c>
      <c r="C12" s="46">
        <v>40.1</v>
      </c>
      <c r="D12" s="82">
        <v>0</v>
      </c>
      <c r="E12" s="48"/>
    </row>
    <row r="13" spans="1:5" ht="16" x14ac:dyDescent="0.2">
      <c r="A13" s="41"/>
      <c r="B13" s="45" t="s">
        <v>35</v>
      </c>
      <c r="C13" s="46">
        <v>5</v>
      </c>
      <c r="D13" s="82">
        <v>0</v>
      </c>
      <c r="E13" s="48"/>
    </row>
    <row r="14" spans="1:5" ht="15" x14ac:dyDescent="0.2">
      <c r="A14" s="41"/>
      <c r="B14" s="45" t="s">
        <v>36</v>
      </c>
      <c r="C14" s="46"/>
      <c r="D14" s="22">
        <v>0.17050000000000001</v>
      </c>
      <c r="E14" s="48"/>
    </row>
    <row r="15" spans="1:5" ht="15" x14ac:dyDescent="0.2">
      <c r="A15" s="41"/>
      <c r="B15" s="45" t="s">
        <v>37</v>
      </c>
      <c r="C15" s="46">
        <v>0</v>
      </c>
      <c r="D15" s="22">
        <v>0</v>
      </c>
      <c r="E15" s="48"/>
    </row>
    <row r="16" spans="1:5" ht="15" x14ac:dyDescent="0.2">
      <c r="A16" s="41"/>
      <c r="B16" s="45"/>
      <c r="C16" s="45"/>
      <c r="D16" s="49"/>
      <c r="E16" s="48"/>
    </row>
    <row r="17" spans="1:5" ht="15" x14ac:dyDescent="0.2">
      <c r="A17" s="41"/>
      <c r="B17" s="45" t="s">
        <v>38</v>
      </c>
      <c r="C17" s="45"/>
      <c r="D17" s="50">
        <f>SUM(D11:D15)</f>
        <v>0.17050000000000001</v>
      </c>
      <c r="E17" s="47">
        <f>SUM(D17)*($E$7)</f>
        <v>17.05</v>
      </c>
    </row>
    <row r="18" spans="1:5" ht="15" x14ac:dyDescent="0.2">
      <c r="A18" s="41"/>
      <c r="B18" s="45"/>
      <c r="C18" s="45"/>
      <c r="D18" s="50"/>
      <c r="E18" s="47"/>
    </row>
    <row r="19" spans="1:5" customFormat="1" ht="15" x14ac:dyDescent="0.2">
      <c r="A19" s="97"/>
      <c r="B19" s="96" t="s">
        <v>39</v>
      </c>
      <c r="C19" s="95"/>
      <c r="D19" s="94" t="s">
        <v>40</v>
      </c>
      <c r="E19" s="93">
        <f>+(1+D17)*E7</f>
        <v>117.05000000000001</v>
      </c>
    </row>
    <row r="20" spans="1:5" customFormat="1" ht="15" x14ac:dyDescent="0.2">
      <c r="A20" s="97"/>
      <c r="B20" s="96"/>
      <c r="C20" s="95"/>
      <c r="D20" s="96"/>
      <c r="E20" s="92"/>
    </row>
    <row r="21" spans="1:5" ht="15" x14ac:dyDescent="0.2">
      <c r="A21" s="41"/>
      <c r="B21" s="51" t="s">
        <v>41</v>
      </c>
      <c r="C21" s="52"/>
      <c r="D21" s="53" t="s">
        <v>42</v>
      </c>
      <c r="E21" s="54">
        <f>E19</f>
        <v>117.05000000000001</v>
      </c>
    </row>
    <row r="22" spans="1:5" ht="15" x14ac:dyDescent="0.2">
      <c r="A22" s="41"/>
      <c r="B22" s="45"/>
      <c r="C22" s="45"/>
      <c r="D22" s="43"/>
      <c r="E22" s="48"/>
    </row>
    <row r="23" spans="1:5" ht="15" x14ac:dyDescent="0.2">
      <c r="A23" s="41" t="s">
        <v>43</v>
      </c>
      <c r="B23" s="55" t="s">
        <v>44</v>
      </c>
      <c r="C23" s="56"/>
      <c r="D23" s="43"/>
      <c r="E23" s="48"/>
    </row>
    <row r="24" spans="1:5" ht="16" x14ac:dyDescent="0.2">
      <c r="A24" s="41"/>
      <c r="B24" s="57" t="s">
        <v>45</v>
      </c>
      <c r="C24" s="58"/>
      <c r="D24" s="82">
        <v>0</v>
      </c>
      <c r="E24" s="48"/>
    </row>
    <row r="25" spans="1:5" ht="16" x14ac:dyDescent="0.2">
      <c r="A25" s="41"/>
      <c r="B25" s="57" t="s">
        <v>46</v>
      </c>
      <c r="C25" s="58"/>
      <c r="D25" s="82">
        <v>0</v>
      </c>
      <c r="E25" s="48"/>
    </row>
    <row r="26" spans="1:5" ht="16" x14ac:dyDescent="0.2">
      <c r="A26" s="41"/>
      <c r="B26" s="57" t="s">
        <v>47</v>
      </c>
      <c r="C26" s="58"/>
      <c r="D26" s="82">
        <v>0</v>
      </c>
      <c r="E26" s="48"/>
    </row>
    <row r="27" spans="1:5" ht="16" x14ac:dyDescent="0.2">
      <c r="A27" s="41"/>
      <c r="B27" s="57" t="s">
        <v>48</v>
      </c>
      <c r="C27" s="58"/>
      <c r="D27" s="82">
        <v>0</v>
      </c>
      <c r="E27" s="48"/>
    </row>
    <row r="28" spans="1:5" ht="16" x14ac:dyDescent="0.2">
      <c r="A28" s="41"/>
      <c r="B28" s="57" t="s">
        <v>49</v>
      </c>
      <c r="C28" s="58"/>
      <c r="D28" s="82">
        <v>0</v>
      </c>
      <c r="E28" s="48"/>
    </row>
    <row r="29" spans="1:5" ht="16" x14ac:dyDescent="0.2">
      <c r="A29" s="41"/>
      <c r="B29" s="57" t="s">
        <v>50</v>
      </c>
      <c r="C29" s="58"/>
      <c r="D29" s="82">
        <v>0</v>
      </c>
      <c r="E29" s="48"/>
    </row>
    <row r="30" spans="1:5" ht="16" x14ac:dyDescent="0.2">
      <c r="A30" s="41"/>
      <c r="B30" s="57" t="s">
        <v>51</v>
      </c>
      <c r="C30" s="58"/>
      <c r="D30" s="82">
        <v>0</v>
      </c>
      <c r="E30" s="48"/>
    </row>
    <row r="31" spans="1:5" ht="16" x14ac:dyDescent="0.2">
      <c r="A31" s="41"/>
      <c r="B31" s="57" t="s">
        <v>52</v>
      </c>
      <c r="C31" s="58"/>
      <c r="D31" s="82">
        <v>0</v>
      </c>
      <c r="E31" s="48"/>
    </row>
    <row r="32" spans="1:5" ht="16" x14ac:dyDescent="0.2">
      <c r="A32" s="41"/>
      <c r="B32" s="57" t="s">
        <v>53</v>
      </c>
      <c r="C32" s="58"/>
      <c r="D32" s="82">
        <v>0</v>
      </c>
      <c r="E32" s="48"/>
    </row>
    <row r="33" spans="1:5" ht="15" x14ac:dyDescent="0.2">
      <c r="A33" s="41"/>
      <c r="B33" s="57"/>
      <c r="C33" s="58"/>
      <c r="D33" s="43"/>
      <c r="E33" s="48"/>
    </row>
    <row r="34" spans="1:5" ht="15" x14ac:dyDescent="0.2">
      <c r="A34" s="41"/>
      <c r="B34" s="57" t="s">
        <v>54</v>
      </c>
      <c r="C34" s="58"/>
      <c r="D34" s="50">
        <f>SUM(D24:D33)</f>
        <v>0</v>
      </c>
      <c r="E34" s="47"/>
    </row>
    <row r="35" spans="1:5" ht="15" x14ac:dyDescent="0.2">
      <c r="A35" s="41"/>
      <c r="B35" s="57"/>
      <c r="C35" s="58"/>
      <c r="D35" s="43"/>
      <c r="E35" s="48"/>
    </row>
    <row r="36" spans="1:5" ht="15" x14ac:dyDescent="0.2">
      <c r="A36" s="41"/>
      <c r="B36" s="59" t="s">
        <v>55</v>
      </c>
      <c r="C36" s="60"/>
      <c r="D36" s="43"/>
      <c r="E36" s="54">
        <f>(1+D34)*E21</f>
        <v>117.05000000000001</v>
      </c>
    </row>
    <row r="37" spans="1:5" ht="15" x14ac:dyDescent="0.2">
      <c r="A37" s="41"/>
      <c r="B37" s="61"/>
      <c r="C37" s="62"/>
      <c r="D37" s="43"/>
      <c r="E37" s="48"/>
    </row>
    <row r="38" spans="1:5" ht="15" x14ac:dyDescent="0.2">
      <c r="A38" s="41" t="s">
        <v>56</v>
      </c>
      <c r="B38" s="55" t="s">
        <v>57</v>
      </c>
      <c r="C38" s="56"/>
      <c r="D38" s="43"/>
      <c r="E38" s="48"/>
    </row>
    <row r="39" spans="1:5" ht="16" x14ac:dyDescent="0.2">
      <c r="A39" s="41"/>
      <c r="B39" s="103" t="s">
        <v>58</v>
      </c>
      <c r="C39" s="58"/>
      <c r="D39" s="82">
        <v>0</v>
      </c>
      <c r="E39" s="48"/>
    </row>
    <row r="40" spans="1:5" ht="16" x14ac:dyDescent="0.2">
      <c r="A40" s="41"/>
      <c r="B40" s="103" t="s">
        <v>59</v>
      </c>
      <c r="C40" s="62"/>
      <c r="D40" s="82">
        <v>0</v>
      </c>
      <c r="E40" s="48"/>
    </row>
    <row r="41" spans="1:5" ht="15" x14ac:dyDescent="0.2">
      <c r="A41" s="41"/>
      <c r="B41" s="63"/>
      <c r="C41" s="43"/>
      <c r="D41" s="43"/>
      <c r="E41" s="98">
        <f>SUM((D39)+(D40))*(E36)</f>
        <v>0</v>
      </c>
    </row>
    <row r="42" spans="1:5" ht="16" x14ac:dyDescent="0.2">
      <c r="A42" s="64"/>
      <c r="B42" s="33"/>
      <c r="C42" s="33"/>
      <c r="D42" s="33"/>
      <c r="E42" s="37"/>
    </row>
    <row r="43" spans="1:5" ht="20" thickBot="1" x14ac:dyDescent="0.3">
      <c r="A43" s="65"/>
      <c r="B43" s="66" t="s">
        <v>60</v>
      </c>
      <c r="C43" s="67"/>
      <c r="D43" s="67"/>
      <c r="E43" s="68">
        <f>SUM(E36)+(E41)</f>
        <v>117.05000000000001</v>
      </c>
    </row>
    <row r="45" spans="1:5" ht="114" customHeight="1" x14ac:dyDescent="0.2">
      <c r="A45" s="31" t="s">
        <v>61</v>
      </c>
      <c r="B45" s="30" t="s">
        <v>62</v>
      </c>
    </row>
  </sheetData>
  <sheetProtection algorithmName="SHA-512" hashValue="VlEo2Ak2ANdoKiO2O6BYQZ+1jArFVeZiZEnZsGsh9l9uRebN27RIzEFCQeMtmeu8ZJ56evQwToFG+fwO/1CKdw==" saltValue="zTv6KUCVJeontqxq2/bjAw==" spinCount="100000" sheet="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0361-F34E-4EC8-9616-0D761C0FA878}">
  <dimension ref="A1:D10"/>
  <sheetViews>
    <sheetView workbookViewId="0">
      <selection activeCell="B6" sqref="B6"/>
    </sheetView>
  </sheetViews>
  <sheetFormatPr baseColWidth="10" defaultColWidth="9" defaultRowHeight="13" x14ac:dyDescent="0.15"/>
  <cols>
    <col min="1" max="1" width="54.796875" bestFit="1" customWidth="1"/>
    <col min="2" max="2" width="33.59765625" bestFit="1" customWidth="1"/>
  </cols>
  <sheetData>
    <row r="1" spans="1:4" ht="42" customHeight="1" x14ac:dyDescent="0.2">
      <c r="A1" s="84"/>
      <c r="B1" s="84"/>
      <c r="C1" s="84"/>
      <c r="D1" s="84"/>
    </row>
    <row r="2" spans="1:4" ht="16" thickBot="1" x14ac:dyDescent="0.25">
      <c r="A2" s="127"/>
      <c r="B2" s="84"/>
      <c r="C2" s="84"/>
      <c r="D2" s="84"/>
    </row>
    <row r="3" spans="1:4" ht="17" thickBot="1" x14ac:dyDescent="0.25">
      <c r="A3" s="85"/>
      <c r="B3" s="85" t="s">
        <v>63</v>
      </c>
      <c r="C3" s="84"/>
      <c r="D3" s="84"/>
    </row>
    <row r="4" spans="1:4" ht="16" x14ac:dyDescent="0.2">
      <c r="A4" s="86" t="s">
        <v>17</v>
      </c>
      <c r="B4" s="87"/>
      <c r="C4" s="84"/>
      <c r="D4" s="84"/>
    </row>
    <row r="5" spans="1:4" ht="15" x14ac:dyDescent="0.2">
      <c r="A5" s="88"/>
      <c r="B5" s="89"/>
      <c r="C5" s="84"/>
      <c r="D5" s="84"/>
    </row>
    <row r="6" spans="1:4" ht="16" x14ac:dyDescent="0.2">
      <c r="A6" s="90" t="s">
        <v>64</v>
      </c>
      <c r="B6" s="91">
        <v>4</v>
      </c>
      <c r="C6" s="84"/>
      <c r="D6" s="84"/>
    </row>
    <row r="7" spans="1:4" ht="14" x14ac:dyDescent="0.2">
      <c r="A7" s="84"/>
      <c r="B7" s="84"/>
      <c r="C7" s="84"/>
      <c r="D7" s="84"/>
    </row>
    <row r="8" spans="1:4" ht="14" x14ac:dyDescent="0.2">
      <c r="A8" s="84"/>
      <c r="B8" s="84"/>
      <c r="C8" s="84"/>
      <c r="D8" s="84"/>
    </row>
    <row r="9" spans="1:4" ht="14" x14ac:dyDescent="0.2">
      <c r="A9" s="84"/>
      <c r="B9" s="84"/>
      <c r="C9" s="84"/>
      <c r="D9" s="84"/>
    </row>
    <row r="10" spans="1:4" ht="14" x14ac:dyDescent="0.2">
      <c r="A10" s="84"/>
      <c r="B10" s="84"/>
      <c r="C10" s="84"/>
      <c r="D10" s="84"/>
    </row>
  </sheetData>
  <sheetProtection algorithmName="SHA-512" hashValue="Lm7KxgiBbzVWkBqS8Q5WoKYa3jKgDh8Pe8ls4Cpz/wxaW9F16ogAw8nAss28zytrjBZ+/JdxjrytLh5pGsQHhw==" saltValue="r/s//gYaFOX+Au5JDXeXvw==" spinCount="100000" sheet="1" selectLockedCells="1"/>
  <protectedRanges>
    <protectedRange password="FB90" sqref="B6" name="Bereik1"/>
  </protectedRange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2F48-2A52-D045-BD40-203760A9C5E0}">
  <dimension ref="A1:D10"/>
  <sheetViews>
    <sheetView workbookViewId="0">
      <selection activeCell="B6" sqref="B6"/>
    </sheetView>
  </sheetViews>
  <sheetFormatPr baseColWidth="10" defaultColWidth="9" defaultRowHeight="13" x14ac:dyDescent="0.15"/>
  <cols>
    <col min="1" max="1" width="54.796875" bestFit="1" customWidth="1"/>
    <col min="2" max="2" width="33.59765625" bestFit="1" customWidth="1"/>
  </cols>
  <sheetData>
    <row r="1" spans="1:4" ht="42" customHeight="1" x14ac:dyDescent="0.2">
      <c r="A1" s="84"/>
      <c r="B1" s="84"/>
      <c r="C1" s="84"/>
      <c r="D1" s="84"/>
    </row>
    <row r="2" spans="1:4" ht="16" thickBot="1" x14ac:dyDescent="0.25">
      <c r="A2" s="127"/>
      <c r="B2" s="84"/>
      <c r="C2" s="84"/>
      <c r="D2" s="84"/>
    </row>
    <row r="3" spans="1:4" ht="17" thickBot="1" x14ac:dyDescent="0.25">
      <c r="A3" s="85"/>
      <c r="B3" s="85" t="s">
        <v>63</v>
      </c>
      <c r="C3" s="84"/>
      <c r="D3" s="84"/>
    </row>
    <row r="4" spans="1:4" ht="16" x14ac:dyDescent="0.2">
      <c r="A4" s="86" t="s">
        <v>17</v>
      </c>
      <c r="B4" s="87"/>
      <c r="C4" s="84"/>
      <c r="D4" s="84"/>
    </row>
    <row r="5" spans="1:4" ht="15" x14ac:dyDescent="0.2">
      <c r="A5" s="88"/>
      <c r="B5" s="89"/>
      <c r="C5" s="84"/>
      <c r="D5" s="84"/>
    </row>
    <row r="6" spans="1:4" ht="16" x14ac:dyDescent="0.2">
      <c r="A6" s="90" t="s">
        <v>64</v>
      </c>
      <c r="B6" s="91">
        <v>4</v>
      </c>
      <c r="C6" s="84"/>
      <c r="D6" s="84"/>
    </row>
    <row r="7" spans="1:4" ht="14" x14ac:dyDescent="0.2">
      <c r="A7" s="84"/>
      <c r="B7" s="84"/>
      <c r="C7" s="84"/>
      <c r="D7" s="84"/>
    </row>
    <row r="8" spans="1:4" ht="14" x14ac:dyDescent="0.2">
      <c r="A8" s="84"/>
      <c r="B8" s="84"/>
      <c r="C8" s="84"/>
      <c r="D8" s="84"/>
    </row>
    <row r="9" spans="1:4" ht="14" x14ac:dyDescent="0.2">
      <c r="A9" s="84"/>
      <c r="B9" s="84"/>
      <c r="C9" s="84"/>
      <c r="D9" s="84"/>
    </row>
    <row r="10" spans="1:4" ht="14" x14ac:dyDescent="0.2">
      <c r="A10" s="84"/>
      <c r="B10" s="84"/>
      <c r="C10" s="84"/>
      <c r="D10" s="84"/>
    </row>
  </sheetData>
  <sheetProtection algorithmName="SHA-512" hashValue="9LvKv/HlhGi4diyK7L0Gf1cMyG55+TyhmlWATBrM2dnB6BKjuaQUa1TBv5JFtzmLxPwkTxvzU7cChXlono38LQ==" saltValue="DMwSxvydd3BIpDlvgCFGxQ==" spinCount="100000" sheet="1" selectLockedCells="1"/>
  <protectedRanges>
    <protectedRange password="FB90" sqref="B6" name="Bereik1"/>
  </protectedRange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F2ECE-3DA5-6E46-A3A2-2AA985070CE3}">
  <dimension ref="A1"/>
  <sheetViews>
    <sheetView workbookViewId="0"/>
  </sheetViews>
  <sheetFormatPr baseColWidth="10"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338D68-E916-447B-8448-C9EB57B58806}">
  <ds:schemaRefs>
    <ds:schemaRef ds:uri="http://schemas.microsoft.com/sharepoint/v3/contenttype/forms"/>
  </ds:schemaRefs>
</ds:datastoreItem>
</file>

<file path=customXml/itemProps2.xml><?xml version="1.0" encoding="utf-8"?>
<ds:datastoreItem xmlns:ds="http://schemas.openxmlformats.org/officeDocument/2006/customXml" ds:itemID="{2AFEBEEE-7D1E-4E5C-A566-94012B7061C2}">
  <ds:schemaRefs>
    <ds:schemaRef ds:uri="http://purl.org/dc/elements/1.1/"/>
    <ds:schemaRef ds:uri="http://schemas.microsoft.com/office/2006/metadata/properties"/>
    <ds:schemaRef ds:uri="http://purl.org/dc/terms/"/>
    <ds:schemaRef ds:uri="http://purl.org/dc/dcmitype/"/>
    <ds:schemaRef ds:uri="http://schemas.microsoft.com/office/2006/documentManagement/types"/>
    <ds:schemaRef ds:uri="118699ed-b0bb-4314-a950-7636bf7a902d"/>
    <ds:schemaRef ds:uri="http://schemas.microsoft.com/office/infopath/2007/PartnerControls"/>
    <ds:schemaRef ds:uri="http://schemas.openxmlformats.org/package/2006/metadata/core-properties"/>
    <ds:schemaRef ds:uri="df334da4-c630-45b1-95f0-858e998e8867"/>
    <ds:schemaRef ds:uri="http://www.w3.org/XML/1998/namespace"/>
  </ds:schemaRefs>
</ds:datastoreItem>
</file>

<file path=customXml/itemProps3.xml><?xml version="1.0" encoding="utf-8"?>
<ds:datastoreItem xmlns:ds="http://schemas.openxmlformats.org/officeDocument/2006/customXml" ds:itemID="{F03A1233-CE46-4DF2-BF62-9F71FB4BB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Totaalblad - huidig</vt:lpstr>
      <vt:lpstr>Factor Payroll</vt:lpstr>
      <vt:lpstr>Nominale marge (vast)</vt:lpstr>
      <vt:lpstr>Nominale marge (flexibel)</vt:lpstr>
      <vt:lpstr>Blad1</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spanninga</dc:creator>
  <cp:keywords/>
  <dc:description/>
  <cp:lastModifiedBy>Ruben Kip</cp:lastModifiedBy>
  <cp:revision/>
  <dcterms:created xsi:type="dcterms:W3CDTF">2012-07-25T14:01:01Z</dcterms:created>
  <dcterms:modified xsi:type="dcterms:W3CDTF">2021-09-14T15:31:22Z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