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vu.local\Home\rsl520\Documents\"/>
    </mc:Choice>
  </mc:AlternateContent>
  <bookViews>
    <workbookView xWindow="0" yWindow="0" windowWidth="23040" windowHeight="9192"/>
  </bookViews>
  <sheets>
    <sheet name="9A - Verbruiksartikelen" sheetId="2" r:id="rId1"/>
    <sheet name="9B - Dispensers" sheetId="1" r:id="rId2"/>
  </sheets>
  <definedNames>
    <definedName name="_xlnm.Print_Area" localSheetId="0">'9A - Verbruiksartikelen'!$A$1:$V$54</definedName>
    <definedName name="_xlnm.Print_Area" localSheetId="1">'9B - Dispensers'!$A$1:$L$43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0" i="2" l="1"/>
  <c r="Q41" i="2"/>
  <c r="Q49" i="2" l="1"/>
  <c r="S49" i="2" s="1"/>
  <c r="I49" i="2"/>
  <c r="L49" i="2" s="1"/>
  <c r="Q48" i="2"/>
  <c r="S48" i="2" s="1"/>
  <c r="I48" i="2"/>
  <c r="L48" i="2" s="1"/>
  <c r="Q47" i="2"/>
  <c r="S47" i="2" s="1"/>
  <c r="T47" i="2" s="1"/>
  <c r="I47" i="2"/>
  <c r="L47" i="2" s="1"/>
  <c r="Q46" i="2"/>
  <c r="S46" i="2" s="1"/>
  <c r="T46" i="2" s="1"/>
  <c r="I46" i="2"/>
  <c r="L46" i="2" s="1"/>
  <c r="Q45" i="2"/>
  <c r="S45" i="2" s="1"/>
  <c r="I45" i="2"/>
  <c r="L45" i="2" s="1"/>
  <c r="Q44" i="2"/>
  <c r="S44" i="2" s="1"/>
  <c r="T44" i="2" s="1"/>
  <c r="I44" i="2"/>
  <c r="L44" i="2" s="1"/>
  <c r="S41" i="2"/>
  <c r="I41" i="2"/>
  <c r="L41" i="2" s="1"/>
  <c r="S40" i="2"/>
  <c r="I40" i="2"/>
  <c r="L40" i="2" s="1"/>
  <c r="Q39" i="2"/>
  <c r="S39" i="2" s="1"/>
  <c r="I39" i="2"/>
  <c r="L39" i="2" s="1"/>
  <c r="Q38" i="2"/>
  <c r="S38" i="2" s="1"/>
  <c r="I38" i="2"/>
  <c r="L38" i="2" s="1"/>
  <c r="Q37" i="2"/>
  <c r="S37" i="2" s="1"/>
  <c r="I37" i="2"/>
  <c r="L37" i="2" s="1"/>
  <c r="Q34" i="2"/>
  <c r="S34" i="2" s="1"/>
  <c r="I34" i="2"/>
  <c r="L34" i="2" s="1"/>
  <c r="Q33" i="2"/>
  <c r="S33" i="2" s="1"/>
  <c r="T33" i="2" s="1"/>
  <c r="I33" i="2"/>
  <c r="L33" i="2" s="1"/>
  <c r="Q30" i="2"/>
  <c r="S30" i="2" s="1"/>
  <c r="I30" i="2"/>
  <c r="L30" i="2" s="1"/>
  <c r="Q29" i="2"/>
  <c r="S29" i="2" s="1"/>
  <c r="I29" i="2"/>
  <c r="L29" i="2" s="1"/>
  <c r="Q28" i="2"/>
  <c r="S28" i="2" s="1"/>
  <c r="T28" i="2" s="1"/>
  <c r="I28" i="2"/>
  <c r="L28" i="2" s="1"/>
  <c r="Q27" i="2"/>
  <c r="S27" i="2" s="1"/>
  <c r="I27" i="2"/>
  <c r="L27" i="2" s="1"/>
  <c r="Q26" i="2"/>
  <c r="S26" i="2" s="1"/>
  <c r="T26" i="2" s="1"/>
  <c r="I26" i="2"/>
  <c r="L26" i="2" s="1"/>
  <c r="Q23" i="2"/>
  <c r="S23" i="2" s="1"/>
  <c r="I23" i="2"/>
  <c r="L23" i="2" s="1"/>
  <c r="Q22" i="2"/>
  <c r="S22" i="2" s="1"/>
  <c r="I22" i="2"/>
  <c r="L22" i="2" s="1"/>
  <c r="Q21" i="2"/>
  <c r="S21" i="2" s="1"/>
  <c r="I21" i="2"/>
  <c r="L21" i="2" s="1"/>
  <c r="Q20" i="2"/>
  <c r="S20" i="2" s="1"/>
  <c r="I20" i="2"/>
  <c r="L20" i="2" s="1"/>
  <c r="Q19" i="2"/>
  <c r="S19" i="2" s="1"/>
  <c r="T19" i="2" s="1"/>
  <c r="I19" i="2"/>
  <c r="L19" i="2" s="1"/>
  <c r="Q18" i="2"/>
  <c r="S18" i="2" s="1"/>
  <c r="I18" i="2"/>
  <c r="L18" i="2" s="1"/>
  <c r="Q17" i="2"/>
  <c r="S17" i="2" s="1"/>
  <c r="I17" i="2"/>
  <c r="L17" i="2" s="1"/>
  <c r="Q16" i="2"/>
  <c r="S16" i="2" s="1"/>
  <c r="I16" i="2"/>
  <c r="L16" i="2" s="1"/>
  <c r="Q15" i="2"/>
  <c r="S15" i="2" s="1"/>
  <c r="T15" i="2" s="1"/>
  <c r="I15" i="2"/>
  <c r="L15" i="2" s="1"/>
  <c r="K38" i="1"/>
  <c r="K35" i="1"/>
  <c r="K32" i="1"/>
  <c r="K29" i="1"/>
  <c r="K28" i="1"/>
  <c r="K25" i="1"/>
  <c r="K22" i="1"/>
  <c r="K19" i="1"/>
  <c r="K18" i="1"/>
  <c r="T21" i="2" l="1"/>
  <c r="T16" i="2"/>
  <c r="T18" i="2"/>
  <c r="T30" i="2"/>
  <c r="T45" i="2"/>
  <c r="T48" i="2"/>
  <c r="T20" i="2"/>
  <c r="T29" i="2"/>
  <c r="T34" i="2"/>
  <c r="T38" i="2"/>
  <c r="T40" i="2"/>
  <c r="K41" i="1"/>
  <c r="T27" i="2"/>
  <c r="T37" i="2"/>
  <c r="T41" i="2"/>
  <c r="T49" i="2"/>
  <c r="T17" i="2"/>
  <c r="T23" i="2"/>
  <c r="T22" i="2"/>
  <c r="T39" i="2"/>
  <c r="S52" i="2" l="1"/>
</calcChain>
</file>

<file path=xl/sharedStrings.xml><?xml version="1.0" encoding="utf-8"?>
<sst xmlns="http://schemas.openxmlformats.org/spreadsheetml/2006/main" count="380" uniqueCount="216">
  <si>
    <t xml:space="preserve">&gt; </t>
  </si>
  <si>
    <t xml:space="preserve">Naam Inschrijver: </t>
  </si>
  <si>
    <t>&gt;</t>
  </si>
  <si>
    <t xml:space="preserve">Huidig product </t>
  </si>
  <si>
    <t>Indicatieve afname op jaarbasis</t>
  </si>
  <si>
    <t>Afmeting</t>
  </si>
  <si>
    <t>Inhoud</t>
  </si>
  <si>
    <t>Kleur</t>
  </si>
  <si>
    <t xml:space="preserve">Materiaal </t>
  </si>
  <si>
    <t xml:space="preserve">Afbeelding huidig product </t>
  </si>
  <si>
    <t>Prijs per stuk</t>
  </si>
  <si>
    <t>Totaalprijs</t>
  </si>
  <si>
    <t>Alternatief productomschrijving</t>
  </si>
  <si>
    <t>1.1</t>
  </si>
  <si>
    <t>Santral ABU 18 E</t>
  </si>
  <si>
    <t>H 507 X    B 278 X    D 183 mm</t>
  </si>
  <si>
    <t>18 L</t>
  </si>
  <si>
    <t>RVS</t>
  </si>
  <si>
    <t xml:space="preserve">RVS (AFP)         </t>
  </si>
  <si>
    <t>1.2</t>
  </si>
  <si>
    <t>Santral ABU 50 E</t>
  </si>
  <si>
    <t>H 680 X B380 X     D 250 mm</t>
  </si>
  <si>
    <t>50 liter</t>
  </si>
  <si>
    <t>Toiletrolhouder</t>
  </si>
  <si>
    <t>2.1</t>
  </si>
  <si>
    <t>H 275 X    B 143 X    D 168 mm</t>
  </si>
  <si>
    <t>Max 140 mm diameter</t>
  </si>
  <si>
    <t xml:space="preserve">Handdoekdispenser </t>
  </si>
  <si>
    <t>3.1</t>
  </si>
  <si>
    <t>Santral HSU 31 E</t>
  </si>
  <si>
    <t>H 350 x    B 278 x    D 133 mm</t>
  </si>
  <si>
    <t>N.V.T.</t>
  </si>
  <si>
    <t>4.1</t>
  </si>
  <si>
    <t>H 333 x    B 98 x      D 142 mm</t>
  </si>
  <si>
    <t>1200ml</t>
  </si>
  <si>
    <t>4.2</t>
  </si>
  <si>
    <t>Omikron II zeep-, lotion en desinfectiedispenser.</t>
  </si>
  <si>
    <t>H 287 x    B 80 x      D 151 mm</t>
  </si>
  <si>
    <t>0,5 liter</t>
  </si>
  <si>
    <t>Alu geanodi-seerd</t>
  </si>
  <si>
    <t>Hygienezakhouder</t>
  </si>
  <si>
    <t>5.1</t>
  </si>
  <si>
    <t>Dameshygiene zakjesdispenser</t>
  </si>
  <si>
    <t>Santral HB 1 E</t>
  </si>
  <si>
    <t>H 275 X B 130 X D 30 mm</t>
  </si>
  <si>
    <t>N.v.t.</t>
  </si>
  <si>
    <t>6.1</t>
  </si>
  <si>
    <t xml:space="preserve">Santral WBU 2 E                                            Open toiletborstelhouder voor wandmontage. Met een uitneembare kunststof opvangschaal. Incl. zwarte toiletborstel. </t>
  </si>
  <si>
    <t>H 310 x    B 106 x    D 109 mm</t>
  </si>
  <si>
    <t>7.1</t>
  </si>
  <si>
    <t>Wit</t>
  </si>
  <si>
    <t>Kunststof</t>
  </si>
  <si>
    <t>Totale indicatieve jaarlijkse inschrijfsom</t>
  </si>
  <si>
    <t>Merknamen zijn vermeld ter indicatie van het gewenste product. Indien uw product afwijkt in afmeting, kleur of anderszins dient u dit aan te geven in kolom "Alternatief productomschrijving". Indien u een alternatief/vergelijkbaar product offreert, dit vermelden in Kolom "Alternatief productomschrijving"</t>
  </si>
  <si>
    <t>De afname hoeveelheden zijn ter indicatie. Hier kunt u geen rechten aan ontlenen.</t>
  </si>
  <si>
    <t>Rechtsgeldige ondertekening:</t>
  </si>
  <si>
    <t>RVS mat</t>
  </si>
  <si>
    <t>Santral NSU 11 E/S</t>
  </si>
  <si>
    <t>Santral TRU 2V2 E voor 2 doprollen</t>
  </si>
  <si>
    <t xml:space="preserve">Luchtverfrisser dispenser </t>
  </si>
  <si>
    <t>Kunststof geurstriphouder Goldfresh wit</t>
  </si>
  <si>
    <t>RVS mat/ zwarte borstel</t>
  </si>
  <si>
    <t xml:space="preserve">Voor handdesinfectiemiddelen en lotions. Met korte bedieningsbeugel.
</t>
  </si>
  <si>
    <t>Afvalbakken</t>
  </si>
  <si>
    <t>Afvalbak bij wastafel klein, zowel staand als hangend (wandmontage), met deksel</t>
  </si>
  <si>
    <t>Afvalbak bij wastafel normaal, zowel staand als hangend (wandmontage), met deksel</t>
  </si>
  <si>
    <t>Zeep- en handdesinfectiedispensers</t>
  </si>
  <si>
    <t xml:space="preserve">Voor vloeibare zepen  </t>
  </si>
  <si>
    <t>Toiletborstelhouder</t>
  </si>
  <si>
    <t>Bijlage 9B - PRIJZENBLAD SANITAIRE DISPENSERS</t>
  </si>
  <si>
    <r>
      <t xml:space="preserve">Alleen de </t>
    </r>
    <r>
      <rPr>
        <sz val="20"/>
        <color rgb="FFFFFF00"/>
        <rFont val="Arial"/>
        <family val="2"/>
      </rPr>
      <t>gele cellen</t>
    </r>
    <r>
      <rPr>
        <sz val="20"/>
        <color theme="0"/>
        <rFont val="Arial"/>
        <family val="2"/>
      </rPr>
      <t xml:space="preserve"> invullen. Regel 15 is een voorbeeld (VB). De prijzen dienen excl. BTW te worden aangeboden.</t>
    </r>
  </si>
  <si>
    <r>
      <t xml:space="preserve">Alleen de </t>
    </r>
    <r>
      <rPr>
        <sz val="20"/>
        <color rgb="FFFFFF00"/>
        <rFont val="Arial"/>
        <family val="2"/>
      </rPr>
      <t>gele cellen</t>
    </r>
    <r>
      <rPr>
        <sz val="20"/>
        <color theme="0"/>
        <rFont val="Arial"/>
        <family val="2"/>
      </rPr>
      <t xml:space="preserve"> invullen. De prijzen dienen excl. BTW te worden aangeboden en dienen marktconform te zijn.</t>
    </r>
  </si>
  <si>
    <t>Bijlage 9A - PRIJZENBLAD SANITAIRE VERBRUIKSARTIKELEN</t>
  </si>
  <si>
    <t xml:space="preserve">Merknamen zijn vermeld ter indicatie van het gewenste product. Indien uw product afwijkt in afmeting, kleur of anderszins dient u dit aan te geven in kolom "Alternatief productomschrijving". </t>
  </si>
  <si>
    <t>Huidige situatie:</t>
  </si>
  <si>
    <t>Aangeboden:</t>
  </si>
  <si>
    <t>Afvalzakken</t>
  </si>
  <si>
    <t>Product</t>
  </si>
  <si>
    <t>Verpakkings- eenheid (VE)</t>
  </si>
  <si>
    <t>aantal rol per verpakkings-eenheid</t>
  </si>
  <si>
    <t>Aantal zak per rol</t>
  </si>
  <si>
    <t>Aantal zak per VE</t>
  </si>
  <si>
    <t xml:space="preserve">Indicatieve afname aantal VE op jaarbasis </t>
  </si>
  <si>
    <t>Indicatieve afname aantal zakken op jaarbasis</t>
  </si>
  <si>
    <t>Prijs per VE</t>
  </si>
  <si>
    <t>Prijs per zak</t>
  </si>
  <si>
    <r>
      <t xml:space="preserve">Totaalprijs excl BTW </t>
    </r>
    <r>
      <rPr>
        <sz val="10"/>
        <color theme="0"/>
        <rFont val="Arial"/>
        <family val="2"/>
      </rPr>
      <t>(o.b.v. indicatieve afname aantal zakken op jaarbasis omgezet naar VE)</t>
    </r>
  </si>
  <si>
    <t>BTW percentage %</t>
  </si>
  <si>
    <t>Alternatief product omschrijving</t>
  </si>
  <si>
    <t>VB</t>
  </si>
  <si>
    <t>Afvalzak geschikt voor allerhande afval, wordt met name gebruikt in pedaalemmers.</t>
  </si>
  <si>
    <t>VOORBEELD: Afvalzak 60x70cm hdpe 14mu blauw/20/rlx 25 st</t>
  </si>
  <si>
    <t>60 x70</t>
  </si>
  <si>
    <t>blauw</t>
  </si>
  <si>
    <t>Afvalzak geschikt voor allerhande afval, wordt met name gebruikt in de afvalstations.</t>
  </si>
  <si>
    <t>Afvalzak 65/25x140cm, LDPE, 60my, 10r x 10st</t>
  </si>
  <si>
    <t>65/25 x 140</t>
  </si>
  <si>
    <t>Afvalzak geschikt voor kantoren en toiletten (damesafvalbakken in toiletten); er wordt gebruik gemaakt van afvalringen.</t>
  </si>
  <si>
    <t>Afvalzak 45x50cm LDPE, 25 my, 40r x 25 st</t>
  </si>
  <si>
    <t>45 x 50</t>
  </si>
  <si>
    <t>zwart</t>
  </si>
  <si>
    <t>1.3</t>
  </si>
  <si>
    <t>Afvalzak geschikt voor allerhande afval, wordt gebruikt in conische afvalbakken. Dient daarnaast als 'bulk' voor de opvang van kleinere zakken.</t>
  </si>
  <si>
    <r>
      <t>Afvalzak 70x110cm, LDPE, 60my,</t>
    </r>
    <r>
      <rPr>
        <b/>
        <sz val="10"/>
        <rFont val="Arial"/>
        <family val="2"/>
      </rPr>
      <t xml:space="preserve"> 1 rol </t>
    </r>
    <r>
      <rPr>
        <sz val="10"/>
        <rFont val="Arial"/>
        <family val="2"/>
      </rPr>
      <t xml:space="preserve"> x 20st </t>
    </r>
  </si>
  <si>
    <t>70 x 110</t>
  </si>
  <si>
    <t>grijs</t>
  </si>
  <si>
    <t>1.4</t>
  </si>
  <si>
    <r>
      <t>Afvalzak geschikt voor</t>
    </r>
    <r>
      <rPr>
        <sz val="10"/>
        <rFont val="Arial"/>
        <family val="2"/>
      </rPr>
      <t xml:space="preserve"> grote prullenbakken in kantoren en sanitair</t>
    </r>
  </si>
  <si>
    <r>
      <t>Afvalzak 60x80cm, HDPE</t>
    </r>
    <r>
      <rPr>
        <sz val="10"/>
        <rFont val="Arial"/>
        <family val="2"/>
      </rPr>
      <t>, 20 my</t>
    </r>
    <r>
      <rPr>
        <sz val="10"/>
        <color theme="1"/>
        <rFont val="Arial"/>
        <family val="2"/>
      </rPr>
      <t xml:space="preserve">, </t>
    </r>
    <r>
      <rPr>
        <sz val="10"/>
        <rFont val="Arial"/>
        <family val="2"/>
      </rPr>
      <t>25r x 20st</t>
    </r>
  </si>
  <si>
    <t>60 x 80</t>
  </si>
  <si>
    <t>1.5</t>
  </si>
  <si>
    <r>
      <t>Afvalzak</t>
    </r>
    <r>
      <rPr>
        <sz val="10"/>
        <rFont val="Arial"/>
        <family val="2"/>
      </rPr>
      <t xml:space="preserve"> gebruikt in hoge ronde afvalbakken bij collegezalen.</t>
    </r>
  </si>
  <si>
    <r>
      <t>Afvalzak 58x100cm, HDPE</t>
    </r>
    <r>
      <rPr>
        <sz val="10"/>
        <rFont val="Arial"/>
        <family val="2"/>
      </rPr>
      <t>, 23 my</t>
    </r>
    <r>
      <rPr>
        <sz val="10"/>
        <color theme="1"/>
        <rFont val="Arial"/>
        <family val="2"/>
      </rPr>
      <t>, 20r x 25 st</t>
    </r>
  </si>
  <si>
    <t>58x 100</t>
  </si>
  <si>
    <t>wit</t>
  </si>
  <si>
    <t>1.6</t>
  </si>
  <si>
    <t>Afvalzak voor inzameling plastic afval in mini rolcontainer 120 liter</t>
  </si>
  <si>
    <r>
      <t xml:space="preserve">Afvalzak 90x120cm, HDPE, </t>
    </r>
    <r>
      <rPr>
        <sz val="10"/>
        <rFont val="Arial"/>
        <family val="2"/>
      </rPr>
      <t>35 my,</t>
    </r>
    <r>
      <rPr>
        <sz val="10"/>
        <color rgb="FF0000CC"/>
        <rFont val="Arial"/>
        <family val="2"/>
      </rPr>
      <t xml:space="preserve"> </t>
    </r>
    <r>
      <rPr>
        <sz val="10"/>
        <rFont val="Arial"/>
        <family val="2"/>
      </rPr>
      <t xml:space="preserve">10r x 20 st
</t>
    </r>
    <r>
      <rPr>
        <b/>
        <sz val="10"/>
        <rFont val="Arial"/>
        <family val="2"/>
      </rPr>
      <t xml:space="preserve">N.B. Zak dient doorzichtig te zijn. </t>
    </r>
  </si>
  <si>
    <t>90 x 120</t>
  </si>
  <si>
    <t>rood</t>
  </si>
  <si>
    <t>1.8</t>
  </si>
  <si>
    <t>Damesverbandzakjes passend in de dispenser</t>
  </si>
  <si>
    <t>Damesverbandzakjes papier doos 1 x 1.000 st</t>
  </si>
  <si>
    <t>12,7 x 24,5</t>
  </si>
  <si>
    <t>1.9</t>
  </si>
  <si>
    <t>ACTA: Damesverbandzakjes passend in de dispenser ACTA (Santral HB 2E)</t>
  </si>
  <si>
    <t>Damesverbandzakjes plastic/pak 30</t>
  </si>
  <si>
    <t>melkwit</t>
  </si>
  <si>
    <t>Toilet- en poetsrollen</t>
  </si>
  <si>
    <t>Aantal laags</t>
  </si>
  <si>
    <t>Aantal vel/m per rol</t>
  </si>
  <si>
    <t>Aantal vel/m per VE</t>
  </si>
  <si>
    <t>Indicatieve afname aantal vel/m op jaarbasis</t>
  </si>
  <si>
    <t>Prijs per vel/m</t>
  </si>
  <si>
    <r>
      <t xml:space="preserve">Totaalprijs excl BTW </t>
    </r>
    <r>
      <rPr>
        <sz val="10"/>
        <color theme="0"/>
        <rFont val="Arial"/>
        <family val="2"/>
      </rPr>
      <t>(o.b.v. indicatieve afname aantal vellen op jaarbasis omgezet naar VE)</t>
    </r>
  </si>
  <si>
    <t>Toiletpapier met doprol, passend in dispenser Santral TRU 2VE</t>
  </si>
  <si>
    <t>2 lgs</t>
  </si>
  <si>
    <t>nvt</t>
  </si>
  <si>
    <t>2.2</t>
  </si>
  <si>
    <t>ACTA: Toiletpapier regulier, passend in dispenser Santral TRU 2</t>
  </si>
  <si>
    <t>Toiletpapier Tork  T4 Adv 2\L wt/pk30x400v</t>
  </si>
  <si>
    <t>2.3</t>
  </si>
  <si>
    <t>Centerfeedrol, o.a. passend in Brighton Professional poetsrolhouder</t>
  </si>
  <si>
    <t>Centerfeedrol SPLS - 160 m - 2lgs - wit/pk 6rl</t>
  </si>
  <si>
    <t>2.4</t>
  </si>
  <si>
    <t>Centerfeedrol M1 - 120m - 1lgs - mini wit/ds11</t>
  </si>
  <si>
    <t>1 lgs</t>
  </si>
  <si>
    <t>2.5</t>
  </si>
  <si>
    <t>Poetsdoekrol tbv hygiënestation VU</t>
  </si>
  <si>
    <t xml:space="preserve">KCP - 300m - 1lgs - wit - pk6 </t>
  </si>
  <si>
    <t>Handdoek</t>
  </si>
  <si>
    <t>aantal wikkels per verpakkings-eenheid</t>
  </si>
  <si>
    <t>Aantal handdoekjes per wikkel</t>
  </si>
  <si>
    <t>Aantal handdoekjes per VE</t>
  </si>
  <si>
    <t xml:space="preserve">Indicatieve afname VE op jaarbasis </t>
  </si>
  <si>
    <t>Indicatieve afname aantal handdoekjes op jaarbasis</t>
  </si>
  <si>
    <t>Prijs per handdoekje</t>
  </si>
  <si>
    <r>
      <t xml:space="preserve">Totaalprijs excl BTW </t>
    </r>
    <r>
      <rPr>
        <sz val="10"/>
        <color theme="0"/>
        <rFont val="Arial"/>
        <family val="2"/>
      </rPr>
      <t>(o.b.v. indicatieve afname aantal handdoekjes op jaarbasis omgezet naar VE)</t>
    </r>
  </si>
  <si>
    <t>Handdoek papier Z-gevouwen. Geschikt voor alle omgevingen.Handdoek moet passen in de huidige handdoekdispenser Santral HSU 31E</t>
  </si>
  <si>
    <r>
      <t xml:space="preserve">Handdoek Katrin 2L ZZvouw, </t>
    </r>
    <r>
      <rPr>
        <sz val="10"/>
        <rFont val="Arial"/>
        <family val="2"/>
      </rPr>
      <t>23x25cm</t>
    </r>
    <r>
      <rPr>
        <sz val="10"/>
        <color theme="1"/>
        <rFont val="Arial"/>
        <family val="2"/>
      </rPr>
      <t>, 20pk x 200v</t>
    </r>
  </si>
  <si>
    <t>3.2</t>
  </si>
  <si>
    <t>ACTA: Handdoek intergevouwen, passend in Brighton Professional handdoekdispenser</t>
  </si>
  <si>
    <t>Handdoek SPLS intergevouwen, ds 20 x 134 vel</t>
  </si>
  <si>
    <t>Zeep, handdesinfectie en reinigingsmiddel</t>
  </si>
  <si>
    <t>aantal flacons  per verpakkings-eenheid</t>
  </si>
  <si>
    <t>Aantal liter per flacon</t>
  </si>
  <si>
    <t>Aantal liter per VE</t>
  </si>
  <si>
    <t>Indicatieve afname aantal liter op jaarbasis</t>
  </si>
  <si>
    <t>aantal flacons per verpakkings-eenheid</t>
  </si>
  <si>
    <t>Prijs per liter</t>
  </si>
  <si>
    <r>
      <t xml:space="preserve">Totaalprijs excl BTW </t>
    </r>
    <r>
      <rPr>
        <sz val="10"/>
        <color theme="0"/>
        <rFont val="Arial"/>
        <family val="2"/>
      </rPr>
      <t>(o.b.v. indicatieve afname aantal flacons op jaarbasis omgezet naar VE)</t>
    </r>
  </si>
  <si>
    <t>Handzeep regulier</t>
  </si>
  <si>
    <t>Handcreme EC 5L met glycerine wt</t>
  </si>
  <si>
    <t>5,0 liter</t>
  </si>
  <si>
    <t>Handdesinfectie vloeistof voor laboratoria, passend in Omnikron II</t>
  </si>
  <si>
    <t>Handgel Desderman pure, ds 20 x 500ml</t>
  </si>
  <si>
    <t>4.3</t>
  </si>
  <si>
    <t>Zeep voor laboratoria, passend in Omnikron II</t>
  </si>
  <si>
    <t>Zeep Medisavona, ds 12x 0,5L</t>
  </si>
  <si>
    <t>4.5</t>
  </si>
  <si>
    <t xml:space="preserve">Glas- en interieurreiniger voor toiletbrilreiniger-dispenser   </t>
  </si>
  <si>
    <t>Glas- en interieurreiniger SPLS 1L/pak2</t>
  </si>
  <si>
    <t>1 liter</t>
  </si>
  <si>
    <t>4.6</t>
  </si>
  <si>
    <t>Glas- en intereurreiniger in spuitflacon</t>
  </si>
  <si>
    <t>Glas- en interieurreiniger Cif professional/ds 6x 750ml</t>
  </si>
  <si>
    <t>750 ml</t>
  </si>
  <si>
    <t>Overig</t>
  </si>
  <si>
    <t>aantal stuks/vel per verpakkingseenheid</t>
  </si>
  <si>
    <t>Aantal vel/stuks per VE</t>
  </si>
  <si>
    <t>Indicatieve afname aantal stuks/vel op jaarbasis</t>
  </si>
  <si>
    <t>Aantal stuk per VE</t>
  </si>
  <si>
    <r>
      <t xml:space="preserve">Totaalprijs excl BTW </t>
    </r>
    <r>
      <rPr>
        <sz val="10"/>
        <color theme="0"/>
        <rFont val="Arial"/>
        <family val="2"/>
      </rPr>
      <t>(o.b.v. indicatieve afname aantal stuks op jaarbasis omgezet naar VE)</t>
    </r>
  </si>
  <si>
    <t xml:space="preserve">Luchtverfrisser navulling </t>
  </si>
  <si>
    <t xml:space="preserve">GF Pacific, passend in aangeboden dispenser, ds 15, per stuk verpakt </t>
  </si>
  <si>
    <t>5.2</t>
  </si>
  <si>
    <t xml:space="preserve">WC-borstel </t>
  </si>
  <si>
    <t>Toiletborstel Santral voor WBU 2/3 E zw, passend in toiletgarnituur , 1 st</t>
  </si>
  <si>
    <t>5.4</t>
  </si>
  <si>
    <t>Opvangbakje voor wc borstelhouder</t>
  </si>
  <si>
    <t>Opvangbakje Dip Tray, passend in wc borstelhouder WBU 2, p st</t>
  </si>
  <si>
    <t>5.5</t>
  </si>
  <si>
    <t xml:space="preserve">Beker karton 300cc </t>
  </si>
  <si>
    <t>Beker karton 300cc, to go dessin be/pak50</t>
  </si>
  <si>
    <t>300cc</t>
  </si>
  <si>
    <t>dessin be</t>
  </si>
  <si>
    <t>5.6</t>
  </si>
  <si>
    <t xml:space="preserve">Beker karton Luxe 180cc </t>
  </si>
  <si>
    <t>Beker karton Luxe 180cc zwart/wit ds/2500</t>
  </si>
  <si>
    <t>180cc</t>
  </si>
  <si>
    <t>zw/wit</t>
  </si>
  <si>
    <t>5.7</t>
  </si>
  <si>
    <t>Reinigingsdoekjes interieur, voor eenmalig gebruik</t>
  </si>
  <si>
    <t>Reinigingsdoekjes, antibacterieel / pak 72</t>
  </si>
  <si>
    <t>n.b.</t>
  </si>
  <si>
    <r>
      <t xml:space="preserve">Systeem toiletpapier 2L, doppenrol                                      </t>
    </r>
    <r>
      <rPr>
        <sz val="10"/>
        <rFont val="Arial"/>
        <family val="2"/>
      </rPr>
      <t>(</t>
    </r>
    <r>
      <rPr>
        <sz val="10"/>
        <color rgb="FFFF0000"/>
        <rFont val="Arial"/>
        <family val="2"/>
      </rPr>
      <t>800</t>
    </r>
    <r>
      <rPr>
        <sz val="10"/>
        <rFont val="Arial"/>
        <family val="2"/>
      </rPr>
      <t xml:space="preserve"> vel, 12,5 x10 cm), 36rl x </t>
    </r>
    <r>
      <rPr>
        <sz val="10"/>
        <color rgb="FFFF0000"/>
        <rFont val="Arial"/>
        <family val="2"/>
      </rPr>
      <t>92</t>
    </r>
    <r>
      <rPr>
        <sz val="10"/>
        <rFont val="Arial"/>
        <family val="2"/>
      </rPr>
      <t>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</si>
</sst>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&quot;€&quot;\ * #,##0.0000_ ;_ &quot;€&quot;\ * \-#,##0.0000_ ;_ &quot;€&quot;\ * &quot;-&quot;????_ ;_ @_ "/>
    <numFmt numFmtId="166" formatCode="_ &quot;€&quot;\ * #,##0.0000_ ;_ &quot;€&quot;\ * \-#,##0.0000_ ;_ &quot;€&quot;\ * &quot;-&quot;??_ ;_ @_ "/>
    <numFmt numFmtId="167" formatCode="m/d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name val="Arial"/>
      <family val="2"/>
    </font>
    <font>
      <b/>
      <sz val="16"/>
      <color indexed="13"/>
      <name val="Arial"/>
      <family val="2"/>
    </font>
    <font>
      <sz val="16"/>
      <color indexed="13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26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22"/>
      <color theme="0"/>
      <name val="Arial"/>
      <family val="2"/>
    </font>
    <font>
      <sz val="22"/>
      <color theme="1"/>
      <name val="Calibri"/>
      <family val="2"/>
      <scheme val="minor"/>
    </font>
    <font>
      <i/>
      <sz val="14"/>
      <color rgb="FF0000FF"/>
      <name val="Arial"/>
      <family val="2"/>
    </font>
    <font>
      <sz val="14"/>
      <name val="Arial"/>
      <family val="2"/>
    </font>
    <font>
      <i/>
      <sz val="16"/>
      <color theme="1"/>
      <name val="LucidaSansEF"/>
    </font>
    <font>
      <sz val="16"/>
      <color rgb="FF0000CC"/>
      <name val="Arial"/>
      <family val="2"/>
    </font>
    <font>
      <b/>
      <sz val="16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20"/>
      <color theme="0"/>
      <name val="Arial"/>
      <family val="2"/>
    </font>
    <font>
      <sz val="1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20"/>
      <color indexed="9"/>
      <name val="Arial"/>
      <family val="2"/>
    </font>
    <font>
      <b/>
      <sz val="8"/>
      <color indexed="13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20"/>
      <color theme="0"/>
      <name val="Arial"/>
      <family val="2"/>
    </font>
    <font>
      <sz val="20"/>
      <color rgb="FFFFFF00"/>
      <name val="Arial"/>
      <family val="2"/>
    </font>
    <font>
      <sz val="8"/>
      <color theme="1"/>
      <name val="Calibri"/>
      <family val="2"/>
      <scheme val="minor"/>
    </font>
    <font>
      <sz val="8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1"/>
      <color rgb="FFFF0000"/>
      <name val="Arial"/>
      <family val="2"/>
    </font>
    <font>
      <b/>
      <sz val="16"/>
      <color rgb="FFFFFF0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sz val="10"/>
      <color rgb="FF0000CC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8"/>
      <color rgb="FF0000CC"/>
      <name val="Arial"/>
      <family val="2"/>
    </font>
    <font>
      <i/>
      <sz val="16"/>
      <color theme="1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i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0089C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5" borderId="0" applyNumberFormat="0" applyBorder="0" applyAlignment="0" applyProtection="0"/>
  </cellStyleXfs>
  <cellXfs count="293">
    <xf numFmtId="0" fontId="0" fillId="0" borderId="0" xfId="0"/>
    <xf numFmtId="0" fontId="24" fillId="0" borderId="0" xfId="0" applyFont="1" applyAlignment="1" applyProtection="1">
      <alignment horizontal="left" vertical="center"/>
      <protection hidden="1"/>
    </xf>
    <xf numFmtId="0" fontId="4" fillId="6" borderId="0" xfId="0" applyFont="1" applyFill="1" applyBorder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23" fillId="6" borderId="0" xfId="0" applyFont="1" applyFill="1" applyBorder="1" applyAlignment="1" applyProtection="1">
      <alignment vertical="center"/>
      <protection hidden="1"/>
    </xf>
    <xf numFmtId="0" fontId="24" fillId="2" borderId="7" xfId="0" applyFont="1" applyFill="1" applyBorder="1" applyProtection="1">
      <protection hidden="1"/>
    </xf>
    <xf numFmtId="0" fontId="24" fillId="2" borderId="8" xfId="0" applyFont="1" applyFill="1" applyBorder="1" applyProtection="1">
      <protection hidden="1"/>
    </xf>
    <xf numFmtId="0" fontId="24" fillId="2" borderId="9" xfId="0" applyFont="1" applyFill="1" applyBorder="1" applyProtection="1">
      <protection hidden="1"/>
    </xf>
    <xf numFmtId="0" fontId="25" fillId="0" borderId="0" xfId="0" applyFont="1" applyFill="1" applyProtection="1">
      <protection hidden="1"/>
    </xf>
    <xf numFmtId="0" fontId="24" fillId="2" borderId="10" xfId="0" applyFont="1" applyFill="1" applyBorder="1" applyProtection="1">
      <protection hidden="1"/>
    </xf>
    <xf numFmtId="0" fontId="24" fillId="2" borderId="0" xfId="0" applyFont="1" applyFill="1" applyBorder="1" applyProtection="1">
      <protection hidden="1"/>
    </xf>
    <xf numFmtId="0" fontId="24" fillId="2" borderId="11" xfId="0" applyFont="1" applyFill="1" applyBorder="1" applyProtection="1">
      <protection hidden="1"/>
    </xf>
    <xf numFmtId="0" fontId="28" fillId="0" borderId="0" xfId="0" applyFont="1" applyProtection="1">
      <protection hidden="1"/>
    </xf>
    <xf numFmtId="0" fontId="24" fillId="2" borderId="12" xfId="0" applyFont="1" applyFill="1" applyBorder="1" applyProtection="1">
      <protection hidden="1"/>
    </xf>
    <xf numFmtId="0" fontId="24" fillId="2" borderId="13" xfId="0" applyFont="1" applyFill="1" applyBorder="1" applyProtection="1">
      <protection hidden="1"/>
    </xf>
    <xf numFmtId="0" fontId="24" fillId="2" borderId="14" xfId="0" applyFont="1" applyFill="1" applyBorder="1" applyProtection="1">
      <protection hidden="1"/>
    </xf>
    <xf numFmtId="0" fontId="29" fillId="2" borderId="10" xfId="0" applyFont="1" applyFill="1" applyBorder="1" applyAlignment="1" applyProtection="1">
      <alignment horizontal="left"/>
      <protection hidden="1"/>
    </xf>
    <xf numFmtId="0" fontId="29" fillId="2" borderId="0" xfId="0" applyFont="1" applyFill="1" applyBorder="1" applyAlignment="1" applyProtection="1">
      <alignment horizontal="left"/>
      <protection hidden="1"/>
    </xf>
    <xf numFmtId="0" fontId="29" fillId="2" borderId="11" xfId="0" applyFont="1" applyFill="1" applyBorder="1" applyAlignment="1" applyProtection="1">
      <alignment horizontal="left"/>
      <protection hidden="1"/>
    </xf>
    <xf numFmtId="0" fontId="29" fillId="2" borderId="10" xfId="0" applyFont="1" applyFill="1" applyBorder="1" applyAlignment="1" applyProtection="1">
      <alignment horizontal="left" wrapText="1"/>
      <protection hidden="1"/>
    </xf>
    <xf numFmtId="0" fontId="29" fillId="2" borderId="0" xfId="0" applyFont="1" applyFill="1" applyBorder="1" applyAlignment="1" applyProtection="1">
      <alignment horizontal="left" wrapText="1"/>
      <protection hidden="1"/>
    </xf>
    <xf numFmtId="0" fontId="29" fillId="2" borderId="11" xfId="0" applyFont="1" applyFill="1" applyBorder="1" applyAlignment="1" applyProtection="1">
      <alignment horizontal="left" wrapText="1"/>
      <protection hidden="1"/>
    </xf>
    <xf numFmtId="0" fontId="30" fillId="6" borderId="3" xfId="0" applyFont="1" applyFill="1" applyBorder="1" applyAlignment="1" applyProtection="1">
      <alignment horizontal="left" vertical="top"/>
      <protection hidden="1"/>
    </xf>
    <xf numFmtId="0" fontId="30" fillId="6" borderId="4" xfId="0" applyFont="1" applyFill="1" applyBorder="1" applyAlignment="1" applyProtection="1">
      <alignment horizontal="left" vertical="top"/>
      <protection hidden="1"/>
    </xf>
    <xf numFmtId="0" fontId="30" fillId="6" borderId="15" xfId="0" applyFont="1" applyFill="1" applyBorder="1" applyAlignment="1" applyProtection="1">
      <alignment horizontal="left" vertical="top" wrapText="1"/>
      <protection hidden="1"/>
    </xf>
    <xf numFmtId="0" fontId="30" fillId="6" borderId="3" xfId="0" applyFont="1" applyFill="1" applyBorder="1" applyAlignment="1" applyProtection="1">
      <alignment horizontal="left" vertical="top" wrapText="1"/>
      <protection hidden="1"/>
    </xf>
    <xf numFmtId="0" fontId="30" fillId="6" borderId="3" xfId="0" applyFont="1" applyFill="1" applyBorder="1" applyAlignment="1" applyProtection="1">
      <alignment horizontal="center" vertical="center" wrapText="1"/>
      <protection hidden="1"/>
    </xf>
    <xf numFmtId="44" fontId="6" fillId="7" borderId="3" xfId="1" applyNumberFormat="1" applyFont="1" applyFill="1" applyBorder="1" applyAlignment="1" applyProtection="1">
      <alignment horizontal="center" vertical="center"/>
      <protection locked="0"/>
    </xf>
    <xf numFmtId="165" fontId="6" fillId="0" borderId="3" xfId="1" applyNumberFormat="1" applyFont="1" applyFill="1" applyBorder="1" applyAlignment="1" applyProtection="1">
      <alignment horizontal="right" vertical="center"/>
      <protection hidden="1"/>
    </xf>
    <xf numFmtId="0" fontId="9" fillId="0" borderId="3" xfId="0" applyFont="1" applyFill="1" applyBorder="1" applyAlignment="1" applyProtection="1">
      <alignment horizontal="center" vertical="center" wrapText="1"/>
      <protection hidden="1"/>
    </xf>
    <xf numFmtId="0" fontId="6" fillId="7" borderId="3" xfId="2" applyFill="1" applyBorder="1" applyAlignment="1" applyProtection="1">
      <alignment horizontal="left" vertical="top" wrapText="1"/>
      <protection locked="0"/>
    </xf>
    <xf numFmtId="44" fontId="35" fillId="0" borderId="0" xfId="0" applyNumberFormat="1" applyFont="1" applyFill="1" applyProtection="1">
      <protection hidden="1"/>
    </xf>
    <xf numFmtId="49" fontId="35" fillId="0" borderId="0" xfId="0" applyNumberFormat="1" applyFont="1" applyFill="1" applyProtection="1">
      <protection hidden="1"/>
    </xf>
    <xf numFmtId="0" fontId="2" fillId="0" borderId="0" xfId="0" applyFont="1" applyProtection="1">
      <protection hidden="1"/>
    </xf>
    <xf numFmtId="0" fontId="9" fillId="0" borderId="0" xfId="0" applyFont="1" applyFill="1" applyProtection="1">
      <protection hidden="1"/>
    </xf>
    <xf numFmtId="0" fontId="12" fillId="0" borderId="0" xfId="0" applyFont="1" applyFill="1" applyBorder="1" applyAlignment="1" applyProtection="1">
      <alignment horizontal="left" vertical="center" wrapText="1"/>
      <protection hidden="1"/>
    </xf>
    <xf numFmtId="0" fontId="9" fillId="0" borderId="0" xfId="0" applyFont="1" applyFill="1" applyBorder="1" applyProtection="1">
      <protection hidden="1"/>
    </xf>
    <xf numFmtId="49" fontId="9" fillId="0" borderId="0" xfId="0" applyNumberFormat="1" applyFont="1" applyFill="1" applyBorder="1" applyProtection="1">
      <protection hidden="1"/>
    </xf>
    <xf numFmtId="0" fontId="7" fillId="0" borderId="0" xfId="0" applyFont="1" applyFill="1" applyBorder="1" applyProtection="1">
      <protection hidden="1"/>
    </xf>
    <xf numFmtId="14" fontId="17" fillId="0" borderId="0" xfId="0" applyNumberFormat="1" applyFont="1" applyFill="1" applyBorder="1" applyAlignment="1" applyProtection="1">
      <alignment horizontal="left" wrapText="1"/>
      <protection hidden="1"/>
    </xf>
    <xf numFmtId="0" fontId="8" fillId="0" borderId="0" xfId="0" applyFont="1" applyFill="1" applyBorder="1" applyAlignment="1" applyProtection="1">
      <alignment horizontal="center" wrapText="1"/>
      <protection hidden="1"/>
    </xf>
    <xf numFmtId="0" fontId="30" fillId="6" borderId="16" xfId="0" applyFont="1" applyFill="1" applyBorder="1" applyAlignment="1" applyProtection="1">
      <alignment horizontal="center" vertical="center" wrapText="1"/>
      <protection hidden="1"/>
    </xf>
    <xf numFmtId="0" fontId="21" fillId="5" borderId="3" xfId="5" applyBorder="1" applyAlignment="1" applyProtection="1">
      <alignment horizontal="center" vertical="center" wrapText="1"/>
      <protection hidden="1"/>
    </xf>
    <xf numFmtId="0" fontId="30" fillId="6" borderId="15" xfId="0" applyFont="1" applyFill="1" applyBorder="1" applyAlignment="1" applyProtection="1">
      <alignment horizontal="center" vertical="center" wrapText="1"/>
      <protection hidden="1"/>
    </xf>
    <xf numFmtId="49" fontId="30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Protection="1">
      <protection hidden="1"/>
    </xf>
    <xf numFmtId="0" fontId="38" fillId="8" borderId="3" xfId="0" applyFont="1" applyFill="1" applyBorder="1" applyAlignment="1" applyProtection="1">
      <alignment horizontal="left" vertical="top"/>
      <protection hidden="1"/>
    </xf>
    <xf numFmtId="0" fontId="38" fillId="8" borderId="4" xfId="0" applyFont="1" applyFill="1" applyBorder="1" applyAlignment="1" applyProtection="1">
      <alignment horizontal="left" vertical="top" wrapText="1" shrinkToFit="1"/>
      <protection hidden="1"/>
    </xf>
    <xf numFmtId="0" fontId="38" fillId="8" borderId="15" xfId="0" applyFont="1" applyFill="1" applyBorder="1" applyAlignment="1" applyProtection="1">
      <alignment horizontal="left" vertical="top" wrapText="1" shrinkToFit="1"/>
      <protection hidden="1"/>
    </xf>
    <xf numFmtId="0" fontId="38" fillId="8" borderId="3" xfId="0" applyFont="1" applyFill="1" applyBorder="1" applyAlignment="1" applyProtection="1">
      <alignment horizontal="center" vertical="center" wrapText="1"/>
      <protection hidden="1"/>
    </xf>
    <xf numFmtId="3" fontId="38" fillId="8" borderId="3" xfId="0" applyNumberFormat="1" applyFont="1" applyFill="1" applyBorder="1" applyAlignment="1" applyProtection="1">
      <alignment horizontal="center" vertical="center" wrapText="1"/>
      <protection hidden="1"/>
    </xf>
    <xf numFmtId="3" fontId="38" fillId="8" borderId="3" xfId="0" applyNumberFormat="1" applyFont="1" applyFill="1" applyBorder="1" applyAlignment="1" applyProtection="1">
      <alignment horizontal="center" vertical="center" wrapText="1" shrinkToFit="1"/>
      <protection hidden="1"/>
    </xf>
    <xf numFmtId="3" fontId="38" fillId="8" borderId="16" xfId="0" applyNumberFormat="1" applyFont="1" applyFill="1" applyBorder="1" applyAlignment="1" applyProtection="1">
      <alignment horizontal="center" vertical="center" wrapText="1" shrinkToFit="1"/>
      <protection hidden="1"/>
    </xf>
    <xf numFmtId="3" fontId="21" fillId="5" borderId="3" xfId="5" applyNumberFormat="1" applyBorder="1" applyAlignment="1" applyProtection="1">
      <alignment horizontal="center" vertical="center" wrapText="1" shrinkToFit="1"/>
      <protection hidden="1"/>
    </xf>
    <xf numFmtId="3" fontId="38" fillId="8" borderId="15" xfId="0" applyNumberFormat="1" applyFont="1" applyFill="1" applyBorder="1" applyAlignment="1" applyProtection="1">
      <alignment horizontal="center" vertical="center" wrapText="1"/>
      <protection hidden="1"/>
    </xf>
    <xf numFmtId="3" fontId="38" fillId="8" borderId="3" xfId="0" applyNumberFormat="1" applyFont="1" applyFill="1" applyBorder="1" applyAlignment="1" applyProtection="1">
      <alignment horizontal="center" vertical="center"/>
      <protection hidden="1"/>
    </xf>
    <xf numFmtId="7" fontId="38" fillId="8" borderId="3" xfId="1" applyNumberFormat="1" applyFont="1" applyFill="1" applyBorder="1" applyAlignment="1" applyProtection="1">
      <alignment horizontal="center" vertical="center"/>
      <protection hidden="1"/>
    </xf>
    <xf numFmtId="166" fontId="38" fillId="8" borderId="3" xfId="1" applyNumberFormat="1" applyFont="1" applyFill="1" applyBorder="1" applyAlignment="1" applyProtection="1">
      <alignment horizontal="center" vertical="center"/>
      <protection hidden="1"/>
    </xf>
    <xf numFmtId="44" fontId="38" fillId="8" borderId="16" xfId="1" applyNumberFormat="1" applyFont="1" applyFill="1" applyBorder="1" applyAlignment="1" applyProtection="1">
      <alignment horizontal="center" vertical="center"/>
      <protection hidden="1"/>
    </xf>
    <xf numFmtId="9" fontId="38" fillId="8" borderId="6" xfId="1" applyNumberFormat="1" applyFont="1" applyFill="1" applyBorder="1" applyAlignment="1" applyProtection="1">
      <alignment horizontal="center" vertical="center"/>
      <protection hidden="1"/>
    </xf>
    <xf numFmtId="49" fontId="38" fillId="8" borderId="3" xfId="1" applyNumberFormat="1" applyFont="1" applyFill="1" applyBorder="1" applyAlignment="1" applyProtection="1">
      <alignment horizontal="left" vertical="top"/>
      <protection hidden="1"/>
    </xf>
    <xf numFmtId="165" fontId="9" fillId="0" borderId="0" xfId="0" applyNumberFormat="1" applyFont="1" applyProtection="1">
      <protection hidden="1"/>
    </xf>
    <xf numFmtId="0" fontId="6" fillId="0" borderId="3" xfId="0" applyFont="1" applyBorder="1" applyAlignment="1" applyProtection="1">
      <alignment horizontal="left" vertical="top"/>
      <protection hidden="1"/>
    </xf>
    <xf numFmtId="0" fontId="9" fillId="0" borderId="4" xfId="0" applyFont="1" applyFill="1" applyBorder="1" applyAlignment="1" applyProtection="1">
      <alignment horizontal="left" vertical="top" wrapText="1" shrinkToFit="1"/>
      <protection hidden="1"/>
    </xf>
    <xf numFmtId="167" fontId="9" fillId="0" borderId="15" xfId="0" applyNumberFormat="1" applyFont="1" applyFill="1" applyBorder="1" applyAlignment="1" applyProtection="1">
      <alignment horizontal="left" vertical="top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3" fontId="9" fillId="0" borderId="3" xfId="0" applyNumberFormat="1" applyFont="1" applyBorder="1" applyAlignment="1" applyProtection="1">
      <alignment horizontal="center" vertical="center" wrapText="1"/>
      <protection hidden="1"/>
    </xf>
    <xf numFmtId="3" fontId="9" fillId="0" borderId="3" xfId="0" applyNumberFormat="1" applyFont="1" applyBorder="1" applyAlignment="1" applyProtection="1">
      <alignment horizontal="center" vertical="center" wrapText="1" shrinkToFit="1"/>
      <protection hidden="1"/>
    </xf>
    <xf numFmtId="3" fontId="9" fillId="0" borderId="3" xfId="0" applyNumberFormat="1" applyFont="1" applyFill="1" applyBorder="1" applyAlignment="1" applyProtection="1">
      <alignment horizontal="center" vertical="center"/>
      <protection hidden="1"/>
    </xf>
    <xf numFmtId="3" fontId="9" fillId="0" borderId="16" xfId="0" applyNumberFormat="1" applyFont="1" applyFill="1" applyBorder="1" applyAlignment="1" applyProtection="1">
      <alignment horizontal="center" vertical="center"/>
      <protection hidden="1"/>
    </xf>
    <xf numFmtId="3" fontId="31" fillId="0" borderId="3" xfId="0" applyNumberFormat="1" applyFont="1" applyBorder="1" applyAlignment="1" applyProtection="1">
      <alignment horizontal="center" vertical="center" wrapText="1" shrinkToFit="1"/>
      <protection hidden="1"/>
    </xf>
    <xf numFmtId="3" fontId="6" fillId="3" borderId="15" xfId="0" applyNumberFormat="1" applyFont="1" applyFill="1" applyBorder="1" applyAlignment="1" applyProtection="1">
      <alignment horizontal="center" vertical="center"/>
      <protection hidden="1"/>
    </xf>
    <xf numFmtId="3" fontId="6" fillId="7" borderId="3" xfId="0" applyNumberFormat="1" applyFont="1" applyFill="1" applyBorder="1" applyAlignment="1" applyProtection="1">
      <alignment horizontal="center" vertical="center"/>
      <protection locked="0"/>
    </xf>
    <xf numFmtId="3" fontId="6" fillId="0" borderId="3" xfId="0" applyNumberFormat="1" applyFont="1" applyFill="1" applyBorder="1" applyAlignment="1" applyProtection="1">
      <alignment horizontal="center" vertical="center"/>
      <protection hidden="1"/>
    </xf>
    <xf numFmtId="44" fontId="6" fillId="0" borderId="16" xfId="1" applyNumberFormat="1" applyFont="1" applyBorder="1" applyAlignment="1" applyProtection="1">
      <alignment horizontal="right" vertical="center"/>
      <protection hidden="1"/>
    </xf>
    <xf numFmtId="9" fontId="6" fillId="7" borderId="6" xfId="4" applyFont="1" applyFill="1" applyBorder="1" applyAlignment="1" applyProtection="1">
      <alignment horizontal="center" vertical="center"/>
      <protection locked="0"/>
    </xf>
    <xf numFmtId="49" fontId="6" fillId="7" borderId="3" xfId="1" applyNumberFormat="1" applyFont="1" applyFill="1" applyBorder="1" applyAlignment="1" applyProtection="1">
      <alignment horizontal="left" vertical="top"/>
      <protection locked="0"/>
    </xf>
    <xf numFmtId="7" fontId="9" fillId="0" borderId="0" xfId="0" applyNumberFormat="1" applyFont="1" applyProtection="1">
      <protection hidden="1"/>
    </xf>
    <xf numFmtId="0" fontId="9" fillId="0" borderId="3" xfId="0" applyFont="1" applyBorder="1" applyAlignment="1" applyProtection="1">
      <alignment horizontal="left" vertical="top"/>
      <protection hidden="1"/>
    </xf>
    <xf numFmtId="0" fontId="9" fillId="0" borderId="4" xfId="0" applyFont="1" applyFill="1" applyBorder="1" applyAlignment="1" applyProtection="1">
      <alignment horizontal="left" vertical="top" wrapText="1"/>
      <protection hidden="1"/>
    </xf>
    <xf numFmtId="167" fontId="6" fillId="0" borderId="15" xfId="0" applyNumberFormat="1" applyFont="1" applyFill="1" applyBorder="1" applyAlignment="1" applyProtection="1">
      <alignment horizontal="left" vertical="top" wrapText="1"/>
      <protection hidden="1"/>
    </xf>
    <xf numFmtId="3" fontId="31" fillId="0" borderId="3" xfId="0" applyNumberFormat="1" applyFont="1" applyBorder="1" applyAlignment="1" applyProtection="1">
      <alignment horizontal="center" vertical="center" wrapText="1"/>
      <protection hidden="1"/>
    </xf>
    <xf numFmtId="3" fontId="8" fillId="0" borderId="3" xfId="0" applyNumberFormat="1" applyFont="1" applyBorder="1" applyAlignment="1" applyProtection="1">
      <alignment horizontal="center" vertical="center" wrapText="1"/>
      <protection hidden="1"/>
    </xf>
    <xf numFmtId="3" fontId="6" fillId="0" borderId="3" xfId="0" applyNumberFormat="1" applyFont="1" applyBorder="1" applyAlignment="1" applyProtection="1">
      <alignment horizontal="center" vertical="center"/>
      <protection hidden="1"/>
    </xf>
    <xf numFmtId="3" fontId="31" fillId="0" borderId="3" xfId="0" applyNumberFormat="1" applyFont="1" applyBorder="1" applyAlignment="1" applyProtection="1">
      <alignment horizontal="center" vertical="center"/>
      <protection hidden="1"/>
    </xf>
    <xf numFmtId="0" fontId="9" fillId="0" borderId="15" xfId="0" applyFont="1" applyBorder="1" applyAlignment="1" applyProtection="1">
      <alignment horizontal="left" vertical="top" wrapText="1"/>
      <protection hidden="1"/>
    </xf>
    <xf numFmtId="3" fontId="9" fillId="0" borderId="3" xfId="0" applyNumberFormat="1" applyFont="1" applyFill="1" applyBorder="1" applyAlignment="1" applyProtection="1">
      <alignment horizontal="center" vertical="center" wrapText="1"/>
      <protection hidden="1"/>
    </xf>
    <xf numFmtId="3" fontId="9" fillId="0" borderId="16" xfId="0" applyNumberFormat="1" applyFont="1" applyBorder="1" applyAlignment="1" applyProtection="1">
      <alignment horizontal="center" vertical="center" wrapText="1"/>
      <protection hidden="1"/>
    </xf>
    <xf numFmtId="3" fontId="31" fillId="0" borderId="3" xfId="0" applyNumberFormat="1" applyFont="1" applyFill="1" applyBorder="1" applyAlignment="1" applyProtection="1">
      <alignment horizontal="center" vertical="center" wrapText="1"/>
      <protection hidden="1"/>
    </xf>
    <xf numFmtId="3" fontId="6" fillId="7" borderId="3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40" fillId="0" borderId="0" xfId="0" applyFont="1" applyProtection="1">
      <protection hidden="1"/>
    </xf>
    <xf numFmtId="0" fontId="6" fillId="0" borderId="4" xfId="0" applyFont="1" applyBorder="1" applyAlignment="1" applyProtection="1">
      <alignment horizontal="left" vertical="top" wrapText="1"/>
      <protection hidden="1"/>
    </xf>
    <xf numFmtId="0" fontId="6" fillId="0" borderId="15" xfId="0" applyFont="1" applyBorder="1" applyAlignment="1" applyProtection="1">
      <alignment horizontal="left" vertical="top" wrapText="1"/>
      <protection hidden="1"/>
    </xf>
    <xf numFmtId="0" fontId="6" fillId="0" borderId="3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Protection="1">
      <protection hidden="1"/>
    </xf>
    <xf numFmtId="0" fontId="6" fillId="0" borderId="0" xfId="0" applyFont="1" applyBorder="1" applyAlignment="1" applyProtection="1">
      <alignment horizontal="left" vertical="top"/>
      <protection hidden="1"/>
    </xf>
    <xf numFmtId="0" fontId="6" fillId="0" borderId="17" xfId="0" applyFont="1" applyFill="1" applyBorder="1" applyAlignment="1" applyProtection="1">
      <alignment horizontal="left" vertical="top" wrapText="1"/>
      <protection hidden="1"/>
    </xf>
    <xf numFmtId="0" fontId="6" fillId="0" borderId="18" xfId="0" applyFont="1" applyFill="1" applyBorder="1" applyAlignment="1" applyProtection="1">
      <alignment horizontal="left" vertical="top" wrapText="1"/>
      <protection hidden="1"/>
    </xf>
    <xf numFmtId="0" fontId="6" fillId="0" borderId="17" xfId="0" applyFont="1" applyFill="1" applyBorder="1" applyAlignment="1" applyProtection="1">
      <alignment horizontal="center" vertical="center" wrapText="1"/>
      <protection hidden="1"/>
    </xf>
    <xf numFmtId="3" fontId="9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7" xfId="0" applyNumberFormat="1" applyFont="1" applyFill="1" applyBorder="1" applyAlignment="1" applyProtection="1">
      <alignment horizontal="center" vertical="center"/>
      <protection hidden="1"/>
    </xf>
    <xf numFmtId="0" fontId="9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17" xfId="0" applyFont="1" applyFill="1" applyBorder="1" applyAlignment="1" applyProtection="1">
      <alignment horizontal="center" vertical="center" wrapText="1"/>
      <protection hidden="1"/>
    </xf>
    <xf numFmtId="3" fontId="21" fillId="0" borderId="17" xfId="5" applyNumberFormat="1" applyFill="1" applyBorder="1" applyAlignment="1" applyProtection="1">
      <alignment horizontal="center" vertical="center" wrapText="1" shrinkToFit="1"/>
      <protection hidden="1"/>
    </xf>
    <xf numFmtId="0" fontId="6" fillId="0" borderId="18" xfId="0" applyFont="1" applyFill="1" applyBorder="1" applyAlignment="1" applyProtection="1">
      <alignment horizontal="center" vertical="center"/>
      <protection hidden="1"/>
    </xf>
    <xf numFmtId="0" fontId="6" fillId="0" borderId="17" xfId="0" applyFont="1" applyFill="1" applyBorder="1" applyAlignment="1" applyProtection="1">
      <alignment horizontal="center" vertical="center"/>
      <protection hidden="1"/>
    </xf>
    <xf numFmtId="1" fontId="6" fillId="0" borderId="17" xfId="0" applyNumberFormat="1" applyFont="1" applyFill="1" applyBorder="1" applyAlignment="1" applyProtection="1">
      <alignment horizontal="center" vertical="center"/>
      <protection hidden="1"/>
    </xf>
    <xf numFmtId="44" fontId="6" fillId="0" borderId="17" xfId="1" applyNumberFormat="1" applyFont="1" applyFill="1" applyBorder="1" applyAlignment="1" applyProtection="1">
      <alignment horizontal="center" vertical="center"/>
      <protection hidden="1"/>
    </xf>
    <xf numFmtId="165" fontId="6" fillId="0" borderId="17" xfId="1" applyNumberFormat="1" applyFont="1" applyFill="1" applyBorder="1" applyAlignment="1" applyProtection="1">
      <alignment horizontal="right" vertical="center"/>
      <protection hidden="1"/>
    </xf>
    <xf numFmtId="44" fontId="6" fillId="0" borderId="19" xfId="1" applyNumberFormat="1" applyFont="1" applyFill="1" applyBorder="1" applyAlignment="1" applyProtection="1">
      <alignment horizontal="right" vertical="center"/>
      <protection hidden="1"/>
    </xf>
    <xf numFmtId="9" fontId="6" fillId="0" borderId="17" xfId="4" applyFont="1" applyFill="1" applyBorder="1" applyAlignment="1" applyProtection="1">
      <alignment horizontal="center" vertical="center"/>
      <protection hidden="1"/>
    </xf>
    <xf numFmtId="49" fontId="6" fillId="0" borderId="17" xfId="1" applyNumberFormat="1" applyFont="1" applyFill="1" applyBorder="1" applyAlignment="1" applyProtection="1">
      <alignment horizontal="left" vertical="top"/>
      <protection hidden="1"/>
    </xf>
    <xf numFmtId="2" fontId="30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30" fillId="6" borderId="3" xfId="0" applyFont="1" applyFill="1" applyBorder="1" applyAlignment="1" applyProtection="1">
      <alignment horizontal="center" vertical="center"/>
      <protection hidden="1"/>
    </xf>
    <xf numFmtId="0" fontId="30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30" fillId="6" borderId="16" xfId="0" applyNumberFormat="1" applyFont="1" applyFill="1" applyBorder="1" applyAlignment="1" applyProtection="1">
      <alignment horizontal="center" vertical="center" wrapText="1"/>
      <protection hidden="1"/>
    </xf>
    <xf numFmtId="49" fontId="37" fillId="6" borderId="3" xfId="1" applyNumberFormat="1" applyFont="1" applyFill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3" fontId="9" fillId="0" borderId="3" xfId="0" applyNumberFormat="1" applyFont="1" applyBorder="1" applyAlignment="1" applyProtection="1">
      <alignment horizontal="center" vertical="center"/>
      <protection hidden="1"/>
    </xf>
    <xf numFmtId="3" fontId="9" fillId="0" borderId="16" xfId="0" applyNumberFormat="1" applyFont="1" applyFill="1" applyBorder="1" applyAlignment="1" applyProtection="1">
      <alignment horizontal="center" vertical="center" wrapText="1"/>
      <protection hidden="1"/>
    </xf>
    <xf numFmtId="3" fontId="21" fillId="5" borderId="3" xfId="5" applyNumberFormat="1" applyBorder="1" applyAlignment="1" applyProtection="1">
      <alignment horizontal="center" vertical="center"/>
      <protection hidden="1"/>
    </xf>
    <xf numFmtId="3" fontId="9" fillId="7" borderId="3" xfId="0" applyNumberFormat="1" applyFont="1" applyFill="1" applyBorder="1" applyAlignment="1" applyProtection="1">
      <alignment horizontal="center" vertical="center"/>
      <protection locked="0"/>
    </xf>
    <xf numFmtId="165" fontId="6" fillId="0" borderId="3" xfId="1" applyNumberFormat="1" applyFont="1" applyFill="1" applyBorder="1" applyAlignment="1" applyProtection="1">
      <alignment horizontal="center" vertical="center"/>
      <protection hidden="1"/>
    </xf>
    <xf numFmtId="44" fontId="9" fillId="0" borderId="16" xfId="1" applyNumberFormat="1" applyFont="1" applyBorder="1" applyAlignment="1" applyProtection="1">
      <alignment horizontal="right" vertical="center"/>
      <protection hidden="1"/>
    </xf>
    <xf numFmtId="0" fontId="6" fillId="0" borderId="4" xfId="0" applyFont="1" applyBorder="1" applyAlignment="1" applyProtection="1">
      <alignment vertical="top" wrapText="1"/>
      <protection hidden="1"/>
    </xf>
    <xf numFmtId="3" fontId="6" fillId="0" borderId="3" xfId="0" applyNumberFormat="1" applyFont="1" applyBorder="1" applyAlignment="1" applyProtection="1">
      <alignment horizontal="center" vertical="center" wrapText="1"/>
      <protection hidden="1"/>
    </xf>
    <xf numFmtId="3" fontId="6" fillId="0" borderId="16" xfId="0" applyNumberFormat="1" applyFont="1" applyBorder="1" applyAlignment="1" applyProtection="1">
      <alignment horizontal="center" vertical="center" wrapText="1"/>
      <protection hidden="1"/>
    </xf>
    <xf numFmtId="3" fontId="21" fillId="5" borderId="3" xfId="5" applyNumberFormat="1" applyBorder="1" applyAlignment="1" applyProtection="1">
      <alignment horizontal="center" vertical="center" wrapText="1"/>
      <protection hidden="1"/>
    </xf>
    <xf numFmtId="0" fontId="6" fillId="0" borderId="15" xfId="0" applyFont="1" applyFill="1" applyBorder="1" applyAlignment="1" applyProtection="1">
      <alignment horizontal="left" vertical="top" wrapText="1"/>
      <protection hidden="1"/>
    </xf>
    <xf numFmtId="3" fontId="6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Alignment="1" applyProtection="1">
      <alignment horizontal="left" vertical="top" wrapText="1"/>
      <protection hidden="1"/>
    </xf>
    <xf numFmtId="0" fontId="6" fillId="0" borderId="10" xfId="0" applyFont="1" applyFill="1" applyBorder="1" applyAlignment="1" applyProtection="1">
      <alignment horizontal="left" vertical="top" wrapText="1"/>
      <protection hidden="1"/>
    </xf>
    <xf numFmtId="0" fontId="6" fillId="0" borderId="0" xfId="0" applyFont="1" applyFill="1" applyBorder="1" applyAlignment="1" applyProtection="1">
      <alignment horizontal="center" vertical="center" wrapText="1"/>
      <protection hidden="1"/>
    </xf>
    <xf numFmtId="3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3" fontId="21" fillId="0" borderId="0" xfId="5" applyNumberFormat="1" applyFill="1" applyBorder="1" applyAlignment="1" applyProtection="1">
      <alignment horizontal="center" vertical="center" wrapText="1" shrinkToFit="1"/>
      <protection hidden="1"/>
    </xf>
    <xf numFmtId="0" fontId="6" fillId="0" borderId="10" xfId="0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1" fontId="6" fillId="0" borderId="0" xfId="0" applyNumberFormat="1" applyFont="1" applyFill="1" applyBorder="1" applyAlignment="1" applyProtection="1">
      <alignment horizontal="center" vertical="center"/>
      <protection hidden="1"/>
    </xf>
    <xf numFmtId="44" fontId="6" fillId="0" borderId="0" xfId="1" applyNumberFormat="1" applyFont="1" applyFill="1" applyBorder="1" applyAlignment="1" applyProtection="1">
      <alignment horizontal="center" vertical="center"/>
      <protection hidden="1"/>
    </xf>
    <xf numFmtId="165" fontId="6" fillId="0" borderId="0" xfId="1" applyNumberFormat="1" applyFont="1" applyFill="1" applyBorder="1" applyAlignment="1" applyProtection="1">
      <alignment horizontal="right" vertical="center"/>
      <protection hidden="1"/>
    </xf>
    <xf numFmtId="44" fontId="6" fillId="0" borderId="11" xfId="1" applyNumberFormat="1" applyFont="1" applyFill="1" applyBorder="1" applyAlignment="1" applyProtection="1">
      <alignment horizontal="right" vertical="center"/>
      <protection hidden="1"/>
    </xf>
    <xf numFmtId="9" fontId="6" fillId="0" borderId="0" xfId="4" applyFont="1" applyFill="1" applyBorder="1" applyAlignment="1" applyProtection="1">
      <alignment horizontal="center" vertical="center"/>
      <protection hidden="1"/>
    </xf>
    <xf numFmtId="49" fontId="6" fillId="0" borderId="0" xfId="1" applyNumberFormat="1" applyFont="1" applyFill="1" applyBorder="1" applyAlignment="1" applyProtection="1">
      <alignment horizontal="left" vertical="top"/>
      <protection hidden="1"/>
    </xf>
    <xf numFmtId="0" fontId="9" fillId="0" borderId="15" xfId="0" applyFont="1" applyFill="1" applyBorder="1" applyAlignment="1" applyProtection="1">
      <alignment horizontal="left" vertical="top" wrapText="1"/>
      <protection hidden="1"/>
    </xf>
    <xf numFmtId="4" fontId="9" fillId="0" borderId="3" xfId="0" applyNumberFormat="1" applyFont="1" applyBorder="1" applyAlignment="1" applyProtection="1">
      <alignment horizontal="center" vertical="center" wrapText="1"/>
      <protection hidden="1"/>
    </xf>
    <xf numFmtId="4" fontId="9" fillId="0" borderId="16" xfId="0" applyNumberFormat="1" applyFont="1" applyBorder="1" applyAlignment="1" applyProtection="1">
      <alignment horizontal="center" vertical="center" wrapText="1"/>
      <protection hidden="1"/>
    </xf>
    <xf numFmtId="4" fontId="6" fillId="7" borderId="3" xfId="0" applyNumberFormat="1" applyFont="1" applyFill="1" applyBorder="1" applyAlignment="1" applyProtection="1">
      <alignment horizontal="center" vertical="center"/>
      <protection locked="0"/>
    </xf>
    <xf numFmtId="4" fontId="6" fillId="0" borderId="3" xfId="0" applyNumberFormat="1" applyFont="1" applyFill="1" applyBorder="1" applyAlignment="1" applyProtection="1">
      <alignment horizontal="center" vertical="center"/>
      <protection hidden="1"/>
    </xf>
    <xf numFmtId="0" fontId="9" fillId="0" borderId="4" xfId="0" applyFont="1" applyFill="1" applyBorder="1" applyAlignment="1" applyProtection="1">
      <alignment vertical="top" wrapText="1"/>
      <protection hidden="1"/>
    </xf>
    <xf numFmtId="0" fontId="9" fillId="0" borderId="4" xfId="0" applyFont="1" applyBorder="1" applyAlignment="1" applyProtection="1">
      <alignment horizontal="left" vertical="top" wrapText="1"/>
      <protection hidden="1"/>
    </xf>
    <xf numFmtId="0" fontId="6" fillId="0" borderId="4" xfId="0" applyFont="1" applyFill="1" applyBorder="1" applyAlignment="1" applyProtection="1">
      <alignment horizontal="left" vertical="top" wrapText="1"/>
      <protection hidden="1"/>
    </xf>
    <xf numFmtId="4" fontId="6" fillId="0" borderId="3" xfId="0" applyNumberFormat="1" applyFont="1" applyBorder="1" applyAlignment="1" applyProtection="1">
      <alignment horizontal="center" vertical="center" wrapText="1"/>
      <protection hidden="1"/>
    </xf>
    <xf numFmtId="4" fontId="6" fillId="0" borderId="16" xfId="0" applyNumberFormat="1" applyFont="1" applyBorder="1" applyAlignment="1" applyProtection="1">
      <alignment horizontal="center" vertical="center" wrapText="1"/>
      <protection hidden="1"/>
    </xf>
    <xf numFmtId="3" fontId="0" fillId="0" borderId="0" xfId="0" applyNumberFormat="1" applyProtection="1">
      <protection hidden="1"/>
    </xf>
    <xf numFmtId="3" fontId="8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41" fillId="0" borderId="0" xfId="0" applyFont="1" applyProtection="1">
      <protection hidden="1"/>
    </xf>
    <xf numFmtId="3" fontId="8" fillId="0" borderId="3" xfId="0" applyNumberFormat="1" applyFont="1" applyFill="1" applyBorder="1" applyAlignment="1" applyProtection="1">
      <alignment horizontal="center" vertical="center"/>
      <protection hidden="1"/>
    </xf>
    <xf numFmtId="3" fontId="31" fillId="0" borderId="3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44" fontId="6" fillId="0" borderId="0" xfId="1" applyNumberFormat="1" applyFont="1" applyFill="1" applyBorder="1" applyAlignment="1" applyProtection="1">
      <alignment horizontal="right" vertical="center"/>
      <protection hidden="1"/>
    </xf>
    <xf numFmtId="0" fontId="33" fillId="2" borderId="7" xfId="0" applyFont="1" applyFill="1" applyBorder="1" applyProtection="1">
      <protection hidden="1"/>
    </xf>
    <xf numFmtId="0" fontId="33" fillId="2" borderId="8" xfId="0" applyFont="1" applyFill="1" applyBorder="1" applyProtection="1">
      <protection hidden="1"/>
    </xf>
    <xf numFmtId="0" fontId="33" fillId="2" borderId="9" xfId="0" applyFont="1" applyFill="1" applyBorder="1" applyProtection="1">
      <protection hidden="1"/>
    </xf>
    <xf numFmtId="0" fontId="33" fillId="2" borderId="12" xfId="0" applyFont="1" applyFill="1" applyBorder="1" applyProtection="1">
      <protection hidden="1"/>
    </xf>
    <xf numFmtId="0" fontId="33" fillId="2" borderId="13" xfId="0" applyFont="1" applyFill="1" applyBorder="1" applyProtection="1">
      <protection hidden="1"/>
    </xf>
    <xf numFmtId="0" fontId="29" fillId="2" borderId="13" xfId="0" applyFont="1" applyFill="1" applyBorder="1" applyProtection="1">
      <protection hidden="1"/>
    </xf>
    <xf numFmtId="0" fontId="42" fillId="2" borderId="13" xfId="0" applyFont="1" applyFill="1" applyBorder="1" applyProtection="1">
      <protection hidden="1"/>
    </xf>
    <xf numFmtId="0" fontId="29" fillId="2" borderId="13" xfId="0" applyNumberFormat="1" applyFont="1" applyFill="1" applyBorder="1" applyProtection="1">
      <protection hidden="1"/>
    </xf>
    <xf numFmtId="164" fontId="33" fillId="2" borderId="13" xfId="0" applyNumberFormat="1" applyFont="1" applyFill="1" applyBorder="1" applyAlignment="1" applyProtection="1">
      <alignment wrapText="1"/>
      <protection hidden="1"/>
    </xf>
    <xf numFmtId="49" fontId="33" fillId="2" borderId="13" xfId="0" applyNumberFormat="1" applyFont="1" applyFill="1" applyBorder="1" applyProtection="1">
      <protection hidden="1"/>
    </xf>
    <xf numFmtId="49" fontId="33" fillId="2" borderId="14" xfId="0" applyNumberFormat="1" applyFont="1" applyFill="1" applyBorder="1" applyProtection="1">
      <protection hidden="1"/>
    </xf>
    <xf numFmtId="0" fontId="24" fillId="0" borderId="0" xfId="0" applyFont="1" applyProtection="1">
      <protection hidden="1"/>
    </xf>
    <xf numFmtId="0" fontId="32" fillId="0" borderId="0" xfId="0" applyFont="1" applyFill="1" applyAlignment="1" applyProtection="1">
      <alignment horizontal="center"/>
      <protection hidden="1"/>
    </xf>
    <xf numFmtId="0" fontId="32" fillId="0" borderId="0" xfId="0" applyFont="1" applyFill="1" applyProtection="1">
      <protection hidden="1"/>
    </xf>
    <xf numFmtId="0" fontId="39" fillId="0" borderId="0" xfId="0" applyFont="1" applyFill="1" applyProtection="1">
      <protection hidden="1"/>
    </xf>
    <xf numFmtId="0" fontId="32" fillId="0" borderId="0" xfId="0" applyNumberFormat="1" applyFont="1" applyFill="1" applyProtection="1">
      <protection hidden="1"/>
    </xf>
    <xf numFmtId="0" fontId="13" fillId="0" borderId="0" xfId="0" applyFont="1" applyFill="1" applyProtection="1">
      <protection hidden="1"/>
    </xf>
    <xf numFmtId="0" fontId="12" fillId="0" borderId="0" xfId="0" applyFont="1" applyFill="1" applyBorder="1" applyAlignment="1" applyProtection="1">
      <alignment vertical="center" wrapText="1"/>
      <protection hidden="1"/>
    </xf>
    <xf numFmtId="0" fontId="5" fillId="0" borderId="0" xfId="0" applyFont="1" applyFill="1" applyBorder="1" applyAlignment="1" applyProtection="1">
      <alignment wrapText="1"/>
      <protection hidden="1"/>
    </xf>
    <xf numFmtId="0" fontId="43" fillId="0" borderId="0" xfId="0" applyFont="1" applyFill="1" applyBorder="1" applyAlignment="1" applyProtection="1">
      <alignment horizontal="center" wrapText="1"/>
      <protection hidden="1"/>
    </xf>
    <xf numFmtId="0" fontId="15" fillId="0" borderId="0" xfId="0" applyFont="1" applyFill="1" applyBorder="1" applyAlignment="1" applyProtection="1">
      <alignment wrapText="1"/>
      <protection hidden="1"/>
    </xf>
    <xf numFmtId="0" fontId="43" fillId="0" borderId="0" xfId="0" applyNumberFormat="1" applyFont="1" applyFill="1" applyBorder="1" applyAlignment="1" applyProtection="1">
      <alignment horizontal="center" wrapText="1"/>
      <protection hidden="1"/>
    </xf>
    <xf numFmtId="0" fontId="5" fillId="0" borderId="0" xfId="0" applyFont="1" applyFill="1" applyBorder="1" applyProtection="1">
      <protection hidden="1"/>
    </xf>
    <xf numFmtId="49" fontId="5" fillId="0" borderId="0" xfId="0" applyNumberFormat="1" applyFont="1" applyFill="1" applyBorder="1" applyProtection="1">
      <protection hidden="1"/>
    </xf>
    <xf numFmtId="0" fontId="12" fillId="0" borderId="1" xfId="0" applyFont="1" applyFill="1" applyBorder="1" applyAlignment="1" applyProtection="1">
      <alignment vertical="center" wrapText="1"/>
      <protection hidden="1"/>
    </xf>
    <xf numFmtId="49" fontId="32" fillId="0" borderId="0" xfId="0" applyNumberFormat="1" applyFont="1" applyFill="1" applyProtection="1">
      <protection hidden="1"/>
    </xf>
    <xf numFmtId="44" fontId="32" fillId="0" borderId="0" xfId="0" applyNumberFormat="1" applyFont="1" applyFill="1" applyProtection="1">
      <protection hidden="1"/>
    </xf>
    <xf numFmtId="0" fontId="32" fillId="0" borderId="0" xfId="0" applyFont="1" applyAlignment="1" applyProtection="1">
      <alignment horizontal="center"/>
      <protection hidden="1"/>
    </xf>
    <xf numFmtId="0" fontId="32" fillId="0" borderId="0" xfId="0" applyFont="1" applyProtection="1">
      <protection hidden="1"/>
    </xf>
    <xf numFmtId="0" fontId="39" fillId="0" borderId="0" xfId="0" applyFont="1" applyProtection="1">
      <protection hidden="1"/>
    </xf>
    <xf numFmtId="0" fontId="32" fillId="0" borderId="0" xfId="0" applyNumberFormat="1" applyFont="1" applyProtection="1">
      <protection hidden="1"/>
    </xf>
    <xf numFmtId="49" fontId="32" fillId="0" borderId="0" xfId="0" applyNumberFormat="1" applyFont="1" applyProtection="1">
      <protection hidden="1"/>
    </xf>
    <xf numFmtId="0" fontId="2" fillId="3" borderId="0" xfId="0" applyFont="1" applyFill="1" applyProtection="1">
      <protection hidden="1"/>
    </xf>
    <xf numFmtId="0" fontId="7" fillId="0" borderId="0" xfId="2" applyFont="1" applyFill="1" applyBorder="1" applyProtection="1">
      <protection hidden="1"/>
    </xf>
    <xf numFmtId="0" fontId="6" fillId="0" borderId="0" xfId="2" applyFill="1" applyBorder="1" applyProtection="1">
      <protection hidden="1"/>
    </xf>
    <xf numFmtId="0" fontId="0" fillId="0" borderId="0" xfId="0" applyFill="1" applyBorder="1" applyAlignment="1" applyProtection="1">
      <protection hidden="1"/>
    </xf>
    <xf numFmtId="0" fontId="17" fillId="0" borderId="0" xfId="2" applyFont="1" applyFill="1" applyBorder="1" applyProtection="1">
      <protection hidden="1"/>
    </xf>
    <xf numFmtId="0" fontId="6" fillId="4" borderId="3" xfId="2" applyFill="1" applyBorder="1" applyAlignment="1" applyProtection="1">
      <alignment horizontal="left" vertical="top"/>
      <protection hidden="1"/>
    </xf>
    <xf numFmtId="0" fontId="6" fillId="4" borderId="3" xfId="2" applyFill="1" applyBorder="1" applyAlignment="1" applyProtection="1">
      <alignment horizontal="left" vertical="top" wrapText="1"/>
      <protection hidden="1"/>
    </xf>
    <xf numFmtId="0" fontId="6" fillId="0" borderId="3" xfId="2" applyBorder="1" applyProtection="1">
      <protection hidden="1"/>
    </xf>
    <xf numFmtId="0" fontId="6" fillId="0" borderId="3" xfId="2" applyBorder="1" applyAlignment="1" applyProtection="1">
      <alignment horizontal="left" vertical="top"/>
      <protection hidden="1"/>
    </xf>
    <xf numFmtId="0" fontId="6" fillId="0" borderId="3" xfId="2" applyBorder="1" applyAlignment="1" applyProtection="1">
      <alignment horizontal="left" vertical="top" wrapText="1"/>
      <protection hidden="1"/>
    </xf>
    <xf numFmtId="0" fontId="6" fillId="0" borderId="3" xfId="2" applyFont="1" applyBorder="1" applyAlignment="1" applyProtection="1">
      <alignment horizontal="left" vertical="top"/>
      <protection hidden="1"/>
    </xf>
    <xf numFmtId="0" fontId="6" fillId="0" borderId="3" xfId="2" applyFont="1" applyBorder="1" applyAlignment="1" applyProtection="1">
      <alignment horizontal="left" vertical="top" wrapText="1"/>
      <protection hidden="1"/>
    </xf>
    <xf numFmtId="0" fontId="6" fillId="0" borderId="3" xfId="0" applyFont="1" applyBorder="1" applyProtection="1">
      <protection hidden="1"/>
    </xf>
    <xf numFmtId="0" fontId="20" fillId="0" borderId="0" xfId="0" applyFont="1" applyProtection="1">
      <protection hidden="1"/>
    </xf>
    <xf numFmtId="0" fontId="9" fillId="0" borderId="3" xfId="0" applyFont="1" applyBorder="1" applyAlignment="1" applyProtection="1">
      <alignment vertical="top" wrapText="1"/>
      <protection hidden="1"/>
    </xf>
    <xf numFmtId="0" fontId="25" fillId="0" borderId="0" xfId="0" applyFont="1" applyProtection="1">
      <protection hidden="1"/>
    </xf>
    <xf numFmtId="164" fontId="10" fillId="2" borderId="0" xfId="2" applyNumberFormat="1" applyFont="1" applyFill="1" applyBorder="1" applyProtection="1">
      <protection hidden="1"/>
    </xf>
    <xf numFmtId="0" fontId="10" fillId="2" borderId="11" xfId="2" applyFont="1" applyFill="1" applyBorder="1" applyProtection="1">
      <protection hidden="1"/>
    </xf>
    <xf numFmtId="0" fontId="11" fillId="0" borderId="0" xfId="0" applyFont="1" applyProtection="1">
      <protection hidden="1"/>
    </xf>
    <xf numFmtId="0" fontId="12" fillId="0" borderId="1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Fill="1" applyAlignment="1" applyProtection="1">
      <alignment horizontal="left" vertical="center" wrapText="1"/>
      <protection hidden="1"/>
    </xf>
    <xf numFmtId="0" fontId="0" fillId="0" borderId="0" xfId="0" applyFill="1" applyProtection="1">
      <protection hidden="1"/>
    </xf>
    <xf numFmtId="0" fontId="13" fillId="0" borderId="0" xfId="0" applyFont="1" applyProtection="1">
      <protection hidden="1"/>
    </xf>
    <xf numFmtId="0" fontId="5" fillId="0" borderId="0" xfId="0" applyFont="1" applyFill="1" applyAlignment="1" applyProtection="1">
      <alignment wrapText="1"/>
      <protection hidden="1"/>
    </xf>
    <xf numFmtId="0" fontId="14" fillId="0" borderId="0" xfId="0" applyFont="1" applyFill="1" applyAlignment="1" applyProtection="1">
      <alignment horizontal="center" wrapText="1"/>
      <protection hidden="1"/>
    </xf>
    <xf numFmtId="0" fontId="16" fillId="0" borderId="0" xfId="0" applyFont="1" applyFill="1" applyAlignment="1" applyProtection="1">
      <alignment wrapText="1"/>
      <protection hidden="1"/>
    </xf>
    <xf numFmtId="0" fontId="15" fillId="0" borderId="0" xfId="0" applyFont="1" applyFill="1" applyAlignment="1" applyProtection="1">
      <alignment wrapText="1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Protection="1">
      <protection hidden="1"/>
    </xf>
    <xf numFmtId="0" fontId="18" fillId="0" borderId="0" xfId="0" applyFont="1" applyFill="1" applyProtection="1">
      <protection hidden="1"/>
    </xf>
    <xf numFmtId="0" fontId="18" fillId="0" borderId="0" xfId="0" applyFont="1" applyProtection="1">
      <protection hidden="1"/>
    </xf>
    <xf numFmtId="0" fontId="44" fillId="6" borderId="0" xfId="0" applyFont="1" applyFill="1" applyBorder="1" applyAlignment="1" applyProtection="1">
      <alignment vertical="center"/>
      <protection hidden="1"/>
    </xf>
    <xf numFmtId="0" fontId="45" fillId="0" borderId="0" xfId="0" applyFont="1" applyProtection="1">
      <protection hidden="1"/>
    </xf>
    <xf numFmtId="0" fontId="24" fillId="2" borderId="0" xfId="0" applyFont="1" applyFill="1" applyBorder="1" applyAlignment="1" applyProtection="1">
      <alignment horizontal="left"/>
      <protection hidden="1"/>
    </xf>
    <xf numFmtId="0" fontId="24" fillId="2" borderId="0" xfId="0" applyFont="1" applyFill="1" applyBorder="1" applyAlignment="1" applyProtection="1">
      <alignment horizontal="left" wrapText="1"/>
      <protection hidden="1"/>
    </xf>
    <xf numFmtId="0" fontId="8" fillId="0" borderId="0" xfId="2" applyFont="1" applyFill="1" applyBorder="1" applyAlignment="1" applyProtection="1">
      <alignment vertical="center" wrapText="1"/>
      <protection hidden="1"/>
    </xf>
    <xf numFmtId="0" fontId="8" fillId="0" borderId="3" xfId="2" applyFont="1" applyBorder="1" applyAlignment="1" applyProtection="1">
      <alignment horizontal="center" vertical="center" wrapText="1"/>
      <protection hidden="1"/>
    </xf>
    <xf numFmtId="0" fontId="46" fillId="0" borderId="0" xfId="0" applyFont="1" applyFill="1" applyAlignment="1" applyProtection="1">
      <alignment horizontal="left" vertical="center" wrapText="1"/>
      <protection hidden="1"/>
    </xf>
    <xf numFmtId="0" fontId="45" fillId="0" borderId="0" xfId="0" applyFont="1" applyFill="1" applyProtection="1">
      <protection hidden="1"/>
    </xf>
    <xf numFmtId="0" fontId="30" fillId="6" borderId="6" xfId="0" applyFont="1" applyFill="1" applyBorder="1" applyAlignment="1" applyProtection="1">
      <alignment horizontal="center" vertical="center" wrapText="1"/>
      <protection hidden="1"/>
    </xf>
    <xf numFmtId="0" fontId="4" fillId="6" borderId="0" xfId="0" applyFont="1" applyFill="1" applyBorder="1" applyAlignment="1" applyProtection="1">
      <alignment horizontal="left" vertical="center"/>
      <protection hidden="1"/>
    </xf>
    <xf numFmtId="0" fontId="4" fillId="6" borderId="0" xfId="0" applyFont="1" applyFill="1" applyBorder="1" applyAlignment="1" applyProtection="1">
      <alignment horizontal="left" vertical="center" wrapText="1"/>
      <protection hidden="1"/>
    </xf>
    <xf numFmtId="3" fontId="41" fillId="0" borderId="3" xfId="0" applyNumberFormat="1" applyFont="1" applyFill="1" applyBorder="1" applyAlignment="1" applyProtection="1">
      <alignment horizontal="center" vertical="center" wrapText="1"/>
      <protection hidden="1"/>
    </xf>
    <xf numFmtId="3" fontId="41" fillId="0" borderId="3" xfId="0" applyNumberFormat="1" applyFont="1" applyBorder="1" applyAlignment="1" applyProtection="1">
      <alignment horizontal="center" vertical="center" wrapText="1"/>
      <protection hidden="1"/>
    </xf>
    <xf numFmtId="0" fontId="19" fillId="2" borderId="10" xfId="0" applyFont="1" applyFill="1" applyBorder="1" applyAlignment="1" applyProtection="1">
      <alignment horizontal="left"/>
      <protection hidden="1"/>
    </xf>
    <xf numFmtId="0" fontId="19" fillId="2" borderId="0" xfId="0" applyFont="1" applyFill="1" applyBorder="1" applyAlignment="1" applyProtection="1">
      <alignment horizontal="left"/>
      <protection hidden="1"/>
    </xf>
    <xf numFmtId="164" fontId="19" fillId="2" borderId="0" xfId="0" applyNumberFormat="1" applyFont="1" applyFill="1" applyBorder="1" applyAlignment="1" applyProtection="1">
      <alignment horizontal="right" wrapText="1"/>
      <protection hidden="1"/>
    </xf>
    <xf numFmtId="49" fontId="19" fillId="2" borderId="0" xfId="0" applyNumberFormat="1" applyFont="1" applyFill="1" applyBorder="1" applyAlignment="1" applyProtection="1">
      <alignment horizontal="center"/>
      <protection hidden="1"/>
    </xf>
    <xf numFmtId="49" fontId="19" fillId="2" borderId="11" xfId="0" applyNumberFormat="1" applyFont="1" applyFill="1" applyBorder="1" applyAlignment="1" applyProtection="1">
      <alignment horizontal="center"/>
      <protection hidden="1"/>
    </xf>
    <xf numFmtId="3" fontId="9" fillId="0" borderId="4" xfId="0" applyNumberFormat="1" applyFont="1" applyBorder="1" applyAlignment="1" applyProtection="1">
      <alignment horizontal="center" vertical="center" wrapText="1"/>
      <protection hidden="1"/>
    </xf>
    <xf numFmtId="3" fontId="9" fillId="0" borderId="6" xfId="0" applyNumberFormat="1" applyFont="1" applyBorder="1" applyAlignment="1" applyProtection="1">
      <alignment horizontal="center" vertical="center" wrapText="1"/>
      <protection hidden="1"/>
    </xf>
    <xf numFmtId="3" fontId="9" fillId="7" borderId="4" xfId="0" applyNumberFormat="1" applyFont="1" applyFill="1" applyBorder="1" applyAlignment="1" applyProtection="1">
      <alignment horizontal="center" vertical="center"/>
      <protection locked="0"/>
    </xf>
    <xf numFmtId="3" fontId="9" fillId="7" borderId="6" xfId="0" applyNumberFormat="1" applyFont="1" applyFill="1" applyBorder="1" applyAlignment="1" applyProtection="1">
      <alignment horizontal="center" vertical="center"/>
      <protection locked="0"/>
    </xf>
    <xf numFmtId="3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6" fillId="0" borderId="6" xfId="0" applyNumberFormat="1" applyFont="1" applyFill="1" applyBorder="1" applyAlignment="1" applyProtection="1">
      <alignment horizontal="center" vertical="center" wrapText="1"/>
      <protection hidden="1"/>
    </xf>
    <xf numFmtId="3" fontId="6" fillId="7" borderId="4" xfId="0" applyNumberFormat="1" applyFont="1" applyFill="1" applyBorder="1" applyAlignment="1" applyProtection="1">
      <alignment horizontal="center" vertical="center"/>
      <protection locked="0"/>
    </xf>
    <xf numFmtId="3" fontId="6" fillId="7" borderId="6" xfId="0" applyNumberFormat="1" applyFont="1" applyFill="1" applyBorder="1" applyAlignment="1" applyProtection="1">
      <alignment horizontal="center" vertical="center"/>
      <protection locked="0"/>
    </xf>
    <xf numFmtId="3" fontId="6" fillId="0" borderId="4" xfId="0" applyNumberFormat="1" applyFont="1" applyBorder="1" applyAlignment="1" applyProtection="1">
      <alignment horizontal="center" vertical="center" wrapText="1"/>
      <protection hidden="1"/>
    </xf>
    <xf numFmtId="3" fontId="6" fillId="0" borderId="6" xfId="0" applyNumberFormat="1" applyFont="1" applyBorder="1" applyAlignment="1" applyProtection="1">
      <alignment horizontal="center" vertical="center" wrapText="1"/>
      <protection hidden="1"/>
    </xf>
    <xf numFmtId="0" fontId="22" fillId="6" borderId="0" xfId="0" applyFont="1" applyFill="1" applyBorder="1" applyAlignment="1" applyProtection="1">
      <alignment horizontal="left"/>
      <protection hidden="1"/>
    </xf>
    <xf numFmtId="0" fontId="23" fillId="6" borderId="0" xfId="0" applyFont="1" applyFill="1" applyBorder="1" applyAlignment="1" applyProtection="1">
      <alignment horizontal="center" vertical="center"/>
      <protection hidden="1"/>
    </xf>
    <xf numFmtId="0" fontId="5" fillId="7" borderId="3" xfId="0" applyFont="1" applyFill="1" applyBorder="1" applyAlignment="1" applyProtection="1">
      <alignment horizontal="left" vertical="center" wrapText="1"/>
      <protection locked="0"/>
    </xf>
    <xf numFmtId="0" fontId="3" fillId="7" borderId="3" xfId="0" applyFont="1" applyFill="1" applyBorder="1" applyAlignment="1" applyProtection="1">
      <alignment horizontal="left" vertical="center" wrapText="1"/>
      <protection locked="0"/>
    </xf>
    <xf numFmtId="0" fontId="26" fillId="2" borderId="10" xfId="0" applyFont="1" applyFill="1" applyBorder="1" applyAlignment="1" applyProtection="1">
      <alignment horizontal="left"/>
      <protection hidden="1"/>
    </xf>
    <xf numFmtId="0" fontId="26" fillId="2" borderId="0" xfId="0" applyFont="1" applyFill="1" applyBorder="1" applyAlignment="1" applyProtection="1">
      <alignment horizontal="left"/>
      <protection hidden="1"/>
    </xf>
    <xf numFmtId="0" fontId="26" fillId="2" borderId="11" xfId="0" applyFont="1" applyFill="1" applyBorder="1" applyAlignment="1" applyProtection="1">
      <alignment horizontal="left"/>
      <protection hidden="1"/>
    </xf>
    <xf numFmtId="0" fontId="34" fillId="6" borderId="7" xfId="0" applyFont="1" applyFill="1" applyBorder="1" applyAlignment="1" applyProtection="1">
      <alignment horizontal="center" wrapText="1"/>
      <protection hidden="1"/>
    </xf>
    <xf numFmtId="0" fontId="34" fillId="6" borderId="8" xfId="0" applyFont="1" applyFill="1" applyBorder="1" applyAlignment="1" applyProtection="1">
      <alignment horizontal="center" wrapText="1"/>
      <protection hidden="1"/>
    </xf>
    <xf numFmtId="0" fontId="34" fillId="6" borderId="9" xfId="0" applyFont="1" applyFill="1" applyBorder="1" applyAlignment="1" applyProtection="1">
      <alignment horizontal="center" wrapText="1"/>
      <protection hidden="1"/>
    </xf>
    <xf numFmtId="0" fontId="36" fillId="6" borderId="7" xfId="0" applyFont="1" applyFill="1" applyBorder="1" applyAlignment="1" applyProtection="1">
      <alignment horizontal="center" wrapText="1"/>
      <protection hidden="1"/>
    </xf>
    <xf numFmtId="0" fontId="36" fillId="6" borderId="8" xfId="0" applyFont="1" applyFill="1" applyBorder="1" applyAlignment="1" applyProtection="1">
      <alignment horizontal="center" wrapText="1"/>
      <protection hidden="1"/>
    </xf>
    <xf numFmtId="0" fontId="36" fillId="6" borderId="9" xfId="0" applyFont="1" applyFill="1" applyBorder="1" applyAlignment="1" applyProtection="1">
      <alignment horizontal="center" wrapText="1"/>
      <protection hidden="1"/>
    </xf>
    <xf numFmtId="0" fontId="30" fillId="6" borderId="4" xfId="0" applyFont="1" applyFill="1" applyBorder="1" applyAlignment="1" applyProtection="1">
      <alignment horizontal="center" vertical="center" wrapText="1"/>
      <protection hidden="1"/>
    </xf>
    <xf numFmtId="0" fontId="30" fillId="6" borderId="6" xfId="0" applyFont="1" applyFill="1" applyBorder="1" applyAlignment="1" applyProtection="1">
      <alignment horizontal="center" vertical="center" wrapText="1"/>
      <protection hidden="1"/>
    </xf>
    <xf numFmtId="0" fontId="33" fillId="2" borderId="7" xfId="2" applyFont="1" applyFill="1" applyBorder="1" applyAlignment="1" applyProtection="1">
      <alignment horizontal="left"/>
      <protection hidden="1"/>
    </xf>
    <xf numFmtId="0" fontId="33" fillId="2" borderId="8" xfId="2" applyFont="1" applyFill="1" applyBorder="1" applyAlignment="1" applyProtection="1">
      <alignment horizontal="left"/>
      <protection hidden="1"/>
    </xf>
    <xf numFmtId="0" fontId="33" fillId="2" borderId="9" xfId="2" applyFont="1" applyFill="1" applyBorder="1" applyAlignment="1" applyProtection="1">
      <alignment horizontal="left"/>
      <protection hidden="1"/>
    </xf>
    <xf numFmtId="0" fontId="33" fillId="2" borderId="12" xfId="2" applyFont="1" applyFill="1" applyBorder="1" applyAlignment="1" applyProtection="1">
      <alignment horizontal="left"/>
      <protection hidden="1"/>
    </xf>
    <xf numFmtId="0" fontId="33" fillId="2" borderId="13" xfId="2" applyFont="1" applyFill="1" applyBorder="1" applyAlignment="1" applyProtection="1">
      <alignment horizontal="left"/>
      <protection hidden="1"/>
    </xf>
    <xf numFmtId="0" fontId="33" fillId="2" borderId="14" xfId="2" applyFont="1" applyFill="1" applyBorder="1" applyAlignment="1" applyProtection="1">
      <alignment horizontal="left"/>
      <protection hidden="1"/>
    </xf>
    <xf numFmtId="0" fontId="19" fillId="2" borderId="10" xfId="2" applyFont="1" applyFill="1" applyBorder="1" applyAlignment="1" applyProtection="1">
      <alignment horizontal="left"/>
      <protection hidden="1"/>
    </xf>
    <xf numFmtId="0" fontId="19" fillId="2" borderId="0" xfId="2" applyFont="1" applyFill="1" applyBorder="1" applyAlignment="1" applyProtection="1">
      <alignment horizontal="left"/>
      <protection hidden="1"/>
    </xf>
    <xf numFmtId="0" fontId="26" fillId="2" borderId="10" xfId="0" applyFont="1" applyFill="1" applyBorder="1" applyAlignment="1" applyProtection="1">
      <alignment horizontal="left" wrapText="1"/>
      <protection hidden="1"/>
    </xf>
    <xf numFmtId="0" fontId="26" fillId="2" borderId="0" xfId="0" applyFont="1" applyFill="1" applyBorder="1" applyAlignment="1" applyProtection="1">
      <alignment horizontal="left" wrapText="1"/>
      <protection hidden="1"/>
    </xf>
    <xf numFmtId="0" fontId="26" fillId="2" borderId="11" xfId="0" applyFont="1" applyFill="1" applyBorder="1" applyAlignment="1" applyProtection="1">
      <alignment horizontal="left" wrapText="1"/>
      <protection hidden="1"/>
    </xf>
    <xf numFmtId="0" fontId="4" fillId="6" borderId="0" xfId="0" applyFont="1" applyFill="1" applyBorder="1" applyAlignment="1" applyProtection="1">
      <alignment horizontal="left" vertical="center"/>
      <protection hidden="1"/>
    </xf>
    <xf numFmtId="0" fontId="4" fillId="6" borderId="2" xfId="0" applyFont="1" applyFill="1" applyBorder="1" applyAlignment="1" applyProtection="1">
      <alignment horizontal="left" vertical="center"/>
      <protection hidden="1"/>
    </xf>
    <xf numFmtId="0" fontId="4" fillId="6" borderId="0" xfId="0" applyFont="1" applyFill="1" applyBorder="1" applyAlignment="1" applyProtection="1">
      <alignment horizontal="left" vertical="center" wrapText="1"/>
      <protection hidden="1"/>
    </xf>
    <xf numFmtId="0" fontId="4" fillId="6" borderId="2" xfId="0" applyFont="1" applyFill="1" applyBorder="1" applyAlignment="1" applyProtection="1">
      <alignment horizontal="left" vertical="center" wrapText="1"/>
      <protection hidden="1"/>
    </xf>
    <xf numFmtId="0" fontId="5" fillId="7" borderId="4" xfId="0" applyFont="1" applyFill="1" applyBorder="1" applyAlignment="1" applyProtection="1">
      <alignment horizontal="center" vertical="center" wrapText="1"/>
      <protection locked="0"/>
    </xf>
    <xf numFmtId="0" fontId="5" fillId="7" borderId="5" xfId="0" applyFont="1" applyFill="1" applyBorder="1" applyAlignment="1" applyProtection="1">
      <alignment horizontal="center" vertical="center" wrapText="1"/>
      <protection locked="0"/>
    </xf>
    <xf numFmtId="0" fontId="5" fillId="7" borderId="6" xfId="0" applyFont="1" applyFill="1" applyBorder="1" applyAlignment="1" applyProtection="1">
      <alignment horizontal="center" vertical="center" wrapText="1"/>
      <protection locked="0"/>
    </xf>
    <xf numFmtId="0" fontId="3" fillId="7" borderId="4" xfId="0" applyFont="1" applyFill="1" applyBorder="1" applyAlignment="1" applyProtection="1">
      <alignment horizontal="center" vertical="center" wrapText="1"/>
      <protection locked="0"/>
    </xf>
    <xf numFmtId="0" fontId="3" fillId="7" borderId="5" xfId="0" applyFont="1" applyFill="1" applyBorder="1" applyAlignment="1" applyProtection="1">
      <alignment horizontal="center" vertical="center" wrapText="1"/>
      <protection locked="0"/>
    </xf>
    <xf numFmtId="0" fontId="3" fillId="7" borderId="6" xfId="0" applyFont="1" applyFill="1" applyBorder="1" applyAlignment="1" applyProtection="1">
      <alignment horizontal="center" vertical="center" wrapText="1"/>
      <protection locked="0"/>
    </xf>
  </cellXfs>
  <cellStyles count="6">
    <cellStyle name="Ongeldig" xfId="5" builtinId="27"/>
    <cellStyle name="Procent" xfId="4" builtinId="5"/>
    <cellStyle name="Standaard" xfId="0" builtinId="0"/>
    <cellStyle name="Standaard 2" xfId="2"/>
    <cellStyle name="Valuta" xfId="1" builtinId="4"/>
    <cellStyle name="Valuta 2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391886</xdr:colOff>
      <xdr:row>17</xdr:row>
      <xdr:rowOff>63954</xdr:rowOff>
    </xdr:from>
    <xdr:to>
      <xdr:col>7</xdr:col>
      <xdr:colOff>1752600</xdr:colOff>
      <xdr:row>17</xdr:row>
      <xdr:rowOff>2186790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DCC0A40-D413-4C2D-935B-6B8F35CCC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2743" y="4537983"/>
          <a:ext cx="1360714" cy="2122836"/>
        </a:xfrm>
        <a:prstGeom prst="rect">
          <a:avLst/>
        </a:prstGeom>
      </xdr:spPr>
    </xdr:pic>
    <xdr:clientData/>
  </xdr:twoCellAnchor>
  <xdr:twoCellAnchor editAs="oneCell">
    <xdr:from>
      <xdr:col>7</xdr:col>
      <xdr:colOff>360588</xdr:colOff>
      <xdr:row>18</xdr:row>
      <xdr:rowOff>16330</xdr:rowOff>
    </xdr:from>
    <xdr:to>
      <xdr:col>7</xdr:col>
      <xdr:colOff>1718581</xdr:colOff>
      <xdr:row>18</xdr:row>
      <xdr:rowOff>2167589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4EA067C-C059-47ED-B507-60685601A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0763" y="6664780"/>
          <a:ext cx="1357993" cy="2151259"/>
        </a:xfrm>
        <a:prstGeom prst="rect">
          <a:avLst/>
        </a:prstGeom>
      </xdr:spPr>
    </xdr:pic>
    <xdr:clientData/>
  </xdr:twoCellAnchor>
  <xdr:twoCellAnchor editAs="oneCell">
    <xdr:from>
      <xdr:col>7</xdr:col>
      <xdr:colOff>191861</xdr:colOff>
      <xdr:row>21</xdr:row>
      <xdr:rowOff>91168</xdr:rowOff>
    </xdr:from>
    <xdr:to>
      <xdr:col>7</xdr:col>
      <xdr:colOff>1977994</xdr:colOff>
      <xdr:row>21</xdr:row>
      <xdr:rowOff>2188027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171BE11-3EC2-421C-B6E2-8D83F1A37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2718" y="11042197"/>
          <a:ext cx="1786133" cy="2096859"/>
        </a:xfrm>
        <a:prstGeom prst="rect">
          <a:avLst/>
        </a:prstGeom>
      </xdr:spPr>
    </xdr:pic>
    <xdr:clientData/>
  </xdr:twoCellAnchor>
  <xdr:twoCellAnchor editAs="oneCell">
    <xdr:from>
      <xdr:col>7</xdr:col>
      <xdr:colOff>93890</xdr:colOff>
      <xdr:row>24</xdr:row>
      <xdr:rowOff>46265</xdr:rowOff>
    </xdr:from>
    <xdr:to>
      <xdr:col>8</xdr:col>
      <xdr:colOff>1</xdr:colOff>
      <xdr:row>24</xdr:row>
      <xdr:rowOff>2154825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9BD32543-709E-49EC-A63C-9ACC38D0B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4747" y="14731094"/>
          <a:ext cx="1963511" cy="2108560"/>
        </a:xfrm>
        <a:prstGeom prst="rect">
          <a:avLst/>
        </a:prstGeom>
      </xdr:spPr>
    </xdr:pic>
    <xdr:clientData/>
  </xdr:twoCellAnchor>
  <xdr:twoCellAnchor editAs="oneCell">
    <xdr:from>
      <xdr:col>7</xdr:col>
      <xdr:colOff>49289</xdr:colOff>
      <xdr:row>27</xdr:row>
      <xdr:rowOff>36588</xdr:rowOff>
    </xdr:from>
    <xdr:to>
      <xdr:col>7</xdr:col>
      <xdr:colOff>2045096</xdr:colOff>
      <xdr:row>27</xdr:row>
      <xdr:rowOff>2177143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5DA50CBC-5982-4C2D-A1CC-82C7BADAA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0146" y="19086588"/>
          <a:ext cx="2052957" cy="2140555"/>
        </a:xfrm>
        <a:prstGeom prst="rect">
          <a:avLst/>
        </a:prstGeom>
      </xdr:spPr>
    </xdr:pic>
    <xdr:clientData/>
  </xdr:twoCellAnchor>
  <xdr:twoCellAnchor editAs="oneCell">
    <xdr:from>
      <xdr:col>7</xdr:col>
      <xdr:colOff>65314</xdr:colOff>
      <xdr:row>31</xdr:row>
      <xdr:rowOff>43543</xdr:rowOff>
    </xdr:from>
    <xdr:to>
      <xdr:col>7</xdr:col>
      <xdr:colOff>2046513</xdr:colOff>
      <xdr:row>31</xdr:row>
      <xdr:rowOff>2151800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DD51D3DE-5322-44D0-B0BE-B0390456E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6171" y="25265743"/>
          <a:ext cx="1981199" cy="2108257"/>
        </a:xfrm>
        <a:prstGeom prst="rect">
          <a:avLst/>
        </a:prstGeom>
      </xdr:spPr>
    </xdr:pic>
    <xdr:clientData/>
  </xdr:twoCellAnchor>
  <xdr:twoCellAnchor>
    <xdr:from>
      <xdr:col>7</xdr:col>
      <xdr:colOff>134710</xdr:colOff>
      <xdr:row>34</xdr:row>
      <xdr:rowOff>92529</xdr:rowOff>
    </xdr:from>
    <xdr:to>
      <xdr:col>7</xdr:col>
      <xdr:colOff>1963268</xdr:colOff>
      <xdr:row>34</xdr:row>
      <xdr:rowOff>2166257</xdr:rowOff>
    </xdr:to>
    <xdr:pic>
      <xdr:nvPicPr>
        <xdr:cNvPr id="8" name="Afbeelding 2" descr="cid:image004.png@01D0A522.47FCB800">
          <a:extLst>
            <a:ext uri="{FF2B5EF4-FFF2-40B4-BE49-F238E27FC236}">
              <a16:creationId xmlns:a16="http://schemas.microsoft.com/office/drawing/2014/main" id="{979106CA-600C-416A-BD2B-B3B94BA42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5567" y="29505729"/>
          <a:ext cx="1828558" cy="20737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112451</xdr:colOff>
      <xdr:row>37</xdr:row>
      <xdr:rowOff>81644</xdr:rowOff>
    </xdr:from>
    <xdr:to>
      <xdr:col>8</xdr:col>
      <xdr:colOff>245</xdr:colOff>
      <xdr:row>37</xdr:row>
      <xdr:rowOff>1981202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F40EAF27-102F-4050-AED8-42D6AFB9D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3308" y="34088615"/>
          <a:ext cx="1964244" cy="1899558"/>
        </a:xfrm>
        <a:prstGeom prst="rect">
          <a:avLst/>
        </a:prstGeom>
      </xdr:spPr>
    </xdr:pic>
    <xdr:clientData/>
  </xdr:twoCellAnchor>
  <xdr:twoCellAnchor editAs="oneCell">
    <xdr:from>
      <xdr:col>7</xdr:col>
      <xdr:colOff>35379</xdr:colOff>
      <xdr:row>28</xdr:row>
      <xdr:rowOff>46265</xdr:rowOff>
    </xdr:from>
    <xdr:to>
      <xdr:col>7</xdr:col>
      <xdr:colOff>2037131</xdr:colOff>
      <xdr:row>28</xdr:row>
      <xdr:rowOff>2002971</xdr:rowOff>
    </xdr:to>
    <xdr:pic>
      <xdr:nvPicPr>
        <xdr:cNvPr id="10" name="Afbeelding 9" descr="http://www.air-wolf.de/media/catalog/product/cache/1/thumbnail/92x/9df78eab33525d08d6e5fb8d27136e95/d/e/desinfektionsmittelspender-35-528_1.jpg">
          <a:extLst>
            <a:ext uri="{FF2B5EF4-FFF2-40B4-BE49-F238E27FC236}">
              <a16:creationId xmlns:a16="http://schemas.microsoft.com/office/drawing/2014/main" id="{88010047-098C-4002-AD38-7D6DE579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26236" y="21316951"/>
          <a:ext cx="2001752" cy="1956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showGridLines="0" tabSelected="1" zoomScale="80" zoomScaleNormal="80" workbookViewId="0">
      <selection activeCell="K30" sqref="K30"/>
    </sheetView>
  </sheetViews>
  <sheetFormatPr defaultColWidth="8.6640625" defaultRowHeight="13.8" x14ac:dyDescent="0.25"/>
  <cols>
    <col min="1" max="1" width="5.6640625" style="193" customWidth="1"/>
    <col min="2" max="2" width="50.44140625" style="194" customWidth="1"/>
    <col min="3" max="3" width="46.6640625" style="194" customWidth="1"/>
    <col min="4" max="4" width="13.6640625" style="195" customWidth="1"/>
    <col min="5" max="6" width="13.6640625" style="194" customWidth="1"/>
    <col min="7" max="7" width="13.6640625" style="195" customWidth="1"/>
    <col min="8" max="9" width="13.6640625" style="196" customWidth="1"/>
    <col min="10" max="10" width="2.6640625" style="196" customWidth="1"/>
    <col min="11" max="11" width="13.6640625" style="194" customWidth="1"/>
    <col min="12" max="12" width="13.6640625" style="194" hidden="1" customWidth="1"/>
    <col min="13" max="13" width="2.6640625" style="194" customWidth="1"/>
    <col min="14" max="19" width="13.6640625" style="194" customWidth="1"/>
    <col min="20" max="20" width="25.6640625" style="194" customWidth="1"/>
    <col min="21" max="21" width="13.6640625" style="194" customWidth="1"/>
    <col min="22" max="22" width="40.6640625" style="197" customWidth="1"/>
    <col min="23" max="23" width="8.6640625" style="194"/>
    <col min="24" max="24" width="13.5546875" style="194" bestFit="1" customWidth="1"/>
    <col min="25" max="25" width="11.44140625" style="194" bestFit="1" customWidth="1"/>
    <col min="26" max="264" width="8.6640625" style="194"/>
    <col min="265" max="265" width="5.109375" style="194" customWidth="1"/>
    <col min="266" max="266" width="49.6640625" style="194" customWidth="1"/>
    <col min="267" max="267" width="41.88671875" style="194" bestFit="1" customWidth="1"/>
    <col min="268" max="269" width="13" style="194" customWidth="1"/>
    <col min="270" max="270" width="12.6640625" style="194" customWidth="1"/>
    <col min="271" max="271" width="9.6640625" style="194" customWidth="1"/>
    <col min="272" max="272" width="9.44140625" style="194" bestFit="1" customWidth="1"/>
    <col min="273" max="274" width="12.5546875" style="194" customWidth="1"/>
    <col min="275" max="276" width="17.44140625" style="194" customWidth="1"/>
    <col min="277" max="277" width="15.5546875" style="194" customWidth="1"/>
    <col min="278" max="278" width="39.109375" style="194" customWidth="1"/>
    <col min="279" max="520" width="8.6640625" style="194"/>
    <col min="521" max="521" width="5.109375" style="194" customWidth="1"/>
    <col min="522" max="522" width="49.6640625" style="194" customWidth="1"/>
    <col min="523" max="523" width="41.88671875" style="194" bestFit="1" customWidth="1"/>
    <col min="524" max="525" width="13" style="194" customWidth="1"/>
    <col min="526" max="526" width="12.6640625" style="194" customWidth="1"/>
    <col min="527" max="527" width="9.6640625" style="194" customWidth="1"/>
    <col min="528" max="528" width="9.44140625" style="194" bestFit="1" customWidth="1"/>
    <col min="529" max="530" width="12.5546875" style="194" customWidth="1"/>
    <col min="531" max="532" width="17.44140625" style="194" customWidth="1"/>
    <col min="533" max="533" width="15.5546875" style="194" customWidth="1"/>
    <col min="534" max="534" width="39.109375" style="194" customWidth="1"/>
    <col min="535" max="776" width="8.6640625" style="194"/>
    <col min="777" max="777" width="5.109375" style="194" customWidth="1"/>
    <col min="778" max="778" width="49.6640625" style="194" customWidth="1"/>
    <col min="779" max="779" width="41.88671875" style="194" bestFit="1" customWidth="1"/>
    <col min="780" max="781" width="13" style="194" customWidth="1"/>
    <col min="782" max="782" width="12.6640625" style="194" customWidth="1"/>
    <col min="783" max="783" width="9.6640625" style="194" customWidth="1"/>
    <col min="784" max="784" width="9.44140625" style="194" bestFit="1" customWidth="1"/>
    <col min="785" max="786" width="12.5546875" style="194" customWidth="1"/>
    <col min="787" max="788" width="17.44140625" style="194" customWidth="1"/>
    <col min="789" max="789" width="15.5546875" style="194" customWidth="1"/>
    <col min="790" max="790" width="39.109375" style="194" customWidth="1"/>
    <col min="791" max="1032" width="8.6640625" style="194"/>
    <col min="1033" max="1033" width="5.109375" style="194" customWidth="1"/>
    <col min="1034" max="1034" width="49.6640625" style="194" customWidth="1"/>
    <col min="1035" max="1035" width="41.88671875" style="194" bestFit="1" customWidth="1"/>
    <col min="1036" max="1037" width="13" style="194" customWidth="1"/>
    <col min="1038" max="1038" width="12.6640625" style="194" customWidth="1"/>
    <col min="1039" max="1039" width="9.6640625" style="194" customWidth="1"/>
    <col min="1040" max="1040" width="9.44140625" style="194" bestFit="1" customWidth="1"/>
    <col min="1041" max="1042" width="12.5546875" style="194" customWidth="1"/>
    <col min="1043" max="1044" width="17.44140625" style="194" customWidth="1"/>
    <col min="1045" max="1045" width="15.5546875" style="194" customWidth="1"/>
    <col min="1046" max="1046" width="39.109375" style="194" customWidth="1"/>
    <col min="1047" max="1288" width="8.6640625" style="194"/>
    <col min="1289" max="1289" width="5.109375" style="194" customWidth="1"/>
    <col min="1290" max="1290" width="49.6640625" style="194" customWidth="1"/>
    <col min="1291" max="1291" width="41.88671875" style="194" bestFit="1" customWidth="1"/>
    <col min="1292" max="1293" width="13" style="194" customWidth="1"/>
    <col min="1294" max="1294" width="12.6640625" style="194" customWidth="1"/>
    <col min="1295" max="1295" width="9.6640625" style="194" customWidth="1"/>
    <col min="1296" max="1296" width="9.44140625" style="194" bestFit="1" customWidth="1"/>
    <col min="1297" max="1298" width="12.5546875" style="194" customWidth="1"/>
    <col min="1299" max="1300" width="17.44140625" style="194" customWidth="1"/>
    <col min="1301" max="1301" width="15.5546875" style="194" customWidth="1"/>
    <col min="1302" max="1302" width="39.109375" style="194" customWidth="1"/>
    <col min="1303" max="1544" width="8.6640625" style="194"/>
    <col min="1545" max="1545" width="5.109375" style="194" customWidth="1"/>
    <col min="1546" max="1546" width="49.6640625" style="194" customWidth="1"/>
    <col min="1547" max="1547" width="41.88671875" style="194" bestFit="1" customWidth="1"/>
    <col min="1548" max="1549" width="13" style="194" customWidth="1"/>
    <col min="1550" max="1550" width="12.6640625" style="194" customWidth="1"/>
    <col min="1551" max="1551" width="9.6640625" style="194" customWidth="1"/>
    <col min="1552" max="1552" width="9.44140625" style="194" bestFit="1" customWidth="1"/>
    <col min="1553" max="1554" width="12.5546875" style="194" customWidth="1"/>
    <col min="1555" max="1556" width="17.44140625" style="194" customWidth="1"/>
    <col min="1557" max="1557" width="15.5546875" style="194" customWidth="1"/>
    <col min="1558" max="1558" width="39.109375" style="194" customWidth="1"/>
    <col min="1559" max="1800" width="8.6640625" style="194"/>
    <col min="1801" max="1801" width="5.109375" style="194" customWidth="1"/>
    <col min="1802" max="1802" width="49.6640625" style="194" customWidth="1"/>
    <col min="1803" max="1803" width="41.88671875" style="194" bestFit="1" customWidth="1"/>
    <col min="1804" max="1805" width="13" style="194" customWidth="1"/>
    <col min="1806" max="1806" width="12.6640625" style="194" customWidth="1"/>
    <col min="1807" max="1807" width="9.6640625" style="194" customWidth="1"/>
    <col min="1808" max="1808" width="9.44140625" style="194" bestFit="1" customWidth="1"/>
    <col min="1809" max="1810" width="12.5546875" style="194" customWidth="1"/>
    <col min="1811" max="1812" width="17.44140625" style="194" customWidth="1"/>
    <col min="1813" max="1813" width="15.5546875" style="194" customWidth="1"/>
    <col min="1814" max="1814" width="39.109375" style="194" customWidth="1"/>
    <col min="1815" max="2056" width="8.6640625" style="194"/>
    <col min="2057" max="2057" width="5.109375" style="194" customWidth="1"/>
    <col min="2058" max="2058" width="49.6640625" style="194" customWidth="1"/>
    <col min="2059" max="2059" width="41.88671875" style="194" bestFit="1" customWidth="1"/>
    <col min="2060" max="2061" width="13" style="194" customWidth="1"/>
    <col min="2062" max="2062" width="12.6640625" style="194" customWidth="1"/>
    <col min="2063" max="2063" width="9.6640625" style="194" customWidth="1"/>
    <col min="2064" max="2064" width="9.44140625" style="194" bestFit="1" customWidth="1"/>
    <col min="2065" max="2066" width="12.5546875" style="194" customWidth="1"/>
    <col min="2067" max="2068" width="17.44140625" style="194" customWidth="1"/>
    <col min="2069" max="2069" width="15.5546875" style="194" customWidth="1"/>
    <col min="2070" max="2070" width="39.109375" style="194" customWidth="1"/>
    <col min="2071" max="2312" width="8.6640625" style="194"/>
    <col min="2313" max="2313" width="5.109375" style="194" customWidth="1"/>
    <col min="2314" max="2314" width="49.6640625" style="194" customWidth="1"/>
    <col min="2315" max="2315" width="41.88671875" style="194" bestFit="1" customWidth="1"/>
    <col min="2316" max="2317" width="13" style="194" customWidth="1"/>
    <col min="2318" max="2318" width="12.6640625" style="194" customWidth="1"/>
    <col min="2319" max="2319" width="9.6640625" style="194" customWidth="1"/>
    <col min="2320" max="2320" width="9.44140625" style="194" bestFit="1" customWidth="1"/>
    <col min="2321" max="2322" width="12.5546875" style="194" customWidth="1"/>
    <col min="2323" max="2324" width="17.44140625" style="194" customWidth="1"/>
    <col min="2325" max="2325" width="15.5546875" style="194" customWidth="1"/>
    <col min="2326" max="2326" width="39.109375" style="194" customWidth="1"/>
    <col min="2327" max="2568" width="8.6640625" style="194"/>
    <col min="2569" max="2569" width="5.109375" style="194" customWidth="1"/>
    <col min="2570" max="2570" width="49.6640625" style="194" customWidth="1"/>
    <col min="2571" max="2571" width="41.88671875" style="194" bestFit="1" customWidth="1"/>
    <col min="2572" max="2573" width="13" style="194" customWidth="1"/>
    <col min="2574" max="2574" width="12.6640625" style="194" customWidth="1"/>
    <col min="2575" max="2575" width="9.6640625" style="194" customWidth="1"/>
    <col min="2576" max="2576" width="9.44140625" style="194" bestFit="1" customWidth="1"/>
    <col min="2577" max="2578" width="12.5546875" style="194" customWidth="1"/>
    <col min="2579" max="2580" width="17.44140625" style="194" customWidth="1"/>
    <col min="2581" max="2581" width="15.5546875" style="194" customWidth="1"/>
    <col min="2582" max="2582" width="39.109375" style="194" customWidth="1"/>
    <col min="2583" max="2824" width="8.6640625" style="194"/>
    <col min="2825" max="2825" width="5.109375" style="194" customWidth="1"/>
    <col min="2826" max="2826" width="49.6640625" style="194" customWidth="1"/>
    <col min="2827" max="2827" width="41.88671875" style="194" bestFit="1" customWidth="1"/>
    <col min="2828" max="2829" width="13" style="194" customWidth="1"/>
    <col min="2830" max="2830" width="12.6640625" style="194" customWidth="1"/>
    <col min="2831" max="2831" width="9.6640625" style="194" customWidth="1"/>
    <col min="2832" max="2832" width="9.44140625" style="194" bestFit="1" customWidth="1"/>
    <col min="2833" max="2834" width="12.5546875" style="194" customWidth="1"/>
    <col min="2835" max="2836" width="17.44140625" style="194" customWidth="1"/>
    <col min="2837" max="2837" width="15.5546875" style="194" customWidth="1"/>
    <col min="2838" max="2838" width="39.109375" style="194" customWidth="1"/>
    <col min="2839" max="3080" width="8.6640625" style="194"/>
    <col min="3081" max="3081" width="5.109375" style="194" customWidth="1"/>
    <col min="3082" max="3082" width="49.6640625" style="194" customWidth="1"/>
    <col min="3083" max="3083" width="41.88671875" style="194" bestFit="1" customWidth="1"/>
    <col min="3084" max="3085" width="13" style="194" customWidth="1"/>
    <col min="3086" max="3086" width="12.6640625" style="194" customWidth="1"/>
    <col min="3087" max="3087" width="9.6640625" style="194" customWidth="1"/>
    <col min="3088" max="3088" width="9.44140625" style="194" bestFit="1" customWidth="1"/>
    <col min="3089" max="3090" width="12.5546875" style="194" customWidth="1"/>
    <col min="3091" max="3092" width="17.44140625" style="194" customWidth="1"/>
    <col min="3093" max="3093" width="15.5546875" style="194" customWidth="1"/>
    <col min="3094" max="3094" width="39.109375" style="194" customWidth="1"/>
    <col min="3095" max="3336" width="8.6640625" style="194"/>
    <col min="3337" max="3337" width="5.109375" style="194" customWidth="1"/>
    <col min="3338" max="3338" width="49.6640625" style="194" customWidth="1"/>
    <col min="3339" max="3339" width="41.88671875" style="194" bestFit="1" customWidth="1"/>
    <col min="3340" max="3341" width="13" style="194" customWidth="1"/>
    <col min="3342" max="3342" width="12.6640625" style="194" customWidth="1"/>
    <col min="3343" max="3343" width="9.6640625" style="194" customWidth="1"/>
    <col min="3344" max="3344" width="9.44140625" style="194" bestFit="1" customWidth="1"/>
    <col min="3345" max="3346" width="12.5546875" style="194" customWidth="1"/>
    <col min="3347" max="3348" width="17.44140625" style="194" customWidth="1"/>
    <col min="3349" max="3349" width="15.5546875" style="194" customWidth="1"/>
    <col min="3350" max="3350" width="39.109375" style="194" customWidth="1"/>
    <col min="3351" max="3592" width="8.6640625" style="194"/>
    <col min="3593" max="3593" width="5.109375" style="194" customWidth="1"/>
    <col min="3594" max="3594" width="49.6640625" style="194" customWidth="1"/>
    <col min="3595" max="3595" width="41.88671875" style="194" bestFit="1" customWidth="1"/>
    <col min="3596" max="3597" width="13" style="194" customWidth="1"/>
    <col min="3598" max="3598" width="12.6640625" style="194" customWidth="1"/>
    <col min="3599" max="3599" width="9.6640625" style="194" customWidth="1"/>
    <col min="3600" max="3600" width="9.44140625" style="194" bestFit="1" customWidth="1"/>
    <col min="3601" max="3602" width="12.5546875" style="194" customWidth="1"/>
    <col min="3603" max="3604" width="17.44140625" style="194" customWidth="1"/>
    <col min="3605" max="3605" width="15.5546875" style="194" customWidth="1"/>
    <col min="3606" max="3606" width="39.109375" style="194" customWidth="1"/>
    <col min="3607" max="3848" width="8.6640625" style="194"/>
    <col min="3849" max="3849" width="5.109375" style="194" customWidth="1"/>
    <col min="3850" max="3850" width="49.6640625" style="194" customWidth="1"/>
    <col min="3851" max="3851" width="41.88671875" style="194" bestFit="1" customWidth="1"/>
    <col min="3852" max="3853" width="13" style="194" customWidth="1"/>
    <col min="3854" max="3854" width="12.6640625" style="194" customWidth="1"/>
    <col min="3855" max="3855" width="9.6640625" style="194" customWidth="1"/>
    <col min="3856" max="3856" width="9.44140625" style="194" bestFit="1" customWidth="1"/>
    <col min="3857" max="3858" width="12.5546875" style="194" customWidth="1"/>
    <col min="3859" max="3860" width="17.44140625" style="194" customWidth="1"/>
    <col min="3861" max="3861" width="15.5546875" style="194" customWidth="1"/>
    <col min="3862" max="3862" width="39.109375" style="194" customWidth="1"/>
    <col min="3863" max="4104" width="8.6640625" style="194"/>
    <col min="4105" max="4105" width="5.109375" style="194" customWidth="1"/>
    <col min="4106" max="4106" width="49.6640625" style="194" customWidth="1"/>
    <col min="4107" max="4107" width="41.88671875" style="194" bestFit="1" customWidth="1"/>
    <col min="4108" max="4109" width="13" style="194" customWidth="1"/>
    <col min="4110" max="4110" width="12.6640625" style="194" customWidth="1"/>
    <col min="4111" max="4111" width="9.6640625" style="194" customWidth="1"/>
    <col min="4112" max="4112" width="9.44140625" style="194" bestFit="1" customWidth="1"/>
    <col min="4113" max="4114" width="12.5546875" style="194" customWidth="1"/>
    <col min="4115" max="4116" width="17.44140625" style="194" customWidth="1"/>
    <col min="4117" max="4117" width="15.5546875" style="194" customWidth="1"/>
    <col min="4118" max="4118" width="39.109375" style="194" customWidth="1"/>
    <col min="4119" max="4360" width="8.6640625" style="194"/>
    <col min="4361" max="4361" width="5.109375" style="194" customWidth="1"/>
    <col min="4362" max="4362" width="49.6640625" style="194" customWidth="1"/>
    <col min="4363" max="4363" width="41.88671875" style="194" bestFit="1" customWidth="1"/>
    <col min="4364" max="4365" width="13" style="194" customWidth="1"/>
    <col min="4366" max="4366" width="12.6640625" style="194" customWidth="1"/>
    <col min="4367" max="4367" width="9.6640625" style="194" customWidth="1"/>
    <col min="4368" max="4368" width="9.44140625" style="194" bestFit="1" customWidth="1"/>
    <col min="4369" max="4370" width="12.5546875" style="194" customWidth="1"/>
    <col min="4371" max="4372" width="17.44140625" style="194" customWidth="1"/>
    <col min="4373" max="4373" width="15.5546875" style="194" customWidth="1"/>
    <col min="4374" max="4374" width="39.109375" style="194" customWidth="1"/>
    <col min="4375" max="4616" width="8.6640625" style="194"/>
    <col min="4617" max="4617" width="5.109375" style="194" customWidth="1"/>
    <col min="4618" max="4618" width="49.6640625" style="194" customWidth="1"/>
    <col min="4619" max="4619" width="41.88671875" style="194" bestFit="1" customWidth="1"/>
    <col min="4620" max="4621" width="13" style="194" customWidth="1"/>
    <col min="4622" max="4622" width="12.6640625" style="194" customWidth="1"/>
    <col min="4623" max="4623" width="9.6640625" style="194" customWidth="1"/>
    <col min="4624" max="4624" width="9.44140625" style="194" bestFit="1" customWidth="1"/>
    <col min="4625" max="4626" width="12.5546875" style="194" customWidth="1"/>
    <col min="4627" max="4628" width="17.44140625" style="194" customWidth="1"/>
    <col min="4629" max="4629" width="15.5546875" style="194" customWidth="1"/>
    <col min="4630" max="4630" width="39.109375" style="194" customWidth="1"/>
    <col min="4631" max="4872" width="8.6640625" style="194"/>
    <col min="4873" max="4873" width="5.109375" style="194" customWidth="1"/>
    <col min="4874" max="4874" width="49.6640625" style="194" customWidth="1"/>
    <col min="4875" max="4875" width="41.88671875" style="194" bestFit="1" customWidth="1"/>
    <col min="4876" max="4877" width="13" style="194" customWidth="1"/>
    <col min="4878" max="4878" width="12.6640625" style="194" customWidth="1"/>
    <col min="4879" max="4879" width="9.6640625" style="194" customWidth="1"/>
    <col min="4880" max="4880" width="9.44140625" style="194" bestFit="1" customWidth="1"/>
    <col min="4881" max="4882" width="12.5546875" style="194" customWidth="1"/>
    <col min="4883" max="4884" width="17.44140625" style="194" customWidth="1"/>
    <col min="4885" max="4885" width="15.5546875" style="194" customWidth="1"/>
    <col min="4886" max="4886" width="39.109375" style="194" customWidth="1"/>
    <col min="4887" max="5128" width="8.6640625" style="194"/>
    <col min="5129" max="5129" width="5.109375" style="194" customWidth="1"/>
    <col min="5130" max="5130" width="49.6640625" style="194" customWidth="1"/>
    <col min="5131" max="5131" width="41.88671875" style="194" bestFit="1" customWidth="1"/>
    <col min="5132" max="5133" width="13" style="194" customWidth="1"/>
    <col min="5134" max="5134" width="12.6640625" style="194" customWidth="1"/>
    <col min="5135" max="5135" width="9.6640625" style="194" customWidth="1"/>
    <col min="5136" max="5136" width="9.44140625" style="194" bestFit="1" customWidth="1"/>
    <col min="5137" max="5138" width="12.5546875" style="194" customWidth="1"/>
    <col min="5139" max="5140" width="17.44140625" style="194" customWidth="1"/>
    <col min="5141" max="5141" width="15.5546875" style="194" customWidth="1"/>
    <col min="5142" max="5142" width="39.109375" style="194" customWidth="1"/>
    <col min="5143" max="5384" width="8.6640625" style="194"/>
    <col min="5385" max="5385" width="5.109375" style="194" customWidth="1"/>
    <col min="5386" max="5386" width="49.6640625" style="194" customWidth="1"/>
    <col min="5387" max="5387" width="41.88671875" style="194" bestFit="1" customWidth="1"/>
    <col min="5388" max="5389" width="13" style="194" customWidth="1"/>
    <col min="5390" max="5390" width="12.6640625" style="194" customWidth="1"/>
    <col min="5391" max="5391" width="9.6640625" style="194" customWidth="1"/>
    <col min="5392" max="5392" width="9.44140625" style="194" bestFit="1" customWidth="1"/>
    <col min="5393" max="5394" width="12.5546875" style="194" customWidth="1"/>
    <col min="5395" max="5396" width="17.44140625" style="194" customWidth="1"/>
    <col min="5397" max="5397" width="15.5546875" style="194" customWidth="1"/>
    <col min="5398" max="5398" width="39.109375" style="194" customWidth="1"/>
    <col min="5399" max="5640" width="8.6640625" style="194"/>
    <col min="5641" max="5641" width="5.109375" style="194" customWidth="1"/>
    <col min="5642" max="5642" width="49.6640625" style="194" customWidth="1"/>
    <col min="5643" max="5643" width="41.88671875" style="194" bestFit="1" customWidth="1"/>
    <col min="5644" max="5645" width="13" style="194" customWidth="1"/>
    <col min="5646" max="5646" width="12.6640625" style="194" customWidth="1"/>
    <col min="5647" max="5647" width="9.6640625" style="194" customWidth="1"/>
    <col min="5648" max="5648" width="9.44140625" style="194" bestFit="1" customWidth="1"/>
    <col min="5649" max="5650" width="12.5546875" style="194" customWidth="1"/>
    <col min="5651" max="5652" width="17.44140625" style="194" customWidth="1"/>
    <col min="5653" max="5653" width="15.5546875" style="194" customWidth="1"/>
    <col min="5654" max="5654" width="39.109375" style="194" customWidth="1"/>
    <col min="5655" max="5896" width="8.6640625" style="194"/>
    <col min="5897" max="5897" width="5.109375" style="194" customWidth="1"/>
    <col min="5898" max="5898" width="49.6640625" style="194" customWidth="1"/>
    <col min="5899" max="5899" width="41.88671875" style="194" bestFit="1" customWidth="1"/>
    <col min="5900" max="5901" width="13" style="194" customWidth="1"/>
    <col min="5902" max="5902" width="12.6640625" style="194" customWidth="1"/>
    <col min="5903" max="5903" width="9.6640625" style="194" customWidth="1"/>
    <col min="5904" max="5904" width="9.44140625" style="194" bestFit="1" customWidth="1"/>
    <col min="5905" max="5906" width="12.5546875" style="194" customWidth="1"/>
    <col min="5907" max="5908" width="17.44140625" style="194" customWidth="1"/>
    <col min="5909" max="5909" width="15.5546875" style="194" customWidth="1"/>
    <col min="5910" max="5910" width="39.109375" style="194" customWidth="1"/>
    <col min="5911" max="6152" width="8.6640625" style="194"/>
    <col min="6153" max="6153" width="5.109375" style="194" customWidth="1"/>
    <col min="6154" max="6154" width="49.6640625" style="194" customWidth="1"/>
    <col min="6155" max="6155" width="41.88671875" style="194" bestFit="1" customWidth="1"/>
    <col min="6156" max="6157" width="13" style="194" customWidth="1"/>
    <col min="6158" max="6158" width="12.6640625" style="194" customWidth="1"/>
    <col min="6159" max="6159" width="9.6640625" style="194" customWidth="1"/>
    <col min="6160" max="6160" width="9.44140625" style="194" bestFit="1" customWidth="1"/>
    <col min="6161" max="6162" width="12.5546875" style="194" customWidth="1"/>
    <col min="6163" max="6164" width="17.44140625" style="194" customWidth="1"/>
    <col min="6165" max="6165" width="15.5546875" style="194" customWidth="1"/>
    <col min="6166" max="6166" width="39.109375" style="194" customWidth="1"/>
    <col min="6167" max="6408" width="8.6640625" style="194"/>
    <col min="6409" max="6409" width="5.109375" style="194" customWidth="1"/>
    <col min="6410" max="6410" width="49.6640625" style="194" customWidth="1"/>
    <col min="6411" max="6411" width="41.88671875" style="194" bestFit="1" customWidth="1"/>
    <col min="6412" max="6413" width="13" style="194" customWidth="1"/>
    <col min="6414" max="6414" width="12.6640625" style="194" customWidth="1"/>
    <col min="6415" max="6415" width="9.6640625" style="194" customWidth="1"/>
    <col min="6416" max="6416" width="9.44140625" style="194" bestFit="1" customWidth="1"/>
    <col min="6417" max="6418" width="12.5546875" style="194" customWidth="1"/>
    <col min="6419" max="6420" width="17.44140625" style="194" customWidth="1"/>
    <col min="6421" max="6421" width="15.5546875" style="194" customWidth="1"/>
    <col min="6422" max="6422" width="39.109375" style="194" customWidth="1"/>
    <col min="6423" max="6664" width="8.6640625" style="194"/>
    <col min="6665" max="6665" width="5.109375" style="194" customWidth="1"/>
    <col min="6666" max="6666" width="49.6640625" style="194" customWidth="1"/>
    <col min="6667" max="6667" width="41.88671875" style="194" bestFit="1" customWidth="1"/>
    <col min="6668" max="6669" width="13" style="194" customWidth="1"/>
    <col min="6670" max="6670" width="12.6640625" style="194" customWidth="1"/>
    <col min="6671" max="6671" width="9.6640625" style="194" customWidth="1"/>
    <col min="6672" max="6672" width="9.44140625" style="194" bestFit="1" customWidth="1"/>
    <col min="6673" max="6674" width="12.5546875" style="194" customWidth="1"/>
    <col min="6675" max="6676" width="17.44140625" style="194" customWidth="1"/>
    <col min="6677" max="6677" width="15.5546875" style="194" customWidth="1"/>
    <col min="6678" max="6678" width="39.109375" style="194" customWidth="1"/>
    <col min="6679" max="6920" width="8.6640625" style="194"/>
    <col min="6921" max="6921" width="5.109375" style="194" customWidth="1"/>
    <col min="6922" max="6922" width="49.6640625" style="194" customWidth="1"/>
    <col min="6923" max="6923" width="41.88671875" style="194" bestFit="1" customWidth="1"/>
    <col min="6924" max="6925" width="13" style="194" customWidth="1"/>
    <col min="6926" max="6926" width="12.6640625" style="194" customWidth="1"/>
    <col min="6927" max="6927" width="9.6640625" style="194" customWidth="1"/>
    <col min="6928" max="6928" width="9.44140625" style="194" bestFit="1" customWidth="1"/>
    <col min="6929" max="6930" width="12.5546875" style="194" customWidth="1"/>
    <col min="6931" max="6932" width="17.44140625" style="194" customWidth="1"/>
    <col min="6933" max="6933" width="15.5546875" style="194" customWidth="1"/>
    <col min="6934" max="6934" width="39.109375" style="194" customWidth="1"/>
    <col min="6935" max="7176" width="8.6640625" style="194"/>
    <col min="7177" max="7177" width="5.109375" style="194" customWidth="1"/>
    <col min="7178" max="7178" width="49.6640625" style="194" customWidth="1"/>
    <col min="7179" max="7179" width="41.88671875" style="194" bestFit="1" customWidth="1"/>
    <col min="7180" max="7181" width="13" style="194" customWidth="1"/>
    <col min="7182" max="7182" width="12.6640625" style="194" customWidth="1"/>
    <col min="7183" max="7183" width="9.6640625" style="194" customWidth="1"/>
    <col min="7184" max="7184" width="9.44140625" style="194" bestFit="1" customWidth="1"/>
    <col min="7185" max="7186" width="12.5546875" style="194" customWidth="1"/>
    <col min="7187" max="7188" width="17.44140625" style="194" customWidth="1"/>
    <col min="7189" max="7189" width="15.5546875" style="194" customWidth="1"/>
    <col min="7190" max="7190" width="39.109375" style="194" customWidth="1"/>
    <col min="7191" max="7432" width="8.6640625" style="194"/>
    <col min="7433" max="7433" width="5.109375" style="194" customWidth="1"/>
    <col min="7434" max="7434" width="49.6640625" style="194" customWidth="1"/>
    <col min="7435" max="7435" width="41.88671875" style="194" bestFit="1" customWidth="1"/>
    <col min="7436" max="7437" width="13" style="194" customWidth="1"/>
    <col min="7438" max="7438" width="12.6640625" style="194" customWidth="1"/>
    <col min="7439" max="7439" width="9.6640625" style="194" customWidth="1"/>
    <col min="7440" max="7440" width="9.44140625" style="194" bestFit="1" customWidth="1"/>
    <col min="7441" max="7442" width="12.5546875" style="194" customWidth="1"/>
    <col min="7443" max="7444" width="17.44140625" style="194" customWidth="1"/>
    <col min="7445" max="7445" width="15.5546875" style="194" customWidth="1"/>
    <col min="7446" max="7446" width="39.109375" style="194" customWidth="1"/>
    <col min="7447" max="7688" width="8.6640625" style="194"/>
    <col min="7689" max="7689" width="5.109375" style="194" customWidth="1"/>
    <col min="7690" max="7690" width="49.6640625" style="194" customWidth="1"/>
    <col min="7691" max="7691" width="41.88671875" style="194" bestFit="1" customWidth="1"/>
    <col min="7692" max="7693" width="13" style="194" customWidth="1"/>
    <col min="7694" max="7694" width="12.6640625" style="194" customWidth="1"/>
    <col min="7695" max="7695" width="9.6640625" style="194" customWidth="1"/>
    <col min="7696" max="7696" width="9.44140625" style="194" bestFit="1" customWidth="1"/>
    <col min="7697" max="7698" width="12.5546875" style="194" customWidth="1"/>
    <col min="7699" max="7700" width="17.44140625" style="194" customWidth="1"/>
    <col min="7701" max="7701" width="15.5546875" style="194" customWidth="1"/>
    <col min="7702" max="7702" width="39.109375" style="194" customWidth="1"/>
    <col min="7703" max="7944" width="8.6640625" style="194"/>
    <col min="7945" max="7945" width="5.109375" style="194" customWidth="1"/>
    <col min="7946" max="7946" width="49.6640625" style="194" customWidth="1"/>
    <col min="7947" max="7947" width="41.88671875" style="194" bestFit="1" customWidth="1"/>
    <col min="7948" max="7949" width="13" style="194" customWidth="1"/>
    <col min="7950" max="7950" width="12.6640625" style="194" customWidth="1"/>
    <col min="7951" max="7951" width="9.6640625" style="194" customWidth="1"/>
    <col min="7952" max="7952" width="9.44140625" style="194" bestFit="1" customWidth="1"/>
    <col min="7953" max="7954" width="12.5546875" style="194" customWidth="1"/>
    <col min="7955" max="7956" width="17.44140625" style="194" customWidth="1"/>
    <col min="7957" max="7957" width="15.5546875" style="194" customWidth="1"/>
    <col min="7958" max="7958" width="39.109375" style="194" customWidth="1"/>
    <col min="7959" max="8200" width="8.6640625" style="194"/>
    <col min="8201" max="8201" width="5.109375" style="194" customWidth="1"/>
    <col min="8202" max="8202" width="49.6640625" style="194" customWidth="1"/>
    <col min="8203" max="8203" width="41.88671875" style="194" bestFit="1" customWidth="1"/>
    <col min="8204" max="8205" width="13" style="194" customWidth="1"/>
    <col min="8206" max="8206" width="12.6640625" style="194" customWidth="1"/>
    <col min="8207" max="8207" width="9.6640625" style="194" customWidth="1"/>
    <col min="8208" max="8208" width="9.44140625" style="194" bestFit="1" customWidth="1"/>
    <col min="8209" max="8210" width="12.5546875" style="194" customWidth="1"/>
    <col min="8211" max="8212" width="17.44140625" style="194" customWidth="1"/>
    <col min="8213" max="8213" width="15.5546875" style="194" customWidth="1"/>
    <col min="8214" max="8214" width="39.109375" style="194" customWidth="1"/>
    <col min="8215" max="8456" width="8.6640625" style="194"/>
    <col min="8457" max="8457" width="5.109375" style="194" customWidth="1"/>
    <col min="8458" max="8458" width="49.6640625" style="194" customWidth="1"/>
    <col min="8459" max="8459" width="41.88671875" style="194" bestFit="1" customWidth="1"/>
    <col min="8460" max="8461" width="13" style="194" customWidth="1"/>
    <col min="8462" max="8462" width="12.6640625" style="194" customWidth="1"/>
    <col min="8463" max="8463" width="9.6640625" style="194" customWidth="1"/>
    <col min="8464" max="8464" width="9.44140625" style="194" bestFit="1" customWidth="1"/>
    <col min="8465" max="8466" width="12.5546875" style="194" customWidth="1"/>
    <col min="8467" max="8468" width="17.44140625" style="194" customWidth="1"/>
    <col min="8469" max="8469" width="15.5546875" style="194" customWidth="1"/>
    <col min="8470" max="8470" width="39.109375" style="194" customWidth="1"/>
    <col min="8471" max="8712" width="8.6640625" style="194"/>
    <col min="8713" max="8713" width="5.109375" style="194" customWidth="1"/>
    <col min="8714" max="8714" width="49.6640625" style="194" customWidth="1"/>
    <col min="8715" max="8715" width="41.88671875" style="194" bestFit="1" customWidth="1"/>
    <col min="8716" max="8717" width="13" style="194" customWidth="1"/>
    <col min="8718" max="8718" width="12.6640625" style="194" customWidth="1"/>
    <col min="8719" max="8719" width="9.6640625" style="194" customWidth="1"/>
    <col min="8720" max="8720" width="9.44140625" style="194" bestFit="1" customWidth="1"/>
    <col min="8721" max="8722" width="12.5546875" style="194" customWidth="1"/>
    <col min="8723" max="8724" width="17.44140625" style="194" customWidth="1"/>
    <col min="8725" max="8725" width="15.5546875" style="194" customWidth="1"/>
    <col min="8726" max="8726" width="39.109375" style="194" customWidth="1"/>
    <col min="8727" max="8968" width="8.6640625" style="194"/>
    <col min="8969" max="8969" width="5.109375" style="194" customWidth="1"/>
    <col min="8970" max="8970" width="49.6640625" style="194" customWidth="1"/>
    <col min="8971" max="8971" width="41.88671875" style="194" bestFit="1" customWidth="1"/>
    <col min="8972" max="8973" width="13" style="194" customWidth="1"/>
    <col min="8974" max="8974" width="12.6640625" style="194" customWidth="1"/>
    <col min="8975" max="8975" width="9.6640625" style="194" customWidth="1"/>
    <col min="8976" max="8976" width="9.44140625" style="194" bestFit="1" customWidth="1"/>
    <col min="8977" max="8978" width="12.5546875" style="194" customWidth="1"/>
    <col min="8979" max="8980" width="17.44140625" style="194" customWidth="1"/>
    <col min="8981" max="8981" width="15.5546875" style="194" customWidth="1"/>
    <col min="8982" max="8982" width="39.109375" style="194" customWidth="1"/>
    <col min="8983" max="9224" width="8.6640625" style="194"/>
    <col min="9225" max="9225" width="5.109375" style="194" customWidth="1"/>
    <col min="9226" max="9226" width="49.6640625" style="194" customWidth="1"/>
    <col min="9227" max="9227" width="41.88671875" style="194" bestFit="1" customWidth="1"/>
    <col min="9228" max="9229" width="13" style="194" customWidth="1"/>
    <col min="9230" max="9230" width="12.6640625" style="194" customWidth="1"/>
    <col min="9231" max="9231" width="9.6640625" style="194" customWidth="1"/>
    <col min="9232" max="9232" width="9.44140625" style="194" bestFit="1" customWidth="1"/>
    <col min="9233" max="9234" width="12.5546875" style="194" customWidth="1"/>
    <col min="9235" max="9236" width="17.44140625" style="194" customWidth="1"/>
    <col min="9237" max="9237" width="15.5546875" style="194" customWidth="1"/>
    <col min="9238" max="9238" width="39.109375" style="194" customWidth="1"/>
    <col min="9239" max="9480" width="8.6640625" style="194"/>
    <col min="9481" max="9481" width="5.109375" style="194" customWidth="1"/>
    <col min="9482" max="9482" width="49.6640625" style="194" customWidth="1"/>
    <col min="9483" max="9483" width="41.88671875" style="194" bestFit="1" customWidth="1"/>
    <col min="9484" max="9485" width="13" style="194" customWidth="1"/>
    <col min="9486" max="9486" width="12.6640625" style="194" customWidth="1"/>
    <col min="9487" max="9487" width="9.6640625" style="194" customWidth="1"/>
    <col min="9488" max="9488" width="9.44140625" style="194" bestFit="1" customWidth="1"/>
    <col min="9489" max="9490" width="12.5546875" style="194" customWidth="1"/>
    <col min="9491" max="9492" width="17.44140625" style="194" customWidth="1"/>
    <col min="9493" max="9493" width="15.5546875" style="194" customWidth="1"/>
    <col min="9494" max="9494" width="39.109375" style="194" customWidth="1"/>
    <col min="9495" max="9736" width="8.6640625" style="194"/>
    <col min="9737" max="9737" width="5.109375" style="194" customWidth="1"/>
    <col min="9738" max="9738" width="49.6640625" style="194" customWidth="1"/>
    <col min="9739" max="9739" width="41.88671875" style="194" bestFit="1" customWidth="1"/>
    <col min="9740" max="9741" width="13" style="194" customWidth="1"/>
    <col min="9742" max="9742" width="12.6640625" style="194" customWidth="1"/>
    <col min="9743" max="9743" width="9.6640625" style="194" customWidth="1"/>
    <col min="9744" max="9744" width="9.44140625" style="194" bestFit="1" customWidth="1"/>
    <col min="9745" max="9746" width="12.5546875" style="194" customWidth="1"/>
    <col min="9747" max="9748" width="17.44140625" style="194" customWidth="1"/>
    <col min="9749" max="9749" width="15.5546875" style="194" customWidth="1"/>
    <col min="9750" max="9750" width="39.109375" style="194" customWidth="1"/>
    <col min="9751" max="9992" width="8.6640625" style="194"/>
    <col min="9993" max="9993" width="5.109375" style="194" customWidth="1"/>
    <col min="9994" max="9994" width="49.6640625" style="194" customWidth="1"/>
    <col min="9995" max="9995" width="41.88671875" style="194" bestFit="1" customWidth="1"/>
    <col min="9996" max="9997" width="13" style="194" customWidth="1"/>
    <col min="9998" max="9998" width="12.6640625" style="194" customWidth="1"/>
    <col min="9999" max="9999" width="9.6640625" style="194" customWidth="1"/>
    <col min="10000" max="10000" width="9.44140625" style="194" bestFit="1" customWidth="1"/>
    <col min="10001" max="10002" width="12.5546875" style="194" customWidth="1"/>
    <col min="10003" max="10004" width="17.44140625" style="194" customWidth="1"/>
    <col min="10005" max="10005" width="15.5546875" style="194" customWidth="1"/>
    <col min="10006" max="10006" width="39.109375" style="194" customWidth="1"/>
    <col min="10007" max="10248" width="8.6640625" style="194"/>
    <col min="10249" max="10249" width="5.109375" style="194" customWidth="1"/>
    <col min="10250" max="10250" width="49.6640625" style="194" customWidth="1"/>
    <col min="10251" max="10251" width="41.88671875" style="194" bestFit="1" customWidth="1"/>
    <col min="10252" max="10253" width="13" style="194" customWidth="1"/>
    <col min="10254" max="10254" width="12.6640625" style="194" customWidth="1"/>
    <col min="10255" max="10255" width="9.6640625" style="194" customWidth="1"/>
    <col min="10256" max="10256" width="9.44140625" style="194" bestFit="1" customWidth="1"/>
    <col min="10257" max="10258" width="12.5546875" style="194" customWidth="1"/>
    <col min="10259" max="10260" width="17.44140625" style="194" customWidth="1"/>
    <col min="10261" max="10261" width="15.5546875" style="194" customWidth="1"/>
    <col min="10262" max="10262" width="39.109375" style="194" customWidth="1"/>
    <col min="10263" max="10504" width="8.6640625" style="194"/>
    <col min="10505" max="10505" width="5.109375" style="194" customWidth="1"/>
    <col min="10506" max="10506" width="49.6640625" style="194" customWidth="1"/>
    <col min="10507" max="10507" width="41.88671875" style="194" bestFit="1" customWidth="1"/>
    <col min="10508" max="10509" width="13" style="194" customWidth="1"/>
    <col min="10510" max="10510" width="12.6640625" style="194" customWidth="1"/>
    <col min="10511" max="10511" width="9.6640625" style="194" customWidth="1"/>
    <col min="10512" max="10512" width="9.44140625" style="194" bestFit="1" customWidth="1"/>
    <col min="10513" max="10514" width="12.5546875" style="194" customWidth="1"/>
    <col min="10515" max="10516" width="17.44140625" style="194" customWidth="1"/>
    <col min="10517" max="10517" width="15.5546875" style="194" customWidth="1"/>
    <col min="10518" max="10518" width="39.109375" style="194" customWidth="1"/>
    <col min="10519" max="10760" width="8.6640625" style="194"/>
    <col min="10761" max="10761" width="5.109375" style="194" customWidth="1"/>
    <col min="10762" max="10762" width="49.6640625" style="194" customWidth="1"/>
    <col min="10763" max="10763" width="41.88671875" style="194" bestFit="1" customWidth="1"/>
    <col min="10764" max="10765" width="13" style="194" customWidth="1"/>
    <col min="10766" max="10766" width="12.6640625" style="194" customWidth="1"/>
    <col min="10767" max="10767" width="9.6640625" style="194" customWidth="1"/>
    <col min="10768" max="10768" width="9.44140625" style="194" bestFit="1" customWidth="1"/>
    <col min="10769" max="10770" width="12.5546875" style="194" customWidth="1"/>
    <col min="10771" max="10772" width="17.44140625" style="194" customWidth="1"/>
    <col min="10773" max="10773" width="15.5546875" style="194" customWidth="1"/>
    <col min="10774" max="10774" width="39.109375" style="194" customWidth="1"/>
    <col min="10775" max="11016" width="8.6640625" style="194"/>
    <col min="11017" max="11017" width="5.109375" style="194" customWidth="1"/>
    <col min="11018" max="11018" width="49.6640625" style="194" customWidth="1"/>
    <col min="11019" max="11019" width="41.88671875" style="194" bestFit="1" customWidth="1"/>
    <col min="11020" max="11021" width="13" style="194" customWidth="1"/>
    <col min="11022" max="11022" width="12.6640625" style="194" customWidth="1"/>
    <col min="11023" max="11023" width="9.6640625" style="194" customWidth="1"/>
    <col min="11024" max="11024" width="9.44140625" style="194" bestFit="1" customWidth="1"/>
    <col min="11025" max="11026" width="12.5546875" style="194" customWidth="1"/>
    <col min="11027" max="11028" width="17.44140625" style="194" customWidth="1"/>
    <col min="11029" max="11029" width="15.5546875" style="194" customWidth="1"/>
    <col min="11030" max="11030" width="39.109375" style="194" customWidth="1"/>
    <col min="11031" max="11272" width="8.6640625" style="194"/>
    <col min="11273" max="11273" width="5.109375" style="194" customWidth="1"/>
    <col min="11274" max="11274" width="49.6640625" style="194" customWidth="1"/>
    <col min="11275" max="11275" width="41.88671875" style="194" bestFit="1" customWidth="1"/>
    <col min="11276" max="11277" width="13" style="194" customWidth="1"/>
    <col min="11278" max="11278" width="12.6640625" style="194" customWidth="1"/>
    <col min="11279" max="11279" width="9.6640625" style="194" customWidth="1"/>
    <col min="11280" max="11280" width="9.44140625" style="194" bestFit="1" customWidth="1"/>
    <col min="11281" max="11282" width="12.5546875" style="194" customWidth="1"/>
    <col min="11283" max="11284" width="17.44140625" style="194" customWidth="1"/>
    <col min="11285" max="11285" width="15.5546875" style="194" customWidth="1"/>
    <col min="11286" max="11286" width="39.109375" style="194" customWidth="1"/>
    <col min="11287" max="11528" width="8.6640625" style="194"/>
    <col min="11529" max="11529" width="5.109375" style="194" customWidth="1"/>
    <col min="11530" max="11530" width="49.6640625" style="194" customWidth="1"/>
    <col min="11531" max="11531" width="41.88671875" style="194" bestFit="1" customWidth="1"/>
    <col min="11532" max="11533" width="13" style="194" customWidth="1"/>
    <col min="11534" max="11534" width="12.6640625" style="194" customWidth="1"/>
    <col min="11535" max="11535" width="9.6640625" style="194" customWidth="1"/>
    <col min="11536" max="11536" width="9.44140625" style="194" bestFit="1" customWidth="1"/>
    <col min="11537" max="11538" width="12.5546875" style="194" customWidth="1"/>
    <col min="11539" max="11540" width="17.44140625" style="194" customWidth="1"/>
    <col min="11541" max="11541" width="15.5546875" style="194" customWidth="1"/>
    <col min="11542" max="11542" width="39.109375" style="194" customWidth="1"/>
    <col min="11543" max="11784" width="8.6640625" style="194"/>
    <col min="11785" max="11785" width="5.109375" style="194" customWidth="1"/>
    <col min="11786" max="11786" width="49.6640625" style="194" customWidth="1"/>
    <col min="11787" max="11787" width="41.88671875" style="194" bestFit="1" customWidth="1"/>
    <col min="11788" max="11789" width="13" style="194" customWidth="1"/>
    <col min="11790" max="11790" width="12.6640625" style="194" customWidth="1"/>
    <col min="11791" max="11791" width="9.6640625" style="194" customWidth="1"/>
    <col min="11792" max="11792" width="9.44140625" style="194" bestFit="1" customWidth="1"/>
    <col min="11793" max="11794" width="12.5546875" style="194" customWidth="1"/>
    <col min="11795" max="11796" width="17.44140625" style="194" customWidth="1"/>
    <col min="11797" max="11797" width="15.5546875" style="194" customWidth="1"/>
    <col min="11798" max="11798" width="39.109375" style="194" customWidth="1"/>
    <col min="11799" max="12040" width="8.6640625" style="194"/>
    <col min="12041" max="12041" width="5.109375" style="194" customWidth="1"/>
    <col min="12042" max="12042" width="49.6640625" style="194" customWidth="1"/>
    <col min="12043" max="12043" width="41.88671875" style="194" bestFit="1" customWidth="1"/>
    <col min="12044" max="12045" width="13" style="194" customWidth="1"/>
    <col min="12046" max="12046" width="12.6640625" style="194" customWidth="1"/>
    <col min="12047" max="12047" width="9.6640625" style="194" customWidth="1"/>
    <col min="12048" max="12048" width="9.44140625" style="194" bestFit="1" customWidth="1"/>
    <col min="12049" max="12050" width="12.5546875" style="194" customWidth="1"/>
    <col min="12051" max="12052" width="17.44140625" style="194" customWidth="1"/>
    <col min="12053" max="12053" width="15.5546875" style="194" customWidth="1"/>
    <col min="12054" max="12054" width="39.109375" style="194" customWidth="1"/>
    <col min="12055" max="12296" width="8.6640625" style="194"/>
    <col min="12297" max="12297" width="5.109375" style="194" customWidth="1"/>
    <col min="12298" max="12298" width="49.6640625" style="194" customWidth="1"/>
    <col min="12299" max="12299" width="41.88671875" style="194" bestFit="1" customWidth="1"/>
    <col min="12300" max="12301" width="13" style="194" customWidth="1"/>
    <col min="12302" max="12302" width="12.6640625" style="194" customWidth="1"/>
    <col min="12303" max="12303" width="9.6640625" style="194" customWidth="1"/>
    <col min="12304" max="12304" width="9.44140625" style="194" bestFit="1" customWidth="1"/>
    <col min="12305" max="12306" width="12.5546875" style="194" customWidth="1"/>
    <col min="12307" max="12308" width="17.44140625" style="194" customWidth="1"/>
    <col min="12309" max="12309" width="15.5546875" style="194" customWidth="1"/>
    <col min="12310" max="12310" width="39.109375" style="194" customWidth="1"/>
    <col min="12311" max="12552" width="8.6640625" style="194"/>
    <col min="12553" max="12553" width="5.109375" style="194" customWidth="1"/>
    <col min="12554" max="12554" width="49.6640625" style="194" customWidth="1"/>
    <col min="12555" max="12555" width="41.88671875" style="194" bestFit="1" customWidth="1"/>
    <col min="12556" max="12557" width="13" style="194" customWidth="1"/>
    <col min="12558" max="12558" width="12.6640625" style="194" customWidth="1"/>
    <col min="12559" max="12559" width="9.6640625" style="194" customWidth="1"/>
    <col min="12560" max="12560" width="9.44140625" style="194" bestFit="1" customWidth="1"/>
    <col min="12561" max="12562" width="12.5546875" style="194" customWidth="1"/>
    <col min="12563" max="12564" width="17.44140625" style="194" customWidth="1"/>
    <col min="12565" max="12565" width="15.5546875" style="194" customWidth="1"/>
    <col min="12566" max="12566" width="39.109375" style="194" customWidth="1"/>
    <col min="12567" max="12808" width="8.6640625" style="194"/>
    <col min="12809" max="12809" width="5.109375" style="194" customWidth="1"/>
    <col min="12810" max="12810" width="49.6640625" style="194" customWidth="1"/>
    <col min="12811" max="12811" width="41.88671875" style="194" bestFit="1" customWidth="1"/>
    <col min="12812" max="12813" width="13" style="194" customWidth="1"/>
    <col min="12814" max="12814" width="12.6640625" style="194" customWidth="1"/>
    <col min="12815" max="12815" width="9.6640625" style="194" customWidth="1"/>
    <col min="12816" max="12816" width="9.44140625" style="194" bestFit="1" customWidth="1"/>
    <col min="12817" max="12818" width="12.5546875" style="194" customWidth="1"/>
    <col min="12819" max="12820" width="17.44140625" style="194" customWidth="1"/>
    <col min="12821" max="12821" width="15.5546875" style="194" customWidth="1"/>
    <col min="12822" max="12822" width="39.109375" style="194" customWidth="1"/>
    <col min="12823" max="13064" width="8.6640625" style="194"/>
    <col min="13065" max="13065" width="5.109375" style="194" customWidth="1"/>
    <col min="13066" max="13066" width="49.6640625" style="194" customWidth="1"/>
    <col min="13067" max="13067" width="41.88671875" style="194" bestFit="1" customWidth="1"/>
    <col min="13068" max="13069" width="13" style="194" customWidth="1"/>
    <col min="13070" max="13070" width="12.6640625" style="194" customWidth="1"/>
    <col min="13071" max="13071" width="9.6640625" style="194" customWidth="1"/>
    <col min="13072" max="13072" width="9.44140625" style="194" bestFit="1" customWidth="1"/>
    <col min="13073" max="13074" width="12.5546875" style="194" customWidth="1"/>
    <col min="13075" max="13076" width="17.44140625" style="194" customWidth="1"/>
    <col min="13077" max="13077" width="15.5546875" style="194" customWidth="1"/>
    <col min="13078" max="13078" width="39.109375" style="194" customWidth="1"/>
    <col min="13079" max="13320" width="8.6640625" style="194"/>
    <col min="13321" max="13321" width="5.109375" style="194" customWidth="1"/>
    <col min="13322" max="13322" width="49.6640625" style="194" customWidth="1"/>
    <col min="13323" max="13323" width="41.88671875" style="194" bestFit="1" customWidth="1"/>
    <col min="13324" max="13325" width="13" style="194" customWidth="1"/>
    <col min="13326" max="13326" width="12.6640625" style="194" customWidth="1"/>
    <col min="13327" max="13327" width="9.6640625" style="194" customWidth="1"/>
    <col min="13328" max="13328" width="9.44140625" style="194" bestFit="1" customWidth="1"/>
    <col min="13329" max="13330" width="12.5546875" style="194" customWidth="1"/>
    <col min="13331" max="13332" width="17.44140625" style="194" customWidth="1"/>
    <col min="13333" max="13333" width="15.5546875" style="194" customWidth="1"/>
    <col min="13334" max="13334" width="39.109375" style="194" customWidth="1"/>
    <col min="13335" max="13576" width="8.6640625" style="194"/>
    <col min="13577" max="13577" width="5.109375" style="194" customWidth="1"/>
    <col min="13578" max="13578" width="49.6640625" style="194" customWidth="1"/>
    <col min="13579" max="13579" width="41.88671875" style="194" bestFit="1" customWidth="1"/>
    <col min="13580" max="13581" width="13" style="194" customWidth="1"/>
    <col min="13582" max="13582" width="12.6640625" style="194" customWidth="1"/>
    <col min="13583" max="13583" width="9.6640625" style="194" customWidth="1"/>
    <col min="13584" max="13584" width="9.44140625" style="194" bestFit="1" customWidth="1"/>
    <col min="13585" max="13586" width="12.5546875" style="194" customWidth="1"/>
    <col min="13587" max="13588" width="17.44140625" style="194" customWidth="1"/>
    <col min="13589" max="13589" width="15.5546875" style="194" customWidth="1"/>
    <col min="13590" max="13590" width="39.109375" style="194" customWidth="1"/>
    <col min="13591" max="13832" width="8.6640625" style="194"/>
    <col min="13833" max="13833" width="5.109375" style="194" customWidth="1"/>
    <col min="13834" max="13834" width="49.6640625" style="194" customWidth="1"/>
    <col min="13835" max="13835" width="41.88671875" style="194" bestFit="1" customWidth="1"/>
    <col min="13836" max="13837" width="13" style="194" customWidth="1"/>
    <col min="13838" max="13838" width="12.6640625" style="194" customWidth="1"/>
    <col min="13839" max="13839" width="9.6640625" style="194" customWidth="1"/>
    <col min="13840" max="13840" width="9.44140625" style="194" bestFit="1" customWidth="1"/>
    <col min="13841" max="13842" width="12.5546875" style="194" customWidth="1"/>
    <col min="13843" max="13844" width="17.44140625" style="194" customWidth="1"/>
    <col min="13845" max="13845" width="15.5546875" style="194" customWidth="1"/>
    <col min="13846" max="13846" width="39.109375" style="194" customWidth="1"/>
    <col min="13847" max="14088" width="8.6640625" style="194"/>
    <col min="14089" max="14089" width="5.109375" style="194" customWidth="1"/>
    <col min="14090" max="14090" width="49.6640625" style="194" customWidth="1"/>
    <col min="14091" max="14091" width="41.88671875" style="194" bestFit="1" customWidth="1"/>
    <col min="14092" max="14093" width="13" style="194" customWidth="1"/>
    <col min="14094" max="14094" width="12.6640625" style="194" customWidth="1"/>
    <col min="14095" max="14095" width="9.6640625" style="194" customWidth="1"/>
    <col min="14096" max="14096" width="9.44140625" style="194" bestFit="1" customWidth="1"/>
    <col min="14097" max="14098" width="12.5546875" style="194" customWidth="1"/>
    <col min="14099" max="14100" width="17.44140625" style="194" customWidth="1"/>
    <col min="14101" max="14101" width="15.5546875" style="194" customWidth="1"/>
    <col min="14102" max="14102" width="39.109375" style="194" customWidth="1"/>
    <col min="14103" max="14344" width="8.6640625" style="194"/>
    <col min="14345" max="14345" width="5.109375" style="194" customWidth="1"/>
    <col min="14346" max="14346" width="49.6640625" style="194" customWidth="1"/>
    <col min="14347" max="14347" width="41.88671875" style="194" bestFit="1" customWidth="1"/>
    <col min="14348" max="14349" width="13" style="194" customWidth="1"/>
    <col min="14350" max="14350" width="12.6640625" style="194" customWidth="1"/>
    <col min="14351" max="14351" width="9.6640625" style="194" customWidth="1"/>
    <col min="14352" max="14352" width="9.44140625" style="194" bestFit="1" customWidth="1"/>
    <col min="14353" max="14354" width="12.5546875" style="194" customWidth="1"/>
    <col min="14355" max="14356" width="17.44140625" style="194" customWidth="1"/>
    <col min="14357" max="14357" width="15.5546875" style="194" customWidth="1"/>
    <col min="14358" max="14358" width="39.109375" style="194" customWidth="1"/>
    <col min="14359" max="14600" width="8.6640625" style="194"/>
    <col min="14601" max="14601" width="5.109375" style="194" customWidth="1"/>
    <col min="14602" max="14602" width="49.6640625" style="194" customWidth="1"/>
    <col min="14603" max="14603" width="41.88671875" style="194" bestFit="1" customWidth="1"/>
    <col min="14604" max="14605" width="13" style="194" customWidth="1"/>
    <col min="14606" max="14606" width="12.6640625" style="194" customWidth="1"/>
    <col min="14607" max="14607" width="9.6640625" style="194" customWidth="1"/>
    <col min="14608" max="14608" width="9.44140625" style="194" bestFit="1" customWidth="1"/>
    <col min="14609" max="14610" width="12.5546875" style="194" customWidth="1"/>
    <col min="14611" max="14612" width="17.44140625" style="194" customWidth="1"/>
    <col min="14613" max="14613" width="15.5546875" style="194" customWidth="1"/>
    <col min="14614" max="14614" width="39.109375" style="194" customWidth="1"/>
    <col min="14615" max="14856" width="8.6640625" style="194"/>
    <col min="14857" max="14857" width="5.109375" style="194" customWidth="1"/>
    <col min="14858" max="14858" width="49.6640625" style="194" customWidth="1"/>
    <col min="14859" max="14859" width="41.88671875" style="194" bestFit="1" customWidth="1"/>
    <col min="14860" max="14861" width="13" style="194" customWidth="1"/>
    <col min="14862" max="14862" width="12.6640625" style="194" customWidth="1"/>
    <col min="14863" max="14863" width="9.6640625" style="194" customWidth="1"/>
    <col min="14864" max="14864" width="9.44140625" style="194" bestFit="1" customWidth="1"/>
    <col min="14865" max="14866" width="12.5546875" style="194" customWidth="1"/>
    <col min="14867" max="14868" width="17.44140625" style="194" customWidth="1"/>
    <col min="14869" max="14869" width="15.5546875" style="194" customWidth="1"/>
    <col min="14870" max="14870" width="39.109375" style="194" customWidth="1"/>
    <col min="14871" max="15112" width="8.6640625" style="194"/>
    <col min="15113" max="15113" width="5.109375" style="194" customWidth="1"/>
    <col min="15114" max="15114" width="49.6640625" style="194" customWidth="1"/>
    <col min="15115" max="15115" width="41.88671875" style="194" bestFit="1" customWidth="1"/>
    <col min="15116" max="15117" width="13" style="194" customWidth="1"/>
    <col min="15118" max="15118" width="12.6640625" style="194" customWidth="1"/>
    <col min="15119" max="15119" width="9.6640625" style="194" customWidth="1"/>
    <col min="15120" max="15120" width="9.44140625" style="194" bestFit="1" customWidth="1"/>
    <col min="15121" max="15122" width="12.5546875" style="194" customWidth="1"/>
    <col min="15123" max="15124" width="17.44140625" style="194" customWidth="1"/>
    <col min="15125" max="15125" width="15.5546875" style="194" customWidth="1"/>
    <col min="15126" max="15126" width="39.109375" style="194" customWidth="1"/>
    <col min="15127" max="15368" width="8.6640625" style="194"/>
    <col min="15369" max="15369" width="5.109375" style="194" customWidth="1"/>
    <col min="15370" max="15370" width="49.6640625" style="194" customWidth="1"/>
    <col min="15371" max="15371" width="41.88671875" style="194" bestFit="1" customWidth="1"/>
    <col min="15372" max="15373" width="13" style="194" customWidth="1"/>
    <col min="15374" max="15374" width="12.6640625" style="194" customWidth="1"/>
    <col min="15375" max="15375" width="9.6640625" style="194" customWidth="1"/>
    <col min="15376" max="15376" width="9.44140625" style="194" bestFit="1" customWidth="1"/>
    <col min="15377" max="15378" width="12.5546875" style="194" customWidth="1"/>
    <col min="15379" max="15380" width="17.44140625" style="194" customWidth="1"/>
    <col min="15381" max="15381" width="15.5546875" style="194" customWidth="1"/>
    <col min="15382" max="15382" width="39.109375" style="194" customWidth="1"/>
    <col min="15383" max="15624" width="8.6640625" style="194"/>
    <col min="15625" max="15625" width="5.109375" style="194" customWidth="1"/>
    <col min="15626" max="15626" width="49.6640625" style="194" customWidth="1"/>
    <col min="15627" max="15627" width="41.88671875" style="194" bestFit="1" customWidth="1"/>
    <col min="15628" max="15629" width="13" style="194" customWidth="1"/>
    <col min="15630" max="15630" width="12.6640625" style="194" customWidth="1"/>
    <col min="15631" max="15631" width="9.6640625" style="194" customWidth="1"/>
    <col min="15632" max="15632" width="9.44140625" style="194" bestFit="1" customWidth="1"/>
    <col min="15633" max="15634" width="12.5546875" style="194" customWidth="1"/>
    <col min="15635" max="15636" width="17.44140625" style="194" customWidth="1"/>
    <col min="15637" max="15637" width="15.5546875" style="194" customWidth="1"/>
    <col min="15638" max="15638" width="39.109375" style="194" customWidth="1"/>
    <col min="15639" max="15880" width="8.6640625" style="194"/>
    <col min="15881" max="15881" width="5.109375" style="194" customWidth="1"/>
    <col min="15882" max="15882" width="49.6640625" style="194" customWidth="1"/>
    <col min="15883" max="15883" width="41.88671875" style="194" bestFit="1" customWidth="1"/>
    <col min="15884" max="15885" width="13" style="194" customWidth="1"/>
    <col min="15886" max="15886" width="12.6640625" style="194" customWidth="1"/>
    <col min="15887" max="15887" width="9.6640625" style="194" customWidth="1"/>
    <col min="15888" max="15888" width="9.44140625" style="194" bestFit="1" customWidth="1"/>
    <col min="15889" max="15890" width="12.5546875" style="194" customWidth="1"/>
    <col min="15891" max="15892" width="17.44140625" style="194" customWidth="1"/>
    <col min="15893" max="15893" width="15.5546875" style="194" customWidth="1"/>
    <col min="15894" max="15894" width="39.109375" style="194" customWidth="1"/>
    <col min="15895" max="16136" width="8.6640625" style="194"/>
    <col min="16137" max="16137" width="5.109375" style="194" customWidth="1"/>
    <col min="16138" max="16138" width="49.6640625" style="194" customWidth="1"/>
    <col min="16139" max="16139" width="41.88671875" style="194" bestFit="1" customWidth="1"/>
    <col min="16140" max="16141" width="13" style="194" customWidth="1"/>
    <col min="16142" max="16142" width="12.6640625" style="194" customWidth="1"/>
    <col min="16143" max="16143" width="9.6640625" style="194" customWidth="1"/>
    <col min="16144" max="16144" width="9.44140625" style="194" bestFit="1" customWidth="1"/>
    <col min="16145" max="16146" width="12.5546875" style="194" customWidth="1"/>
    <col min="16147" max="16148" width="17.44140625" style="194" customWidth="1"/>
    <col min="16149" max="16149" width="15.5546875" style="194" customWidth="1"/>
    <col min="16150" max="16150" width="39.109375" style="194" customWidth="1"/>
    <col min="16151" max="16384" width="8.6640625" style="194"/>
  </cols>
  <sheetData>
    <row r="1" spans="1:25" s="35" customFormat="1" ht="24.6" x14ac:dyDescent="0.4">
      <c r="A1" s="257" t="s">
        <v>72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</row>
    <row r="2" spans="1:25" s="1" customFormat="1" ht="10.199999999999999" x14ac:dyDescent="0.3">
      <c r="A2" s="258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</row>
    <row r="3" spans="1:25" s="4" customFormat="1" ht="20.399999999999999" x14ac:dyDescent="0.3">
      <c r="A3" s="2" t="s">
        <v>0</v>
      </c>
      <c r="B3" s="2" t="s">
        <v>1</v>
      </c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3"/>
    </row>
    <row r="4" spans="1:25" s="4" customFormat="1" ht="21" x14ac:dyDescent="0.3">
      <c r="A4" s="238" t="s">
        <v>2</v>
      </c>
      <c r="B4" s="239" t="s">
        <v>55</v>
      </c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3"/>
    </row>
    <row r="5" spans="1:25" s="1" customFormat="1" ht="10.199999999999999" x14ac:dyDescent="0.3">
      <c r="A5" s="258"/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</row>
    <row r="6" spans="1:25" s="5" customFormat="1" ht="15" thickBot="1" x14ac:dyDescent="0.35"/>
    <row r="7" spans="1:25" s="10" customFormat="1" ht="10.8" thickTop="1" x14ac:dyDescent="0.2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9"/>
    </row>
    <row r="8" spans="1:25" s="5" customFormat="1" ht="24.6" x14ac:dyDescent="0.4">
      <c r="A8" s="261" t="s">
        <v>70</v>
      </c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3"/>
    </row>
    <row r="9" spans="1:25" s="14" customFormat="1" ht="10.199999999999999" x14ac:dyDescent="0.2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3"/>
    </row>
    <row r="10" spans="1:25" s="36" customFormat="1" ht="24.6" x14ac:dyDescent="0.4">
      <c r="A10" s="261" t="s">
        <v>73</v>
      </c>
      <c r="B10" s="262"/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3"/>
    </row>
    <row r="11" spans="1:25" s="10" customFormat="1" ht="10.8" thickBot="1" x14ac:dyDescent="0.25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7"/>
    </row>
    <row r="12" spans="1:25" s="36" customFormat="1" ht="19.2" thickTop="1" thickBot="1" x14ac:dyDescent="0.3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8"/>
      <c r="U12" s="38"/>
      <c r="V12" s="39"/>
    </row>
    <row r="13" spans="1:25" s="36" customFormat="1" ht="33.6" thickTop="1" x14ac:dyDescent="0.6">
      <c r="A13" s="40"/>
      <c r="B13" s="41"/>
      <c r="C13" s="264" t="s">
        <v>74</v>
      </c>
      <c r="D13" s="265"/>
      <c r="E13" s="265"/>
      <c r="F13" s="265"/>
      <c r="G13" s="265"/>
      <c r="H13" s="265"/>
      <c r="I13" s="266"/>
      <c r="J13" s="42"/>
      <c r="N13" s="267" t="s">
        <v>75</v>
      </c>
      <c r="O13" s="268"/>
      <c r="P13" s="268"/>
      <c r="Q13" s="268"/>
      <c r="R13" s="268"/>
      <c r="S13" s="268"/>
      <c r="T13" s="269"/>
      <c r="U13" s="38"/>
      <c r="V13" s="39"/>
    </row>
    <row r="14" spans="1:25" s="47" customFormat="1" ht="57.6" x14ac:dyDescent="0.3">
      <c r="A14" s="24">
        <v>1</v>
      </c>
      <c r="B14" s="25" t="s">
        <v>76</v>
      </c>
      <c r="C14" s="26" t="s">
        <v>77</v>
      </c>
      <c r="D14" s="28" t="s">
        <v>5</v>
      </c>
      <c r="E14" s="28" t="s">
        <v>7</v>
      </c>
      <c r="F14" s="28" t="s">
        <v>78</v>
      </c>
      <c r="G14" s="28" t="s">
        <v>79</v>
      </c>
      <c r="H14" s="28" t="s">
        <v>80</v>
      </c>
      <c r="I14" s="43" t="s">
        <v>81</v>
      </c>
      <c r="J14" s="5"/>
      <c r="K14" s="28" t="s">
        <v>82</v>
      </c>
      <c r="L14" s="44" t="s">
        <v>83</v>
      </c>
      <c r="M14" s="5"/>
      <c r="N14" s="45" t="s">
        <v>78</v>
      </c>
      <c r="O14" s="28" t="s">
        <v>79</v>
      </c>
      <c r="P14" s="28" t="s">
        <v>80</v>
      </c>
      <c r="Q14" s="28" t="s">
        <v>81</v>
      </c>
      <c r="R14" s="28" t="s">
        <v>84</v>
      </c>
      <c r="S14" s="28" t="s">
        <v>85</v>
      </c>
      <c r="T14" s="43" t="s">
        <v>86</v>
      </c>
      <c r="U14" s="237" t="s">
        <v>87</v>
      </c>
      <c r="V14" s="46" t="s">
        <v>88</v>
      </c>
    </row>
    <row r="15" spans="1:25" s="47" customFormat="1" ht="26.4" x14ac:dyDescent="0.3">
      <c r="A15" s="48" t="s">
        <v>89</v>
      </c>
      <c r="B15" s="49" t="s">
        <v>90</v>
      </c>
      <c r="C15" s="50" t="s">
        <v>91</v>
      </c>
      <c r="D15" s="51" t="s">
        <v>92</v>
      </c>
      <c r="E15" s="51" t="s">
        <v>93</v>
      </c>
      <c r="F15" s="52">
        <v>1</v>
      </c>
      <c r="G15" s="53">
        <v>20</v>
      </c>
      <c r="H15" s="53">
        <v>25</v>
      </c>
      <c r="I15" s="54">
        <f t="shared" ref="I15:I23" si="0">F15*(G15*H15)</f>
        <v>500</v>
      </c>
      <c r="J15" s="5"/>
      <c r="K15" s="53">
        <v>200</v>
      </c>
      <c r="L15" s="55">
        <f>(K15/F15)*I15</f>
        <v>100000</v>
      </c>
      <c r="M15" s="5"/>
      <c r="N15" s="56">
        <v>1</v>
      </c>
      <c r="O15" s="57">
        <v>25</v>
      </c>
      <c r="P15" s="57">
        <v>15</v>
      </c>
      <c r="Q15" s="57">
        <f t="shared" ref="Q15:Q23" si="1">N15*(O15*P15)</f>
        <v>375</v>
      </c>
      <c r="R15" s="58">
        <v>47.5</v>
      </c>
      <c r="S15" s="59">
        <f>R15/Q15</f>
        <v>0.12666666666666668</v>
      </c>
      <c r="T15" s="60">
        <f>IF(S15=""," ",(I15*K15)*S15)</f>
        <v>12666.666666666668</v>
      </c>
      <c r="U15" s="61">
        <v>0.21</v>
      </c>
      <c r="V15" s="62"/>
      <c r="X15" s="63"/>
    </row>
    <row r="16" spans="1:25" s="47" customFormat="1" ht="26.4" x14ac:dyDescent="0.3">
      <c r="A16" s="64" t="s">
        <v>13</v>
      </c>
      <c r="B16" s="65" t="s">
        <v>94</v>
      </c>
      <c r="C16" s="66" t="s">
        <v>95</v>
      </c>
      <c r="D16" s="31" t="s">
        <v>96</v>
      </c>
      <c r="E16" s="67" t="s">
        <v>93</v>
      </c>
      <c r="F16" s="68">
        <v>1</v>
      </c>
      <c r="G16" s="69">
        <v>10</v>
      </c>
      <c r="H16" s="70">
        <v>10</v>
      </c>
      <c r="I16" s="71">
        <f t="shared" si="0"/>
        <v>100</v>
      </c>
      <c r="J16" s="5"/>
      <c r="K16" s="72">
        <v>90</v>
      </c>
      <c r="L16" s="55">
        <f t="shared" ref="L16:L23" si="2">(K16/F16)*I16</f>
        <v>9000</v>
      </c>
      <c r="M16" s="5"/>
      <c r="N16" s="73">
        <v>1</v>
      </c>
      <c r="O16" s="74"/>
      <c r="P16" s="74"/>
      <c r="Q16" s="75">
        <f t="shared" si="1"/>
        <v>0</v>
      </c>
      <c r="R16" s="29"/>
      <c r="S16" s="30" t="str">
        <f t="shared" ref="S16:S23" si="3">IF(R16="","",R16/Q16)</f>
        <v/>
      </c>
      <c r="T16" s="76" t="str">
        <f>IF(S16=""," ",(I16*K16)*S16)</f>
        <v xml:space="preserve"> </v>
      </c>
      <c r="U16" s="77"/>
      <c r="V16" s="78"/>
      <c r="Y16" s="79"/>
    </row>
    <row r="17" spans="1:23" s="47" customFormat="1" ht="39.6" x14ac:dyDescent="0.3">
      <c r="A17" s="80" t="s">
        <v>19</v>
      </c>
      <c r="B17" s="81" t="s">
        <v>97</v>
      </c>
      <c r="C17" s="82" t="s">
        <v>98</v>
      </c>
      <c r="D17" s="67" t="s">
        <v>99</v>
      </c>
      <c r="E17" s="67" t="s">
        <v>100</v>
      </c>
      <c r="F17" s="68">
        <v>1</v>
      </c>
      <c r="G17" s="68">
        <v>40</v>
      </c>
      <c r="H17" s="70">
        <v>25</v>
      </c>
      <c r="I17" s="71">
        <f t="shared" si="0"/>
        <v>1000</v>
      </c>
      <c r="J17" s="5"/>
      <c r="K17" s="83">
        <v>250</v>
      </c>
      <c r="L17" s="55">
        <f t="shared" si="2"/>
        <v>250000</v>
      </c>
      <c r="M17" s="5"/>
      <c r="N17" s="73">
        <v>1</v>
      </c>
      <c r="O17" s="74"/>
      <c r="P17" s="74"/>
      <c r="Q17" s="75">
        <f t="shared" si="1"/>
        <v>0</v>
      </c>
      <c r="R17" s="29"/>
      <c r="S17" s="30" t="str">
        <f t="shared" si="3"/>
        <v/>
      </c>
      <c r="T17" s="76" t="str">
        <f t="shared" ref="T17:T23" si="4">IF(S17="","",(I17*K17)*S17)</f>
        <v/>
      </c>
      <c r="U17" s="77"/>
      <c r="V17" s="78"/>
    </row>
    <row r="18" spans="1:23" s="47" customFormat="1" ht="39.6" x14ac:dyDescent="0.3">
      <c r="A18" s="64" t="s">
        <v>101</v>
      </c>
      <c r="B18" s="81" t="s">
        <v>102</v>
      </c>
      <c r="C18" s="82" t="s">
        <v>103</v>
      </c>
      <c r="D18" s="67" t="s">
        <v>104</v>
      </c>
      <c r="E18" s="67" t="s">
        <v>105</v>
      </c>
      <c r="F18" s="68">
        <v>1</v>
      </c>
      <c r="G18" s="88">
        <v>1</v>
      </c>
      <c r="H18" s="70">
        <v>20</v>
      </c>
      <c r="I18" s="71">
        <f t="shared" si="0"/>
        <v>20</v>
      </c>
      <c r="J18" s="5"/>
      <c r="K18" s="84">
        <v>350</v>
      </c>
      <c r="L18" s="55">
        <f t="shared" si="2"/>
        <v>7000</v>
      </c>
      <c r="M18" s="5"/>
      <c r="N18" s="73">
        <v>1</v>
      </c>
      <c r="O18" s="74"/>
      <c r="P18" s="74"/>
      <c r="Q18" s="75">
        <f t="shared" si="1"/>
        <v>0</v>
      </c>
      <c r="R18" s="29"/>
      <c r="S18" s="30" t="str">
        <f t="shared" si="3"/>
        <v/>
      </c>
      <c r="T18" s="76" t="str">
        <f t="shared" si="4"/>
        <v/>
      </c>
      <c r="U18" s="77"/>
      <c r="V18" s="78"/>
    </row>
    <row r="19" spans="1:23" s="47" customFormat="1" ht="26.4" x14ac:dyDescent="0.3">
      <c r="A19" s="64" t="s">
        <v>106</v>
      </c>
      <c r="B19" s="81" t="s">
        <v>107</v>
      </c>
      <c r="C19" s="66" t="s">
        <v>108</v>
      </c>
      <c r="D19" s="67" t="s">
        <v>109</v>
      </c>
      <c r="E19" s="67" t="s">
        <v>105</v>
      </c>
      <c r="F19" s="68">
        <v>1</v>
      </c>
      <c r="G19" s="85">
        <v>25</v>
      </c>
      <c r="H19" s="75">
        <v>20</v>
      </c>
      <c r="I19" s="71">
        <f t="shared" si="0"/>
        <v>500</v>
      </c>
      <c r="J19" s="5"/>
      <c r="K19" s="86">
        <v>950</v>
      </c>
      <c r="L19" s="55">
        <f t="shared" si="2"/>
        <v>475000</v>
      </c>
      <c r="M19" s="5"/>
      <c r="N19" s="73">
        <v>1</v>
      </c>
      <c r="O19" s="74"/>
      <c r="P19" s="74"/>
      <c r="Q19" s="75">
        <f t="shared" si="1"/>
        <v>0</v>
      </c>
      <c r="R19" s="29"/>
      <c r="S19" s="30" t="str">
        <f t="shared" si="3"/>
        <v/>
      </c>
      <c r="T19" s="76" t="str">
        <f t="shared" si="4"/>
        <v/>
      </c>
      <c r="U19" s="77"/>
      <c r="V19" s="78"/>
    </row>
    <row r="20" spans="1:23" s="47" customFormat="1" ht="26.4" x14ac:dyDescent="0.3">
      <c r="A20" s="80" t="s">
        <v>110</v>
      </c>
      <c r="B20" s="81" t="s">
        <v>111</v>
      </c>
      <c r="C20" s="66" t="s">
        <v>112</v>
      </c>
      <c r="D20" s="67" t="s">
        <v>113</v>
      </c>
      <c r="E20" s="67" t="s">
        <v>114</v>
      </c>
      <c r="F20" s="68">
        <v>1</v>
      </c>
      <c r="G20" s="68">
        <v>20</v>
      </c>
      <c r="H20" s="70">
        <v>25</v>
      </c>
      <c r="I20" s="71">
        <f t="shared" si="0"/>
        <v>500</v>
      </c>
      <c r="J20" s="5"/>
      <c r="K20" s="83">
        <v>150</v>
      </c>
      <c r="L20" s="55">
        <f t="shared" si="2"/>
        <v>75000</v>
      </c>
      <c r="M20" s="5"/>
      <c r="N20" s="73">
        <v>1</v>
      </c>
      <c r="O20" s="74"/>
      <c r="P20" s="74"/>
      <c r="Q20" s="75">
        <f t="shared" si="1"/>
        <v>0</v>
      </c>
      <c r="R20" s="29"/>
      <c r="S20" s="30" t="str">
        <f t="shared" si="3"/>
        <v/>
      </c>
      <c r="T20" s="76" t="str">
        <f t="shared" si="4"/>
        <v/>
      </c>
      <c r="U20" s="77"/>
      <c r="V20" s="78"/>
    </row>
    <row r="21" spans="1:23" s="47" customFormat="1" ht="26.4" x14ac:dyDescent="0.3">
      <c r="A21" s="80" t="s">
        <v>115</v>
      </c>
      <c r="B21" s="81" t="s">
        <v>116</v>
      </c>
      <c r="C21" s="87" t="s">
        <v>117</v>
      </c>
      <c r="D21" s="67" t="s">
        <v>118</v>
      </c>
      <c r="E21" s="31" t="s">
        <v>119</v>
      </c>
      <c r="F21" s="88">
        <v>1</v>
      </c>
      <c r="G21" s="88">
        <v>10</v>
      </c>
      <c r="H21" s="68">
        <v>20</v>
      </c>
      <c r="I21" s="89">
        <f t="shared" si="0"/>
        <v>200</v>
      </c>
      <c r="J21" s="5"/>
      <c r="K21" s="90">
        <v>60</v>
      </c>
      <c r="L21" s="55">
        <f t="shared" si="2"/>
        <v>12000</v>
      </c>
      <c r="M21" s="5"/>
      <c r="N21" s="73">
        <v>1</v>
      </c>
      <c r="O21" s="74"/>
      <c r="P21" s="91"/>
      <c r="Q21" s="92">
        <f t="shared" si="1"/>
        <v>0</v>
      </c>
      <c r="R21" s="29"/>
      <c r="S21" s="30" t="str">
        <f t="shared" si="3"/>
        <v/>
      </c>
      <c r="T21" s="76" t="str">
        <f t="shared" si="4"/>
        <v/>
      </c>
      <c r="U21" s="77"/>
      <c r="V21" s="78"/>
      <c r="W21" s="93"/>
    </row>
    <row r="22" spans="1:23" s="47" customFormat="1" ht="14.4" x14ac:dyDescent="0.3">
      <c r="A22" s="80" t="s">
        <v>120</v>
      </c>
      <c r="B22" s="94" t="s">
        <v>121</v>
      </c>
      <c r="C22" s="87" t="s">
        <v>122</v>
      </c>
      <c r="D22" s="31" t="s">
        <v>123</v>
      </c>
      <c r="E22" s="67" t="s">
        <v>114</v>
      </c>
      <c r="F22" s="68">
        <v>1</v>
      </c>
      <c r="G22" s="85">
        <v>1</v>
      </c>
      <c r="H22" s="75">
        <v>1000</v>
      </c>
      <c r="I22" s="89">
        <f t="shared" si="0"/>
        <v>1000</v>
      </c>
      <c r="J22" s="5"/>
      <c r="K22" s="83">
        <v>30</v>
      </c>
      <c r="L22" s="55">
        <f t="shared" si="2"/>
        <v>30000</v>
      </c>
      <c r="M22" s="5"/>
      <c r="N22" s="73">
        <v>1</v>
      </c>
      <c r="O22" s="74"/>
      <c r="P22" s="74"/>
      <c r="Q22" s="75">
        <f t="shared" si="1"/>
        <v>0</v>
      </c>
      <c r="R22" s="29"/>
      <c r="S22" s="30" t="str">
        <f t="shared" si="3"/>
        <v/>
      </c>
      <c r="T22" s="76" t="str">
        <f t="shared" si="4"/>
        <v/>
      </c>
      <c r="U22" s="77"/>
      <c r="V22" s="78"/>
    </row>
    <row r="23" spans="1:23" s="97" customFormat="1" ht="26.4" x14ac:dyDescent="0.3">
      <c r="A23" s="64" t="s">
        <v>124</v>
      </c>
      <c r="B23" s="94" t="s">
        <v>125</v>
      </c>
      <c r="C23" s="95" t="s">
        <v>126</v>
      </c>
      <c r="D23" s="96"/>
      <c r="E23" s="96" t="s">
        <v>127</v>
      </c>
      <c r="F23" s="92">
        <v>1</v>
      </c>
      <c r="G23" s="68">
        <v>1</v>
      </c>
      <c r="H23" s="70">
        <v>30</v>
      </c>
      <c r="I23" s="89">
        <f t="shared" si="0"/>
        <v>30</v>
      </c>
      <c r="J23" s="5"/>
      <c r="K23" s="84">
        <v>300</v>
      </c>
      <c r="L23" s="55">
        <f t="shared" si="2"/>
        <v>9000</v>
      </c>
      <c r="M23" s="5"/>
      <c r="N23" s="73">
        <v>1</v>
      </c>
      <c r="O23" s="74"/>
      <c r="P23" s="74"/>
      <c r="Q23" s="75">
        <f t="shared" si="1"/>
        <v>0</v>
      </c>
      <c r="R23" s="29"/>
      <c r="S23" s="30" t="str">
        <f t="shared" si="3"/>
        <v/>
      </c>
      <c r="T23" s="76" t="str">
        <f t="shared" si="4"/>
        <v/>
      </c>
      <c r="U23" s="77"/>
      <c r="V23" s="78"/>
    </row>
    <row r="24" spans="1:23" s="97" customFormat="1" ht="14.4" x14ac:dyDescent="0.3">
      <c r="A24" s="98"/>
      <c r="B24" s="99"/>
      <c r="C24" s="100"/>
      <c r="D24" s="101"/>
      <c r="E24" s="101"/>
      <c r="F24" s="101"/>
      <c r="G24" s="102"/>
      <c r="H24" s="103"/>
      <c r="I24" s="104"/>
      <c r="J24" s="5"/>
      <c r="K24" s="105"/>
      <c r="L24" s="106"/>
      <c r="M24" s="5"/>
      <c r="N24" s="107"/>
      <c r="O24" s="108"/>
      <c r="P24" s="108"/>
      <c r="Q24" s="109"/>
      <c r="R24" s="110"/>
      <c r="S24" s="111"/>
      <c r="T24" s="112"/>
      <c r="U24" s="113"/>
      <c r="V24" s="114"/>
    </row>
    <row r="25" spans="1:23" s="47" customFormat="1" ht="57.6" x14ac:dyDescent="0.3">
      <c r="A25" s="24">
        <v>2</v>
      </c>
      <c r="B25" s="25" t="s">
        <v>128</v>
      </c>
      <c r="C25" s="26" t="s">
        <v>77</v>
      </c>
      <c r="D25" s="115" t="s">
        <v>129</v>
      </c>
      <c r="E25" s="116" t="s">
        <v>7</v>
      </c>
      <c r="F25" s="28" t="s">
        <v>78</v>
      </c>
      <c r="G25" s="28" t="s">
        <v>79</v>
      </c>
      <c r="H25" s="117" t="s">
        <v>130</v>
      </c>
      <c r="I25" s="118" t="s">
        <v>131</v>
      </c>
      <c r="J25" s="5"/>
      <c r="K25" s="28" t="s">
        <v>82</v>
      </c>
      <c r="L25" s="44" t="s">
        <v>132</v>
      </c>
      <c r="M25" s="5"/>
      <c r="N25" s="45" t="s">
        <v>78</v>
      </c>
      <c r="O25" s="28" t="s">
        <v>79</v>
      </c>
      <c r="P25" s="28" t="s">
        <v>130</v>
      </c>
      <c r="Q25" s="28" t="s">
        <v>131</v>
      </c>
      <c r="R25" s="28" t="s">
        <v>84</v>
      </c>
      <c r="S25" s="28" t="s">
        <v>133</v>
      </c>
      <c r="T25" s="43" t="s">
        <v>134</v>
      </c>
      <c r="U25" s="237" t="s">
        <v>87</v>
      </c>
      <c r="V25" s="119"/>
    </row>
    <row r="26" spans="1:23" s="47" customFormat="1" ht="26.4" x14ac:dyDescent="0.3">
      <c r="A26" s="80" t="s">
        <v>24</v>
      </c>
      <c r="B26" s="94" t="s">
        <v>135</v>
      </c>
      <c r="C26" s="66" t="s">
        <v>215</v>
      </c>
      <c r="D26" s="120" t="s">
        <v>136</v>
      </c>
      <c r="E26" s="67" t="s">
        <v>137</v>
      </c>
      <c r="F26" s="68">
        <v>1</v>
      </c>
      <c r="G26" s="121">
        <v>36</v>
      </c>
      <c r="H26" s="240">
        <v>800</v>
      </c>
      <c r="I26" s="122">
        <f>F26*(G26*H26)</f>
        <v>28800</v>
      </c>
      <c r="J26" s="5"/>
      <c r="K26" s="86">
        <v>3100</v>
      </c>
      <c r="L26" s="123">
        <f t="shared" ref="L26:L30" si="5">(K26/F26)*I26</f>
        <v>89280000</v>
      </c>
      <c r="M26" s="5"/>
      <c r="N26" s="73">
        <v>1</v>
      </c>
      <c r="O26" s="74"/>
      <c r="P26" s="124"/>
      <c r="Q26" s="75">
        <f>N26*(O26*P26)</f>
        <v>0</v>
      </c>
      <c r="R26" s="29"/>
      <c r="S26" s="125" t="str">
        <f>IF(R26="","",R26/Q26)</f>
        <v/>
      </c>
      <c r="T26" s="126" t="str">
        <f>IF(S26=""," ",(I26*K26)*S26)</f>
        <v xml:space="preserve"> </v>
      </c>
      <c r="U26" s="77"/>
      <c r="V26" s="78"/>
    </row>
    <row r="27" spans="1:23" s="97" customFormat="1" ht="26.4" x14ac:dyDescent="0.3">
      <c r="A27" s="64" t="s">
        <v>138</v>
      </c>
      <c r="B27" s="127" t="s">
        <v>139</v>
      </c>
      <c r="C27" s="95" t="s">
        <v>140</v>
      </c>
      <c r="D27" s="96" t="s">
        <v>136</v>
      </c>
      <c r="E27" s="96" t="s">
        <v>114</v>
      </c>
      <c r="F27" s="92">
        <v>1</v>
      </c>
      <c r="G27" s="128">
        <v>30</v>
      </c>
      <c r="H27" s="128">
        <v>400</v>
      </c>
      <c r="I27" s="129">
        <f>F27*(G27*H27)</f>
        <v>12000</v>
      </c>
      <c r="J27" s="5"/>
      <c r="K27" s="84">
        <v>500</v>
      </c>
      <c r="L27" s="130">
        <f t="shared" si="5"/>
        <v>6000000</v>
      </c>
      <c r="M27" s="5"/>
      <c r="N27" s="73">
        <v>1</v>
      </c>
      <c r="O27" s="74"/>
      <c r="P27" s="74"/>
      <c r="Q27" s="75">
        <f>N27*(O27*P27)</f>
        <v>0</v>
      </c>
      <c r="R27" s="29"/>
      <c r="S27" s="125" t="str">
        <f t="shared" ref="S27:S30" si="6">IF(R27="","",R27/Q27)</f>
        <v/>
      </c>
      <c r="T27" s="76" t="str">
        <f>IF(S27=""," ",(I27*K27)*S27)</f>
        <v xml:space="preserve"> </v>
      </c>
      <c r="U27" s="77"/>
      <c r="V27" s="78"/>
    </row>
    <row r="28" spans="1:23" s="97" customFormat="1" ht="26.4" x14ac:dyDescent="0.3">
      <c r="A28" s="64" t="s">
        <v>141</v>
      </c>
      <c r="B28" s="94" t="s">
        <v>142</v>
      </c>
      <c r="C28" s="95" t="s">
        <v>143</v>
      </c>
      <c r="D28" s="96" t="s">
        <v>136</v>
      </c>
      <c r="E28" s="96" t="s">
        <v>114</v>
      </c>
      <c r="F28" s="92">
        <v>1</v>
      </c>
      <c r="G28" s="128">
        <v>6</v>
      </c>
      <c r="H28" s="128">
        <v>160</v>
      </c>
      <c r="I28" s="129">
        <f>F28*(G28*H28)</f>
        <v>960</v>
      </c>
      <c r="J28" s="5"/>
      <c r="K28" s="84">
        <v>30</v>
      </c>
      <c r="L28" s="130">
        <f t="shared" si="5"/>
        <v>28800</v>
      </c>
      <c r="M28" s="5"/>
      <c r="N28" s="73">
        <v>1</v>
      </c>
      <c r="O28" s="74"/>
      <c r="P28" s="74"/>
      <c r="Q28" s="75">
        <f>N28*(O28*P28)</f>
        <v>0</v>
      </c>
      <c r="R28" s="29"/>
      <c r="S28" s="125" t="str">
        <f t="shared" si="6"/>
        <v/>
      </c>
      <c r="T28" s="76" t="str">
        <f>IF(S28=""," ",(I28*K28)*S28)</f>
        <v xml:space="preserve"> </v>
      </c>
      <c r="U28" s="77"/>
      <c r="V28" s="78"/>
    </row>
    <row r="29" spans="1:23" s="97" customFormat="1" ht="14.4" x14ac:dyDescent="0.3">
      <c r="A29" s="64" t="s">
        <v>144</v>
      </c>
      <c r="B29" s="94"/>
      <c r="C29" s="131" t="s">
        <v>145</v>
      </c>
      <c r="D29" s="96" t="s">
        <v>146</v>
      </c>
      <c r="E29" s="96" t="s">
        <v>114</v>
      </c>
      <c r="F29" s="92">
        <v>1</v>
      </c>
      <c r="G29" s="128">
        <v>11</v>
      </c>
      <c r="H29" s="92">
        <v>120</v>
      </c>
      <c r="I29" s="132">
        <f>F29*(G29*H29)</f>
        <v>1320</v>
      </c>
      <c r="J29" s="5"/>
      <c r="K29" s="84">
        <v>120</v>
      </c>
      <c r="L29" s="130">
        <f t="shared" si="5"/>
        <v>158400</v>
      </c>
      <c r="M29" s="5"/>
      <c r="N29" s="73">
        <v>1</v>
      </c>
      <c r="O29" s="74"/>
      <c r="P29" s="74"/>
      <c r="Q29" s="75">
        <f>N29*(O29*P29)</f>
        <v>0</v>
      </c>
      <c r="R29" s="29"/>
      <c r="S29" s="125" t="str">
        <f t="shared" si="6"/>
        <v/>
      </c>
      <c r="T29" s="76" t="str">
        <f>IF(S29=""," ",(I29*K29)*S29)</f>
        <v xml:space="preserve"> </v>
      </c>
      <c r="U29" s="77"/>
      <c r="V29" s="78"/>
    </row>
    <row r="30" spans="1:23" s="97" customFormat="1" ht="22.95" customHeight="1" x14ac:dyDescent="0.3">
      <c r="A30" s="64" t="s">
        <v>147</v>
      </c>
      <c r="B30" s="94" t="s">
        <v>148</v>
      </c>
      <c r="C30" s="131" t="s">
        <v>149</v>
      </c>
      <c r="D30" s="96" t="s">
        <v>146</v>
      </c>
      <c r="E30" s="96" t="s">
        <v>114</v>
      </c>
      <c r="F30" s="92">
        <v>1</v>
      </c>
      <c r="G30" s="241">
        <v>6</v>
      </c>
      <c r="H30" s="240">
        <v>300</v>
      </c>
      <c r="I30" s="132">
        <f>F30*(G30*H30)</f>
        <v>1800</v>
      </c>
      <c r="J30" s="5"/>
      <c r="K30" s="84">
        <v>120</v>
      </c>
      <c r="L30" s="130">
        <f t="shared" si="5"/>
        <v>216000</v>
      </c>
      <c r="M30" s="5"/>
      <c r="N30" s="73">
        <v>1</v>
      </c>
      <c r="O30" s="74"/>
      <c r="P30" s="74"/>
      <c r="Q30" s="75">
        <f>N30*(O30*P30)</f>
        <v>0</v>
      </c>
      <c r="R30" s="29"/>
      <c r="S30" s="125" t="str">
        <f t="shared" si="6"/>
        <v/>
      </c>
      <c r="T30" s="76" t="str">
        <f>IF(S30=""," ",(I30*K30)*S30)</f>
        <v xml:space="preserve"> </v>
      </c>
      <c r="U30" s="77"/>
      <c r="V30" s="78"/>
    </row>
    <row r="31" spans="1:23" s="97" customFormat="1" ht="14.4" x14ac:dyDescent="0.3">
      <c r="A31" s="98"/>
      <c r="B31" s="133"/>
      <c r="C31" s="134"/>
      <c r="D31" s="135"/>
      <c r="E31" s="135"/>
      <c r="F31" s="135"/>
      <c r="G31" s="136"/>
      <c r="H31" s="137"/>
      <c r="I31" s="138"/>
      <c r="J31" s="5"/>
      <c r="K31" s="139"/>
      <c r="L31" s="140"/>
      <c r="M31" s="5"/>
      <c r="N31" s="141"/>
      <c r="O31" s="142"/>
      <c r="P31" s="142"/>
      <c r="Q31" s="143"/>
      <c r="R31" s="144"/>
      <c r="S31" s="145"/>
      <c r="T31" s="146"/>
      <c r="U31" s="147"/>
      <c r="V31" s="148"/>
    </row>
    <row r="32" spans="1:23" s="47" customFormat="1" ht="57.6" x14ac:dyDescent="0.3">
      <c r="A32" s="24">
        <v>3</v>
      </c>
      <c r="B32" s="25" t="s">
        <v>150</v>
      </c>
      <c r="C32" s="26" t="s">
        <v>77</v>
      </c>
      <c r="D32" s="28" t="s">
        <v>129</v>
      </c>
      <c r="E32" s="116" t="s">
        <v>7</v>
      </c>
      <c r="F32" s="28" t="s">
        <v>78</v>
      </c>
      <c r="G32" s="28" t="s">
        <v>151</v>
      </c>
      <c r="H32" s="117" t="s">
        <v>152</v>
      </c>
      <c r="I32" s="118" t="s">
        <v>153</v>
      </c>
      <c r="J32" s="5"/>
      <c r="K32" s="28" t="s">
        <v>154</v>
      </c>
      <c r="L32" s="44" t="s">
        <v>155</v>
      </c>
      <c r="M32" s="5"/>
      <c r="N32" s="45" t="s">
        <v>78</v>
      </c>
      <c r="O32" s="28" t="s">
        <v>151</v>
      </c>
      <c r="P32" s="28" t="s">
        <v>152</v>
      </c>
      <c r="Q32" s="28" t="s">
        <v>153</v>
      </c>
      <c r="R32" s="28" t="s">
        <v>84</v>
      </c>
      <c r="S32" s="28" t="s">
        <v>156</v>
      </c>
      <c r="T32" s="43" t="s">
        <v>157</v>
      </c>
      <c r="U32" s="237" t="s">
        <v>87</v>
      </c>
      <c r="V32" s="119"/>
    </row>
    <row r="33" spans="1:23" s="47" customFormat="1" ht="39.6" x14ac:dyDescent="0.3">
      <c r="A33" s="80" t="s">
        <v>28</v>
      </c>
      <c r="B33" s="94" t="s">
        <v>158</v>
      </c>
      <c r="C33" s="149" t="s">
        <v>159</v>
      </c>
      <c r="D33" s="96" t="s">
        <v>136</v>
      </c>
      <c r="E33" s="67" t="s">
        <v>137</v>
      </c>
      <c r="F33" s="68">
        <v>1</v>
      </c>
      <c r="G33" s="68">
        <v>20</v>
      </c>
      <c r="H33" s="88">
        <v>200</v>
      </c>
      <c r="I33" s="122">
        <f t="shared" ref="I33:I34" si="7">F33*(G33*H33)</f>
        <v>4000</v>
      </c>
      <c r="J33" s="5"/>
      <c r="K33" s="83">
        <v>7700</v>
      </c>
      <c r="L33" s="130">
        <f>(K33/F33)*I33</f>
        <v>30800000</v>
      </c>
      <c r="M33" s="5"/>
      <c r="N33" s="73">
        <v>1</v>
      </c>
      <c r="O33" s="124"/>
      <c r="P33" s="124"/>
      <c r="Q33" s="75">
        <f>O33*P33</f>
        <v>0</v>
      </c>
      <c r="R33" s="29"/>
      <c r="S33" s="125" t="str">
        <f t="shared" ref="S33:S34" si="8">IF(R33="","",R33/Q33)</f>
        <v/>
      </c>
      <c r="T33" s="126" t="str">
        <f>IF(S33="","",(I33*K33)*S33)</f>
        <v/>
      </c>
      <c r="U33" s="77"/>
      <c r="V33" s="78"/>
      <c r="W33" s="93"/>
    </row>
    <row r="34" spans="1:23" s="97" customFormat="1" ht="26.4" x14ac:dyDescent="0.3">
      <c r="A34" s="64" t="s">
        <v>160</v>
      </c>
      <c r="B34" s="94" t="s">
        <v>161</v>
      </c>
      <c r="C34" s="95" t="s">
        <v>162</v>
      </c>
      <c r="D34" s="96" t="s">
        <v>136</v>
      </c>
      <c r="E34" s="96" t="s">
        <v>114</v>
      </c>
      <c r="F34" s="92">
        <v>1</v>
      </c>
      <c r="G34" s="128">
        <v>20</v>
      </c>
      <c r="H34" s="128">
        <v>134</v>
      </c>
      <c r="I34" s="129">
        <f t="shared" si="7"/>
        <v>2680</v>
      </c>
      <c r="J34" s="5"/>
      <c r="K34" s="84">
        <v>1320</v>
      </c>
      <c r="L34" s="130">
        <f t="shared" ref="L34" si="9">(K34/F34)*I34</f>
        <v>3537600</v>
      </c>
      <c r="M34" s="5"/>
      <c r="N34" s="73">
        <v>1</v>
      </c>
      <c r="O34" s="74"/>
      <c r="P34" s="74"/>
      <c r="Q34" s="75">
        <f t="shared" ref="Q34" si="10">O34*P34</f>
        <v>0</v>
      </c>
      <c r="R34" s="29"/>
      <c r="S34" s="125" t="str">
        <f t="shared" si="8"/>
        <v/>
      </c>
      <c r="T34" s="76" t="str">
        <f>IF(S34="","",(I34*K34)*S34)</f>
        <v/>
      </c>
      <c r="U34" s="77"/>
      <c r="V34" s="78"/>
    </row>
    <row r="35" spans="1:23" s="97" customFormat="1" ht="14.4" x14ac:dyDescent="0.3">
      <c r="A35" s="98"/>
      <c r="B35" s="99"/>
      <c r="C35" s="100"/>
      <c r="D35" s="101"/>
      <c r="E35" s="101"/>
      <c r="F35" s="101"/>
      <c r="G35" s="102"/>
      <c r="H35" s="103"/>
      <c r="I35" s="104"/>
      <c r="J35" s="5"/>
      <c r="K35" s="105"/>
      <c r="L35" s="106"/>
      <c r="M35" s="5"/>
      <c r="N35" s="107"/>
      <c r="O35" s="108"/>
      <c r="P35" s="108"/>
      <c r="Q35" s="109"/>
      <c r="R35" s="110"/>
      <c r="S35" s="111"/>
      <c r="T35" s="112"/>
      <c r="U35" s="113"/>
      <c r="V35" s="114"/>
    </row>
    <row r="36" spans="1:23" s="47" customFormat="1" ht="57.6" x14ac:dyDescent="0.3">
      <c r="A36" s="24">
        <v>4</v>
      </c>
      <c r="B36" s="25" t="s">
        <v>163</v>
      </c>
      <c r="C36" s="26" t="s">
        <v>77</v>
      </c>
      <c r="D36" s="28" t="s">
        <v>5</v>
      </c>
      <c r="E36" s="116" t="s">
        <v>7</v>
      </c>
      <c r="F36" s="28" t="s">
        <v>78</v>
      </c>
      <c r="G36" s="28" t="s">
        <v>164</v>
      </c>
      <c r="H36" s="117" t="s">
        <v>165</v>
      </c>
      <c r="I36" s="118" t="s">
        <v>166</v>
      </c>
      <c r="J36" s="5"/>
      <c r="K36" s="28" t="s">
        <v>154</v>
      </c>
      <c r="L36" s="44" t="s">
        <v>167</v>
      </c>
      <c r="M36" s="5"/>
      <c r="N36" s="45" t="s">
        <v>78</v>
      </c>
      <c r="O36" s="28" t="s">
        <v>168</v>
      </c>
      <c r="P36" s="117" t="s">
        <v>165</v>
      </c>
      <c r="Q36" s="117" t="s">
        <v>166</v>
      </c>
      <c r="R36" s="28" t="s">
        <v>84</v>
      </c>
      <c r="S36" s="28" t="s">
        <v>169</v>
      </c>
      <c r="T36" s="43" t="s">
        <v>170</v>
      </c>
      <c r="U36" s="237" t="s">
        <v>87</v>
      </c>
      <c r="V36" s="119"/>
    </row>
    <row r="37" spans="1:23" s="47" customFormat="1" ht="14.4" x14ac:dyDescent="0.3">
      <c r="A37" s="80" t="s">
        <v>32</v>
      </c>
      <c r="B37" s="81" t="s">
        <v>171</v>
      </c>
      <c r="C37" s="87" t="s">
        <v>172</v>
      </c>
      <c r="D37" s="67" t="s">
        <v>173</v>
      </c>
      <c r="E37" s="96" t="s">
        <v>137</v>
      </c>
      <c r="F37" s="92">
        <v>1</v>
      </c>
      <c r="G37" s="68">
        <v>1</v>
      </c>
      <c r="H37" s="150">
        <v>5</v>
      </c>
      <c r="I37" s="151">
        <f t="shared" ref="I37:I40" si="11">F37*(G37*H37)</f>
        <v>5</v>
      </c>
      <c r="J37" s="5"/>
      <c r="K37" s="83">
        <v>1400</v>
      </c>
      <c r="L37" s="130">
        <f t="shared" ref="L37:L40" si="12">(K37/F37)*I37</f>
        <v>7000</v>
      </c>
      <c r="M37" s="5"/>
      <c r="N37" s="73">
        <v>1</v>
      </c>
      <c r="O37" s="124"/>
      <c r="P37" s="152"/>
      <c r="Q37" s="153">
        <f>O37*P37</f>
        <v>0</v>
      </c>
      <c r="R37" s="29"/>
      <c r="S37" s="125" t="str">
        <f>IF(R37="","",R37/Q37)</f>
        <v/>
      </c>
      <c r="T37" s="126" t="str">
        <f>IF(S37="","",(I37*K37)*S37)</f>
        <v/>
      </c>
      <c r="U37" s="77"/>
      <c r="V37" s="78"/>
    </row>
    <row r="38" spans="1:23" s="47" customFormat="1" ht="26.4" x14ac:dyDescent="0.3">
      <c r="A38" s="80" t="s">
        <v>35</v>
      </c>
      <c r="B38" s="154" t="s">
        <v>174</v>
      </c>
      <c r="C38" s="131" t="s">
        <v>175</v>
      </c>
      <c r="D38" s="67" t="s">
        <v>38</v>
      </c>
      <c r="E38" s="96" t="s">
        <v>137</v>
      </c>
      <c r="F38" s="92">
        <v>1</v>
      </c>
      <c r="G38" s="68">
        <v>20</v>
      </c>
      <c r="H38" s="150">
        <v>0.5</v>
      </c>
      <c r="I38" s="151">
        <f t="shared" si="11"/>
        <v>10</v>
      </c>
      <c r="J38" s="5"/>
      <c r="K38" s="83">
        <v>50</v>
      </c>
      <c r="L38" s="130">
        <f t="shared" si="12"/>
        <v>500</v>
      </c>
      <c r="M38" s="5"/>
      <c r="N38" s="73">
        <v>1</v>
      </c>
      <c r="O38" s="124"/>
      <c r="P38" s="152"/>
      <c r="Q38" s="153">
        <f t="shared" ref="Q38:Q41" si="13">O38*P38</f>
        <v>0</v>
      </c>
      <c r="R38" s="29"/>
      <c r="S38" s="125" t="str">
        <f t="shared" ref="S38:S41" si="14">IF(R38="","",R38/Q38)</f>
        <v/>
      </c>
      <c r="T38" s="126" t="str">
        <f t="shared" ref="T38:T41" si="15">IF(S38="","",(I38*K38)*S38)</f>
        <v/>
      </c>
      <c r="U38" s="77"/>
      <c r="V38" s="78"/>
    </row>
    <row r="39" spans="1:23" s="47" customFormat="1" ht="14.4" x14ac:dyDescent="0.3">
      <c r="A39" s="64" t="s">
        <v>176</v>
      </c>
      <c r="B39" s="155" t="s">
        <v>177</v>
      </c>
      <c r="C39" s="87" t="s">
        <v>178</v>
      </c>
      <c r="D39" s="67" t="s">
        <v>38</v>
      </c>
      <c r="E39" s="96" t="s">
        <v>137</v>
      </c>
      <c r="F39" s="92">
        <v>1</v>
      </c>
      <c r="G39" s="68">
        <v>12</v>
      </c>
      <c r="H39" s="150">
        <v>0.5</v>
      </c>
      <c r="I39" s="151">
        <f t="shared" si="11"/>
        <v>6</v>
      </c>
      <c r="J39" s="5"/>
      <c r="K39" s="83">
        <v>150</v>
      </c>
      <c r="L39" s="130">
        <f t="shared" si="12"/>
        <v>900</v>
      </c>
      <c r="M39" s="5"/>
      <c r="N39" s="73">
        <v>1</v>
      </c>
      <c r="O39" s="124"/>
      <c r="P39" s="152"/>
      <c r="Q39" s="153">
        <f t="shared" si="13"/>
        <v>0</v>
      </c>
      <c r="R39" s="29"/>
      <c r="S39" s="125" t="str">
        <f t="shared" si="14"/>
        <v/>
      </c>
      <c r="T39" s="126" t="str">
        <f t="shared" si="15"/>
        <v/>
      </c>
      <c r="U39" s="77"/>
      <c r="V39" s="78"/>
    </row>
    <row r="40" spans="1:23" s="47" customFormat="1" ht="14.4" x14ac:dyDescent="0.3">
      <c r="A40" s="64" t="s">
        <v>179</v>
      </c>
      <c r="B40" s="156" t="s">
        <v>180</v>
      </c>
      <c r="C40" s="131" t="s">
        <v>181</v>
      </c>
      <c r="D40" s="67" t="s">
        <v>182</v>
      </c>
      <c r="E40" s="31" t="s">
        <v>137</v>
      </c>
      <c r="F40" s="88">
        <v>1</v>
      </c>
      <c r="G40" s="68">
        <v>2</v>
      </c>
      <c r="H40" s="150">
        <v>1</v>
      </c>
      <c r="I40" s="151">
        <f t="shared" si="11"/>
        <v>2</v>
      </c>
      <c r="J40" s="5"/>
      <c r="K40" s="83">
        <v>65</v>
      </c>
      <c r="L40" s="130">
        <f t="shared" si="12"/>
        <v>130</v>
      </c>
      <c r="M40" s="5"/>
      <c r="N40" s="73">
        <v>1</v>
      </c>
      <c r="O40" s="124"/>
      <c r="P40" s="152"/>
      <c r="Q40" s="153">
        <f t="shared" si="13"/>
        <v>0</v>
      </c>
      <c r="R40" s="29"/>
      <c r="S40" s="125" t="str">
        <f t="shared" si="14"/>
        <v/>
      </c>
      <c r="T40" s="126" t="str">
        <f t="shared" si="15"/>
        <v/>
      </c>
      <c r="U40" s="77"/>
      <c r="V40" s="78"/>
    </row>
    <row r="41" spans="1:23" s="97" customFormat="1" ht="14.4" x14ac:dyDescent="0.3">
      <c r="A41" s="64" t="s">
        <v>183</v>
      </c>
      <c r="B41" s="156" t="s">
        <v>184</v>
      </c>
      <c r="C41" s="131" t="s">
        <v>185</v>
      </c>
      <c r="D41" s="67" t="s">
        <v>186</v>
      </c>
      <c r="E41" s="31" t="s">
        <v>137</v>
      </c>
      <c r="F41" s="88">
        <v>1</v>
      </c>
      <c r="G41" s="128">
        <v>6</v>
      </c>
      <c r="H41" s="157">
        <v>0.75</v>
      </c>
      <c r="I41" s="158">
        <f>F41*(G41*H41)</f>
        <v>4.5</v>
      </c>
      <c r="J41" s="5"/>
      <c r="K41" s="84">
        <v>30</v>
      </c>
      <c r="L41" s="130">
        <f>(K41/F41)*I41</f>
        <v>135</v>
      </c>
      <c r="M41" s="5"/>
      <c r="N41" s="73">
        <v>1</v>
      </c>
      <c r="O41" s="74"/>
      <c r="P41" s="152"/>
      <c r="Q41" s="153">
        <f t="shared" si="13"/>
        <v>0</v>
      </c>
      <c r="R41" s="29"/>
      <c r="S41" s="125" t="str">
        <f t="shared" si="14"/>
        <v/>
      </c>
      <c r="T41" s="126" t="str">
        <f t="shared" si="15"/>
        <v/>
      </c>
      <c r="U41" s="77"/>
      <c r="V41" s="78"/>
    </row>
    <row r="42" spans="1:23" s="97" customFormat="1" ht="14.4" x14ac:dyDescent="0.3">
      <c r="A42" s="98"/>
      <c r="B42" s="99"/>
      <c r="C42" s="100"/>
      <c r="D42" s="101"/>
      <c r="E42" s="101"/>
      <c r="F42" s="101"/>
      <c r="G42" s="102"/>
      <c r="H42" s="103"/>
      <c r="I42" s="104"/>
      <c r="J42" s="5"/>
      <c r="K42" s="105"/>
      <c r="L42" s="106"/>
      <c r="M42" s="5"/>
      <c r="N42" s="107"/>
      <c r="O42" s="108"/>
      <c r="P42" s="108"/>
      <c r="Q42" s="109"/>
      <c r="R42" s="110"/>
      <c r="S42" s="111"/>
      <c r="T42" s="112"/>
      <c r="U42" s="113"/>
      <c r="V42" s="114"/>
    </row>
    <row r="43" spans="1:23" s="47" customFormat="1" ht="57.6" x14ac:dyDescent="0.3">
      <c r="A43" s="24">
        <v>5</v>
      </c>
      <c r="B43" s="25" t="s">
        <v>187</v>
      </c>
      <c r="C43" s="26" t="s">
        <v>77</v>
      </c>
      <c r="D43" s="28" t="s">
        <v>5</v>
      </c>
      <c r="E43" s="116" t="s">
        <v>7</v>
      </c>
      <c r="F43" s="28" t="s">
        <v>78</v>
      </c>
      <c r="G43" s="270" t="s">
        <v>188</v>
      </c>
      <c r="H43" s="271"/>
      <c r="I43" s="118" t="s">
        <v>189</v>
      </c>
      <c r="J43" s="5"/>
      <c r="K43" s="28" t="s">
        <v>154</v>
      </c>
      <c r="L43" s="44" t="s">
        <v>190</v>
      </c>
      <c r="M43" s="5"/>
      <c r="N43" s="45" t="s">
        <v>78</v>
      </c>
      <c r="O43" s="270" t="s">
        <v>188</v>
      </c>
      <c r="P43" s="271"/>
      <c r="Q43" s="117" t="s">
        <v>191</v>
      </c>
      <c r="R43" s="28" t="s">
        <v>84</v>
      </c>
      <c r="S43" s="28" t="s">
        <v>10</v>
      </c>
      <c r="T43" s="43" t="s">
        <v>192</v>
      </c>
      <c r="U43" s="237" t="s">
        <v>87</v>
      </c>
      <c r="V43" s="119"/>
    </row>
    <row r="44" spans="1:23" s="47" customFormat="1" ht="26.4" x14ac:dyDescent="0.3">
      <c r="A44" s="80" t="s">
        <v>41</v>
      </c>
      <c r="B44" s="155" t="s">
        <v>193</v>
      </c>
      <c r="C44" s="87" t="s">
        <v>194</v>
      </c>
      <c r="D44" s="120" t="s">
        <v>137</v>
      </c>
      <c r="E44" s="96" t="s">
        <v>137</v>
      </c>
      <c r="F44" s="92">
        <v>1</v>
      </c>
      <c r="G44" s="247">
        <v>15</v>
      </c>
      <c r="H44" s="248"/>
      <c r="I44" s="89">
        <f t="shared" ref="I44:I49" si="16">F44*G44</f>
        <v>15</v>
      </c>
      <c r="J44" s="159"/>
      <c r="K44" s="83">
        <v>550</v>
      </c>
      <c r="L44" s="130">
        <f t="shared" ref="L44:L49" si="17">(K44/F44)*I44</f>
        <v>8250</v>
      </c>
      <c r="M44" s="159"/>
      <c r="N44" s="73">
        <v>1</v>
      </c>
      <c r="O44" s="249"/>
      <c r="P44" s="250"/>
      <c r="Q44" s="75">
        <f>N44*O44</f>
        <v>0</v>
      </c>
      <c r="R44" s="29"/>
      <c r="S44" s="125" t="str">
        <f>IF(R44="","",R44/Q44)</f>
        <v/>
      </c>
      <c r="T44" s="126" t="str">
        <f t="shared" ref="T44:T49" si="18">IF(S44="","",(I44*K44)*S44)</f>
        <v/>
      </c>
      <c r="U44" s="77"/>
      <c r="V44" s="78"/>
    </row>
    <row r="45" spans="1:23" s="161" customFormat="1" ht="26.4" x14ac:dyDescent="0.3">
      <c r="A45" s="80" t="s">
        <v>195</v>
      </c>
      <c r="B45" s="94" t="s">
        <v>196</v>
      </c>
      <c r="C45" s="95" t="s">
        <v>197</v>
      </c>
      <c r="D45" s="96" t="s">
        <v>137</v>
      </c>
      <c r="E45" s="96" t="s">
        <v>100</v>
      </c>
      <c r="F45" s="92">
        <v>1</v>
      </c>
      <c r="G45" s="255">
        <v>1</v>
      </c>
      <c r="H45" s="256"/>
      <c r="I45" s="89">
        <f t="shared" si="16"/>
        <v>1</v>
      </c>
      <c r="J45" s="159"/>
      <c r="K45" s="160">
        <v>600</v>
      </c>
      <c r="L45" s="130">
        <f t="shared" si="17"/>
        <v>600</v>
      </c>
      <c r="M45" s="159"/>
      <c r="N45" s="73">
        <v>1</v>
      </c>
      <c r="O45" s="253"/>
      <c r="P45" s="254"/>
      <c r="Q45" s="75">
        <f t="shared" ref="Q45:Q49" si="19">N45*O45</f>
        <v>0</v>
      </c>
      <c r="R45" s="29"/>
      <c r="S45" s="125" t="str">
        <f t="shared" ref="S45:S49" si="20">IF(R45="","",R45/Q45)</f>
        <v/>
      </c>
      <c r="T45" s="126" t="str">
        <f t="shared" si="18"/>
        <v/>
      </c>
      <c r="U45" s="77"/>
      <c r="V45" s="78"/>
    </row>
    <row r="46" spans="1:23" s="97" customFormat="1" ht="26.4" x14ac:dyDescent="0.3">
      <c r="A46" s="80" t="s">
        <v>198</v>
      </c>
      <c r="B46" s="156" t="s">
        <v>199</v>
      </c>
      <c r="C46" s="95" t="s">
        <v>200</v>
      </c>
      <c r="D46" s="120" t="s">
        <v>137</v>
      </c>
      <c r="E46" s="96" t="s">
        <v>114</v>
      </c>
      <c r="F46" s="92">
        <v>1</v>
      </c>
      <c r="G46" s="251">
        <v>1</v>
      </c>
      <c r="H46" s="252"/>
      <c r="I46" s="89">
        <f t="shared" si="16"/>
        <v>1</v>
      </c>
      <c r="J46" s="159"/>
      <c r="K46" s="162">
        <v>50</v>
      </c>
      <c r="L46" s="123">
        <f t="shared" si="17"/>
        <v>50</v>
      </c>
      <c r="M46" s="159"/>
      <c r="N46" s="73">
        <v>1</v>
      </c>
      <c r="O46" s="253"/>
      <c r="P46" s="254"/>
      <c r="Q46" s="75">
        <f t="shared" si="19"/>
        <v>0</v>
      </c>
      <c r="R46" s="29"/>
      <c r="S46" s="125" t="str">
        <f t="shared" si="20"/>
        <v/>
      </c>
      <c r="T46" s="76" t="str">
        <f t="shared" si="18"/>
        <v/>
      </c>
      <c r="U46" s="77"/>
      <c r="V46" s="78"/>
    </row>
    <row r="47" spans="1:23" s="47" customFormat="1" ht="14.4" x14ac:dyDescent="0.3">
      <c r="A47" s="80" t="s">
        <v>201</v>
      </c>
      <c r="B47" s="156" t="s">
        <v>202</v>
      </c>
      <c r="C47" s="131" t="s">
        <v>203</v>
      </c>
      <c r="D47" s="67" t="s">
        <v>204</v>
      </c>
      <c r="E47" s="31" t="s">
        <v>205</v>
      </c>
      <c r="F47" s="88">
        <v>1</v>
      </c>
      <c r="G47" s="247">
        <v>50</v>
      </c>
      <c r="H47" s="248"/>
      <c r="I47" s="89">
        <f t="shared" si="16"/>
        <v>50</v>
      </c>
      <c r="J47" s="159"/>
      <c r="K47" s="163">
        <v>520</v>
      </c>
      <c r="L47" s="123">
        <f t="shared" si="17"/>
        <v>26000</v>
      </c>
      <c r="M47" s="159"/>
      <c r="N47" s="73">
        <v>1</v>
      </c>
      <c r="O47" s="249"/>
      <c r="P47" s="250"/>
      <c r="Q47" s="75">
        <f t="shared" si="19"/>
        <v>0</v>
      </c>
      <c r="R47" s="29"/>
      <c r="S47" s="125" t="str">
        <f t="shared" si="20"/>
        <v/>
      </c>
      <c r="T47" s="126" t="str">
        <f t="shared" si="18"/>
        <v/>
      </c>
      <c r="U47" s="77"/>
      <c r="V47" s="78"/>
    </row>
    <row r="48" spans="1:23" s="47" customFormat="1" ht="14.4" x14ac:dyDescent="0.3">
      <c r="A48" s="80" t="s">
        <v>206</v>
      </c>
      <c r="B48" s="156" t="s">
        <v>207</v>
      </c>
      <c r="C48" s="131" t="s">
        <v>208</v>
      </c>
      <c r="D48" s="67" t="s">
        <v>209</v>
      </c>
      <c r="E48" s="31" t="s">
        <v>210</v>
      </c>
      <c r="F48" s="88">
        <v>1</v>
      </c>
      <c r="G48" s="247">
        <v>2500</v>
      </c>
      <c r="H48" s="248"/>
      <c r="I48" s="89">
        <f t="shared" si="16"/>
        <v>2500</v>
      </c>
      <c r="J48" s="159"/>
      <c r="K48" s="163">
        <v>120</v>
      </c>
      <c r="L48" s="123">
        <f t="shared" si="17"/>
        <v>300000</v>
      </c>
      <c r="M48" s="159"/>
      <c r="N48" s="73">
        <v>1</v>
      </c>
      <c r="O48" s="249"/>
      <c r="P48" s="250"/>
      <c r="Q48" s="75">
        <f t="shared" si="19"/>
        <v>0</v>
      </c>
      <c r="R48" s="29"/>
      <c r="S48" s="125" t="str">
        <f t="shared" si="20"/>
        <v/>
      </c>
      <c r="T48" s="126" t="str">
        <f t="shared" si="18"/>
        <v/>
      </c>
      <c r="U48" s="77"/>
      <c r="V48" s="78"/>
    </row>
    <row r="49" spans="1:22" s="97" customFormat="1" ht="15.75" customHeight="1" x14ac:dyDescent="0.3">
      <c r="A49" s="64" t="s">
        <v>211</v>
      </c>
      <c r="B49" s="156" t="s">
        <v>212</v>
      </c>
      <c r="C49" s="131" t="s">
        <v>213</v>
      </c>
      <c r="D49" s="96" t="s">
        <v>214</v>
      </c>
      <c r="E49" s="120" t="s">
        <v>114</v>
      </c>
      <c r="F49" s="128">
        <v>1</v>
      </c>
      <c r="G49" s="251">
        <v>72</v>
      </c>
      <c r="H49" s="252"/>
      <c r="I49" s="89">
        <f t="shared" si="16"/>
        <v>72</v>
      </c>
      <c r="J49" s="159"/>
      <c r="K49" s="160">
        <v>1500</v>
      </c>
      <c r="L49" s="130">
        <f t="shared" si="17"/>
        <v>108000</v>
      </c>
      <c r="M49" s="159"/>
      <c r="N49" s="73">
        <v>1</v>
      </c>
      <c r="O49" s="253"/>
      <c r="P49" s="254"/>
      <c r="Q49" s="75">
        <f t="shared" si="19"/>
        <v>0</v>
      </c>
      <c r="R49" s="29"/>
      <c r="S49" s="125" t="str">
        <f t="shared" si="20"/>
        <v/>
      </c>
      <c r="T49" s="76" t="str">
        <f t="shared" si="18"/>
        <v/>
      </c>
      <c r="U49" s="77"/>
      <c r="V49" s="78"/>
    </row>
    <row r="50" spans="1:22" s="97" customFormat="1" ht="15" thickBot="1" x14ac:dyDescent="0.3">
      <c r="A50" s="98"/>
      <c r="B50" s="133"/>
      <c r="C50" s="133"/>
      <c r="D50" s="135"/>
      <c r="E50" s="135"/>
      <c r="F50" s="135"/>
      <c r="G50" s="136"/>
      <c r="H50" s="137"/>
      <c r="I50" s="164"/>
      <c r="J50" s="164"/>
      <c r="K50" s="139"/>
      <c r="L50" s="140"/>
      <c r="M50" s="140"/>
      <c r="N50" s="142"/>
      <c r="O50" s="142"/>
      <c r="P50" s="142"/>
      <c r="Q50" s="143"/>
      <c r="R50" s="144"/>
      <c r="S50" s="145"/>
      <c r="T50" s="165"/>
      <c r="U50" s="147"/>
      <c r="V50" s="148"/>
    </row>
    <row r="51" spans="1:22" s="97" customFormat="1" thickTop="1" x14ac:dyDescent="0.25">
      <c r="A51" s="166"/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8"/>
    </row>
    <row r="52" spans="1:22" s="35" customFormat="1" ht="24.6" x14ac:dyDescent="0.4">
      <c r="A52" s="242" t="s">
        <v>52</v>
      </c>
      <c r="B52" s="243"/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4">
        <f>SUM(T16:T23,T26:T30,T33:T34,T37:T41,T44:T49)</f>
        <v>0</v>
      </c>
      <c r="T52" s="244"/>
      <c r="U52" s="245"/>
      <c r="V52" s="246"/>
    </row>
    <row r="53" spans="1:22" s="177" customFormat="1" ht="10.8" thickBot="1" x14ac:dyDescent="0.25">
      <c r="A53" s="169"/>
      <c r="B53" s="170"/>
      <c r="C53" s="171"/>
      <c r="D53" s="172"/>
      <c r="E53" s="171"/>
      <c r="F53" s="171"/>
      <c r="G53" s="172"/>
      <c r="H53" s="173"/>
      <c r="I53" s="173"/>
      <c r="J53" s="173"/>
      <c r="K53" s="171"/>
      <c r="L53" s="171"/>
      <c r="M53" s="171"/>
      <c r="N53" s="171"/>
      <c r="O53" s="171"/>
      <c r="P53" s="171"/>
      <c r="Q53" s="171"/>
      <c r="R53" s="171"/>
      <c r="S53" s="171"/>
      <c r="T53" s="174"/>
      <c r="U53" s="175"/>
      <c r="V53" s="176"/>
    </row>
    <row r="54" spans="1:22" s="179" customFormat="1" ht="14.4" thickTop="1" x14ac:dyDescent="0.25">
      <c r="A54" s="178"/>
      <c r="D54" s="180"/>
      <c r="G54" s="180"/>
      <c r="H54" s="181"/>
      <c r="I54" s="181"/>
      <c r="J54" s="181"/>
      <c r="T54" s="33"/>
      <c r="U54" s="34"/>
    </row>
    <row r="55" spans="1:22" s="182" customFormat="1" ht="18" customHeight="1" x14ac:dyDescent="0.3">
      <c r="T55" s="183"/>
      <c r="U55" s="183"/>
      <c r="V55" s="183"/>
    </row>
    <row r="56" spans="1:22" s="188" customFormat="1" ht="20.399999999999999" x14ac:dyDescent="0.35">
      <c r="A56" s="184"/>
      <c r="B56" s="185"/>
      <c r="C56" s="185"/>
      <c r="D56" s="186"/>
      <c r="E56" s="184"/>
      <c r="F56" s="184"/>
      <c r="G56" s="186"/>
      <c r="H56" s="187"/>
      <c r="I56" s="187"/>
      <c r="J56" s="187"/>
      <c r="K56" s="184"/>
      <c r="L56" s="184"/>
      <c r="M56" s="184"/>
      <c r="N56" s="184"/>
      <c r="O56" s="184"/>
      <c r="P56" s="184"/>
      <c r="Q56" s="184"/>
      <c r="R56" s="184"/>
      <c r="V56" s="189"/>
    </row>
    <row r="57" spans="1:22" s="179" customFormat="1" ht="18" x14ac:dyDescent="0.25">
      <c r="A57" s="190"/>
      <c r="B57" s="183"/>
      <c r="C57" s="183"/>
      <c r="D57" s="183"/>
      <c r="E57" s="183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</row>
    <row r="58" spans="1:22" s="179" customFormat="1" x14ac:dyDescent="0.25">
      <c r="A58" s="178"/>
      <c r="D58" s="180"/>
      <c r="G58" s="180"/>
      <c r="H58" s="181"/>
      <c r="I58" s="181"/>
      <c r="J58" s="181"/>
      <c r="V58" s="191"/>
    </row>
    <row r="59" spans="1:22" s="179" customFormat="1" ht="18" x14ac:dyDescent="0.25">
      <c r="A59" s="190"/>
      <c r="B59" s="183"/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</row>
    <row r="60" spans="1:22" s="179" customFormat="1" x14ac:dyDescent="0.25">
      <c r="A60" s="178"/>
      <c r="D60" s="180"/>
      <c r="G60" s="180"/>
      <c r="H60" s="181"/>
      <c r="I60" s="181"/>
      <c r="J60" s="181"/>
      <c r="V60" s="191"/>
    </row>
    <row r="61" spans="1:22" s="179" customFormat="1" x14ac:dyDescent="0.25">
      <c r="A61" s="178"/>
      <c r="D61" s="180"/>
      <c r="G61" s="180"/>
      <c r="H61" s="181"/>
      <c r="I61" s="181"/>
      <c r="J61" s="181"/>
      <c r="T61" s="192"/>
      <c r="V61" s="191"/>
    </row>
    <row r="62" spans="1:22" s="179" customFormat="1" x14ac:dyDescent="0.25">
      <c r="A62" s="178"/>
      <c r="D62" s="180"/>
      <c r="G62" s="180"/>
      <c r="H62" s="181"/>
      <c r="I62" s="181"/>
      <c r="J62" s="181"/>
      <c r="V62" s="191"/>
    </row>
  </sheetData>
  <sheetProtection algorithmName="SHA-512" hashValue="FiYDSIRSv2CZ4ZgnERHt9M6/01d28z4WRjF612tCUg1oZul28ilzfjWI1/fWuN3sx1p9THtDyePssaBy/nN8Tg==" saltValue="OcD22FnWsSTxosP2RcOChA==" spinCount="100000" sheet="1" objects="1" scenarios="1"/>
  <mergeCells count="26">
    <mergeCell ref="G44:H44"/>
    <mergeCell ref="O44:P44"/>
    <mergeCell ref="A1:V1"/>
    <mergeCell ref="A2:V2"/>
    <mergeCell ref="C3:U3"/>
    <mergeCell ref="C4:U4"/>
    <mergeCell ref="A5:V5"/>
    <mergeCell ref="A8:V8"/>
    <mergeCell ref="A10:V10"/>
    <mergeCell ref="C13:I13"/>
    <mergeCell ref="N13:T13"/>
    <mergeCell ref="G43:H43"/>
    <mergeCell ref="O43:P43"/>
    <mergeCell ref="G45:H45"/>
    <mergeCell ref="O45:P45"/>
    <mergeCell ref="G46:H46"/>
    <mergeCell ref="O46:P46"/>
    <mergeCell ref="G47:H47"/>
    <mergeCell ref="O47:P47"/>
    <mergeCell ref="A52:R52"/>
    <mergeCell ref="S52:T52"/>
    <mergeCell ref="U52:V52"/>
    <mergeCell ref="G48:H48"/>
    <mergeCell ref="O48:P48"/>
    <mergeCell ref="G49:H49"/>
    <mergeCell ref="O49:P49"/>
  </mergeCells>
  <pageMargins left="0.25" right="0.25" top="0.75" bottom="0.75" header="0.3" footer="0.3"/>
  <pageSetup paperSize="8" scale="5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1"/>
  <sheetViews>
    <sheetView showGridLines="0" zoomScale="80" zoomScaleNormal="80" workbookViewId="0">
      <selection activeCell="L43" sqref="L43"/>
    </sheetView>
  </sheetViews>
  <sheetFormatPr defaultColWidth="9.109375" defaultRowHeight="14.4" x14ac:dyDescent="0.3"/>
  <cols>
    <col min="1" max="1" width="5.6640625" style="5" customWidth="1"/>
    <col min="2" max="3" width="35.6640625" style="5" customWidth="1"/>
    <col min="4" max="4" width="13.6640625" style="228" customWidth="1"/>
    <col min="5" max="7" width="13.6640625" style="5" customWidth="1"/>
    <col min="8" max="8" width="30.6640625" style="5" customWidth="1"/>
    <col min="9" max="9" width="26.5546875" style="230" customWidth="1"/>
    <col min="10" max="10" width="13.88671875" style="5" customWidth="1"/>
    <col min="11" max="11" width="37.5546875" style="5" customWidth="1"/>
    <col min="12" max="12" width="40.6640625" style="5" customWidth="1"/>
    <col min="13" max="16384" width="9.109375" style="5"/>
  </cols>
  <sheetData>
    <row r="1" spans="1:24" s="35" customFormat="1" ht="24.6" x14ac:dyDescent="0.4">
      <c r="A1" s="257" t="s">
        <v>69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5"/>
      <c r="N1" s="5"/>
      <c r="O1" s="5"/>
      <c r="P1" s="5"/>
      <c r="Q1" s="5"/>
      <c r="R1" s="5"/>
      <c r="S1" s="5"/>
      <c r="T1" s="5"/>
      <c r="U1" s="5"/>
      <c r="V1" s="5"/>
      <c r="W1" s="198"/>
      <c r="X1" s="198"/>
    </row>
    <row r="2" spans="1:24" s="1" customFormat="1" x14ac:dyDescent="0.3">
      <c r="A2" s="6"/>
      <c r="B2" s="6"/>
      <c r="C2" s="6"/>
      <c r="D2" s="6"/>
      <c r="E2" s="6"/>
      <c r="F2" s="6"/>
      <c r="G2" s="6"/>
      <c r="H2" s="6"/>
      <c r="I2" s="229"/>
      <c r="J2" s="6"/>
      <c r="K2" s="6"/>
      <c r="L2" s="6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4" s="4" customFormat="1" ht="20.399999999999999" x14ac:dyDescent="0.3">
      <c r="A3" s="2" t="s">
        <v>0</v>
      </c>
      <c r="B3" s="283" t="s">
        <v>1</v>
      </c>
      <c r="C3" s="284"/>
      <c r="D3" s="287"/>
      <c r="E3" s="288"/>
      <c r="F3" s="288"/>
      <c r="G3" s="288"/>
      <c r="H3" s="288"/>
      <c r="I3" s="288"/>
      <c r="J3" s="288"/>
      <c r="K3" s="289"/>
      <c r="L3" s="6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s="4" customFormat="1" ht="21" x14ac:dyDescent="0.3">
      <c r="A4" s="238" t="s">
        <v>2</v>
      </c>
      <c r="B4" s="285" t="s">
        <v>55</v>
      </c>
      <c r="C4" s="286"/>
      <c r="D4" s="290"/>
      <c r="E4" s="291"/>
      <c r="F4" s="291"/>
      <c r="G4" s="291"/>
      <c r="H4" s="291"/>
      <c r="I4" s="291"/>
      <c r="J4" s="291"/>
      <c r="K4" s="292"/>
      <c r="L4" s="6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4" s="1" customFormat="1" x14ac:dyDescent="0.3">
      <c r="A5" s="6"/>
      <c r="B5" s="6"/>
      <c r="C5" s="6"/>
      <c r="D5" s="6"/>
      <c r="E5" s="6"/>
      <c r="F5" s="6"/>
      <c r="G5" s="6"/>
      <c r="H5" s="6"/>
      <c r="I5" s="229"/>
      <c r="J5" s="6"/>
      <c r="K5" s="6"/>
      <c r="L5" s="6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4" ht="15" thickBot="1" x14ac:dyDescent="0.35">
      <c r="D6" s="5"/>
    </row>
    <row r="7" spans="1:24" s="10" customFormat="1" ht="15" thickTop="1" x14ac:dyDescent="0.3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9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4" ht="24.6" x14ac:dyDescent="0.4">
      <c r="A8" s="261" t="s">
        <v>71</v>
      </c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3"/>
    </row>
    <row r="9" spans="1:24" s="14" customFormat="1" ht="10.199999999999999" x14ac:dyDescent="0.2">
      <c r="A9" s="18"/>
      <c r="B9" s="19"/>
      <c r="C9" s="19"/>
      <c r="D9" s="19"/>
      <c r="E9" s="19"/>
      <c r="F9" s="19"/>
      <c r="G9" s="19"/>
      <c r="H9" s="19"/>
      <c r="I9" s="231"/>
      <c r="J9" s="19"/>
      <c r="K9" s="19"/>
      <c r="L9" s="20"/>
    </row>
    <row r="10" spans="1:24" ht="24.6" customHeight="1" x14ac:dyDescent="0.3">
      <c r="A10" s="280" t="s">
        <v>53</v>
      </c>
      <c r="B10" s="281"/>
      <c r="C10" s="281"/>
      <c r="D10" s="281"/>
      <c r="E10" s="281"/>
      <c r="F10" s="281"/>
      <c r="G10" s="281"/>
      <c r="H10" s="281"/>
      <c r="I10" s="281"/>
      <c r="J10" s="281"/>
      <c r="K10" s="281"/>
      <c r="L10" s="282"/>
    </row>
    <row r="11" spans="1:24" ht="24.6" customHeight="1" x14ac:dyDescent="0.3">
      <c r="A11" s="280"/>
      <c r="B11" s="281"/>
      <c r="C11" s="281"/>
      <c r="D11" s="281"/>
      <c r="E11" s="281"/>
      <c r="F11" s="281"/>
      <c r="G11" s="281"/>
      <c r="H11" s="281"/>
      <c r="I11" s="281"/>
      <c r="J11" s="281"/>
      <c r="K11" s="281"/>
      <c r="L11" s="282"/>
    </row>
    <row r="12" spans="1:24" s="14" customFormat="1" ht="10.199999999999999" x14ac:dyDescent="0.2">
      <c r="A12" s="21"/>
      <c r="B12" s="22"/>
      <c r="C12" s="22"/>
      <c r="D12" s="22"/>
      <c r="E12" s="22"/>
      <c r="F12" s="22"/>
      <c r="G12" s="22"/>
      <c r="H12" s="22"/>
      <c r="I12" s="232"/>
      <c r="J12" s="22"/>
      <c r="K12" s="22"/>
      <c r="L12" s="23"/>
    </row>
    <row r="13" spans="1:24" ht="24.6" customHeight="1" x14ac:dyDescent="0.4">
      <c r="A13" s="280" t="s">
        <v>54</v>
      </c>
      <c r="B13" s="281"/>
      <c r="C13" s="281"/>
      <c r="D13" s="281"/>
      <c r="E13" s="281"/>
      <c r="F13" s="281"/>
      <c r="G13" s="281"/>
      <c r="H13" s="281"/>
      <c r="I13" s="281"/>
      <c r="J13" s="281"/>
      <c r="K13" s="281"/>
      <c r="L13" s="282"/>
    </row>
    <row r="14" spans="1:24" s="14" customFormat="1" ht="15" thickBot="1" x14ac:dyDescent="0.35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7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4" ht="15" thickTop="1" x14ac:dyDescent="0.3">
      <c r="D15" s="5"/>
    </row>
    <row r="16" spans="1:24" ht="33" x14ac:dyDescent="0.6">
      <c r="A16" s="199"/>
      <c r="B16" s="199"/>
      <c r="C16" s="200"/>
      <c r="D16" s="201"/>
      <c r="E16" s="200"/>
      <c r="F16" s="200"/>
      <c r="G16" s="200"/>
      <c r="H16" s="200"/>
      <c r="I16" s="233"/>
      <c r="J16" s="202"/>
      <c r="K16" s="200"/>
      <c r="L16" s="200"/>
    </row>
    <row r="17" spans="1:24" ht="40.200000000000003" customHeight="1" x14ac:dyDescent="0.3">
      <c r="A17" s="24">
        <v>1</v>
      </c>
      <c r="B17" s="24" t="s">
        <v>63</v>
      </c>
      <c r="C17" s="27" t="s">
        <v>3</v>
      </c>
      <c r="D17" s="28" t="s">
        <v>5</v>
      </c>
      <c r="E17" s="28" t="s">
        <v>6</v>
      </c>
      <c r="F17" s="28" t="s">
        <v>7</v>
      </c>
      <c r="G17" s="28" t="s">
        <v>8</v>
      </c>
      <c r="H17" s="28" t="s">
        <v>9</v>
      </c>
      <c r="I17" s="28" t="s">
        <v>4</v>
      </c>
      <c r="J17" s="28" t="s">
        <v>10</v>
      </c>
      <c r="K17" s="28" t="s">
        <v>11</v>
      </c>
      <c r="L17" s="28" t="s">
        <v>88</v>
      </c>
    </row>
    <row r="18" spans="1:24" ht="175.2" customHeight="1" x14ac:dyDescent="0.3">
      <c r="A18" s="203" t="s">
        <v>13</v>
      </c>
      <c r="B18" s="204" t="s">
        <v>64</v>
      </c>
      <c r="C18" s="204" t="s">
        <v>14</v>
      </c>
      <c r="D18" s="31" t="s">
        <v>15</v>
      </c>
      <c r="E18" s="31" t="s">
        <v>16</v>
      </c>
      <c r="F18" s="31" t="s">
        <v>56</v>
      </c>
      <c r="G18" s="31" t="s">
        <v>18</v>
      </c>
      <c r="H18" s="205"/>
      <c r="I18" s="234">
        <v>26</v>
      </c>
      <c r="J18" s="29"/>
      <c r="K18" s="30" t="str">
        <f>IF(J18="","",I18*J18)</f>
        <v/>
      </c>
      <c r="L18" s="32"/>
    </row>
    <row r="19" spans="1:24" ht="175.2" customHeight="1" x14ac:dyDescent="0.3">
      <c r="A19" s="203" t="s">
        <v>19</v>
      </c>
      <c r="B19" s="204" t="s">
        <v>65</v>
      </c>
      <c r="C19" s="204" t="s">
        <v>20</v>
      </c>
      <c r="D19" s="31" t="s">
        <v>21</v>
      </c>
      <c r="E19" s="31" t="s">
        <v>22</v>
      </c>
      <c r="F19" s="31" t="s">
        <v>56</v>
      </c>
      <c r="G19" s="31" t="s">
        <v>18</v>
      </c>
      <c r="H19" s="205"/>
      <c r="I19" s="234">
        <v>14</v>
      </c>
      <c r="J19" s="29"/>
      <c r="K19" s="30" t="str">
        <f>IF(J19="","",I19*J19)</f>
        <v/>
      </c>
      <c r="L19" s="32"/>
    </row>
    <row r="20" spans="1:24" s="47" customFormat="1" ht="13.2" x14ac:dyDescent="0.25">
      <c r="I20" s="97"/>
    </row>
    <row r="21" spans="1:24" ht="40.200000000000003" customHeight="1" x14ac:dyDescent="0.3">
      <c r="A21" s="24">
        <v>2</v>
      </c>
      <c r="B21" s="24" t="s">
        <v>23</v>
      </c>
      <c r="C21" s="27" t="s">
        <v>3</v>
      </c>
      <c r="D21" s="28" t="s">
        <v>5</v>
      </c>
      <c r="E21" s="28" t="s">
        <v>6</v>
      </c>
      <c r="F21" s="28" t="s">
        <v>7</v>
      </c>
      <c r="G21" s="28" t="s">
        <v>8</v>
      </c>
      <c r="H21" s="28" t="s">
        <v>9</v>
      </c>
      <c r="I21" s="28" t="s">
        <v>4</v>
      </c>
      <c r="J21" s="28" t="s">
        <v>10</v>
      </c>
      <c r="K21" s="28" t="s">
        <v>11</v>
      </c>
      <c r="L21" s="28" t="s">
        <v>12</v>
      </c>
    </row>
    <row r="22" spans="1:24" ht="175.2" customHeight="1" x14ac:dyDescent="0.3">
      <c r="A22" s="206" t="s">
        <v>24</v>
      </c>
      <c r="B22" s="206" t="s">
        <v>23</v>
      </c>
      <c r="C22" s="207" t="s">
        <v>58</v>
      </c>
      <c r="D22" s="31" t="s">
        <v>25</v>
      </c>
      <c r="E22" s="31" t="s">
        <v>26</v>
      </c>
      <c r="F22" s="31" t="s">
        <v>56</v>
      </c>
      <c r="G22" s="31" t="s">
        <v>18</v>
      </c>
      <c r="H22" s="205"/>
      <c r="I22" s="234">
        <v>45</v>
      </c>
      <c r="J22" s="29"/>
      <c r="K22" s="30" t="str">
        <f>IF(J22="","",I22*J22)</f>
        <v/>
      </c>
      <c r="L22" s="32"/>
    </row>
    <row r="23" spans="1:24" s="47" customFormat="1" ht="13.2" x14ac:dyDescent="0.25">
      <c r="I23" s="97"/>
    </row>
    <row r="24" spans="1:24" ht="40.200000000000003" customHeight="1" x14ac:dyDescent="0.3">
      <c r="A24" s="24">
        <v>3</v>
      </c>
      <c r="B24" s="24" t="s">
        <v>27</v>
      </c>
      <c r="C24" s="27" t="s">
        <v>3</v>
      </c>
      <c r="D24" s="28" t="s">
        <v>5</v>
      </c>
      <c r="E24" s="28" t="s">
        <v>6</v>
      </c>
      <c r="F24" s="28" t="s">
        <v>7</v>
      </c>
      <c r="G24" s="28" t="s">
        <v>8</v>
      </c>
      <c r="H24" s="28" t="s">
        <v>9</v>
      </c>
      <c r="I24" s="28" t="s">
        <v>4</v>
      </c>
      <c r="J24" s="28" t="s">
        <v>10</v>
      </c>
      <c r="K24" s="28" t="s">
        <v>11</v>
      </c>
      <c r="L24" s="28" t="s">
        <v>12</v>
      </c>
    </row>
    <row r="25" spans="1:24" ht="175.2" customHeight="1" x14ac:dyDescent="0.3">
      <c r="A25" s="206" t="s">
        <v>28</v>
      </c>
      <c r="B25" s="206" t="s">
        <v>27</v>
      </c>
      <c r="C25" s="207" t="s">
        <v>29</v>
      </c>
      <c r="D25" s="31" t="s">
        <v>30</v>
      </c>
      <c r="E25" s="31" t="s">
        <v>31</v>
      </c>
      <c r="F25" s="31" t="s">
        <v>56</v>
      </c>
      <c r="G25" s="31" t="s">
        <v>18</v>
      </c>
      <c r="H25" s="205"/>
      <c r="I25" s="234">
        <v>25</v>
      </c>
      <c r="J25" s="29"/>
      <c r="K25" s="30" t="str">
        <f>IF(J25="","",I25*J25)</f>
        <v/>
      </c>
      <c r="L25" s="32"/>
    </row>
    <row r="26" spans="1:24" s="47" customFormat="1" ht="13.2" x14ac:dyDescent="0.25">
      <c r="I26" s="97"/>
    </row>
    <row r="27" spans="1:24" ht="40.200000000000003" customHeight="1" x14ac:dyDescent="0.3">
      <c r="A27" s="24">
        <v>4</v>
      </c>
      <c r="B27" s="24" t="s">
        <v>66</v>
      </c>
      <c r="C27" s="27" t="s">
        <v>3</v>
      </c>
      <c r="D27" s="28" t="s">
        <v>5</v>
      </c>
      <c r="E27" s="28" t="s">
        <v>6</v>
      </c>
      <c r="F27" s="28" t="s">
        <v>7</v>
      </c>
      <c r="G27" s="28" t="s">
        <v>8</v>
      </c>
      <c r="H27" s="28" t="s">
        <v>9</v>
      </c>
      <c r="I27" s="28" t="s">
        <v>4</v>
      </c>
      <c r="J27" s="28" t="s">
        <v>10</v>
      </c>
      <c r="K27" s="28" t="s">
        <v>11</v>
      </c>
      <c r="L27" s="28" t="s">
        <v>12</v>
      </c>
    </row>
    <row r="28" spans="1:24" ht="175.2" customHeight="1" x14ac:dyDescent="0.3">
      <c r="A28" s="206" t="s">
        <v>32</v>
      </c>
      <c r="B28" s="207" t="s">
        <v>67</v>
      </c>
      <c r="C28" s="207" t="s">
        <v>57</v>
      </c>
      <c r="D28" s="31" t="s">
        <v>33</v>
      </c>
      <c r="E28" s="31" t="s">
        <v>34</v>
      </c>
      <c r="F28" s="31" t="s">
        <v>56</v>
      </c>
      <c r="G28" s="31" t="s">
        <v>18</v>
      </c>
      <c r="H28" s="206"/>
      <c r="I28" s="234">
        <v>40</v>
      </c>
      <c r="J28" s="29"/>
      <c r="K28" s="30" t="str">
        <f>IF(J28="","",I28*J28)</f>
        <v/>
      </c>
      <c r="L28" s="32"/>
    </row>
    <row r="29" spans="1:24" s="211" customFormat="1" ht="175.2" customHeight="1" x14ac:dyDescent="0.3">
      <c r="A29" s="208" t="s">
        <v>35</v>
      </c>
      <c r="B29" s="209" t="s">
        <v>62</v>
      </c>
      <c r="C29" s="209" t="s">
        <v>36</v>
      </c>
      <c r="D29" s="31" t="s">
        <v>37</v>
      </c>
      <c r="E29" s="31" t="s">
        <v>38</v>
      </c>
      <c r="F29" s="31" t="s">
        <v>17</v>
      </c>
      <c r="G29" s="31" t="s">
        <v>39</v>
      </c>
      <c r="H29" s="210"/>
      <c r="I29" s="234">
        <v>5</v>
      </c>
      <c r="J29" s="29"/>
      <c r="K29" s="30" t="str">
        <f>IF(J29="","",I29*J29)</f>
        <v/>
      </c>
      <c r="L29" s="32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s="47" customFormat="1" ht="13.2" x14ac:dyDescent="0.25">
      <c r="I30" s="97"/>
    </row>
    <row r="31" spans="1:24" ht="40.200000000000003" customHeight="1" x14ac:dyDescent="0.3">
      <c r="A31" s="24">
        <v>5</v>
      </c>
      <c r="B31" s="24" t="s">
        <v>40</v>
      </c>
      <c r="C31" s="27" t="s">
        <v>3</v>
      </c>
      <c r="D31" s="28" t="s">
        <v>5</v>
      </c>
      <c r="E31" s="28" t="s">
        <v>6</v>
      </c>
      <c r="F31" s="28" t="s">
        <v>7</v>
      </c>
      <c r="G31" s="28" t="s">
        <v>8</v>
      </c>
      <c r="H31" s="28" t="s">
        <v>9</v>
      </c>
      <c r="I31" s="28" t="s">
        <v>4</v>
      </c>
      <c r="J31" s="28" t="s">
        <v>10</v>
      </c>
      <c r="K31" s="28" t="s">
        <v>11</v>
      </c>
      <c r="L31" s="28" t="s">
        <v>12</v>
      </c>
    </row>
    <row r="32" spans="1:24" ht="175.2" customHeight="1" x14ac:dyDescent="0.3">
      <c r="A32" s="206" t="s">
        <v>41</v>
      </c>
      <c r="B32" s="207" t="s">
        <v>42</v>
      </c>
      <c r="C32" s="207" t="s">
        <v>43</v>
      </c>
      <c r="D32" s="31" t="s">
        <v>44</v>
      </c>
      <c r="E32" s="31" t="s">
        <v>45</v>
      </c>
      <c r="F32" s="31" t="s">
        <v>17</v>
      </c>
      <c r="G32" s="31" t="s">
        <v>18</v>
      </c>
      <c r="H32" s="206"/>
      <c r="I32" s="234">
        <v>26</v>
      </c>
      <c r="J32" s="29"/>
      <c r="K32" s="30" t="str">
        <f>IF(J32="","",I32*J32)</f>
        <v/>
      </c>
      <c r="L32" s="32"/>
    </row>
    <row r="33" spans="1:24" s="47" customFormat="1" ht="13.2" x14ac:dyDescent="0.25">
      <c r="I33" s="97"/>
    </row>
    <row r="34" spans="1:24" ht="40.200000000000003" customHeight="1" x14ac:dyDescent="0.3">
      <c r="A34" s="24">
        <v>6</v>
      </c>
      <c r="B34" s="24" t="s">
        <v>68</v>
      </c>
      <c r="C34" s="27" t="s">
        <v>3</v>
      </c>
      <c r="D34" s="28" t="s">
        <v>5</v>
      </c>
      <c r="E34" s="28" t="s">
        <v>6</v>
      </c>
      <c r="F34" s="28" t="s">
        <v>7</v>
      </c>
      <c r="G34" s="28" t="s">
        <v>8</v>
      </c>
      <c r="H34" s="28" t="s">
        <v>9</v>
      </c>
      <c r="I34" s="28" t="s">
        <v>4</v>
      </c>
      <c r="J34" s="28" t="s">
        <v>10</v>
      </c>
      <c r="K34" s="28" t="s">
        <v>11</v>
      </c>
      <c r="L34" s="28" t="s">
        <v>12</v>
      </c>
    </row>
    <row r="35" spans="1:24" ht="175.2" customHeight="1" x14ac:dyDescent="0.3">
      <c r="A35" s="206" t="s">
        <v>46</v>
      </c>
      <c r="B35" s="206" t="s">
        <v>68</v>
      </c>
      <c r="C35" s="212" t="s">
        <v>47</v>
      </c>
      <c r="D35" s="31" t="s">
        <v>48</v>
      </c>
      <c r="E35" s="31" t="s">
        <v>31</v>
      </c>
      <c r="F35" s="31" t="s">
        <v>61</v>
      </c>
      <c r="G35" s="31" t="s">
        <v>18</v>
      </c>
      <c r="H35" s="205"/>
      <c r="I35" s="234">
        <v>30</v>
      </c>
      <c r="J35" s="29"/>
      <c r="K35" s="30" t="str">
        <f>IF(J35="","",I35*J35)</f>
        <v/>
      </c>
      <c r="L35" s="32"/>
    </row>
    <row r="36" spans="1:24" s="47" customFormat="1" ht="13.2" x14ac:dyDescent="0.25">
      <c r="I36" s="97"/>
    </row>
    <row r="37" spans="1:24" ht="40.200000000000003" customHeight="1" x14ac:dyDescent="0.3">
      <c r="A37" s="24">
        <v>7</v>
      </c>
      <c r="B37" s="24" t="s">
        <v>59</v>
      </c>
      <c r="C37" s="27" t="s">
        <v>3</v>
      </c>
      <c r="D37" s="28" t="s">
        <v>5</v>
      </c>
      <c r="E37" s="28" t="s">
        <v>6</v>
      </c>
      <c r="F37" s="28" t="s">
        <v>7</v>
      </c>
      <c r="G37" s="28" t="s">
        <v>8</v>
      </c>
      <c r="H37" s="28" t="s">
        <v>9</v>
      </c>
      <c r="I37" s="28" t="s">
        <v>4</v>
      </c>
      <c r="J37" s="28" t="s">
        <v>10</v>
      </c>
      <c r="K37" s="28" t="s">
        <v>11</v>
      </c>
      <c r="L37" s="28" t="s">
        <v>12</v>
      </c>
    </row>
    <row r="38" spans="1:24" ht="175.2" customHeight="1" x14ac:dyDescent="0.3">
      <c r="A38" s="206" t="s">
        <v>49</v>
      </c>
      <c r="B38" s="206" t="s">
        <v>59</v>
      </c>
      <c r="C38" s="212" t="s">
        <v>60</v>
      </c>
      <c r="D38" s="31"/>
      <c r="E38" s="31" t="s">
        <v>31</v>
      </c>
      <c r="F38" s="31" t="s">
        <v>50</v>
      </c>
      <c r="G38" s="31" t="s">
        <v>51</v>
      </c>
      <c r="H38" s="205"/>
      <c r="I38" s="234">
        <v>30</v>
      </c>
      <c r="J38" s="29"/>
      <c r="K38" s="30" t="str">
        <f>IF(J38="","",I38*J38)</f>
        <v/>
      </c>
      <c r="L38" s="32"/>
    </row>
    <row r="39" spans="1:24" s="47" customFormat="1" ht="13.8" thickBot="1" x14ac:dyDescent="0.3">
      <c r="I39" s="97"/>
    </row>
    <row r="40" spans="1:24" s="213" customFormat="1" ht="10.8" thickTop="1" x14ac:dyDescent="0.2">
      <c r="A40" s="272"/>
      <c r="B40" s="273"/>
      <c r="C40" s="273"/>
      <c r="D40" s="273"/>
      <c r="E40" s="273"/>
      <c r="F40" s="273"/>
      <c r="G40" s="273"/>
      <c r="H40" s="273"/>
      <c r="I40" s="273"/>
      <c r="J40" s="273"/>
      <c r="K40" s="273"/>
      <c r="L40" s="274"/>
    </row>
    <row r="41" spans="1:24" s="216" customFormat="1" ht="28.8" x14ac:dyDescent="0.55000000000000004">
      <c r="A41" s="278" t="s">
        <v>52</v>
      </c>
      <c r="B41" s="279"/>
      <c r="C41" s="279"/>
      <c r="D41" s="279"/>
      <c r="E41" s="279"/>
      <c r="F41" s="279"/>
      <c r="G41" s="279"/>
      <c r="H41" s="279"/>
      <c r="I41" s="279"/>
      <c r="J41" s="279"/>
      <c r="K41" s="214">
        <f>SUM(K18:K19,K22,K25,K28:K29,K32,K35,K38)</f>
        <v>0</v>
      </c>
      <c r="L41" s="21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" thickBot="1" x14ac:dyDescent="0.35">
      <c r="A42" s="275"/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7"/>
    </row>
    <row r="43" spans="1:24" s="220" customFormat="1" ht="18.600000000000001" thickTop="1" x14ac:dyDescent="0.3">
      <c r="A43" s="217"/>
      <c r="B43" s="218"/>
      <c r="C43" s="218"/>
      <c r="D43" s="218"/>
      <c r="E43" s="218"/>
      <c r="F43" s="218"/>
      <c r="G43" s="218"/>
      <c r="H43" s="218"/>
      <c r="I43" s="235"/>
      <c r="J43" s="218"/>
      <c r="K43" s="33"/>
      <c r="L43" s="34"/>
      <c r="M43" s="219"/>
      <c r="N43" s="219"/>
      <c r="O43" s="219"/>
      <c r="P43" s="219"/>
      <c r="Q43" s="5"/>
      <c r="R43" s="5"/>
      <c r="S43" s="5"/>
      <c r="T43" s="5"/>
      <c r="U43" s="5"/>
      <c r="V43" s="5"/>
      <c r="W43" s="5"/>
      <c r="X43" s="5"/>
    </row>
    <row r="44" spans="1:24" s="226" customFormat="1" ht="21" x14ac:dyDescent="0.4">
      <c r="A44" s="221"/>
      <c r="B44" s="222"/>
      <c r="C44" s="222"/>
      <c r="D44" s="223"/>
      <c r="E44" s="224"/>
      <c r="F44" s="221"/>
      <c r="G44" s="221"/>
      <c r="H44" s="221"/>
      <c r="I44" s="221"/>
      <c r="J44" s="221"/>
      <c r="K44" s="225"/>
      <c r="L44" s="222"/>
      <c r="M44" s="219"/>
      <c r="N44" s="219"/>
      <c r="O44" s="219"/>
      <c r="P44" s="219"/>
      <c r="Q44" s="5"/>
      <c r="R44" s="5"/>
      <c r="S44" s="5"/>
      <c r="T44" s="5"/>
      <c r="U44" s="5"/>
      <c r="V44" s="5"/>
      <c r="W44" s="5"/>
      <c r="X44" s="5"/>
    </row>
    <row r="45" spans="1:24" ht="18" x14ac:dyDescent="0.3">
      <c r="A45" s="217"/>
      <c r="B45" s="218"/>
      <c r="C45" s="218"/>
      <c r="D45" s="218"/>
      <c r="E45" s="218"/>
      <c r="F45" s="218"/>
      <c r="G45" s="218"/>
      <c r="H45" s="218"/>
      <c r="I45" s="235"/>
      <c r="J45" s="219"/>
      <c r="K45" s="219"/>
      <c r="L45" s="219"/>
      <c r="M45" s="219"/>
      <c r="N45" s="219"/>
      <c r="O45" s="219"/>
      <c r="P45" s="219"/>
    </row>
    <row r="46" spans="1:24" x14ac:dyDescent="0.3">
      <c r="A46" s="219"/>
      <c r="B46" s="219"/>
      <c r="C46" s="219"/>
      <c r="D46" s="227"/>
      <c r="E46" s="219"/>
      <c r="F46" s="219"/>
      <c r="G46" s="219"/>
      <c r="H46" s="219"/>
      <c r="I46" s="236"/>
      <c r="J46" s="219"/>
      <c r="K46" s="219"/>
      <c r="L46" s="219"/>
      <c r="M46" s="219"/>
      <c r="N46" s="219"/>
      <c r="O46" s="219"/>
      <c r="P46" s="219"/>
    </row>
    <row r="47" spans="1:24" x14ac:dyDescent="0.3">
      <c r="A47" s="219"/>
      <c r="B47" s="219"/>
      <c r="C47" s="219"/>
      <c r="D47" s="219"/>
      <c r="E47" s="219"/>
      <c r="F47" s="219"/>
      <c r="G47" s="219"/>
      <c r="H47" s="219"/>
      <c r="I47" s="236"/>
      <c r="J47" s="219"/>
      <c r="K47" s="219"/>
      <c r="L47" s="219"/>
      <c r="M47" s="219"/>
      <c r="N47" s="219"/>
      <c r="O47" s="219"/>
      <c r="P47" s="219"/>
    </row>
    <row r="48" spans="1:24" x14ac:dyDescent="0.3">
      <c r="A48" s="219"/>
      <c r="B48" s="219"/>
      <c r="C48" s="219"/>
      <c r="D48" s="219"/>
      <c r="E48" s="219"/>
      <c r="F48" s="219"/>
      <c r="G48" s="219"/>
      <c r="H48" s="219"/>
      <c r="I48" s="236"/>
      <c r="J48" s="219"/>
      <c r="K48" s="219"/>
      <c r="L48" s="219"/>
      <c r="M48" s="219"/>
      <c r="N48" s="219"/>
      <c r="O48" s="219"/>
      <c r="P48" s="219"/>
    </row>
    <row r="49" spans="1:16" x14ac:dyDescent="0.3">
      <c r="A49" s="219"/>
      <c r="B49" s="219"/>
      <c r="C49" s="219"/>
      <c r="D49" s="219"/>
      <c r="E49" s="219"/>
      <c r="F49" s="219"/>
      <c r="G49" s="219"/>
      <c r="H49" s="219"/>
      <c r="I49" s="236"/>
      <c r="J49" s="219"/>
      <c r="K49" s="219"/>
      <c r="L49" s="219"/>
      <c r="M49" s="219"/>
      <c r="N49" s="219"/>
      <c r="O49" s="219"/>
      <c r="P49" s="219"/>
    </row>
    <row r="50" spans="1:16" x14ac:dyDescent="0.3">
      <c r="A50" s="219"/>
      <c r="B50" s="219"/>
      <c r="C50" s="219"/>
      <c r="D50" s="219"/>
      <c r="E50" s="219"/>
      <c r="F50" s="219"/>
      <c r="G50" s="219"/>
      <c r="H50" s="219"/>
      <c r="I50" s="236"/>
      <c r="J50" s="219"/>
      <c r="K50" s="219"/>
      <c r="L50" s="219"/>
      <c r="M50" s="219"/>
      <c r="N50" s="219"/>
      <c r="O50" s="219"/>
      <c r="P50" s="219"/>
    </row>
    <row r="51" spans="1:16" x14ac:dyDescent="0.3">
      <c r="D51" s="5"/>
    </row>
    <row r="52" spans="1:16" x14ac:dyDescent="0.3">
      <c r="D52" s="5"/>
    </row>
    <row r="53" spans="1:16" x14ac:dyDescent="0.3">
      <c r="D53" s="5"/>
    </row>
    <row r="54" spans="1:16" x14ac:dyDescent="0.3">
      <c r="D54" s="5"/>
    </row>
    <row r="55" spans="1:16" x14ac:dyDescent="0.3">
      <c r="D55" s="5"/>
    </row>
    <row r="56" spans="1:16" x14ac:dyDescent="0.3">
      <c r="D56" s="5"/>
    </row>
    <row r="57" spans="1:16" x14ac:dyDescent="0.3">
      <c r="D57" s="5"/>
    </row>
    <row r="58" spans="1:16" x14ac:dyDescent="0.3">
      <c r="D58" s="5"/>
    </row>
    <row r="59" spans="1:16" x14ac:dyDescent="0.3">
      <c r="D59" s="5"/>
    </row>
    <row r="60" spans="1:16" x14ac:dyDescent="0.3">
      <c r="D60" s="5"/>
    </row>
    <row r="61" spans="1:16" x14ac:dyDescent="0.3">
      <c r="D61" s="5"/>
    </row>
    <row r="62" spans="1:16" x14ac:dyDescent="0.3">
      <c r="D62" s="5"/>
    </row>
    <row r="63" spans="1:16" x14ac:dyDescent="0.3">
      <c r="D63" s="5"/>
    </row>
    <row r="64" spans="1:16" x14ac:dyDescent="0.3">
      <c r="D64" s="5"/>
    </row>
    <row r="65" spans="4:4" x14ac:dyDescent="0.3">
      <c r="D65" s="5"/>
    </row>
    <row r="66" spans="4:4" x14ac:dyDescent="0.3">
      <c r="D66" s="5"/>
    </row>
    <row r="67" spans="4:4" x14ac:dyDescent="0.3">
      <c r="D67" s="5"/>
    </row>
    <row r="68" spans="4:4" x14ac:dyDescent="0.3">
      <c r="D68" s="5"/>
    </row>
    <row r="69" spans="4:4" x14ac:dyDescent="0.3">
      <c r="D69" s="5"/>
    </row>
    <row r="70" spans="4:4" x14ac:dyDescent="0.3">
      <c r="D70" s="5"/>
    </row>
    <row r="71" spans="4:4" x14ac:dyDescent="0.3">
      <c r="D71" s="5"/>
    </row>
    <row r="72" spans="4:4" x14ac:dyDescent="0.3">
      <c r="D72" s="5"/>
    </row>
    <row r="73" spans="4:4" x14ac:dyDescent="0.3">
      <c r="D73" s="5"/>
    </row>
    <row r="74" spans="4:4" x14ac:dyDescent="0.3">
      <c r="D74" s="5"/>
    </row>
    <row r="75" spans="4:4" x14ac:dyDescent="0.3">
      <c r="D75" s="5"/>
    </row>
    <row r="76" spans="4:4" x14ac:dyDescent="0.3">
      <c r="D76" s="5"/>
    </row>
    <row r="77" spans="4:4" x14ac:dyDescent="0.3">
      <c r="D77" s="5"/>
    </row>
    <row r="78" spans="4:4" x14ac:dyDescent="0.3">
      <c r="D78" s="5"/>
    </row>
    <row r="79" spans="4:4" x14ac:dyDescent="0.3">
      <c r="D79" s="5"/>
    </row>
    <row r="80" spans="4:4" x14ac:dyDescent="0.3">
      <c r="D80" s="5"/>
    </row>
    <row r="81" spans="4:4" x14ac:dyDescent="0.3">
      <c r="D81" s="5"/>
    </row>
    <row r="82" spans="4:4" x14ac:dyDescent="0.3">
      <c r="D82" s="5"/>
    </row>
    <row r="83" spans="4:4" x14ac:dyDescent="0.3">
      <c r="D83" s="5"/>
    </row>
    <row r="84" spans="4:4" x14ac:dyDescent="0.3">
      <c r="D84" s="5"/>
    </row>
    <row r="85" spans="4:4" x14ac:dyDescent="0.3">
      <c r="D85" s="5"/>
    </row>
    <row r="86" spans="4:4" x14ac:dyDescent="0.3">
      <c r="D86" s="5"/>
    </row>
    <row r="87" spans="4:4" x14ac:dyDescent="0.3">
      <c r="D87" s="5"/>
    </row>
    <row r="88" spans="4:4" x14ac:dyDescent="0.3">
      <c r="D88" s="5"/>
    </row>
    <row r="89" spans="4:4" x14ac:dyDescent="0.3">
      <c r="D89" s="5"/>
    </row>
    <row r="90" spans="4:4" x14ac:dyDescent="0.3">
      <c r="D90" s="5"/>
    </row>
    <row r="91" spans="4:4" x14ac:dyDescent="0.3">
      <c r="D91" s="5"/>
    </row>
  </sheetData>
  <sheetProtection algorithmName="SHA-512" hashValue="wAYauBmSmcjKaODP+PCHXyakkUn9ejykLpIQFBgXLPjpp9IqVg7Xg2CzFrRLlI7muvLvyyFBDG6qGLJuaslTcA==" saltValue="nJCcZoBnB1RFtLOoq6Qsuw==" spinCount="100000" sheet="1" objects="1" scenarios="1"/>
  <mergeCells count="11">
    <mergeCell ref="A1:L1"/>
    <mergeCell ref="A40:L40"/>
    <mergeCell ref="A42:L42"/>
    <mergeCell ref="A41:J41"/>
    <mergeCell ref="A8:L8"/>
    <mergeCell ref="A10:L11"/>
    <mergeCell ref="A13:L13"/>
    <mergeCell ref="B3:C3"/>
    <mergeCell ref="B4:C4"/>
    <mergeCell ref="D3:K3"/>
    <mergeCell ref="D4:K4"/>
  </mergeCells>
  <pageMargins left="0.25" right="0.25" top="0.75" bottom="0.75" header="0.3" footer="0.3"/>
  <pageSetup paperSize="8" scale="46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9A - Verbruiksartikelen</vt:lpstr>
      <vt:lpstr>9B - Dispensers</vt:lpstr>
      <vt:lpstr>'9A - Verbruiksartikelen'!Afdrukbereik</vt:lpstr>
      <vt:lpstr>'9B - Dispensers'!Afdrukbereik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Vesters, A.O.M.</dc:creator>
  <cp:lastModifiedBy>Stel, R.</cp:lastModifiedBy>
  <dcterms:created xsi:type="dcterms:W3CDTF">2021-05-21T12:52:23Z</dcterms:created>
  <dcterms:modified xsi:type="dcterms:W3CDTF">2021-12-02T08:32:09Z</dcterms:modified>
</cp:coreProperties>
</file>