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ttps://unitedqualitybv.sharepoint.com/klanten/Docs/Groningen/EA verwerking afval (928)/07. Nota van inlichtingen/"/>
    </mc:Choice>
  </mc:AlternateContent>
  <xr:revisionPtr revIDLastSave="24" documentId="8_{B0E9E944-E315-4997-863A-161ECB774F41}" xr6:coauthVersionLast="47" xr6:coauthVersionMax="47" xr10:uidLastSave="{8DB3EBA6-ECC1-4C99-AE72-7122FA0A13C3}"/>
  <bookViews>
    <workbookView xWindow="-120" yWindow="-16320" windowWidth="29040" windowHeight="15840" activeTab="1" xr2:uid="{4638715C-DD07-4D64-BC16-C392762E3321}"/>
  </bookViews>
  <sheets>
    <sheet name="Voorblad" sheetId="1" r:id="rId1"/>
    <sheet name="1. Kwaliteit Perceel 8" sheetId="2" r:id="rId2"/>
    <sheet name="2. Prijs Perceel 8" sheetId="3" r:id="rId3"/>
    <sheet name="3. Fictieve inschrijfprijs P8" sheetId="4" r:id="rId4"/>
  </sheets>
  <definedNames>
    <definedName name="_xlnm.Print_Area" localSheetId="1">'1. Kwaliteit Perceel 8'!$A$1:$J$61</definedName>
    <definedName name="_xlnm.Print_Area" localSheetId="2">'2. Prijs Perceel 8'!$A$1:$G$30</definedName>
    <definedName name="_xlnm.Print_Area" localSheetId="3">'3. Fictieve inschrijfprijs P8'!$A$1:$C$8</definedName>
    <definedName name="_xlnm.Print_Area" localSheetId="0">Voorblad!$B$2:$H$11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4" l="1"/>
  <c r="F54" i="2"/>
  <c r="F51" i="2"/>
  <c r="F48" i="2"/>
  <c r="E57" i="2"/>
  <c r="F36" i="2"/>
  <c r="F24" i="2"/>
  <c r="G13" i="3"/>
  <c r="G12" i="3"/>
  <c r="G11" i="3"/>
  <c r="G8" i="3" l="1"/>
  <c r="G4" i="3"/>
  <c r="F13" i="2"/>
  <c r="F4" i="2"/>
  <c r="F57" i="2" l="1"/>
  <c r="C4" i="4" s="1"/>
  <c r="G15" i="3"/>
  <c r="C7" i="4" l="1"/>
</calcChain>
</file>

<file path=xl/sharedStrings.xml><?xml version="1.0" encoding="utf-8"?>
<sst xmlns="http://schemas.openxmlformats.org/spreadsheetml/2006/main" count="214" uniqueCount="123">
  <si>
    <t>Inhoud:</t>
  </si>
  <si>
    <t>T1.</t>
  </si>
  <si>
    <t>T2.</t>
  </si>
  <si>
    <t>T3.</t>
  </si>
  <si>
    <t>Beoordeling aangeboden ontvangstlocatie</t>
  </si>
  <si>
    <t>NR.</t>
  </si>
  <si>
    <t>Vraag</t>
  </si>
  <si>
    <t>Vraagstelling</t>
  </si>
  <si>
    <t>Antwoord</t>
  </si>
  <si>
    <t>Maximale kwaliteitswaarde</t>
  </si>
  <si>
    <t>Behaalde fictieve korting</t>
  </si>
  <si>
    <t>Toekennen van de score</t>
  </si>
  <si>
    <t>KG-1</t>
  </si>
  <si>
    <t>A</t>
  </si>
  <si>
    <t>Wat is de aangeboden ontvangstlocatie? Minimaal de volgende gegevens moeten worden verstrekt:
- volledige naam van de ontvangstlocatie;
- volledig adres van de ontvangstlocatie;
- type locatie (verwerkingslocatie of overslaglocatie)
- eigenaar van de ontvangstlocatie.</t>
  </si>
  <si>
    <t>B</t>
  </si>
  <si>
    <t>Wat is de reistijd vanaf het centrale punt in het werkgebied naar de ontvangstlocatie (berekenen conform eis O-4)? Het gaat om een enkele reis. De reistijd moet opgegeven worden in hele minuten.</t>
  </si>
  <si>
    <t>C</t>
  </si>
  <si>
    <t>Indienen van bewijsvoering conform de in eis O-4 uitgewerkte methode.</t>
  </si>
  <si>
    <t>In een PDF document bijvoegen achter onderdeel 05  van de inschrijving.</t>
  </si>
  <si>
    <t>Minimale reistijd</t>
  </si>
  <si>
    <t>Maximale reistijd</t>
  </si>
  <si>
    <t>CO2 Prestatie ladder</t>
  </si>
  <si>
    <t>KG-2</t>
  </si>
  <si>
    <t>Beschikt inschrijver over een CO2 Prestatieladder certificering?</t>
  </si>
  <si>
    <t>[Invullen door inschrijver]</t>
  </si>
  <si>
    <t>A) Nee.</t>
  </si>
  <si>
    <t>B) Ja, inschrijver is gecertificeerd op niveau 1</t>
  </si>
  <si>
    <t>C) Ja, inschrijver is gecertificeerd op niveau 2</t>
  </si>
  <si>
    <t>D) Ja, inschrijver is gecertificeerd op niveau 3</t>
  </si>
  <si>
    <t>E) Ja, inschrijver is gecertificeerd op niveau 4</t>
  </si>
  <si>
    <t>F) Ja, inschrijver is gecertificeerd op niveau 5</t>
  </si>
  <si>
    <t>Maximaal te behalen fictieve korting</t>
  </si>
  <si>
    <t>Totaal</t>
  </si>
  <si>
    <t xml:space="preserve">Voorwaarden </t>
  </si>
  <si>
    <t>Voorwaarde</t>
  </si>
  <si>
    <t>ALG</t>
  </si>
  <si>
    <t xml:space="preserve">Inschrijver past, op straffe van uitsluiting, alleen de geel gearceerde cellen aan. Inschrijver moet alle geel gearceerde cellen correct en ondubbelzinnig invullen. </t>
  </si>
  <si>
    <t>Ontvangst</t>
  </si>
  <si>
    <t xml:space="preserve">Omschrijving </t>
  </si>
  <si>
    <t>Afvalstroom</t>
  </si>
  <si>
    <t>Eenheid</t>
  </si>
  <si>
    <r>
      <t xml:space="preserve">Prijs per eenheid (A) excl. btw </t>
    </r>
    <r>
      <rPr>
        <b/>
        <sz val="11"/>
        <color theme="1"/>
        <rFont val="Calibri Light"/>
        <family val="2"/>
        <scheme val="major"/>
      </rPr>
      <t>(1)</t>
    </r>
  </si>
  <si>
    <r>
      <t xml:space="preserve">Aantal (B) </t>
    </r>
    <r>
      <rPr>
        <b/>
        <sz val="11"/>
        <color theme="1"/>
        <rFont val="Calibri Light"/>
        <family val="2"/>
        <scheme val="major"/>
      </rPr>
      <t>(2)</t>
    </r>
  </si>
  <si>
    <t>Subtotalen (AxB) excl. btw</t>
  </si>
  <si>
    <t>PR-1</t>
  </si>
  <si>
    <t>Prijs voor ontvangst (incl. eventueel op-, overslag en transport)</t>
  </si>
  <si>
    <t>Ton</t>
  </si>
  <si>
    <t>PR-2</t>
  </si>
  <si>
    <t>PR-3</t>
  </si>
  <si>
    <t>Verwerking</t>
  </si>
  <si>
    <t>PR-4</t>
  </si>
  <si>
    <t>Totale inschrijfprijs (3)</t>
  </si>
  <si>
    <t>Gegevens ontvangstlocatie (indien afwijkend van verwerkingslocatie)</t>
  </si>
  <si>
    <t>Naam</t>
  </si>
  <si>
    <t>Adres</t>
  </si>
  <si>
    <t>Postcode</t>
  </si>
  <si>
    <t>Plaats</t>
  </si>
  <si>
    <t>Eigenaar</t>
  </si>
  <si>
    <t>Gegevens verwerkingslocatie</t>
  </si>
  <si>
    <t xml:space="preserve">De eenheidsprijzen zijn conform alle voorwaarden uit het programma van eisen en alle overige aanbestedingsdocumenten (waaronder de kwalitatieve gunningscriteria). </t>
  </si>
  <si>
    <t>De genoemde aantallen worden alleen gebruikt voor de beoordeling van het onderdeel prijs. Aan de genoemde aantallen kunnen geen rechten worden ontleend. De vaste prijzen per eenheid (zoals in dit formulier aangegeven) zijn tijdens de uitvoering van de opdracht van toepassing, ongeacht het daadwerkelijke aantal.</t>
  </si>
  <si>
    <t>Deze prijs wordt gebruikt voor de beoordeling van het onderdeel prijs en de beoordeling van de fictieve inschrijfprijs.</t>
  </si>
  <si>
    <t>KG</t>
  </si>
  <si>
    <t>PR</t>
  </si>
  <si>
    <t>Totale inschrijfprijs</t>
  </si>
  <si>
    <t>BSA</t>
  </si>
  <si>
    <r>
      <t xml:space="preserve">Als de reistijd gelijk is aan de voor dit perceel vastgestelde maximale reistijd (conform tabblad 1) = geen kwaliteitswaarde (zijnde €0,- fictieve korting op de inschrijfprijs). 
Als de reistijd gelijk is aan de minimale reistijd (zijnde 5 minuten) = maximale kwaliteitswaarde (zijnde de maximale fictieve korting op inschrijfprijs).
Formule voor het berekenen van de behaalde kwaliteitswaarde (zijnde de fictieve korting op de inschrijfprijs):
</t>
    </r>
    <r>
      <rPr>
        <i/>
        <sz val="9"/>
        <color theme="1"/>
        <rFont val="Century Gothic"/>
        <family val="2"/>
      </rPr>
      <t>Formule: (1-(aangeboden reistijd-minimale reistijd)/maximale reistijd-minimale reistijd))*maximale kwaliteitswaarde = fictieve korting op inschrijfprijs</t>
    </r>
  </si>
  <si>
    <t>Optionele prijzen (worden niet meegenomen in de inschrijfprijs)</t>
  </si>
  <si>
    <t>Prijs per eenheid</t>
  </si>
  <si>
    <r>
      <t xml:space="preserve">Aantal (B) </t>
    </r>
    <r>
      <rPr>
        <b/>
        <sz val="11"/>
        <color theme="1"/>
        <rFont val="Calibri Light"/>
        <family val="2"/>
        <scheme val="major"/>
      </rPr>
      <t>(3)</t>
    </r>
  </si>
  <si>
    <t>Transport per vracht (container) van Woldjerspoor naar de ontvangstlocatie en container retour plaatsen</t>
  </si>
  <si>
    <t>Rit</t>
  </si>
  <si>
    <t>PR-5</t>
  </si>
  <si>
    <t>Transport per uur voor een container van Woldjerspoor naar de ontvangstlocatie en container retour plaatsen</t>
  </si>
  <si>
    <t>Uur</t>
  </si>
  <si>
    <t>Beschikbaar stellen van een 40 m3 container voor A- /B-hout</t>
  </si>
  <si>
    <t>Stuks</t>
  </si>
  <si>
    <t>Kwalitatieve gunningscriteria perceel 8</t>
  </si>
  <si>
    <t>Prijsinvulformulier perceel 8</t>
  </si>
  <si>
    <t>Bijlage 04B - Invulformulier gunningscriteria perceel 8 
   Bouw en Sloopafval  GR ARCG
Behorende bij de Europese openbare aanbesteding 
"Verwerking van de afval- en reststromen: Hout, BSA en Dakleer"</t>
  </si>
  <si>
    <t>Fictieve inschrijfprijs perceel 8</t>
  </si>
  <si>
    <t>Bijlage 04B 
Tab 1: Kwalitatieve gunningscriteria perceel 8</t>
  </si>
  <si>
    <t>Bijlage 04B
Tab 2: Prijsinvulformulier perceel 8</t>
  </si>
  <si>
    <t>Bijlage 04B
Tab 3: Fictieve inschrijfprijs perceel 8</t>
  </si>
  <si>
    <t>PSO prestatieniveau</t>
  </si>
  <si>
    <t>Antwoord (meerkeuze)</t>
  </si>
  <si>
    <t>KG-3</t>
  </si>
  <si>
    <t>Beschikt inschrijver over een prestatieniveau van de Prestatieladder Socialer Ondernemen (PSO)?</t>
  </si>
  <si>
    <t>F) Ja, inschrijver heeft PSO Trede 3 en PSO 30+ certificering</t>
  </si>
  <si>
    <t>B) Ja, inschrijver heeft de Aspirant-status</t>
  </si>
  <si>
    <t>C) Ja, inschrijver heeft PSO Trede 1</t>
  </si>
  <si>
    <t>D) Ja, inschrijver heeft PSO Trede 2</t>
  </si>
  <si>
    <t>E) Ja, inschrijver heeft PSO Trede 3</t>
  </si>
  <si>
    <t>SROI</t>
  </si>
  <si>
    <t>Antwoord (percentage boven op het geëiste))</t>
  </si>
  <si>
    <t>KG-4</t>
  </si>
  <si>
    <t>Garandeeert inschrijver een hogere SROI inzet dan geëist is in hoofdstuk IV paragraaf H van de aanbestedingsleidraad?
Indien inschrijve reen hogere SROI inzet garandeert, dient hij de jaarlijkse inzet (boven op het geëiste percentage per jaar) in % op te geven.</t>
  </si>
  <si>
    <t>F) meer dan 8%</t>
  </si>
  <si>
    <t>A) 0%</t>
  </si>
  <si>
    <t xml:space="preserve">Sorteerresultaat </t>
  </si>
  <si>
    <t>KG-5</t>
  </si>
  <si>
    <t xml:space="preserve">Gunningscriterium KG-5 betreft een zgn. ‘open vraag’, waarop het antwoord door het Beoordelingsteam inhoudelijk beoordeeld en gewaardeerd wordt. Inschrijver dient het antwoord bij te voegen bij de inschrijving. </t>
  </si>
  <si>
    <t>Score 0  = Geen fictieve korting
Score 1 = 20% van de maximale kwaliteitswaarde
Score 2 = 40% van de maximale kwaliteitswaarde
Score 3 = 60% van de maximale kwaliteitswaarde
Score 4 = 80% van de maximale kwaliteitswaarde
Score 5 = 100% van de maximale kwaliteitswaarde</t>
  </si>
  <si>
    <t>KG-7</t>
  </si>
  <si>
    <r>
      <rPr>
        <b/>
        <sz val="9"/>
        <color theme="1"/>
        <rFont val="Century Gothic"/>
        <family val="2"/>
      </rPr>
      <t>Hoe verloopt de afzet (verdere verwerking) van de verkregen deelstromen?</t>
    </r>
    <r>
      <rPr>
        <sz val="9"/>
        <color theme="1"/>
        <rFont val="Century Gothic"/>
        <family val="2"/>
      </rPr>
      <t xml:space="preserve">
In de beantwoording op deze vraag moet Inschrijver tenminste de volgende sub-vragen beantwoorden:
I.	Voor welke verwerkingsmethode(s) worden de uitgesorteerde deelstromen aangewend en waarom? 
  i.	Als dezelfde deelstroom voor meerdere verwerkingsmethodes wordt aangewend: kan Inschrijver aangeven hoe en in welke mate (hoeveelheid) de deelstroom over de verschillende verwerkingsmethodes wordt verdeeld? 
II. Hoe wordt geborgd dat altijd de meest passende afzet beschikbaar is?
III.	In welke mate:
  i.	voert Inschrijver zelf verdere verwerking uit (binnen de eigen onderneming)?
  ii.	zet Inschrijver de verkregen deelstromen af bij andere partijen?
IV.	Wat is de (strategische) keuze/overweging voor het wel of niet zelf uitvoeren van verdere verwerking binnen de eigen onderneming? 
V.	Als deelstromen worden afgezet bij derden: 
  i.	hoe worden geschikte partijen geselecteerd en gecontracteerd (wat zijn hierbij belangrijke criteria)? 
  ii.	in welke mate wordt objectief inzichtelijk gemaakt welke resultaten deze derde tijdens de ‘verdere verwerking’ realiseert? 
VI.	Welke maatregelen/innovaties worden er tijdens de contracttermijn in het afzetproces toegepast om: 
  i.	Uitgesorteerde deelstromen aan te wenden voor hoogwaardigere verwerkingsmethoden?
  ii.	CO2-emissies tijdens de verwerkingsprocessen te beperken?</t>
    </r>
  </si>
  <si>
    <r>
      <t xml:space="preserve">Hoe wordt er gerapporteerd tijdens de contracttermijn?
</t>
    </r>
    <r>
      <rPr>
        <sz val="9"/>
        <color theme="1"/>
        <rFont val="Century Gothic"/>
        <family val="2"/>
      </rPr>
      <t xml:space="preserve">In de beantwoording op deze vraag moet Inschrijver tenminste de volgende sub-vragen beantwoorden:
I.	Hoe wordt het sorteerresultaat consistent, objectief en transparant vastgesteld en (vervolgens) in rapportages (periodiek) aan de Opdrachtgever inzichtelijk gemaakt?
II.	Hoe wordt het afzet-resultaat consistent, objectief en transparant vastgesteld en (vervolgens) in rapportages (periodiek) de Opdrachtgever inzichtelijk gemaakt?
III.	In welke mate kan de CO2-emissie (en andere negatieve milieueffecten) van het sorteer- en verwerkingsproces -meteen vanaf de ingangsdatum van de overeenkomst- aan de Opdrachtgever inzichtelijk gemaakt worden? 
  i.	Hoe wordt dit tijdens de uitvoering van de Opdracht verder geoptimaliseerd? 
  ii.	Welke methodes gebruikt Inschrijver om de CO2-emissie (en andere negatieve milieueffecten) te bepalen?
   iii.	Hoe kan CO2-emissie (en andere negatieve milieueffecten) in de periodieke rapportages inzichtelijk worden gemaakt aan de Opdrachtgever?
</t>
    </r>
  </si>
  <si>
    <t>KG-6</t>
  </si>
  <si>
    <t xml:space="preserve">Gunningscriterium KG-7 betreft een zgn. ‘open vraag’, waarop het antwoord door het Beoordelingsteam inhoudelijk beoordeeld en gewaardeerd wordt. Inschrijver dient het antwoord bij te voegen bij de inschrijving. </t>
  </si>
  <si>
    <t xml:space="preserve">Gunningscriterium KG-6 betreft een zgn. ‘open vraag’, waarop het antwoord door het Beoordelingsteam inhoudelijk beoordeeld en gewaardeerd wordt. Inschrijver dient het antwoord bij te voegen bij de inschrijving. </t>
  </si>
  <si>
    <r>
      <rPr>
        <b/>
        <sz val="9"/>
        <color theme="1"/>
        <rFont val="Century Gothic"/>
        <family val="2"/>
      </rPr>
      <t xml:space="preserve">Wat is het te verwachten sorteerresultaat? </t>
    </r>
    <r>
      <rPr>
        <sz val="9"/>
        <color theme="1"/>
        <rFont val="Century Gothic"/>
        <family val="2"/>
      </rPr>
      <t xml:space="preserve">
Inschrijver moet hierbij uitgaan dat het BSA dat op een milieuparkl is ingezameld en nog waardevolle deelstromen die voor recycling in aanmerking komen bevat.  Inschrijver tenminste de volgende sub-vragen beantwoorden:
I.	In welke verschillende deelstromen wordt het BSA uitgesorteerd?
II.	Hoe wordt het sorteerproces uitgevoerd (handpicking, mechanisch, optisch, etc.)?
III.	Hoe wordt de kwaliteit van de uitgesorteerde deelstromen geborgd, zodat deze ook daadwerkelijk voor (hoogwaardige) afzet in aanmerking komen?
IV.	Welk sorteerresultaat (t.o.v. de aanwezige hoeveelheid) kan er –per uit te sorteren deelstroom- gehaald worden met het BSA van opdrachtgever? 
V.	Welk deel van de input (in gewichtsprocenten) is brandbaar afval, dat ter verwerking aan een AEC wordt aangeboden?
VI.	Welke maatregelen/innovaties worden er tijdens de contracttermijn in het sorteerproces toegepast om: 
  i.	de kwaliteit van uitgesorteerde deelstromen te verhogen?
  ii.	het sorteerresultaat (t.o.v. de aanwezige hoeveelheid) te verbeteren? Voor welke deelstromen is dit van toepassing? 
  iii.	de hoeveelheid brandbaar afval (dat ter verwerking aan een AEC wordt aangeboden) te verminderen?
  iv.	CO2-emissies tijdens het sorteerproces te beperken?</t>
    </r>
  </si>
  <si>
    <t>Totale fictieve inschrijfprijs
Deze prijs vermelden in TenderNed</t>
  </si>
  <si>
    <t>De rode cellen: de behaalde fictieve korting wordt na beoordeling vastgesteld door de aanbestedende dienst</t>
  </si>
  <si>
    <t>Verdere Verwerking</t>
  </si>
  <si>
    <t xml:space="preserve">Antwoord </t>
  </si>
  <si>
    <t>Rapportage</t>
  </si>
  <si>
    <t>Naam:
Adres: 
Type:
Eigenaar:</t>
  </si>
  <si>
    <t>Antwoordoptie A = Geen fictieve korting
Antwoordoptie B = 20% van de maximale kwaliteitswaarde
Antwoordoptie C = 40% van de maximale kwaliteitswaarde
Antwoordoptie D = 60% van de maximale kwaliteitswaarde
Antwoordoptie E = 80% van de maximale kwaliteitswaarde
Antwoordoptie F = 100% van de maximale kwaliteitswaarde</t>
  </si>
  <si>
    <t>B) &gt;0% tot 2%</t>
  </si>
  <si>
    <t>Antwoordoptie 0%  = Geen fictieve korting
Antwoordoptie &gt;0% tot 2%= 20% van de maximale kwaliteitswaarde
Antwoordoptie 2% tot 4% = 40% van de maximale kwaliteitswaarde
Antwoordoptie 4% tot 6% = 60% van de maximale kwaliteitswaarde
Antwoordoptie 6% tot 8% = 80% van de maximale kwaliteitswaarde
Antwoordoptie meer dan 8% = 100% van de maximale kwaliteitswaarde</t>
  </si>
  <si>
    <t>C) 2% tot 4%</t>
  </si>
  <si>
    <t>D) 4% tot 6%</t>
  </si>
  <si>
    <t>E) 6% tot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</si>
</sst>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0_ ;\-#,##0\ "/>
    <numFmt numFmtId="165" formatCode="&quot;€&quot;\ #,##0.00"/>
    <numFmt numFmtId="166" formatCode="0.0"/>
  </numFmts>
  <fonts count="23" x14ac:knownFonts="1">
    <font>
      <sz val="11"/>
      <color theme="1"/>
      <name val="Calibri"/>
      <family val="2"/>
      <scheme val="minor"/>
    </font>
    <font>
      <sz val="11"/>
      <color theme="1"/>
      <name val="Calibri"/>
      <family val="2"/>
      <scheme val="minor"/>
    </font>
    <font>
      <sz val="10"/>
      <name val="Arial"/>
      <family val="2"/>
    </font>
    <font>
      <sz val="11"/>
      <name val="Calibri Light"/>
      <family val="2"/>
      <scheme val="major"/>
    </font>
    <font>
      <u/>
      <sz val="11"/>
      <name val="Calibri Light"/>
      <family val="2"/>
      <scheme val="major"/>
    </font>
    <font>
      <b/>
      <sz val="14"/>
      <color theme="0"/>
      <name val="Calibri Light"/>
      <family val="2"/>
      <scheme val="major"/>
    </font>
    <font>
      <sz val="9"/>
      <color theme="1"/>
      <name val="Century Gothic"/>
      <family val="2"/>
    </font>
    <font>
      <sz val="11"/>
      <color theme="1"/>
      <name val="Calibri Light"/>
      <family val="2"/>
      <scheme val="major"/>
    </font>
    <font>
      <b/>
      <sz val="11"/>
      <color theme="0"/>
      <name val="Calibri Light"/>
      <family val="2"/>
      <scheme val="major"/>
    </font>
    <font>
      <b/>
      <sz val="11"/>
      <color theme="1"/>
      <name val="Calibri Light"/>
      <family val="2"/>
      <scheme val="major"/>
    </font>
    <font>
      <sz val="8"/>
      <name val="Calibri"/>
      <family val="2"/>
      <scheme val="minor"/>
    </font>
    <font>
      <b/>
      <sz val="9"/>
      <color theme="1"/>
      <name val="Century Gothic"/>
      <family val="2"/>
    </font>
    <font>
      <i/>
      <sz val="9"/>
      <color theme="1"/>
      <name val="Century Gothic"/>
      <family val="2"/>
    </font>
    <font>
      <b/>
      <sz val="9"/>
      <color theme="0"/>
      <name val="Century Gothic"/>
      <family val="2"/>
    </font>
    <font>
      <sz val="9"/>
      <name val="Century Gothic"/>
      <family val="2"/>
    </font>
    <font>
      <b/>
      <sz val="11"/>
      <color theme="0" tint="-0.249977111117893"/>
      <name val="Calibri Light"/>
      <family val="2"/>
      <scheme val="major"/>
    </font>
    <font>
      <b/>
      <sz val="11"/>
      <color theme="0" tint="-0.14999847407452621"/>
      <name val="Calibri Light"/>
      <family val="2"/>
      <scheme val="major"/>
    </font>
    <font>
      <sz val="11"/>
      <color theme="0" tint="-0.249977111117893"/>
      <name val="Calibri Light"/>
      <family val="2"/>
      <scheme val="major"/>
    </font>
    <font>
      <sz val="11"/>
      <color theme="0" tint="-0.14999847407452621"/>
      <name val="Calibri Light"/>
      <family val="2"/>
      <scheme val="major"/>
    </font>
    <font>
      <b/>
      <sz val="12"/>
      <name val="Calibri Light"/>
      <family val="2"/>
      <scheme val="major"/>
    </font>
    <font>
      <sz val="14"/>
      <color theme="1"/>
      <name val="Calibri Light"/>
      <family val="2"/>
      <scheme val="major"/>
    </font>
    <font>
      <b/>
      <sz val="11"/>
      <color theme="0"/>
      <name val="Calibri Light"/>
      <family val="2"/>
    </font>
    <font>
      <sz val="11"/>
      <color theme="0"/>
      <name val="Calibri Light"/>
      <family val="2"/>
      <scheme val="major"/>
    </font>
  </fonts>
  <fills count="9">
    <fill>
      <patternFill patternType="none"/>
    </fill>
    <fill>
      <patternFill patternType="gray125"/>
    </fill>
    <fill>
      <patternFill patternType="solid">
        <fgColor indexed="48"/>
        <bgColor indexed="64"/>
      </patternFill>
    </fill>
    <fill>
      <patternFill patternType="solid">
        <fgColor indexed="44"/>
        <bgColor indexed="64"/>
      </patternFill>
    </fill>
    <fill>
      <patternFill patternType="solid">
        <fgColor rgb="FFFFFF00"/>
        <bgColor indexed="64"/>
      </patternFill>
    </fill>
    <fill>
      <patternFill patternType="solid">
        <fgColor theme="5" tint="0.39997558519241921"/>
        <bgColor indexed="64"/>
      </patternFill>
    </fill>
    <fill>
      <patternFill patternType="solid">
        <fgColor theme="0"/>
        <bgColor indexed="64"/>
      </patternFill>
    </fill>
    <fill>
      <patternFill patternType="solid">
        <fgColor theme="5"/>
        <bgColor indexed="64"/>
      </patternFill>
    </fill>
    <fill>
      <patternFill patternType="solid">
        <fgColor rgb="FFFF000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0">
    <xf numFmtId="0" fontId="0" fillId="0" borderId="0"/>
    <xf numFmtId="0" fontId="2" fillId="0" borderId="0"/>
    <xf numFmtId="0" fontId="6" fillId="0" borderId="0"/>
    <xf numFmtId="0" fontId="2" fillId="0" borderId="0"/>
    <xf numFmtId="44"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cellStyleXfs>
  <cellXfs count="142">
    <xf numFmtId="0" fontId="0" fillId="0" borderId="0" xfId="0"/>
    <xf numFmtId="0" fontId="3" fillId="0" borderId="0" xfId="1" applyFont="1" applyAlignment="1">
      <alignment horizontal="center" vertical="center"/>
    </xf>
    <xf numFmtId="0" fontId="3" fillId="0" borderId="0" xfId="1" applyFont="1" applyAlignment="1">
      <alignment vertical="center"/>
    </xf>
    <xf numFmtId="0" fontId="3" fillId="0" borderId="1" xfId="1" applyFont="1" applyBorder="1" applyAlignment="1">
      <alignment horizontal="center" vertical="center"/>
    </xf>
    <xf numFmtId="0" fontId="3" fillId="0" borderId="2" xfId="1" applyFont="1" applyBorder="1" applyAlignment="1">
      <alignment vertical="center"/>
    </xf>
    <xf numFmtId="0" fontId="3" fillId="0" borderId="3" xfId="1" applyFont="1" applyBorder="1" applyAlignment="1">
      <alignment vertical="center"/>
    </xf>
    <xf numFmtId="0" fontId="3" fillId="0" borderId="4" xfId="1" applyFont="1" applyBorder="1" applyAlignment="1">
      <alignment horizontal="center" vertical="center"/>
    </xf>
    <xf numFmtId="0" fontId="3" fillId="0" borderId="5" xfId="1" applyFont="1" applyBorder="1" applyAlignment="1">
      <alignment vertical="center"/>
    </xf>
    <xf numFmtId="0" fontId="4" fillId="0" borderId="4" xfId="1" applyFont="1" applyBorder="1" applyAlignment="1">
      <alignment horizontal="right" vertical="center"/>
    </xf>
    <xf numFmtId="0" fontId="7" fillId="0" borderId="0" xfId="2" applyFont="1" applyAlignment="1">
      <alignment vertical="center"/>
    </xf>
    <xf numFmtId="0" fontId="8" fillId="0" borderId="0" xfId="2" applyFont="1" applyAlignment="1">
      <alignment vertical="center"/>
    </xf>
    <xf numFmtId="0" fontId="7" fillId="0" borderId="0" xfId="2" applyFont="1" applyAlignment="1">
      <alignment horizontal="center" vertical="center"/>
    </xf>
    <xf numFmtId="0" fontId="7" fillId="4" borderId="14" xfId="6" applyFont="1" applyFill="1" applyBorder="1" applyAlignment="1" applyProtection="1">
      <alignment horizontal="left" vertical="center"/>
      <protection locked="0"/>
    </xf>
    <xf numFmtId="0" fontId="7" fillId="4" borderId="14" xfId="6" applyFont="1" applyFill="1" applyBorder="1" applyAlignment="1" applyProtection="1">
      <alignment horizontal="center" vertical="center"/>
      <protection locked="0"/>
    </xf>
    <xf numFmtId="0" fontId="7" fillId="4" borderId="14" xfId="6" applyFont="1" applyFill="1" applyBorder="1" applyAlignment="1" applyProtection="1">
      <alignment horizontal="center" vertical="center" wrapText="1"/>
      <protection locked="0"/>
    </xf>
    <xf numFmtId="44" fontId="7" fillId="4" borderId="14" xfId="4" applyFont="1" applyFill="1" applyBorder="1" applyAlignment="1" applyProtection="1">
      <alignment horizontal="center" vertical="center" wrapText="1"/>
      <protection locked="0"/>
    </xf>
    <xf numFmtId="9" fontId="7" fillId="0" borderId="0" xfId="2" applyNumberFormat="1" applyFont="1" applyAlignment="1">
      <alignment vertical="center"/>
    </xf>
    <xf numFmtId="9" fontId="7" fillId="0" borderId="0" xfId="7" applyFont="1" applyAlignment="1">
      <alignment vertical="center"/>
    </xf>
    <xf numFmtId="0" fontId="7" fillId="0" borderId="0" xfId="2" applyFont="1" applyAlignment="1" applyProtection="1">
      <alignment vertical="center"/>
      <protection hidden="1"/>
    </xf>
    <xf numFmtId="0" fontId="8" fillId="2" borderId="0" xfId="1" applyFont="1" applyFill="1" applyAlignment="1" applyProtection="1">
      <alignment horizontal="center" vertical="center" wrapText="1"/>
      <protection hidden="1"/>
    </xf>
    <xf numFmtId="0" fontId="8" fillId="2" borderId="10" xfId="1" applyFont="1" applyFill="1" applyBorder="1" applyAlignment="1" applyProtection="1">
      <alignment horizontal="center" vertical="center" wrapText="1"/>
      <protection hidden="1"/>
    </xf>
    <xf numFmtId="0" fontId="8" fillId="0" borderId="0" xfId="2" applyFont="1" applyAlignment="1" applyProtection="1">
      <alignment vertical="center"/>
      <protection hidden="1"/>
    </xf>
    <xf numFmtId="0" fontId="7" fillId="3" borderId="9" xfId="3" applyFont="1" applyFill="1" applyBorder="1" applyAlignment="1" applyProtection="1">
      <alignment horizontal="center" vertical="center" wrapText="1"/>
      <protection hidden="1"/>
    </xf>
    <xf numFmtId="0" fontId="7" fillId="3" borderId="0" xfId="3" applyFont="1" applyFill="1" applyAlignment="1" applyProtection="1">
      <alignment vertical="center" wrapText="1"/>
      <protection hidden="1"/>
    </xf>
    <xf numFmtId="0" fontId="7" fillId="3" borderId="0" xfId="3" applyFont="1" applyFill="1" applyAlignment="1" applyProtection="1">
      <alignment horizontal="center" vertical="center" wrapText="1"/>
      <protection hidden="1"/>
    </xf>
    <xf numFmtId="0" fontId="7" fillId="3" borderId="10" xfId="3" applyFont="1" applyFill="1" applyBorder="1" applyAlignment="1" applyProtection="1">
      <alignment horizontal="center" vertical="center" wrapText="1"/>
      <protection hidden="1"/>
    </xf>
    <xf numFmtId="0" fontId="7" fillId="0" borderId="14" xfId="2" applyFont="1" applyBorder="1" applyAlignment="1" applyProtection="1">
      <alignment horizontal="center" vertical="center"/>
      <protection hidden="1"/>
    </xf>
    <xf numFmtId="0" fontId="7" fillId="0" borderId="14" xfId="2" applyFont="1" applyBorder="1" applyAlignment="1" applyProtection="1">
      <alignment vertical="center"/>
      <protection hidden="1"/>
    </xf>
    <xf numFmtId="3" fontId="7" fillId="0" borderId="14" xfId="2" applyNumberFormat="1" applyFont="1" applyBorder="1" applyAlignment="1" applyProtection="1">
      <alignment horizontal="center" vertical="center"/>
      <protection hidden="1"/>
    </xf>
    <xf numFmtId="44" fontId="7" fillId="0" borderId="14" xfId="2" applyNumberFormat="1" applyFont="1" applyBorder="1" applyAlignment="1" applyProtection="1">
      <alignment horizontal="center" vertical="center"/>
      <protection hidden="1"/>
    </xf>
    <xf numFmtId="0" fontId="8" fillId="2" borderId="7" xfId="1" applyFont="1" applyFill="1" applyBorder="1" applyAlignment="1" applyProtection="1">
      <alignment horizontal="center" vertical="center" wrapText="1"/>
      <protection hidden="1"/>
    </xf>
    <xf numFmtId="0" fontId="8" fillId="2" borderId="8" xfId="1" applyFont="1" applyFill="1" applyBorder="1" applyAlignment="1" applyProtection="1">
      <alignment horizontal="center" vertical="center" wrapText="1"/>
      <protection hidden="1"/>
    </xf>
    <xf numFmtId="0" fontId="7" fillId="0" borderId="14" xfId="5" applyFont="1" applyBorder="1" applyAlignment="1" applyProtection="1">
      <alignment horizontal="left" vertical="center" wrapText="1"/>
      <protection hidden="1"/>
    </xf>
    <xf numFmtId="165" fontId="7" fillId="0" borderId="14" xfId="5" applyNumberFormat="1" applyFont="1" applyBorder="1" applyAlignment="1" applyProtection="1">
      <alignment horizontal="center" vertical="center" wrapText="1"/>
      <protection hidden="1"/>
    </xf>
    <xf numFmtId="0" fontId="15" fillId="0" borderId="0" xfId="2" applyFont="1" applyAlignment="1" applyProtection="1">
      <alignment vertical="center"/>
      <protection hidden="1"/>
    </xf>
    <xf numFmtId="1" fontId="15" fillId="0" borderId="0" xfId="2" applyNumberFormat="1" applyFont="1" applyAlignment="1" applyProtection="1">
      <alignment vertical="center"/>
      <protection hidden="1"/>
    </xf>
    <xf numFmtId="0" fontId="16" fillId="0" borderId="0" xfId="2" applyFont="1" applyAlignment="1" applyProtection="1">
      <alignment vertical="center"/>
      <protection hidden="1"/>
    </xf>
    <xf numFmtId="0" fontId="17" fillId="0" borderId="0" xfId="2" applyFont="1" applyAlignment="1" applyProtection="1">
      <alignment vertical="center"/>
      <protection hidden="1"/>
    </xf>
    <xf numFmtId="1" fontId="17" fillId="0" borderId="0" xfId="2" applyNumberFormat="1" applyFont="1" applyAlignment="1" applyProtection="1">
      <alignment vertical="center"/>
      <protection hidden="1"/>
    </xf>
    <xf numFmtId="0" fontId="18" fillId="0" borderId="0" xfId="2" applyFont="1" applyAlignment="1" applyProtection="1">
      <alignment vertical="center"/>
      <protection hidden="1"/>
    </xf>
    <xf numFmtId="0" fontId="7" fillId="0" borderId="14" xfId="8" applyFont="1" applyBorder="1" applyAlignment="1" applyProtection="1">
      <alignment vertical="center" wrapText="1"/>
      <protection hidden="1"/>
    </xf>
    <xf numFmtId="164" fontId="7" fillId="0" borderId="14" xfId="5" applyNumberFormat="1" applyFont="1" applyBorder="1" applyAlignment="1" applyProtection="1">
      <alignment horizontal="center" vertical="center"/>
      <protection hidden="1"/>
    </xf>
    <xf numFmtId="44" fontId="7" fillId="0" borderId="14" xfId="4" applyFont="1" applyFill="1" applyBorder="1" applyAlignment="1" applyProtection="1">
      <alignment horizontal="center" vertical="center" wrapText="1"/>
      <protection hidden="1"/>
    </xf>
    <xf numFmtId="3" fontId="7" fillId="0" borderId="14" xfId="5" applyNumberFormat="1" applyFont="1" applyBorder="1" applyAlignment="1" applyProtection="1">
      <alignment horizontal="center" vertical="center" wrapText="1"/>
      <protection hidden="1"/>
    </xf>
    <xf numFmtId="165" fontId="22" fillId="0" borderId="14" xfId="5" applyNumberFormat="1" applyFont="1" applyBorder="1" applyAlignment="1" applyProtection="1">
      <alignment horizontal="center" vertical="center" wrapText="1"/>
      <protection hidden="1"/>
    </xf>
    <xf numFmtId="0" fontId="7" fillId="0" borderId="0" xfId="5" applyFont="1" applyAlignment="1" applyProtection="1">
      <alignment horizontal="left" vertical="center"/>
      <protection hidden="1"/>
    </xf>
    <xf numFmtId="44" fontId="7" fillId="0" borderId="0" xfId="5" applyNumberFormat="1" applyFont="1" applyAlignment="1" applyProtection="1">
      <alignment horizontal="center" vertical="center"/>
      <protection hidden="1"/>
    </xf>
    <xf numFmtId="0" fontId="7" fillId="0" borderId="0" xfId="5" applyFont="1" applyAlignment="1" applyProtection="1">
      <alignment horizontal="center" vertical="center" wrapText="1"/>
      <protection hidden="1"/>
    </xf>
    <xf numFmtId="165" fontId="9" fillId="7" borderId="0" xfId="5" applyNumberFormat="1" applyFont="1" applyFill="1" applyAlignment="1" applyProtection="1">
      <alignment horizontal="center" vertical="center" wrapText="1"/>
      <protection hidden="1"/>
    </xf>
    <xf numFmtId="0" fontId="7" fillId="0" borderId="0" xfId="1" applyFont="1" applyAlignment="1" applyProtection="1">
      <alignment horizontal="center" vertical="center" wrapText="1"/>
      <protection hidden="1"/>
    </xf>
    <xf numFmtId="165" fontId="7" fillId="0" borderId="0" xfId="5" applyNumberFormat="1" applyFont="1" applyAlignment="1" applyProtection="1">
      <alignment horizontal="center" vertical="center" wrapText="1"/>
      <protection hidden="1"/>
    </xf>
    <xf numFmtId="0" fontId="7" fillId="2" borderId="7" xfId="1" applyFont="1" applyFill="1" applyBorder="1" applyAlignment="1" applyProtection="1">
      <alignment horizontal="center" vertical="center" wrapText="1"/>
      <protection hidden="1"/>
    </xf>
    <xf numFmtId="0" fontId="7" fillId="2" borderId="8" xfId="1" applyFont="1" applyFill="1" applyBorder="1" applyAlignment="1" applyProtection="1">
      <alignment horizontal="center" vertical="center" wrapText="1"/>
      <protection hidden="1"/>
    </xf>
    <xf numFmtId="0" fontId="7" fillId="0" borderId="0" xfId="1" applyFont="1" applyAlignment="1" applyProtection="1">
      <alignment vertical="center"/>
      <protection hidden="1"/>
    </xf>
    <xf numFmtId="0" fontId="7" fillId="0" borderId="14" xfId="1" applyFont="1" applyBorder="1" applyAlignment="1" applyProtection="1">
      <alignment horizontal="center" vertical="center"/>
      <protection hidden="1"/>
    </xf>
    <xf numFmtId="0" fontId="7" fillId="0" borderId="0" xfId="1" applyFont="1" applyAlignment="1" applyProtection="1">
      <alignment vertical="center" wrapText="1"/>
      <protection hidden="1"/>
    </xf>
    <xf numFmtId="0" fontId="7" fillId="6" borderId="0" xfId="1" applyFont="1" applyFill="1" applyAlignment="1" applyProtection="1">
      <alignment horizontal="center" vertical="center"/>
      <protection hidden="1"/>
    </xf>
    <xf numFmtId="0" fontId="7" fillId="6" borderId="0" xfId="6" applyFont="1" applyFill="1" applyAlignment="1" applyProtection="1">
      <alignment horizontal="left" vertical="center"/>
      <protection hidden="1"/>
    </xf>
    <xf numFmtId="0" fontId="7" fillId="6" borderId="0" xfId="6" applyFont="1" applyFill="1" applyAlignment="1" applyProtection="1">
      <alignment horizontal="center" vertical="center"/>
      <protection hidden="1"/>
    </xf>
    <xf numFmtId="0" fontId="7" fillId="6" borderId="0" xfId="6" applyFont="1" applyFill="1" applyAlignment="1" applyProtection="1">
      <alignment horizontal="center" vertical="center" wrapText="1"/>
      <protection hidden="1"/>
    </xf>
    <xf numFmtId="0" fontId="7" fillId="6" borderId="0" xfId="1" applyFont="1" applyFill="1" applyAlignment="1" applyProtection="1">
      <alignment vertical="center" wrapText="1"/>
      <protection hidden="1"/>
    </xf>
    <xf numFmtId="0" fontId="7" fillId="6" borderId="0" xfId="1" applyFont="1" applyFill="1" applyAlignment="1" applyProtection="1">
      <alignment vertical="center"/>
      <protection hidden="1"/>
    </xf>
    <xf numFmtId="0" fontId="7" fillId="0" borderId="14" xfId="6" applyFont="1" applyFill="1" applyBorder="1" applyAlignment="1" applyProtection="1">
      <alignment horizontal="center" vertical="center"/>
      <protection hidden="1"/>
    </xf>
    <xf numFmtId="0" fontId="7" fillId="2" borderId="0" xfId="1" applyFont="1" applyFill="1" applyAlignment="1" applyProtection="1">
      <alignment horizontal="center" vertical="center" wrapText="1"/>
      <protection hidden="1"/>
    </xf>
    <xf numFmtId="0" fontId="7" fillId="6" borderId="14" xfId="3" applyFont="1" applyFill="1" applyBorder="1" applyAlignment="1" applyProtection="1">
      <alignment horizontal="center" vertical="center" wrapText="1"/>
      <protection hidden="1"/>
    </xf>
    <xf numFmtId="0" fontId="7" fillId="0" borderId="14" xfId="5" applyFont="1" applyBorder="1" applyAlignment="1" applyProtection="1">
      <alignment horizontal="left" vertical="center" wrapText="1"/>
      <protection hidden="1"/>
    </xf>
    <xf numFmtId="0" fontId="7" fillId="0" borderId="0" xfId="2" applyFont="1" applyAlignment="1" applyProtection="1">
      <alignment horizontal="center" vertical="center"/>
      <protection hidden="1"/>
    </xf>
    <xf numFmtId="44" fontId="7" fillId="4" borderId="14" xfId="4" applyFont="1" applyFill="1" applyBorder="1" applyAlignment="1" applyProtection="1">
      <alignment horizontal="center" vertical="center"/>
      <protection locked="0"/>
    </xf>
    <xf numFmtId="0" fontId="20" fillId="0" borderId="0" xfId="2" applyFont="1" applyAlignment="1" applyProtection="1">
      <alignment vertical="center"/>
      <protection hidden="1"/>
    </xf>
    <xf numFmtId="0" fontId="6" fillId="3" borderId="11" xfId="3" applyFont="1" applyFill="1" applyBorder="1" applyAlignment="1" applyProtection="1">
      <alignment horizontal="center" vertical="center" wrapText="1"/>
      <protection hidden="1"/>
    </xf>
    <xf numFmtId="0" fontId="6" fillId="3" borderId="12" xfId="3" applyFont="1" applyFill="1" applyBorder="1" applyAlignment="1" applyProtection="1">
      <alignment horizontal="center" vertical="center" wrapText="1"/>
      <protection hidden="1"/>
    </xf>
    <xf numFmtId="0" fontId="6" fillId="3" borderId="12" xfId="3" applyFont="1" applyFill="1" applyBorder="1" applyAlignment="1" applyProtection="1">
      <alignment vertical="center" wrapText="1"/>
      <protection hidden="1"/>
    </xf>
    <xf numFmtId="0" fontId="6" fillId="3" borderId="13" xfId="3" applyFont="1" applyFill="1" applyBorder="1" applyAlignment="1" applyProtection="1">
      <alignment horizontal="left" vertical="center" wrapText="1"/>
      <protection hidden="1"/>
    </xf>
    <xf numFmtId="0" fontId="6" fillId="0" borderId="0" xfId="2" applyFont="1" applyAlignment="1" applyProtection="1">
      <alignment vertical="center"/>
      <protection hidden="1"/>
    </xf>
    <xf numFmtId="0" fontId="6" fillId="0" borderId="14" xfId="2" applyFont="1" applyBorder="1" applyAlignment="1" applyProtection="1">
      <alignment horizontal="center" vertical="center"/>
      <protection hidden="1"/>
    </xf>
    <xf numFmtId="0" fontId="6" fillId="0" borderId="14" xfId="2" applyFont="1" applyBorder="1" applyAlignment="1" applyProtection="1">
      <alignment vertical="center" wrapText="1"/>
      <protection hidden="1"/>
    </xf>
    <xf numFmtId="44" fontId="6" fillId="0" borderId="0" xfId="9" applyFont="1" applyAlignment="1" applyProtection="1">
      <alignment vertical="center"/>
      <protection hidden="1"/>
    </xf>
    <xf numFmtId="0" fontId="14" fillId="0" borderId="14" xfId="1" applyFont="1" applyBorder="1" applyAlignment="1" applyProtection="1">
      <alignment vertical="center" wrapText="1"/>
      <protection hidden="1"/>
    </xf>
    <xf numFmtId="0" fontId="6" fillId="0" borderId="0" xfId="2" applyFont="1" applyAlignment="1" applyProtection="1">
      <alignment horizontal="center" vertical="center"/>
      <protection hidden="1"/>
    </xf>
    <xf numFmtId="166" fontId="7" fillId="0" borderId="0" xfId="0" applyNumberFormat="1" applyFont="1" applyAlignment="1" applyProtection="1">
      <alignment horizontal="center" vertical="center" wrapText="1"/>
      <protection hidden="1"/>
    </xf>
    <xf numFmtId="0" fontId="6" fillId="0" borderId="14" xfId="5" applyFont="1" applyBorder="1" applyAlignment="1" applyProtection="1">
      <alignment horizontal="left" vertical="center" wrapText="1"/>
      <protection hidden="1"/>
    </xf>
    <xf numFmtId="44" fontId="6" fillId="0" borderId="14" xfId="4" applyFont="1" applyFill="1" applyBorder="1" applyAlignment="1" applyProtection="1">
      <alignment horizontal="center" vertical="center" wrapText="1"/>
      <protection hidden="1"/>
    </xf>
    <xf numFmtId="3" fontId="6" fillId="0" borderId="14" xfId="5" applyNumberFormat="1" applyFont="1" applyBorder="1" applyAlignment="1" applyProtection="1">
      <alignment horizontal="left" vertical="center" wrapText="1"/>
      <protection hidden="1"/>
    </xf>
    <xf numFmtId="0" fontId="6" fillId="0" borderId="0" xfId="5" applyFont="1" applyAlignment="1" applyProtection="1">
      <alignment horizontal="left" vertical="center"/>
      <protection hidden="1"/>
    </xf>
    <xf numFmtId="44" fontId="6" fillId="0" borderId="0" xfId="5" applyNumberFormat="1" applyFont="1" applyAlignment="1" applyProtection="1">
      <alignment horizontal="center" vertical="center"/>
      <protection hidden="1"/>
    </xf>
    <xf numFmtId="0" fontId="6" fillId="0" borderId="0" xfId="5" applyFont="1" applyAlignment="1" applyProtection="1">
      <alignment horizontal="center" vertical="center" wrapText="1"/>
      <protection hidden="1"/>
    </xf>
    <xf numFmtId="44" fontId="6" fillId="0" borderId="0" xfId="5" applyNumberFormat="1" applyFont="1" applyAlignment="1" applyProtection="1">
      <alignment horizontal="left" vertical="center"/>
      <protection hidden="1"/>
    </xf>
    <xf numFmtId="44" fontId="6" fillId="0" borderId="0" xfId="5" applyNumberFormat="1" applyFont="1" applyAlignment="1" applyProtection="1">
      <alignment horizontal="left" vertical="center" wrapText="1"/>
      <protection hidden="1"/>
    </xf>
    <xf numFmtId="0" fontId="6" fillId="0" borderId="0" xfId="2" applyAlignment="1" applyProtection="1">
      <alignment vertical="center"/>
      <protection hidden="1"/>
    </xf>
    <xf numFmtId="0" fontId="6" fillId="0" borderId="14" xfId="2" applyBorder="1" applyAlignment="1" applyProtection="1">
      <alignment horizontal="center" vertical="center"/>
      <protection hidden="1"/>
    </xf>
    <xf numFmtId="0" fontId="6" fillId="0" borderId="0" xfId="1" applyFont="1" applyAlignment="1" applyProtection="1">
      <alignment horizontal="center" vertical="center" wrapText="1"/>
      <protection hidden="1"/>
    </xf>
    <xf numFmtId="0" fontId="6" fillId="0" borderId="14" xfId="0" applyFont="1" applyBorder="1" applyAlignment="1" applyProtection="1">
      <alignment vertical="center" wrapText="1"/>
      <protection hidden="1"/>
    </xf>
    <xf numFmtId="44" fontId="6" fillId="8" borderId="14" xfId="4" applyFont="1" applyFill="1" applyBorder="1" applyAlignment="1" applyProtection="1">
      <alignment horizontal="center" vertical="center" wrapText="1"/>
      <protection hidden="1"/>
    </xf>
    <xf numFmtId="0" fontId="21" fillId="2" borderId="7" xfId="1" applyFont="1" applyFill="1" applyBorder="1" applyAlignment="1" applyProtection="1">
      <alignment horizontal="center" vertical="center" wrapText="1"/>
      <protection hidden="1"/>
    </xf>
    <xf numFmtId="0" fontId="21" fillId="2" borderId="8" xfId="1" applyFont="1" applyFill="1" applyBorder="1" applyAlignment="1" applyProtection="1">
      <alignment horizontal="center" vertical="center" wrapText="1"/>
      <protection hidden="1"/>
    </xf>
    <xf numFmtId="0" fontId="21" fillId="0" borderId="0" xfId="2" applyFont="1" applyAlignment="1" applyProtection="1">
      <alignment vertical="center"/>
      <protection hidden="1"/>
    </xf>
    <xf numFmtId="0" fontId="11" fillId="0" borderId="14" xfId="5" applyFont="1" applyBorder="1" applyAlignment="1" applyProtection="1">
      <alignment horizontal="left" vertical="center" wrapText="1"/>
      <protection hidden="1"/>
    </xf>
    <xf numFmtId="0" fontId="6" fillId="0" borderId="0" xfId="2" applyAlignment="1" applyProtection="1">
      <alignment horizontal="center" vertical="center"/>
      <protection hidden="1"/>
    </xf>
    <xf numFmtId="0" fontId="6" fillId="0" borderId="0" xfId="5" applyFont="1" applyAlignment="1" applyProtection="1">
      <alignment horizontal="left" vertical="center" wrapText="1"/>
      <protection hidden="1"/>
    </xf>
    <xf numFmtId="0" fontId="6" fillId="0" borderId="0" xfId="0" applyFont="1" applyAlignment="1" applyProtection="1">
      <alignment vertical="center" wrapText="1"/>
      <protection hidden="1"/>
    </xf>
    <xf numFmtId="3" fontId="6" fillId="0" borderId="0" xfId="5" applyNumberFormat="1" applyFont="1" applyAlignment="1" applyProtection="1">
      <alignment horizontal="left" vertical="center" wrapText="1"/>
      <protection hidden="1"/>
    </xf>
    <xf numFmtId="0" fontId="13" fillId="2" borderId="14" xfId="1" applyFont="1" applyFill="1" applyBorder="1" applyAlignment="1" applyProtection="1">
      <alignment horizontal="center" vertical="center" wrapText="1"/>
      <protection hidden="1"/>
    </xf>
    <xf numFmtId="0" fontId="13" fillId="2" borderId="7" xfId="1" applyFont="1" applyFill="1" applyBorder="1" applyAlignment="1" applyProtection="1">
      <alignment horizontal="center" vertical="center" wrapText="1"/>
      <protection hidden="1"/>
    </xf>
    <xf numFmtId="44" fontId="11" fillId="0" borderId="14" xfId="5" applyNumberFormat="1" applyFont="1" applyBorder="1" applyAlignment="1" applyProtection="1">
      <alignment horizontal="center" vertical="center" wrapText="1"/>
      <protection hidden="1"/>
    </xf>
    <xf numFmtId="44" fontId="11" fillId="5" borderId="14" xfId="5" applyNumberFormat="1" applyFont="1" applyFill="1" applyBorder="1" applyAlignment="1" applyProtection="1">
      <alignment horizontal="center" vertical="center" wrapText="1"/>
      <protection hidden="1"/>
    </xf>
    <xf numFmtId="0" fontId="7" fillId="3" borderId="11" xfId="3" applyFont="1" applyFill="1" applyBorder="1" applyAlignment="1" applyProtection="1">
      <alignment horizontal="center" vertical="center" wrapText="1"/>
      <protection hidden="1"/>
    </xf>
    <xf numFmtId="0" fontId="7" fillId="3" borderId="12" xfId="3" applyFont="1" applyFill="1" applyBorder="1" applyAlignment="1" applyProtection="1">
      <alignment horizontal="center" vertical="center" wrapText="1"/>
      <protection hidden="1"/>
    </xf>
    <xf numFmtId="0" fontId="14" fillId="4" borderId="14" xfId="1" applyFont="1" applyFill="1" applyBorder="1" applyAlignment="1" applyProtection="1">
      <alignment vertical="center" wrapText="1"/>
      <protection locked="0"/>
    </xf>
    <xf numFmtId="0" fontId="14" fillId="4" borderId="14" xfId="1" applyFont="1" applyFill="1" applyBorder="1" applyAlignment="1" applyProtection="1">
      <alignment horizontal="center" vertical="center" wrapText="1"/>
      <protection locked="0"/>
    </xf>
    <xf numFmtId="164" fontId="6" fillId="4" borderId="14" xfId="5" applyNumberFormat="1" applyFont="1" applyFill="1" applyBorder="1" applyAlignment="1" applyProtection="1">
      <alignment horizontal="center" vertical="center"/>
      <protection locked="0"/>
    </xf>
    <xf numFmtId="164" fontId="6" fillId="4" borderId="14" xfId="5" applyNumberFormat="1" applyFont="1" applyFill="1" applyBorder="1" applyAlignment="1" applyProtection="1">
      <alignment horizontal="center" vertical="center" wrapText="1"/>
      <protection locked="0"/>
    </xf>
    <xf numFmtId="0" fontId="7" fillId="0" borderId="0" xfId="5" applyFont="1" applyAlignment="1" applyProtection="1">
      <alignment horizontal="left" vertical="center" wrapText="1"/>
      <protection hidden="1"/>
    </xf>
    <xf numFmtId="44" fontId="7" fillId="6" borderId="0" xfId="4" applyFont="1" applyFill="1" applyBorder="1" applyAlignment="1" applyProtection="1">
      <alignment horizontal="center" vertical="center" wrapText="1"/>
      <protection hidden="1"/>
    </xf>
    <xf numFmtId="0" fontId="8" fillId="2" borderId="0" xfId="1" applyFont="1" applyFill="1" applyAlignment="1" applyProtection="1">
      <alignment horizontal="right" vertical="center" wrapText="1"/>
      <protection hidden="1"/>
    </xf>
    <xf numFmtId="0" fontId="3" fillId="0" borderId="0" xfId="1" applyFont="1" applyAlignment="1">
      <alignment horizontal="left" vertical="center" wrapText="1"/>
    </xf>
    <xf numFmtId="0" fontId="3" fillId="0" borderId="5" xfId="1" applyFont="1" applyBorder="1" applyAlignment="1">
      <alignment horizontal="left" vertical="center" wrapText="1"/>
    </xf>
    <xf numFmtId="0" fontId="19" fillId="0" borderId="4" xfId="1" applyFont="1" applyBorder="1" applyAlignment="1">
      <alignment horizontal="center" vertical="center" wrapText="1"/>
    </xf>
    <xf numFmtId="0" fontId="19" fillId="0" borderId="0" xfId="1" applyFont="1" applyAlignment="1">
      <alignment horizontal="center" vertical="center" wrapText="1"/>
    </xf>
    <xf numFmtId="0" fontId="19" fillId="0" borderId="5" xfId="1" applyFont="1" applyBorder="1" applyAlignment="1">
      <alignment horizontal="center" vertical="center" wrapText="1"/>
    </xf>
    <xf numFmtId="0" fontId="8" fillId="2" borderId="6" xfId="1" applyFont="1" applyFill="1" applyBorder="1" applyAlignment="1" applyProtection="1">
      <alignment horizontal="left" vertical="center" wrapText="1"/>
      <protection hidden="1"/>
    </xf>
    <xf numFmtId="0" fontId="8" fillId="2" borderId="7" xfId="1" applyFont="1" applyFill="1" applyBorder="1" applyAlignment="1" applyProtection="1">
      <alignment horizontal="left" vertical="center" wrapText="1"/>
      <protection hidden="1"/>
    </xf>
    <xf numFmtId="0" fontId="8" fillId="2" borderId="9" xfId="1" applyFont="1" applyFill="1" applyBorder="1" applyAlignment="1" applyProtection="1">
      <alignment horizontal="left" vertical="center" wrapText="1"/>
      <protection hidden="1"/>
    </xf>
    <xf numFmtId="0" fontId="8" fillId="2" borderId="0" xfId="1" applyFont="1" applyFill="1" applyBorder="1" applyAlignment="1" applyProtection="1">
      <alignment horizontal="left" vertical="center" wrapText="1"/>
      <protection hidden="1"/>
    </xf>
    <xf numFmtId="0" fontId="5" fillId="2" borderId="6" xfId="1" applyFont="1" applyFill="1" applyBorder="1" applyAlignment="1" applyProtection="1">
      <alignment horizontal="left" vertical="center" wrapText="1"/>
      <protection hidden="1"/>
    </xf>
    <xf numFmtId="0" fontId="5" fillId="2" borderId="7" xfId="1" applyFont="1" applyFill="1" applyBorder="1" applyAlignment="1" applyProtection="1">
      <alignment horizontal="left" vertical="center" wrapText="1"/>
      <protection hidden="1"/>
    </xf>
    <xf numFmtId="0" fontId="5" fillId="2" borderId="8" xfId="1" applyFont="1" applyFill="1" applyBorder="1" applyAlignment="1" applyProtection="1">
      <alignment horizontal="left" vertical="center" wrapText="1"/>
      <protection hidden="1"/>
    </xf>
    <xf numFmtId="0" fontId="6" fillId="0" borderId="14" xfId="2" applyFont="1" applyBorder="1" applyAlignment="1" applyProtection="1">
      <alignment horizontal="center" vertical="center"/>
      <protection hidden="1"/>
    </xf>
    <xf numFmtId="44" fontId="6" fillId="0" borderId="14" xfId="4" applyFont="1" applyBorder="1" applyAlignment="1" applyProtection="1">
      <alignment horizontal="center" vertical="center"/>
      <protection hidden="1"/>
    </xf>
    <xf numFmtId="44" fontId="6" fillId="0" borderId="14" xfId="4" applyFont="1" applyFill="1" applyBorder="1" applyAlignment="1" applyProtection="1">
      <alignment horizontal="center" vertical="center"/>
      <protection hidden="1"/>
    </xf>
    <xf numFmtId="3" fontId="6" fillId="0" borderId="14" xfId="2" applyNumberFormat="1" applyFont="1" applyBorder="1" applyAlignment="1" applyProtection="1">
      <alignment horizontal="left" vertical="center" wrapText="1"/>
      <protection hidden="1"/>
    </xf>
    <xf numFmtId="3" fontId="6" fillId="0" borderId="14" xfId="2" applyNumberFormat="1" applyFont="1" applyBorder="1" applyAlignment="1" applyProtection="1">
      <alignment horizontal="left" vertical="center"/>
      <protection hidden="1"/>
    </xf>
    <xf numFmtId="0" fontId="7" fillId="3" borderId="12" xfId="3" applyFont="1" applyFill="1" applyBorder="1" applyAlignment="1" applyProtection="1">
      <alignment horizontal="left" vertical="center" wrapText="1"/>
      <protection hidden="1"/>
    </xf>
    <xf numFmtId="0" fontId="7" fillId="3" borderId="13" xfId="3" applyFont="1" applyFill="1" applyBorder="1" applyAlignment="1" applyProtection="1">
      <alignment horizontal="left" vertical="center" wrapText="1"/>
      <protection hidden="1"/>
    </xf>
    <xf numFmtId="0" fontId="7" fillId="0" borderId="15" xfId="5" applyFont="1" applyBorder="1" applyAlignment="1" applyProtection="1">
      <alignment horizontal="left" vertical="center"/>
      <protection hidden="1"/>
    </xf>
    <xf numFmtId="0" fontId="7" fillId="0" borderId="16" xfId="5" applyFont="1" applyBorder="1" applyAlignment="1" applyProtection="1">
      <alignment horizontal="left" vertical="center"/>
      <protection hidden="1"/>
    </xf>
    <xf numFmtId="0" fontId="7" fillId="0" borderId="17" xfId="5" applyFont="1" applyBorder="1" applyAlignment="1" applyProtection="1">
      <alignment horizontal="left" vertical="center"/>
      <protection hidden="1"/>
    </xf>
    <xf numFmtId="0" fontId="21" fillId="2" borderId="6" xfId="1" applyFont="1" applyFill="1" applyBorder="1" applyAlignment="1" applyProtection="1">
      <alignment horizontal="left" vertical="center" wrapText="1"/>
      <protection hidden="1"/>
    </xf>
    <xf numFmtId="0" fontId="21" fillId="2" borderId="7" xfId="1" applyFont="1" applyFill="1" applyBorder="1" applyAlignment="1" applyProtection="1">
      <alignment horizontal="left" vertical="center" wrapText="1"/>
      <protection hidden="1"/>
    </xf>
    <xf numFmtId="0" fontId="7" fillId="3" borderId="0" xfId="3" applyFont="1" applyFill="1" applyAlignment="1" applyProtection="1">
      <alignment horizontal="left" vertical="center" wrapText="1"/>
      <protection hidden="1"/>
    </xf>
    <xf numFmtId="0" fontId="7" fillId="0" borderId="14" xfId="5" applyFont="1" applyBorder="1" applyAlignment="1" applyProtection="1">
      <alignment horizontal="left" vertical="center"/>
      <protection hidden="1"/>
    </xf>
    <xf numFmtId="0" fontId="7" fillId="0" borderId="14" xfId="5" applyFont="1" applyBorder="1" applyAlignment="1" applyProtection="1">
      <alignment horizontal="left" vertical="center" wrapText="1"/>
      <protection hidden="1"/>
    </xf>
    <xf numFmtId="0" fontId="8" fillId="2" borderId="0" xfId="1" applyFont="1" applyFill="1" applyAlignment="1" applyProtection="1">
      <alignment horizontal="left" vertical="center" wrapText="1"/>
      <protection hidden="1"/>
    </xf>
  </cellXfs>
  <cellStyles count="10">
    <cellStyle name="Procent" xfId="7" builtinId="5"/>
    <cellStyle name="Standaard" xfId="0" builtinId="0"/>
    <cellStyle name="Standaard 10" xfId="1" xr:uid="{FC3805CD-8DD4-43BF-B6DB-C36D75E3464D}"/>
    <cellStyle name="Standaard 11" xfId="3" xr:uid="{33ADDC04-3679-4DE6-A02C-4852B4B5D710}"/>
    <cellStyle name="Standaard 2" xfId="2" xr:uid="{70DB4D65-AD65-4CD1-96A8-059AE3A58D6A}"/>
    <cellStyle name="Standaard 27 2 2" xfId="6" xr:uid="{E7796500-687D-4F20-996A-142F1F035C34}"/>
    <cellStyle name="Standaard 27 2 2 2" xfId="8" xr:uid="{8A541B7F-E87A-49E8-9BA0-D24EEA4218E6}"/>
    <cellStyle name="Standaard 27 3 2" xfId="5" xr:uid="{CD3F9E8A-C5E1-4EAF-B538-26AFBDD17AD0}"/>
    <cellStyle name="Valuta" xfId="9" builtinId="4"/>
    <cellStyle name="Valuta 2" xfId="4" xr:uid="{49210EDA-17A1-4719-9471-0405790BAF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304800</xdr:colOff>
      <xdr:row>1</xdr:row>
      <xdr:rowOff>304800</xdr:rowOff>
    </xdr:to>
    <xdr:sp macro="" textlink="">
      <xdr:nvSpPr>
        <xdr:cNvPr id="2" name="AutoShape 3" descr="Logo Gemeente Katwijk">
          <a:extLst>
            <a:ext uri="{FF2B5EF4-FFF2-40B4-BE49-F238E27FC236}">
              <a16:creationId xmlns:a16="http://schemas.microsoft.com/office/drawing/2014/main" id="{AAF377FC-E72D-49BF-86A2-26D3494127DC}"/>
            </a:ext>
          </a:extLst>
        </xdr:cNvPr>
        <xdr:cNvSpPr>
          <a:spLocks noChangeAspect="1" noChangeArrowheads="1"/>
        </xdr:cNvSpPr>
      </xdr:nvSpPr>
      <xdr:spPr bwMode="auto">
        <a:xfrm>
          <a:off x="1609725" y="11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400050</xdr:colOff>
      <xdr:row>1</xdr:row>
      <xdr:rowOff>123825</xdr:rowOff>
    </xdr:from>
    <xdr:to>
      <xdr:col>6</xdr:col>
      <xdr:colOff>452128</xdr:colOff>
      <xdr:row>2</xdr:row>
      <xdr:rowOff>474114</xdr:rowOff>
    </xdr:to>
    <xdr:pic>
      <xdr:nvPicPr>
        <xdr:cNvPr id="4" name="Afbeelding 3">
          <a:extLst>
            <a:ext uri="{FF2B5EF4-FFF2-40B4-BE49-F238E27FC236}">
              <a16:creationId xmlns:a16="http://schemas.microsoft.com/office/drawing/2014/main" id="{73F7FDBD-029F-4410-B77F-368667B1EA49}"/>
            </a:ext>
          </a:extLst>
        </xdr:cNvPr>
        <xdr:cNvPicPr>
          <a:picLocks noChangeAspect="1"/>
        </xdr:cNvPicPr>
      </xdr:nvPicPr>
      <xdr:blipFill>
        <a:blip xmlns:r="http://schemas.openxmlformats.org/officeDocument/2006/relationships" r:embed="rId1"/>
        <a:stretch>
          <a:fillRect/>
        </a:stretch>
      </xdr:blipFill>
      <xdr:spPr>
        <a:xfrm>
          <a:off x="1266825" y="238125"/>
          <a:ext cx="3023878" cy="1731414"/>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A3A12-9CF6-4D21-BEF4-A0AEBC8BF67E}">
  <sheetPr>
    <tabColor rgb="FFFFFF00"/>
    <pageSetUpPr fitToPage="1"/>
  </sheetPr>
  <dimension ref="B1:H27"/>
  <sheetViews>
    <sheetView showGridLines="0" view="pageBreakPreview" zoomScaleNormal="100" zoomScaleSheetLayoutView="100" workbookViewId="0">
      <selection activeCell="P4" sqref="P4"/>
    </sheetView>
  </sheetViews>
  <sheetFormatPr defaultColWidth="9.140625" defaultRowHeight="15" x14ac:dyDescent="0.25"/>
  <cols>
    <col min="1" max="1" width="1.85546875" style="2" customWidth="1"/>
    <col min="2" max="2" width="11.140625" style="1" customWidth="1"/>
    <col min="3" max="8" width="11.140625" style="2" customWidth="1"/>
    <col min="9" max="16384" width="9.140625" style="2"/>
  </cols>
  <sheetData>
    <row r="1" spans="2:8" ht="9" customHeight="1" thickBot="1" x14ac:dyDescent="0.3"/>
    <row r="2" spans="2:8" ht="108.75" customHeight="1" x14ac:dyDescent="0.25">
      <c r="B2" s="3"/>
      <c r="C2" s="4"/>
      <c r="D2" s="4"/>
      <c r="E2" s="4"/>
      <c r="F2" s="4"/>
      <c r="G2" s="4"/>
      <c r="H2" s="5"/>
    </row>
    <row r="3" spans="2:8" ht="40.5" customHeight="1" x14ac:dyDescent="0.25">
      <c r="B3" s="6"/>
      <c r="H3" s="7"/>
    </row>
    <row r="4" spans="2:8" ht="92.25" customHeight="1" x14ac:dyDescent="0.25">
      <c r="B4" s="116" t="s">
        <v>80</v>
      </c>
      <c r="C4" s="117"/>
      <c r="D4" s="117"/>
      <c r="E4" s="117"/>
      <c r="F4" s="117"/>
      <c r="G4" s="117"/>
      <c r="H4" s="118"/>
    </row>
    <row r="5" spans="2:8" ht="33.6" customHeight="1" x14ac:dyDescent="0.25">
      <c r="B5" s="8" t="s">
        <v>0</v>
      </c>
      <c r="H5" s="7"/>
    </row>
    <row r="6" spans="2:8" ht="39.75" customHeight="1" x14ac:dyDescent="0.25">
      <c r="B6" s="6" t="s">
        <v>1</v>
      </c>
      <c r="C6" s="114" t="s">
        <v>78</v>
      </c>
      <c r="D6" s="114"/>
      <c r="E6" s="114"/>
      <c r="F6" s="114"/>
      <c r="G6" s="114"/>
      <c r="H6" s="115"/>
    </row>
    <row r="7" spans="2:8" ht="39.75" customHeight="1" x14ac:dyDescent="0.25">
      <c r="B7" s="6" t="s">
        <v>2</v>
      </c>
      <c r="C7" s="114" t="s">
        <v>79</v>
      </c>
      <c r="D7" s="114"/>
      <c r="E7" s="114"/>
      <c r="F7" s="114"/>
      <c r="G7" s="114"/>
      <c r="H7" s="115"/>
    </row>
    <row r="8" spans="2:8" ht="39.75" customHeight="1" x14ac:dyDescent="0.25">
      <c r="B8" s="6" t="s">
        <v>3</v>
      </c>
      <c r="C8" s="114" t="s">
        <v>81</v>
      </c>
      <c r="D8" s="114"/>
      <c r="E8" s="114"/>
      <c r="F8" s="114"/>
      <c r="G8" s="114"/>
      <c r="H8" s="115"/>
    </row>
    <row r="9" spans="2:8" ht="39.75" customHeight="1" x14ac:dyDescent="0.25">
      <c r="B9" s="6"/>
      <c r="C9" s="114"/>
      <c r="D9" s="114"/>
      <c r="E9" s="114"/>
      <c r="F9" s="114"/>
      <c r="G9" s="114"/>
      <c r="H9" s="115"/>
    </row>
    <row r="10" spans="2:8" ht="39.75" customHeight="1" x14ac:dyDescent="0.25">
      <c r="B10" s="6"/>
      <c r="C10" s="114"/>
      <c r="D10" s="114"/>
      <c r="E10" s="114"/>
      <c r="F10" s="114"/>
      <c r="G10" s="114"/>
      <c r="H10" s="115"/>
    </row>
    <row r="11" spans="2:8" ht="39.75" customHeight="1" x14ac:dyDescent="0.25">
      <c r="B11" s="6"/>
      <c r="C11" s="114"/>
      <c r="D11" s="114"/>
      <c r="E11" s="114"/>
      <c r="F11" s="114"/>
      <c r="G11" s="114"/>
      <c r="H11" s="115"/>
    </row>
    <row r="12" spans="2:8" ht="14.45" customHeight="1" x14ac:dyDescent="0.25"/>
    <row r="13" spans="2:8" ht="16.5" customHeight="1" x14ac:dyDescent="0.25"/>
    <row r="14" spans="2:8" ht="16.5" customHeight="1" x14ac:dyDescent="0.25"/>
    <row r="15" spans="2:8" ht="16.5" customHeight="1" x14ac:dyDescent="0.25"/>
    <row r="16" spans="2:8" ht="16.5" customHeight="1" x14ac:dyDescent="0.25"/>
    <row r="17" ht="16.5" customHeight="1" x14ac:dyDescent="0.25"/>
    <row r="18" ht="16.5" customHeight="1" x14ac:dyDescent="0.25"/>
    <row r="19" ht="16.5" customHeight="1" x14ac:dyDescent="0.25"/>
    <row r="20" ht="16.5" customHeight="1" x14ac:dyDescent="0.25"/>
    <row r="21" ht="16.5" customHeight="1" x14ac:dyDescent="0.25"/>
    <row r="22" ht="16.5" customHeight="1" x14ac:dyDescent="0.25"/>
    <row r="23" ht="16.5" customHeight="1" x14ac:dyDescent="0.25"/>
    <row r="24" ht="16.5" customHeight="1" x14ac:dyDescent="0.25"/>
    <row r="25" ht="16.5" customHeight="1" x14ac:dyDescent="0.25"/>
    <row r="26" ht="16.5" customHeight="1" x14ac:dyDescent="0.25"/>
    <row r="27" ht="16.5" customHeight="1" x14ac:dyDescent="0.25"/>
  </sheetData>
  <mergeCells count="7">
    <mergeCell ref="C11:H11"/>
    <mergeCell ref="B4:H4"/>
    <mergeCell ref="C6:H6"/>
    <mergeCell ref="C7:H7"/>
    <mergeCell ref="C8:H8"/>
    <mergeCell ref="C9:H9"/>
    <mergeCell ref="C10:H10"/>
  </mergeCells>
  <printOptions horizontalCentered="1"/>
  <pageMargins left="0.70866141732283472" right="0.70866141732283472" top="0.47244094488188981" bottom="0.43307086614173229"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1B131-FF33-4209-9267-6AC418BB9C70}">
  <sheetPr>
    <pageSetUpPr fitToPage="1"/>
  </sheetPr>
  <dimension ref="A1:H61"/>
  <sheetViews>
    <sheetView showGridLines="0" tabSelected="1" view="pageBreakPreview" topLeftCell="A10" zoomScaleNormal="100" zoomScaleSheetLayoutView="100" workbookViewId="0">
      <selection activeCell="A38" sqref="A38:XFD45"/>
    </sheetView>
  </sheetViews>
  <sheetFormatPr defaultColWidth="9.140625" defaultRowHeight="14.25" x14ac:dyDescent="0.25"/>
  <cols>
    <col min="1" max="2" width="9.5703125" style="73" customWidth="1"/>
    <col min="3" max="3" width="57.28515625" style="73" customWidth="1"/>
    <col min="4" max="4" width="47" style="78" customWidth="1"/>
    <col min="5" max="6" width="33.5703125" style="78" customWidth="1"/>
    <col min="7" max="7" width="64" style="78" customWidth="1"/>
    <col min="8" max="16384" width="9.140625" style="73"/>
  </cols>
  <sheetData>
    <row r="1" spans="1:8" s="68" customFormat="1" ht="36" customHeight="1" x14ac:dyDescent="0.25">
      <c r="A1" s="123" t="s">
        <v>82</v>
      </c>
      <c r="B1" s="124"/>
      <c r="C1" s="124"/>
      <c r="D1" s="124"/>
      <c r="E1" s="124"/>
      <c r="F1" s="124"/>
      <c r="G1" s="125"/>
    </row>
    <row r="2" spans="1:8" s="18" customFormat="1" ht="15" customHeight="1" x14ac:dyDescent="0.25">
      <c r="A2" s="121" t="s">
        <v>4</v>
      </c>
      <c r="B2" s="122"/>
      <c r="C2" s="122"/>
      <c r="D2" s="122"/>
      <c r="E2" s="122"/>
      <c r="F2" s="122"/>
      <c r="G2" s="122"/>
    </row>
    <row r="3" spans="1:8" x14ac:dyDescent="0.25">
      <c r="A3" s="69" t="s">
        <v>5</v>
      </c>
      <c r="B3" s="70" t="s">
        <v>6</v>
      </c>
      <c r="C3" s="71" t="s">
        <v>7</v>
      </c>
      <c r="D3" s="70" t="s">
        <v>8</v>
      </c>
      <c r="E3" s="70" t="s">
        <v>9</v>
      </c>
      <c r="F3" s="70" t="s">
        <v>10</v>
      </c>
      <c r="G3" s="72" t="s">
        <v>11</v>
      </c>
    </row>
    <row r="4" spans="1:8" ht="85.5" customHeight="1" x14ac:dyDescent="0.25">
      <c r="A4" s="126" t="s">
        <v>12</v>
      </c>
      <c r="B4" s="74" t="s">
        <v>13</v>
      </c>
      <c r="C4" s="75" t="s">
        <v>14</v>
      </c>
      <c r="D4" s="107" t="s">
        <v>116</v>
      </c>
      <c r="E4" s="127">
        <v>-15000</v>
      </c>
      <c r="F4" s="128">
        <f>IF(D5&lt;=D8,E4,(1-(D5-D8)/(D9-D8))*E4)</f>
        <v>-15000</v>
      </c>
      <c r="G4" s="129" t="s">
        <v>67</v>
      </c>
      <c r="H4" s="76"/>
    </row>
    <row r="5" spans="1:8" ht="57" x14ac:dyDescent="0.25">
      <c r="A5" s="126"/>
      <c r="B5" s="74" t="s">
        <v>15</v>
      </c>
      <c r="C5" s="75" t="s">
        <v>16</v>
      </c>
      <c r="D5" s="108"/>
      <c r="E5" s="127"/>
      <c r="F5" s="128"/>
      <c r="G5" s="130"/>
    </row>
    <row r="6" spans="1:8" ht="42.75" customHeight="1" x14ac:dyDescent="0.25">
      <c r="A6" s="126"/>
      <c r="B6" s="74" t="s">
        <v>17</v>
      </c>
      <c r="C6" s="75" t="s">
        <v>18</v>
      </c>
      <c r="D6" s="77" t="s">
        <v>19</v>
      </c>
      <c r="E6" s="127"/>
      <c r="F6" s="128"/>
      <c r="G6" s="130"/>
    </row>
    <row r="7" spans="1:8" hidden="1" x14ac:dyDescent="0.25"/>
    <row r="8" spans="1:8" hidden="1" x14ac:dyDescent="0.25">
      <c r="C8" s="73" t="s">
        <v>20</v>
      </c>
      <c r="D8" s="78">
        <v>5</v>
      </c>
    </row>
    <row r="9" spans="1:8" hidden="1" x14ac:dyDescent="0.25">
      <c r="C9" s="73" t="s">
        <v>21</v>
      </c>
      <c r="D9" s="78">
        <v>25</v>
      </c>
    </row>
    <row r="11" spans="1:8" s="18" customFormat="1" ht="15" customHeight="1" x14ac:dyDescent="0.25">
      <c r="A11" s="121" t="s">
        <v>22</v>
      </c>
      <c r="B11" s="122"/>
      <c r="C11" s="122"/>
      <c r="D11" s="122"/>
      <c r="E11" s="122"/>
      <c r="F11" s="122"/>
      <c r="G11" s="122"/>
      <c r="H11" s="79"/>
    </row>
    <row r="12" spans="1:8" x14ac:dyDescent="0.25">
      <c r="A12" s="69" t="s">
        <v>5</v>
      </c>
      <c r="B12" s="70" t="s">
        <v>6</v>
      </c>
      <c r="C12" s="71" t="s">
        <v>7</v>
      </c>
      <c r="D12" s="70" t="s">
        <v>8</v>
      </c>
      <c r="E12" s="70" t="s">
        <v>9</v>
      </c>
      <c r="F12" s="70" t="s">
        <v>10</v>
      </c>
      <c r="G12" s="72" t="s">
        <v>11</v>
      </c>
    </row>
    <row r="13" spans="1:8" ht="85.5" x14ac:dyDescent="0.25">
      <c r="A13" s="74" t="s">
        <v>23</v>
      </c>
      <c r="B13" s="74" t="s">
        <v>13</v>
      </c>
      <c r="C13" s="80" t="s">
        <v>24</v>
      </c>
      <c r="D13" s="109" t="s">
        <v>25</v>
      </c>
      <c r="E13" s="81">
        <v>-10000</v>
      </c>
      <c r="F13" s="81">
        <f>E13*(VLOOKUP(D13,D15:E21,2,FALSE))</f>
        <v>0</v>
      </c>
      <c r="G13" s="82" t="s">
        <v>117</v>
      </c>
    </row>
    <row r="14" spans="1:8" hidden="1" x14ac:dyDescent="0.25">
      <c r="C14" s="83"/>
      <c r="D14" s="84"/>
      <c r="E14" s="85"/>
      <c r="F14" s="85"/>
      <c r="G14" s="85"/>
    </row>
    <row r="15" spans="1:8" hidden="1" x14ac:dyDescent="0.25">
      <c r="C15" s="83"/>
      <c r="D15" s="86" t="s">
        <v>25</v>
      </c>
      <c r="E15" s="85">
        <v>0</v>
      </c>
      <c r="F15" s="85"/>
      <c r="G15" s="85"/>
    </row>
    <row r="16" spans="1:8" hidden="1" x14ac:dyDescent="0.25">
      <c r="C16" s="83"/>
      <c r="D16" s="87" t="s">
        <v>26</v>
      </c>
      <c r="E16" s="85">
        <v>0</v>
      </c>
      <c r="F16" s="85"/>
      <c r="G16" s="85"/>
    </row>
    <row r="17" spans="1:7" hidden="1" x14ac:dyDescent="0.25">
      <c r="C17" s="83"/>
      <c r="D17" s="86" t="s">
        <v>27</v>
      </c>
      <c r="E17" s="85">
        <v>0.2</v>
      </c>
      <c r="F17" s="85"/>
      <c r="G17" s="85"/>
    </row>
    <row r="18" spans="1:7" hidden="1" x14ac:dyDescent="0.25">
      <c r="C18" s="83"/>
      <c r="D18" s="86" t="s">
        <v>28</v>
      </c>
      <c r="E18" s="85">
        <v>0.4</v>
      </c>
      <c r="F18" s="85"/>
      <c r="G18" s="85"/>
    </row>
    <row r="19" spans="1:7" hidden="1" x14ac:dyDescent="0.25">
      <c r="C19" s="83"/>
      <c r="D19" s="86" t="s">
        <v>29</v>
      </c>
      <c r="E19" s="85">
        <v>0.6</v>
      </c>
      <c r="F19" s="85"/>
      <c r="G19" s="85"/>
    </row>
    <row r="20" spans="1:7" hidden="1" x14ac:dyDescent="0.25">
      <c r="C20" s="83"/>
      <c r="D20" s="86" t="s">
        <v>30</v>
      </c>
      <c r="E20" s="85">
        <v>0.8</v>
      </c>
      <c r="F20" s="85"/>
      <c r="G20" s="85"/>
    </row>
    <row r="21" spans="1:7" hidden="1" x14ac:dyDescent="0.25">
      <c r="C21" s="83"/>
      <c r="D21" s="86" t="s">
        <v>31</v>
      </c>
      <c r="E21" s="85">
        <v>1</v>
      </c>
      <c r="F21" s="85"/>
      <c r="G21" s="85"/>
    </row>
    <row r="22" spans="1:7" s="21" customFormat="1" ht="15" x14ac:dyDescent="0.25">
      <c r="A22" s="119" t="s">
        <v>85</v>
      </c>
      <c r="B22" s="120"/>
      <c r="C22" s="120"/>
      <c r="D22" s="30"/>
      <c r="E22" s="30"/>
      <c r="F22" s="30"/>
      <c r="G22" s="31"/>
    </row>
    <row r="23" spans="1:7" s="88" customFormat="1" x14ac:dyDescent="0.25">
      <c r="A23" s="69" t="s">
        <v>5</v>
      </c>
      <c r="B23" s="70" t="s">
        <v>6</v>
      </c>
      <c r="C23" s="71" t="s">
        <v>7</v>
      </c>
      <c r="D23" s="70" t="s">
        <v>86</v>
      </c>
      <c r="E23" s="70" t="s">
        <v>9</v>
      </c>
      <c r="F23" s="70" t="s">
        <v>10</v>
      </c>
      <c r="G23" s="72" t="s">
        <v>11</v>
      </c>
    </row>
    <row r="24" spans="1:7" s="88" customFormat="1" ht="85.5" x14ac:dyDescent="0.25">
      <c r="A24" s="89" t="s">
        <v>87</v>
      </c>
      <c r="B24" s="89" t="s">
        <v>13</v>
      </c>
      <c r="C24" s="80" t="s">
        <v>88</v>
      </c>
      <c r="D24" s="110" t="s">
        <v>25</v>
      </c>
      <c r="E24" s="81">
        <v>-10000</v>
      </c>
      <c r="F24" s="81">
        <f>E24*(VLOOKUP(D24,D26:E32,2,FALSE))</f>
        <v>0</v>
      </c>
      <c r="G24" s="82" t="s">
        <v>117</v>
      </c>
    </row>
    <row r="25" spans="1:7" s="88" customFormat="1" ht="2.25" customHeight="1" x14ac:dyDescent="0.25">
      <c r="C25" s="83"/>
      <c r="D25" s="84"/>
      <c r="E25" s="85"/>
      <c r="F25" s="85"/>
      <c r="G25" s="85"/>
    </row>
    <row r="26" spans="1:7" s="88" customFormat="1" hidden="1" x14ac:dyDescent="0.25">
      <c r="C26" s="83"/>
      <c r="D26" s="86" t="s">
        <v>25</v>
      </c>
      <c r="E26" s="85">
        <v>0</v>
      </c>
      <c r="F26" s="85"/>
      <c r="G26" s="85"/>
    </row>
    <row r="27" spans="1:7" s="88" customFormat="1" hidden="1" x14ac:dyDescent="0.25">
      <c r="C27" s="83"/>
      <c r="D27" s="87" t="s">
        <v>26</v>
      </c>
      <c r="E27" s="85">
        <v>0</v>
      </c>
      <c r="F27" s="85"/>
      <c r="G27" s="85"/>
    </row>
    <row r="28" spans="1:7" s="88" customFormat="1" hidden="1" x14ac:dyDescent="0.25">
      <c r="C28" s="83"/>
      <c r="D28" s="86" t="s">
        <v>90</v>
      </c>
      <c r="E28" s="85">
        <v>0.2</v>
      </c>
      <c r="F28" s="85"/>
      <c r="G28" s="85"/>
    </row>
    <row r="29" spans="1:7" s="88" customFormat="1" hidden="1" x14ac:dyDescent="0.25">
      <c r="C29" s="83"/>
      <c r="D29" s="86" t="s">
        <v>91</v>
      </c>
      <c r="E29" s="85">
        <v>0.4</v>
      </c>
      <c r="F29" s="85"/>
      <c r="G29" s="85"/>
    </row>
    <row r="30" spans="1:7" s="88" customFormat="1" hidden="1" x14ac:dyDescent="0.25">
      <c r="C30" s="83"/>
      <c r="D30" s="86" t="s">
        <v>92</v>
      </c>
      <c r="E30" s="85">
        <v>0.6</v>
      </c>
      <c r="F30" s="85"/>
      <c r="G30" s="85"/>
    </row>
    <row r="31" spans="1:7" s="88" customFormat="1" hidden="1" x14ac:dyDescent="0.25">
      <c r="C31" s="83"/>
      <c r="D31" s="86" t="s">
        <v>93</v>
      </c>
      <c r="E31" s="85">
        <v>0.8</v>
      </c>
      <c r="F31" s="85"/>
      <c r="G31" s="85"/>
    </row>
    <row r="32" spans="1:7" s="88" customFormat="1" hidden="1" x14ac:dyDescent="0.25">
      <c r="C32" s="83"/>
      <c r="D32" s="86" t="s">
        <v>89</v>
      </c>
      <c r="E32" s="85">
        <v>1</v>
      </c>
      <c r="F32" s="85"/>
      <c r="G32" s="85"/>
    </row>
    <row r="33" spans="1:7" s="88" customFormat="1" hidden="1" x14ac:dyDescent="0.25">
      <c r="C33" s="83"/>
      <c r="D33" s="84"/>
      <c r="E33" s="85"/>
      <c r="F33" s="85"/>
      <c r="G33" s="85"/>
    </row>
    <row r="34" spans="1:7" s="21" customFormat="1" ht="15" x14ac:dyDescent="0.25">
      <c r="A34" s="119" t="s">
        <v>94</v>
      </c>
      <c r="B34" s="120"/>
      <c r="C34" s="120"/>
      <c r="D34" s="30"/>
      <c r="E34" s="30"/>
      <c r="F34" s="30"/>
      <c r="G34" s="31"/>
    </row>
    <row r="35" spans="1:7" s="88" customFormat="1" x14ac:dyDescent="0.25">
      <c r="A35" s="69" t="s">
        <v>5</v>
      </c>
      <c r="B35" s="70" t="s">
        <v>6</v>
      </c>
      <c r="C35" s="71" t="s">
        <v>7</v>
      </c>
      <c r="D35" s="70" t="s">
        <v>95</v>
      </c>
      <c r="E35" s="70" t="s">
        <v>9</v>
      </c>
      <c r="F35" s="70" t="s">
        <v>10</v>
      </c>
      <c r="G35" s="72" t="s">
        <v>11</v>
      </c>
    </row>
    <row r="36" spans="1:7" s="88" customFormat="1" ht="85.5" x14ac:dyDescent="0.25">
      <c r="A36" s="89" t="s">
        <v>96</v>
      </c>
      <c r="B36" s="89" t="s">
        <v>13</v>
      </c>
      <c r="C36" s="80" t="s">
        <v>97</v>
      </c>
      <c r="D36" s="110" t="s">
        <v>25</v>
      </c>
      <c r="E36" s="81">
        <v>-25000</v>
      </c>
      <c r="F36" s="81">
        <f>E36*(VLOOKUP(D36,D38:E44,2,FALSE))</f>
        <v>0</v>
      </c>
      <c r="G36" s="82" t="s">
        <v>119</v>
      </c>
    </row>
    <row r="37" spans="1:7" s="88" customFormat="1" ht="2.25" customHeight="1" x14ac:dyDescent="0.25">
      <c r="C37" s="83"/>
      <c r="D37" s="84"/>
      <c r="E37" s="85"/>
      <c r="F37" s="85"/>
      <c r="G37" s="85"/>
    </row>
    <row r="38" spans="1:7" s="88" customFormat="1" hidden="1" x14ac:dyDescent="0.25">
      <c r="C38" s="83"/>
      <c r="D38" s="86" t="s">
        <v>25</v>
      </c>
      <c r="E38" s="85">
        <v>0</v>
      </c>
      <c r="F38" s="85"/>
      <c r="G38" s="85"/>
    </row>
    <row r="39" spans="1:7" s="88" customFormat="1" hidden="1" x14ac:dyDescent="0.25">
      <c r="C39" s="83"/>
      <c r="D39" s="87" t="s">
        <v>99</v>
      </c>
      <c r="E39" s="85">
        <v>0</v>
      </c>
      <c r="F39" s="85"/>
      <c r="G39" s="85"/>
    </row>
    <row r="40" spans="1:7" s="88" customFormat="1" hidden="1" x14ac:dyDescent="0.25">
      <c r="C40" s="83"/>
      <c r="D40" s="86" t="s">
        <v>118</v>
      </c>
      <c r="E40" s="85">
        <v>0.2</v>
      </c>
      <c r="F40" s="85"/>
      <c r="G40" s="85"/>
    </row>
    <row r="41" spans="1:7" s="88" customFormat="1" hidden="1" x14ac:dyDescent="0.25">
      <c r="C41" s="83"/>
      <c r="D41" s="86" t="s">
        <v>120</v>
      </c>
      <c r="E41" s="85">
        <v>0.4</v>
      </c>
      <c r="F41" s="85"/>
      <c r="G41" s="85"/>
    </row>
    <row r="42" spans="1:7" s="88" customFormat="1" hidden="1" x14ac:dyDescent="0.25">
      <c r="C42" s="83"/>
      <c r="D42" s="86" t="s">
        <v>121</v>
      </c>
      <c r="E42" s="85">
        <v>0.6</v>
      </c>
      <c r="F42" s="85"/>
      <c r="G42" s="85"/>
    </row>
    <row r="43" spans="1:7" s="88" customFormat="1" hidden="1" x14ac:dyDescent="0.25">
      <c r="C43" s="83"/>
      <c r="D43" s="86" t="s">
        <v>122</v>
      </c>
      <c r="E43" s="85">
        <v>0.8</v>
      </c>
      <c r="F43" s="85"/>
      <c r="G43" s="85"/>
    </row>
    <row r="44" spans="1:7" s="88" customFormat="1" hidden="1" x14ac:dyDescent="0.25">
      <c r="C44" s="83"/>
      <c r="D44" s="86" t="s">
        <v>98</v>
      </c>
      <c r="E44" s="85">
        <v>1</v>
      </c>
      <c r="F44" s="85"/>
      <c r="G44" s="85"/>
    </row>
    <row r="45" spans="1:7" s="88" customFormat="1" hidden="1" x14ac:dyDescent="0.25">
      <c r="C45" s="83"/>
      <c r="D45" s="84"/>
      <c r="E45" s="85"/>
      <c r="F45" s="85"/>
      <c r="G45" s="90"/>
    </row>
    <row r="46" spans="1:7" s="21" customFormat="1" ht="15" x14ac:dyDescent="0.25">
      <c r="A46" s="119" t="s">
        <v>100</v>
      </c>
      <c r="B46" s="120"/>
      <c r="C46" s="120"/>
      <c r="D46" s="30"/>
      <c r="E46" s="30"/>
      <c r="F46" s="30"/>
      <c r="G46" s="31"/>
    </row>
    <row r="47" spans="1:7" s="88" customFormat="1" x14ac:dyDescent="0.25">
      <c r="A47" s="69" t="s">
        <v>5</v>
      </c>
      <c r="B47" s="70" t="s">
        <v>6</v>
      </c>
      <c r="C47" s="71" t="s">
        <v>7</v>
      </c>
      <c r="D47" s="70" t="s">
        <v>95</v>
      </c>
      <c r="E47" s="70" t="s">
        <v>9</v>
      </c>
      <c r="F47" s="70" t="s">
        <v>10</v>
      </c>
      <c r="G47" s="72" t="s">
        <v>11</v>
      </c>
    </row>
    <row r="48" spans="1:7" s="88" customFormat="1" ht="325.14999999999998" customHeight="1" x14ac:dyDescent="0.25">
      <c r="A48" s="89" t="s">
        <v>101</v>
      </c>
      <c r="B48" s="89" t="s">
        <v>13</v>
      </c>
      <c r="C48" s="80" t="s">
        <v>110</v>
      </c>
      <c r="D48" s="91" t="s">
        <v>102</v>
      </c>
      <c r="E48" s="81">
        <v>-30000</v>
      </c>
      <c r="F48" s="92">
        <f>E48</f>
        <v>-30000</v>
      </c>
      <c r="G48" s="82" t="s">
        <v>103</v>
      </c>
    </row>
    <row r="49" spans="1:7" s="95" customFormat="1" ht="15" x14ac:dyDescent="0.25">
      <c r="A49" s="136" t="s">
        <v>113</v>
      </c>
      <c r="B49" s="137"/>
      <c r="C49" s="137"/>
      <c r="D49" s="93"/>
      <c r="E49" s="93"/>
      <c r="F49" s="93"/>
      <c r="G49" s="94"/>
    </row>
    <row r="50" spans="1:7" s="88" customFormat="1" x14ac:dyDescent="0.25">
      <c r="A50" s="69" t="s">
        <v>5</v>
      </c>
      <c r="B50" s="70" t="s">
        <v>6</v>
      </c>
      <c r="C50" s="71" t="s">
        <v>7</v>
      </c>
      <c r="D50" s="70" t="s">
        <v>114</v>
      </c>
      <c r="E50" s="70" t="s">
        <v>9</v>
      </c>
      <c r="F50" s="70" t="s">
        <v>10</v>
      </c>
      <c r="G50" s="72" t="s">
        <v>11</v>
      </c>
    </row>
    <row r="51" spans="1:7" s="88" customFormat="1" ht="408" customHeight="1" x14ac:dyDescent="0.25">
      <c r="A51" s="89" t="s">
        <v>107</v>
      </c>
      <c r="B51" s="89" t="s">
        <v>13</v>
      </c>
      <c r="C51" s="80" t="s">
        <v>105</v>
      </c>
      <c r="D51" s="91" t="s">
        <v>109</v>
      </c>
      <c r="E51" s="81">
        <v>-30000</v>
      </c>
      <c r="F51" s="92">
        <f>E51</f>
        <v>-30000</v>
      </c>
      <c r="G51" s="82" t="s">
        <v>103</v>
      </c>
    </row>
    <row r="52" spans="1:7" s="95" customFormat="1" ht="15" x14ac:dyDescent="0.25">
      <c r="A52" s="136" t="s">
        <v>115</v>
      </c>
      <c r="B52" s="137"/>
      <c r="C52" s="137"/>
      <c r="D52" s="93"/>
      <c r="E52" s="93"/>
      <c r="F52" s="93"/>
      <c r="G52" s="94"/>
    </row>
    <row r="53" spans="1:7" s="88" customFormat="1" x14ac:dyDescent="0.25">
      <c r="A53" s="69" t="s">
        <v>5</v>
      </c>
      <c r="B53" s="70" t="s">
        <v>6</v>
      </c>
      <c r="C53" s="71" t="s">
        <v>7</v>
      </c>
      <c r="D53" s="70" t="s">
        <v>114</v>
      </c>
      <c r="E53" s="70" t="s">
        <v>9</v>
      </c>
      <c r="F53" s="70" t="s">
        <v>10</v>
      </c>
      <c r="G53" s="72" t="s">
        <v>11</v>
      </c>
    </row>
    <row r="54" spans="1:7" s="88" customFormat="1" ht="298.5" x14ac:dyDescent="0.25">
      <c r="A54" s="89" t="s">
        <v>104</v>
      </c>
      <c r="B54" s="89" t="s">
        <v>13</v>
      </c>
      <c r="C54" s="96" t="s">
        <v>106</v>
      </c>
      <c r="D54" s="91" t="s">
        <v>108</v>
      </c>
      <c r="E54" s="81">
        <v>-20000</v>
      </c>
      <c r="F54" s="92">
        <f>E54</f>
        <v>-20000</v>
      </c>
      <c r="G54" s="82" t="s">
        <v>103</v>
      </c>
    </row>
    <row r="55" spans="1:7" s="88" customFormat="1" x14ac:dyDescent="0.25">
      <c r="A55" s="97"/>
      <c r="B55" s="97"/>
      <c r="C55" s="98"/>
      <c r="D55" s="99"/>
      <c r="E55" s="81"/>
      <c r="F55" s="81"/>
      <c r="G55" s="100"/>
    </row>
    <row r="56" spans="1:7" ht="27.75" customHeight="1" x14ac:dyDescent="0.25">
      <c r="C56" s="83"/>
      <c r="D56" s="84"/>
      <c r="E56" s="101" t="s">
        <v>32</v>
      </c>
      <c r="F56" s="101" t="s">
        <v>10</v>
      </c>
      <c r="G56" s="90"/>
    </row>
    <row r="57" spans="1:7" x14ac:dyDescent="0.25">
      <c r="C57" s="83"/>
      <c r="D57" s="102" t="s">
        <v>33</v>
      </c>
      <c r="E57" s="103">
        <f>SUM(E4+E13+E24+E36+E48+E51+E54)</f>
        <v>-140000</v>
      </c>
      <c r="F57" s="104">
        <f>SUM(F4+F13+F24+F36+F48+F51+F54)</f>
        <v>-95000</v>
      </c>
      <c r="G57" s="90"/>
    </row>
    <row r="58" spans="1:7" s="18" customFormat="1" ht="15" x14ac:dyDescent="0.25">
      <c r="A58" s="119" t="s">
        <v>34</v>
      </c>
      <c r="B58" s="120"/>
      <c r="C58" s="120"/>
      <c r="D58" s="51"/>
      <c r="E58" s="51"/>
      <c r="F58" s="51"/>
      <c r="G58" s="52"/>
    </row>
    <row r="59" spans="1:7" s="18" customFormat="1" ht="15" x14ac:dyDescent="0.25">
      <c r="A59" s="105" t="s">
        <v>5</v>
      </c>
      <c r="B59" s="106"/>
      <c r="C59" s="131" t="s">
        <v>35</v>
      </c>
      <c r="D59" s="131"/>
      <c r="E59" s="131"/>
      <c r="F59" s="131"/>
      <c r="G59" s="132"/>
    </row>
    <row r="60" spans="1:7" s="18" customFormat="1" ht="15" x14ac:dyDescent="0.25">
      <c r="A60" s="64" t="s">
        <v>36</v>
      </c>
      <c r="B60" s="133" t="s">
        <v>37</v>
      </c>
      <c r="C60" s="134"/>
      <c r="D60" s="134"/>
      <c r="E60" s="134"/>
      <c r="F60" s="134"/>
      <c r="G60" s="135"/>
    </row>
    <row r="61" spans="1:7" s="18" customFormat="1" ht="15" x14ac:dyDescent="0.25">
      <c r="A61" s="64" t="s">
        <v>36</v>
      </c>
      <c r="B61" s="133" t="s">
        <v>112</v>
      </c>
      <c r="C61" s="134"/>
      <c r="D61" s="134"/>
      <c r="E61" s="134"/>
      <c r="F61" s="134"/>
      <c r="G61" s="135"/>
    </row>
  </sheetData>
  <sheetProtection algorithmName="SHA-512" hashValue="zOcymU6fRRtelmE6QUqvOR8HQm0P30C7RSYt/4HDx7GlWy9Qr/rUuRV0X5HDnUXjnuM74mCmD0iAQcSyesLhdA==" saltValue="23KqGoidSiRyvkwWmfibpw==" spinCount="100000" sheet="1" objects="1" scenarios="1"/>
  <mergeCells count="16">
    <mergeCell ref="A58:C58"/>
    <mergeCell ref="C59:G59"/>
    <mergeCell ref="B60:G60"/>
    <mergeCell ref="B61:G61"/>
    <mergeCell ref="A49:C49"/>
    <mergeCell ref="A52:C52"/>
    <mergeCell ref="A22:C22"/>
    <mergeCell ref="A34:C34"/>
    <mergeCell ref="A46:C46"/>
    <mergeCell ref="A11:G11"/>
    <mergeCell ref="A1:G1"/>
    <mergeCell ref="A4:A6"/>
    <mergeCell ref="E4:E6"/>
    <mergeCell ref="F4:F6"/>
    <mergeCell ref="G4:G6"/>
    <mergeCell ref="A2:G2"/>
  </mergeCells>
  <dataValidations count="4">
    <dataValidation operator="lessThanOrEqual" allowBlank="1" showInputMessage="1" showErrorMessage="1" sqref="C3:G3 E12:G21 D14:D21 D12 E50:G51 C12:C21 D37:D44 D23 D25:D33 E23:G33 C23:C33 E35:G44 C35:C44 D35 C45:G45 D47 B60:B61 C59 C47:C48 E47:G48 D50 C56:G57 C50:C51 C53:C55 D53 E53:G55" xr:uid="{87504844-1F1E-41E2-A6B2-2E1AFD347925}"/>
    <dataValidation type="list" operator="lessThanOrEqual" allowBlank="1" showInputMessage="1" showErrorMessage="1" sqref="D13" xr:uid="{D8ADEA29-6AE0-4C37-80CE-913DF052A574}">
      <formula1>$D$15:$D$21</formula1>
    </dataValidation>
    <dataValidation type="list" operator="lessThanOrEqual" allowBlank="1" showInputMessage="1" showErrorMessage="1" sqref="D24" xr:uid="{AC142168-D36E-4E0E-8D0E-3D68C4B682A1}">
      <formula1>$D$26:$D$32</formula1>
    </dataValidation>
    <dataValidation type="list" operator="lessThanOrEqual" allowBlank="1" showInputMessage="1" showErrorMessage="1" sqref="D36" xr:uid="{7ABB410B-2307-4A2D-A4A6-DEBBCB10AD1B}">
      <formula1>$D$38:$D$44</formula1>
    </dataValidation>
  </dataValidations>
  <pageMargins left="0.7" right="0.7" top="0.75" bottom="0.75" header="0.3" footer="0.3"/>
  <pageSetup paperSize="9" scale="4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B5A62-49D2-4B0B-B5E0-66D5F756A7CC}">
  <dimension ref="A1:L30"/>
  <sheetViews>
    <sheetView showGridLines="0" view="pageBreakPreview" zoomScaleNormal="100" zoomScaleSheetLayoutView="100" workbookViewId="0">
      <selection activeCell="C4" sqref="C4"/>
    </sheetView>
  </sheetViews>
  <sheetFormatPr defaultColWidth="9.140625" defaultRowHeight="15" x14ac:dyDescent="0.25"/>
  <cols>
    <col min="1" max="1" width="9.5703125" style="18" customWidth="1"/>
    <col min="2" max="2" width="57.28515625" style="18" customWidth="1"/>
    <col min="3" max="3" width="22" style="66" customWidth="1"/>
    <col min="4" max="4" width="24.140625" style="66" customWidth="1"/>
    <col min="5" max="5" width="29.85546875" style="66" customWidth="1"/>
    <col min="6" max="6" width="25.5703125" style="66" customWidth="1"/>
    <col min="7" max="7" width="30" style="66" customWidth="1"/>
    <col min="8" max="16384" width="9.140625" style="18"/>
  </cols>
  <sheetData>
    <row r="1" spans="1:12" ht="36" customHeight="1" x14ac:dyDescent="0.25">
      <c r="A1" s="123" t="s">
        <v>83</v>
      </c>
      <c r="B1" s="124"/>
      <c r="C1" s="124"/>
      <c r="D1" s="124"/>
      <c r="E1" s="124"/>
      <c r="F1" s="124"/>
      <c r="G1" s="125"/>
    </row>
    <row r="2" spans="1:12" s="21" customFormat="1" x14ac:dyDescent="0.25">
      <c r="A2" s="121" t="s">
        <v>38</v>
      </c>
      <c r="B2" s="141"/>
      <c r="C2" s="19"/>
      <c r="D2" s="19"/>
      <c r="E2" s="19"/>
      <c r="F2" s="19"/>
      <c r="G2" s="20"/>
    </row>
    <row r="3" spans="1:12" x14ac:dyDescent="0.25">
      <c r="A3" s="22" t="s">
        <v>5</v>
      </c>
      <c r="B3" s="23" t="s">
        <v>39</v>
      </c>
      <c r="C3" s="24" t="s">
        <v>40</v>
      </c>
      <c r="D3" s="24" t="s">
        <v>41</v>
      </c>
      <c r="E3" s="24" t="s">
        <v>42</v>
      </c>
      <c r="F3" s="24" t="s">
        <v>43</v>
      </c>
      <c r="G3" s="25" t="s">
        <v>44</v>
      </c>
    </row>
    <row r="4" spans="1:12" x14ac:dyDescent="0.25">
      <c r="A4" s="26" t="s">
        <v>45</v>
      </c>
      <c r="B4" s="27" t="s">
        <v>46</v>
      </c>
      <c r="C4" s="26" t="s">
        <v>66</v>
      </c>
      <c r="D4" s="26" t="s">
        <v>47</v>
      </c>
      <c r="E4" s="67"/>
      <c r="F4" s="28">
        <v>1500</v>
      </c>
      <c r="G4" s="29">
        <f>F4*E4</f>
        <v>0</v>
      </c>
    </row>
    <row r="6" spans="1:12" s="21" customFormat="1" x14ac:dyDescent="0.25">
      <c r="A6" s="119" t="s">
        <v>50</v>
      </c>
      <c r="B6" s="120"/>
      <c r="C6" s="30"/>
      <c r="D6" s="30"/>
      <c r="E6" s="30"/>
      <c r="F6" s="30"/>
      <c r="G6" s="31"/>
    </row>
    <row r="7" spans="1:12" x14ac:dyDescent="0.25">
      <c r="A7" s="22" t="s">
        <v>5</v>
      </c>
      <c r="B7" s="23" t="s">
        <v>39</v>
      </c>
      <c r="C7" s="24" t="s">
        <v>40</v>
      </c>
      <c r="D7" s="24" t="s">
        <v>41</v>
      </c>
      <c r="E7" s="24" t="s">
        <v>42</v>
      </c>
      <c r="F7" s="24" t="s">
        <v>43</v>
      </c>
      <c r="G7" s="25" t="s">
        <v>44</v>
      </c>
    </row>
    <row r="8" spans="1:12" x14ac:dyDescent="0.25">
      <c r="A8" s="26" t="s">
        <v>48</v>
      </c>
      <c r="B8" s="32" t="s">
        <v>50</v>
      </c>
      <c r="C8" s="26" t="s">
        <v>66</v>
      </c>
      <c r="D8" s="26" t="s">
        <v>47</v>
      </c>
      <c r="E8" s="67"/>
      <c r="F8" s="28">
        <v>1500</v>
      </c>
      <c r="G8" s="33">
        <f>F8*E8</f>
        <v>0</v>
      </c>
    </row>
    <row r="9" spans="1:12" s="21" customFormat="1" x14ac:dyDescent="0.25">
      <c r="A9" s="119" t="s">
        <v>68</v>
      </c>
      <c r="B9" s="120"/>
      <c r="C9" s="30"/>
      <c r="D9" s="30"/>
      <c r="E9" s="30"/>
      <c r="F9" s="30"/>
      <c r="G9" s="31"/>
      <c r="H9" s="34"/>
      <c r="I9" s="34"/>
      <c r="J9" s="34"/>
      <c r="K9" s="35"/>
      <c r="L9" s="36"/>
    </row>
    <row r="10" spans="1:12" x14ac:dyDescent="0.25">
      <c r="A10" s="22" t="s">
        <v>5</v>
      </c>
      <c r="B10" s="23" t="s">
        <v>39</v>
      </c>
      <c r="C10" s="24" t="s">
        <v>41</v>
      </c>
      <c r="D10" s="24" t="s">
        <v>69</v>
      </c>
      <c r="E10" s="24"/>
      <c r="F10" s="24" t="s">
        <v>70</v>
      </c>
      <c r="G10" s="25" t="s">
        <v>44</v>
      </c>
      <c r="H10" s="37"/>
      <c r="I10" s="37"/>
      <c r="J10" s="37"/>
      <c r="K10" s="38"/>
      <c r="L10" s="39"/>
    </row>
    <row r="11" spans="1:12" ht="30" x14ac:dyDescent="0.25">
      <c r="A11" s="26" t="s">
        <v>49</v>
      </c>
      <c r="B11" s="40" t="s">
        <v>71</v>
      </c>
      <c r="C11" s="41" t="s">
        <v>72</v>
      </c>
      <c r="D11" s="15"/>
      <c r="E11" s="42"/>
      <c r="F11" s="43">
        <v>1</v>
      </c>
      <c r="G11" s="44">
        <f>F11*E11</f>
        <v>0</v>
      </c>
      <c r="H11" s="37"/>
      <c r="I11" s="37"/>
      <c r="J11" s="37"/>
      <c r="K11" s="38"/>
      <c r="L11" s="39"/>
    </row>
    <row r="12" spans="1:12" ht="30" x14ac:dyDescent="0.25">
      <c r="A12" s="26" t="s">
        <v>51</v>
      </c>
      <c r="B12" s="40" t="s">
        <v>74</v>
      </c>
      <c r="C12" s="41" t="s">
        <v>75</v>
      </c>
      <c r="D12" s="15"/>
      <c r="E12" s="42"/>
      <c r="F12" s="43">
        <v>1</v>
      </c>
      <c r="G12" s="44">
        <f>F12*E12</f>
        <v>0</v>
      </c>
      <c r="H12" s="37"/>
      <c r="I12" s="37"/>
      <c r="J12" s="37"/>
      <c r="K12" s="38"/>
      <c r="L12" s="39"/>
    </row>
    <row r="13" spans="1:12" x14ac:dyDescent="0.25">
      <c r="A13" s="26" t="s">
        <v>73</v>
      </c>
      <c r="B13" s="40" t="s">
        <v>76</v>
      </c>
      <c r="C13" s="41" t="s">
        <v>77</v>
      </c>
      <c r="D13" s="15"/>
      <c r="E13" s="42"/>
      <c r="F13" s="43">
        <v>1</v>
      </c>
      <c r="G13" s="44">
        <f>F13*E13</f>
        <v>0</v>
      </c>
      <c r="H13" s="37"/>
      <c r="I13" s="37"/>
      <c r="J13" s="37"/>
      <c r="K13" s="38"/>
      <c r="L13" s="39"/>
    </row>
    <row r="14" spans="1:12" x14ac:dyDescent="0.25">
      <c r="B14" s="45"/>
      <c r="C14" s="46"/>
      <c r="D14" s="47"/>
      <c r="E14" s="47"/>
      <c r="F14" s="47"/>
      <c r="G14" s="47"/>
    </row>
    <row r="15" spans="1:12" ht="26.25" customHeight="1" x14ac:dyDescent="0.25">
      <c r="B15" s="45"/>
      <c r="C15" s="46"/>
      <c r="D15" s="47"/>
      <c r="E15" s="47"/>
      <c r="F15" s="19" t="s">
        <v>52</v>
      </c>
      <c r="G15" s="48">
        <f>SUM(G4,G8)</f>
        <v>0</v>
      </c>
    </row>
    <row r="16" spans="1:12" x14ac:dyDescent="0.25">
      <c r="B16" s="45"/>
      <c r="C16" s="46"/>
      <c r="D16" s="47"/>
      <c r="E16" s="47"/>
      <c r="F16" s="49"/>
      <c r="G16" s="50"/>
    </row>
    <row r="17" spans="1:8" s="53" customFormat="1" ht="30" customHeight="1" x14ac:dyDescent="0.25">
      <c r="A17" s="119" t="s">
        <v>53</v>
      </c>
      <c r="B17" s="120"/>
      <c r="C17" s="51"/>
      <c r="D17" s="51"/>
      <c r="E17" s="51"/>
      <c r="F17" s="51"/>
      <c r="G17" s="52"/>
    </row>
    <row r="18" spans="1:8" s="53" customFormat="1" x14ac:dyDescent="0.25">
      <c r="A18" s="22" t="s">
        <v>5</v>
      </c>
      <c r="B18" s="23" t="s">
        <v>54</v>
      </c>
      <c r="C18" s="24"/>
      <c r="D18" s="24" t="s">
        <v>55</v>
      </c>
      <c r="E18" s="24" t="s">
        <v>56</v>
      </c>
      <c r="F18" s="24" t="s">
        <v>57</v>
      </c>
      <c r="G18" s="25" t="s">
        <v>58</v>
      </c>
    </row>
    <row r="19" spans="1:8" s="53" customFormat="1" x14ac:dyDescent="0.25">
      <c r="A19" s="54" t="s">
        <v>49</v>
      </c>
      <c r="B19" s="12"/>
      <c r="C19" s="13"/>
      <c r="D19" s="14"/>
      <c r="E19" s="14"/>
      <c r="F19" s="14"/>
      <c r="G19" s="14"/>
      <c r="H19" s="55"/>
    </row>
    <row r="20" spans="1:8" s="61" customFormat="1" ht="15.6" customHeight="1" x14ac:dyDescent="0.25">
      <c r="A20" s="56"/>
      <c r="B20" s="57"/>
      <c r="C20" s="58"/>
      <c r="D20" s="59"/>
      <c r="E20" s="59"/>
      <c r="F20" s="59"/>
      <c r="G20" s="59"/>
      <c r="H20" s="60"/>
    </row>
    <row r="21" spans="1:8" s="53" customFormat="1" x14ac:dyDescent="0.25">
      <c r="A21" s="119" t="s">
        <v>59</v>
      </c>
      <c r="B21" s="120"/>
      <c r="C21" s="51"/>
      <c r="D21" s="51"/>
      <c r="E21" s="51"/>
      <c r="F21" s="51"/>
      <c r="G21" s="52"/>
      <c r="H21" s="55"/>
    </row>
    <row r="22" spans="1:8" s="53" customFormat="1" ht="20.45" customHeight="1" x14ac:dyDescent="0.25">
      <c r="A22" s="22" t="s">
        <v>5</v>
      </c>
      <c r="B22" s="23" t="s">
        <v>54</v>
      </c>
      <c r="C22" s="24" t="s">
        <v>40</v>
      </c>
      <c r="D22" s="24" t="s">
        <v>55</v>
      </c>
      <c r="E22" s="24" t="s">
        <v>56</v>
      </c>
      <c r="F22" s="24" t="s">
        <v>57</v>
      </c>
      <c r="G22" s="25" t="s">
        <v>58</v>
      </c>
      <c r="H22" s="55"/>
    </row>
    <row r="23" spans="1:8" s="53" customFormat="1" x14ac:dyDescent="0.25">
      <c r="A23" s="54" t="s">
        <v>51</v>
      </c>
      <c r="B23" s="12"/>
      <c r="C23" s="62" t="s">
        <v>66</v>
      </c>
      <c r="D23" s="14"/>
      <c r="E23" s="14"/>
      <c r="F23" s="14"/>
      <c r="G23" s="14"/>
      <c r="H23" s="55"/>
    </row>
    <row r="24" spans="1:8" x14ac:dyDescent="0.25">
      <c r="B24" s="45"/>
      <c r="C24" s="46"/>
      <c r="D24" s="47"/>
      <c r="E24" s="47"/>
      <c r="F24" s="49"/>
      <c r="G24" s="50"/>
    </row>
    <row r="25" spans="1:8" x14ac:dyDescent="0.25">
      <c r="A25" s="141" t="s">
        <v>34</v>
      </c>
      <c r="B25" s="141"/>
      <c r="C25" s="63"/>
      <c r="D25" s="63"/>
      <c r="E25" s="63"/>
      <c r="F25" s="63"/>
      <c r="G25" s="63"/>
    </row>
    <row r="26" spans="1:8" x14ac:dyDescent="0.25">
      <c r="A26" s="24" t="s">
        <v>5</v>
      </c>
      <c r="B26" s="138" t="s">
        <v>35</v>
      </c>
      <c r="C26" s="138"/>
      <c r="D26" s="138"/>
      <c r="E26" s="138"/>
      <c r="F26" s="138"/>
      <c r="G26" s="138"/>
    </row>
    <row r="27" spans="1:8" x14ac:dyDescent="0.25">
      <c r="A27" s="64" t="s">
        <v>36</v>
      </c>
      <c r="B27" s="139" t="s">
        <v>37</v>
      </c>
      <c r="C27" s="139"/>
      <c r="D27" s="139"/>
      <c r="E27" s="139"/>
      <c r="F27" s="139"/>
      <c r="G27" s="139"/>
    </row>
    <row r="28" spans="1:8" x14ac:dyDescent="0.25">
      <c r="A28" s="26">
        <v>1</v>
      </c>
      <c r="B28" s="139" t="s">
        <v>60</v>
      </c>
      <c r="C28" s="139"/>
      <c r="D28" s="139"/>
      <c r="E28" s="139"/>
      <c r="F28" s="139"/>
      <c r="G28" s="139"/>
    </row>
    <row r="29" spans="1:8" ht="27.6" customHeight="1" x14ac:dyDescent="0.25">
      <c r="A29" s="26">
        <v>2</v>
      </c>
      <c r="B29" s="140" t="s">
        <v>61</v>
      </c>
      <c r="C29" s="140"/>
      <c r="D29" s="140"/>
      <c r="E29" s="140"/>
      <c r="F29" s="140"/>
      <c r="G29" s="140"/>
    </row>
    <row r="30" spans="1:8" x14ac:dyDescent="0.25">
      <c r="A30" s="26">
        <v>3</v>
      </c>
      <c r="B30" s="139" t="s">
        <v>62</v>
      </c>
      <c r="C30" s="139"/>
      <c r="D30" s="139"/>
      <c r="E30" s="139"/>
      <c r="F30" s="139"/>
      <c r="G30" s="139"/>
    </row>
  </sheetData>
  <sheetProtection algorithmName="SHA-512" hashValue="NwCGRr/L2t62QdLxgB8PlUEWaQhGL3tmbK/B9AogW2C+35FcLLTFkPJFYysA4fcIfzYcONXIuAeF/rY1KOeofw==" saltValue="GdiIgMUlVvPptT6yTwqZvA==" spinCount="100000" sheet="1" objects="1" scenarios="1"/>
  <mergeCells count="12">
    <mergeCell ref="A25:B25"/>
    <mergeCell ref="A1:G1"/>
    <mergeCell ref="A2:B2"/>
    <mergeCell ref="A6:B6"/>
    <mergeCell ref="A17:B17"/>
    <mergeCell ref="A21:B21"/>
    <mergeCell ref="A9:B9"/>
    <mergeCell ref="B26:G26"/>
    <mergeCell ref="B27:G27"/>
    <mergeCell ref="B28:G28"/>
    <mergeCell ref="B29:G29"/>
    <mergeCell ref="B30:G30"/>
  </mergeCells>
  <phoneticPr fontId="10" type="noConversion"/>
  <dataValidations count="1">
    <dataValidation operator="lessThanOrEqual" allowBlank="1" showInputMessage="1" showErrorMessage="1" sqref="B7:B8 B3:G3 B22:G24 B10:G16 C7:F7 B26:B30 G7:G8 B19:G20 B18 D18:G18" xr:uid="{B555099E-DC91-4F7C-AF6C-4867D3EE26A2}"/>
  </dataValidations>
  <pageMargins left="0.7" right="0.7" top="0.75" bottom="0.75" header="0.3" footer="0.3"/>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E4B9A-4C79-4AA3-830D-87A6AF7E7171}">
  <dimension ref="A1:D8"/>
  <sheetViews>
    <sheetView showGridLines="0" view="pageBreakPreview" zoomScaleNormal="100" zoomScaleSheetLayoutView="100" workbookViewId="0">
      <selection activeCell="C29" sqref="C29"/>
    </sheetView>
  </sheetViews>
  <sheetFormatPr defaultColWidth="9.140625" defaultRowHeight="15" x14ac:dyDescent="0.25"/>
  <cols>
    <col min="1" max="1" width="9.5703125" style="9" customWidth="1"/>
    <col min="2" max="2" width="57.28515625" style="9" customWidth="1"/>
    <col min="3" max="3" width="33.5703125" style="11" customWidth="1"/>
    <col min="4" max="16384" width="9.140625" style="9"/>
  </cols>
  <sheetData>
    <row r="1" spans="1:4" ht="36" customHeight="1" x14ac:dyDescent="0.25">
      <c r="A1" s="123" t="s">
        <v>84</v>
      </c>
      <c r="B1" s="124"/>
      <c r="C1" s="124"/>
    </row>
    <row r="2" spans="1:4" s="10" customFormat="1" x14ac:dyDescent="0.25">
      <c r="A2" s="121"/>
      <c r="B2" s="141"/>
      <c r="C2" s="19"/>
    </row>
    <row r="3" spans="1:4" x14ac:dyDescent="0.25">
      <c r="A3" s="22" t="s">
        <v>5</v>
      </c>
      <c r="B3" s="23" t="s">
        <v>39</v>
      </c>
      <c r="C3" s="24"/>
    </row>
    <row r="4" spans="1:4" x14ac:dyDescent="0.25">
      <c r="A4" s="26" t="s">
        <v>63</v>
      </c>
      <c r="B4" s="65" t="s">
        <v>10</v>
      </c>
      <c r="C4" s="42">
        <f>'1. Kwaliteit Perceel 8'!F57</f>
        <v>-95000</v>
      </c>
      <c r="D4" s="16"/>
    </row>
    <row r="5" spans="1:4" x14ac:dyDescent="0.25">
      <c r="A5" s="26" t="s">
        <v>64</v>
      </c>
      <c r="B5" s="65" t="s">
        <v>65</v>
      </c>
      <c r="C5" s="42">
        <f>'2. Prijs Perceel 8'!G15</f>
        <v>0</v>
      </c>
      <c r="D5" s="17"/>
    </row>
    <row r="6" spans="1:4" x14ac:dyDescent="0.25">
      <c r="A6" s="66"/>
      <c r="B6" s="111"/>
      <c r="C6" s="112"/>
    </row>
    <row r="7" spans="1:4" ht="30" x14ac:dyDescent="0.25">
      <c r="A7" s="18"/>
      <c r="B7" s="113" t="s">
        <v>111</v>
      </c>
      <c r="C7" s="48">
        <f>SUM(C4:C5)</f>
        <v>-95000</v>
      </c>
    </row>
    <row r="8" spans="1:4" x14ac:dyDescent="0.25">
      <c r="A8" s="18"/>
      <c r="B8" s="45"/>
      <c r="C8" s="47"/>
    </row>
  </sheetData>
  <sheetProtection algorithmName="SHA-512" hashValue="7BcavZwLhzF2VDakfvn8DV2+I/+FbcABBMXtXt9P10jnvyRTh+u28H6z4sEWK79QhLx6wZXwMDswFnU98367Ig==" saltValue="KyI7HBFAixFOZEXbKTbLqw==" spinCount="100000" sheet="1" objects="1" scenarios="1"/>
  <mergeCells count="2">
    <mergeCell ref="A1:C1"/>
    <mergeCell ref="A2:B2"/>
  </mergeCells>
  <dataValidations count="1">
    <dataValidation operator="lessThanOrEqual" allowBlank="1" showInputMessage="1" showErrorMessage="1" sqref="B3:C8" xr:uid="{7A5ED147-A25C-4E9F-A958-69408D8B9435}"/>
  </dataValidations>
  <pageMargins left="0.7" right="0.7" top="0.75" bottom="0.75" header="0.3" footer="0.3"/>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3" ma:contentTypeDescription="Een nieuw document maken." ma:contentTypeScope="" ma:versionID="9aee1f63a3b729b4284c9bac94ac8368">
  <xsd:schema xmlns:xsd="http://www.w3.org/2001/XMLSchema" xmlns:xs="http://www.w3.org/2001/XMLSchema" xmlns:p="http://schemas.microsoft.com/office/2006/metadata/properties" xmlns:ns2="962d65e8-ec2e-4f08-b510-02888a857b6e" xmlns:ns3="b77e2b43-37d4-4532-953b-53983e0992e2" targetNamespace="http://schemas.microsoft.com/office/2006/metadata/properties" ma:root="true" ma:fieldsID="635082361ec53f4fbe8e3a40289b1998" ns2:_="" ns3:_="">
    <xsd:import namespace="962d65e8-ec2e-4f08-b510-02888a857b6e"/>
    <xsd:import namespace="b77e2b43-37d4-4532-953b-53983e0992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6ECD0A-1191-4BEF-8DA4-73D12D19CC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4C653B-1E35-4863-8772-7AC440F8D8F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BBE6844-C529-45B1-8BE7-567D6B82D8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Voorblad</vt:lpstr>
      <vt:lpstr>1. Kwaliteit Perceel 8</vt:lpstr>
      <vt:lpstr>2. Prijs Perceel 8</vt:lpstr>
      <vt:lpstr>3. Fictieve inschrijfprijs P8</vt:lpstr>
      <vt:lpstr>'1. Kwaliteit Perceel 8'!Afdrukbereik</vt:lpstr>
      <vt:lpstr>'2. Prijs Perceel 8'!Afdrukbereik</vt:lpstr>
      <vt:lpstr>'3. Fictieve inschrijfprijs P8'!Afdrukbereik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 Janssen</dc:creator>
  <cp:lastModifiedBy>Rene Janssen</cp:lastModifiedBy>
  <dcterms:created xsi:type="dcterms:W3CDTF">2021-05-06T12:33:15Z</dcterms:created>
  <dcterms:modified xsi:type="dcterms:W3CDTF">2022-01-10T05:52:26Z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ies>
</file>