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unitedqualitybv.sharepoint.com/klanten/Docs/Groningen/EA verwerking afval (928)/07. Nota van inlichtingen/"/>
    </mc:Choice>
  </mc:AlternateContent>
  <xr:revisionPtr revIDLastSave="21" documentId="8_{5679D720-565A-46FE-A378-2DC589AD6492}" xr6:coauthVersionLast="47" xr6:coauthVersionMax="47" xr10:uidLastSave="{12048C63-005C-4C2B-8A26-EA380156D653}"/>
  <bookViews>
    <workbookView xWindow="-120" yWindow="-16320" windowWidth="29040" windowHeight="15840" activeTab="1" xr2:uid="{4638715C-DD07-4D64-BC16-C392762E3321}"/>
  </bookViews>
  <sheets>
    <sheet name="Voorblad" sheetId="1" r:id="rId1"/>
    <sheet name="1. Kwaliteit Perceel 7" sheetId="2" r:id="rId2"/>
    <sheet name="2. Prijs Perceel 7" sheetId="3" r:id="rId3"/>
    <sheet name="3. Fictieve inschrijfprijs P7" sheetId="4" r:id="rId4"/>
  </sheets>
  <definedNames>
    <definedName name="_xlnm.Print_Area" localSheetId="1">'1. Kwaliteit Perceel 7'!$A$1:$J$61</definedName>
    <definedName name="_xlnm.Print_Area" localSheetId="2">'2. Prijs Perceel 7'!$A$1:$G$25</definedName>
    <definedName name="_xlnm.Print_Area" localSheetId="3">'3. Fictieve inschrijfprijs P7'!$A$1:$C$8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4" l="1"/>
  <c r="F54" i="2"/>
  <c r="F51" i="2"/>
  <c r="F48" i="2"/>
  <c r="F36" i="2"/>
  <c r="F24" i="2"/>
  <c r="G8" i="3" l="1"/>
  <c r="G4" i="3"/>
  <c r="G10" i="3" s="1"/>
  <c r="E13" i="2"/>
  <c r="F4" i="2"/>
  <c r="F13" i="2" l="1"/>
  <c r="F57" i="2" s="1"/>
  <c r="C4" i="4" s="1"/>
  <c r="E57" i="2"/>
  <c r="C7" i="4" l="1"/>
</calcChain>
</file>

<file path=xl/sharedStrings.xml><?xml version="1.0" encoding="utf-8"?>
<sst xmlns="http://schemas.openxmlformats.org/spreadsheetml/2006/main" count="198" uniqueCount="113">
  <si>
    <t>Inhoud:</t>
  </si>
  <si>
    <t>T1.</t>
  </si>
  <si>
    <t>T2.</t>
  </si>
  <si>
    <t>T3.</t>
  </si>
  <si>
    <t>Beoordeling aangeboden ontvangstlocatie</t>
  </si>
  <si>
    <t>NR.</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</si>
  <si>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</si>
  <si>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</si>
  <si>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</si>
  <si>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</si>
  <si>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</si>
  <si>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</si>
  <si>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</si>
  <si>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</si>
  <si>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</si>
  <si>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t>Naam:
Adres:
Type:
Eigenaar:</t>
  </si>
  <si>
    <t>B</t>
  </si>
  <si>
    <t>Wat is de reistijd vanaf het centrale punt in het werkgebied naar de ontvangstlocatie (berekenen conform eis O-4)? Het gaat om een enkele reis. De reistijd moet opgegeven worden in hele minuten.</t>
  </si>
  <si>
    <t>C</t>
  </si>
  <si>
    <t>Indienen van bewijsvoering conform de in eis O-4 uitgewerkte methode.</t>
  </si>
  <si>
    <t>In een PDF document bijvoegen achter onderdeel 05  van de inschrijving.</t>
  </si>
  <si>
    <t>Minimale reistijd</t>
  </si>
  <si>
    <t>Maximale reistijd</t>
  </si>
  <si>
    <t>CO2 Prestatie ladder</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</si>
  <si>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</si>
  <si>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</si>
  <si>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</si>
  <si>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</si>
  <si>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</si>
  <si>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</si>
  <si>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</si>
  <si>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</si>
  <si>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</si>
  <si>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Maximaal te behalen fictieve korting</t>
  </si>
  <si>
    <t>Totaal</t>
  </si>
  <si>
    <t xml:space="preserve">Voorwaarden </t>
  </si>
  <si>
    <t>Voorwaarde</t>
  </si>
  <si>
    <t>ALG</t>
  </si>
  <si>
    <t xml:space="preserve">Inschrijver past, op straffe van uitsluiting, alleen de geel gearceerde cellen aan. Inschrijver moet alle geel gearceerde cellen correct en ondubbelzinnig invullen. </t>
  </si>
  <si>
    <t>Ontvangst</t>
  </si>
  <si>
    <t xml:space="preserve">Omschrijving </t>
  </si>
  <si>
    <t>Afvalstroom</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</si>
  <si>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</si>
  <si>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</si>
  <si>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(2)</t>
    </r>
  </si>
  <si>
    <t>Subtotalen (AxB) excl. btw</t>
  </si>
  <si>
    <t>PR-1</t>
  </si>
  <si>
    <t>Prijs voor ontvangst (incl. eventueel op-, overslag en transport)</t>
  </si>
  <si>
    <t>Ton</t>
  </si>
  <si>
    <t>PR-2</t>
  </si>
  <si>
    <t>PR-3</t>
  </si>
  <si>
    <t>Verwerking</t>
  </si>
  <si>
    <t>PR-4</t>
  </si>
  <si>
    <t>Totale inschrijfprijs (3)</t>
  </si>
  <si>
    <t>Gegevens ontvangstlocatie (indien afwijkend van verwerkingslocatie)</t>
  </si>
  <si>
    <t>Naam</t>
  </si>
  <si>
    <t>Adres</t>
  </si>
  <si>
    <t>Postcode</t>
  </si>
  <si>
    <t>Plaats</t>
  </si>
  <si>
    <t>Eigenaar</t>
  </si>
  <si>
    <t>Gegevens verwerkingslocatie</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</si>
  <si>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</si>
  <si>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</si>
  <si>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</si>
  <si>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KG</t>
  </si>
  <si>
    <t>PR</t>
  </si>
  <si>
    <t>Totale inschrijfprijs</t>
  </si>
  <si>
    <t>Totale fictieve inschrijfrpijs
Deze prijs vermelden in TenderNed</t>
  </si>
  <si>
    <t>BSA</t>
  </si>
  <si>
    <r>
      <t xml:space="preserve">Als de reistijd gelijk is aan de voor dit perceel vastgestelde maximale reistijd (conform tabblad 1)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9"/>
        <color theme="1"/>
        <rFont val="Century Gothic"/>
        <family val="2"/>
      </rPr>
      <t>Formule: (1-(aangeboden reistijd-minimale reistijd)/maximale reistijd-minimale reistijd))*maximale kwaliteitswaarde = fictieve korting op inschrijfprijs</t>
    </r>
  </si>
  <si>
    <t>Bijlage 04B - Invulformulier gunningscriteria perceel 7
Bouw en Sloopafval  Gemeente Groningen commercieel
Behorende bij de Europese openbare aanbesteding 
"Verwerking van de afval- en reststromen: Hout, BSA en Dakleer"</t>
  </si>
  <si>
    <t>Kwalitatieve gunningscriteria perceel 7</t>
  </si>
  <si>
    <t>Prijsinvulformulier perceel 7</t>
  </si>
  <si>
    <t>Fictieve inschrijfprijs perceel 7</t>
  </si>
  <si>
    <t>Bijlage 04B 
Tab 1: Kwalitatieve gunningscriteria perceel 7</t>
  </si>
  <si>
    <t>Bijlage 04B
Tab 2: Prijsinvulformulier perceel 7</t>
  </si>
  <si>
    <t>Bijlage 04B
Tab 3: Fictieve inschrijfprijs perceel 7</t>
  </si>
  <si>
    <t>PSO prestatieniveau</t>
  </si>
  <si>
    <t>Antwoord (meerkeuze)</t>
  </si>
  <si>
    <t>KG-3</t>
  </si>
  <si>
    <t>Beschikt inschrijver over een prestatieniveau van de Prestatieladder Socialer Ondernemen (PSO)?</t>
  </si>
  <si>
    <t>F) Ja, inschrijver heeft PSO Trede 3 en PSO 30+ certificering</t>
  </si>
  <si>
    <t>B) Ja, inschrijver heeft de Aspirant-status</t>
  </si>
  <si>
    <t>C) Ja, inschrijver heeft PSO Trede 1</t>
  </si>
  <si>
    <t>D) Ja, inschrijver heeft PSO Trede 2</t>
  </si>
  <si>
    <t>E) Ja, inschrijver heeft PSO Trede 3</t>
  </si>
  <si>
    <t>SROI</t>
  </si>
  <si>
    <t>KG-4</t>
  </si>
  <si>
    <t>Garandeeert inschrijver een hogere SROI inzet dan geëist is in hoofdstuk IV paragraaf H van de aanbestedingsleidraad?
Indien inschrijve reen hogere SROI inzet garandeert, dient hij de jaarlijkse inzet (boven op het geëiste percentage per jaar) in % op te geven.</t>
  </si>
  <si>
    <t>F) meer dan 8%</t>
  </si>
  <si>
    <t>A) 0%</t>
  </si>
  <si>
    <t xml:space="preserve">Sorteerresultaat </t>
  </si>
  <si>
    <t>KG-5</t>
  </si>
  <si>
    <r>
      <rPr>
        <b/>
        <sz val="9"/>
        <color theme="1"/>
        <rFont val="Century Gothic"/>
        <family val="2"/>
      </rPr>
      <t xml:space="preserve">Wat is het te verwachten sorteerresultaat? </t>
    </r>
    <r>
      <rPr>
        <sz val="9"/>
        <color theme="1"/>
        <rFont val="Century Gothic"/>
        <family val="2"/>
      </rPr>
      <t xml:space="preserve">
Inschrijver moet hierbij uitgaan dat het BSA dat commercieel is ingezameld rijk is aan waardevolle deelstromen die voor recycling in aanmerking komen.  Inschrijver tenminste de volgende sub-vragen beantwoorden:
I.	In welke verschillende deelstromen wordt het BSA uitgesorteerd?
II.	Hoe wordt het sorteerproces uitgevoerd (handpicking, mechanisch, optisch, etc.)?
III.	Hoe wordt de kwaliteit van de uitgesorteerde deelstromen geborgd, zodat deze ook daadwerkelijk voor (hoogwaardige) afzet in aanmerking komen?
IV.	Welk sorteerresultaat (t.o.v. de aanwezige hoeveelheid) kan er –per uit te sorteren deelstroom- gehaald worden met het BSA van opdrachtgever? 
V.	Welk deel van de input (in gewichtsprocenten) is brandbaar afval, dat ter verwerking aan een AEC wordt aangeboden?
VI.	Welke maatregelen/innovaties worden er tijdens de contracttermijn in het sorteerproces toegepast om: 
  i.	de kwaliteit van uitgesorteerde deelstromen te verhogen?
  ii.	het sorteerresultaat (t.o.v. de aanwezige hoeveelheid) te verbeteren? Voor welke deelstromen is dit van toepassing? 
  iii.	de hoeveelheid brandbaar afval (dat ter verwerking aan een AEC wordt aangeboden) te verminderen?
  iv.	CO2-emissies tijdens het sorteerproces te beperken?</t>
    </r>
  </si>
  <si>
    <t xml:space="preserve">Gunningscriterium KG-5 betreft een zgn. ‘open vraag’, waarop het antwoord door het Beoordelingsteam inhoudelijk beoordeeld en gewaardeerd wordt. Inschrijver dient het antwoord bij te voegen bij de inschrijving. </t>
  </si>
  <si>
    <t>Score 0  = Geen fictieve korting
Score 1 = 20% van de maximale kwaliteitswaarde
Score 2 = 40% van de maximale kwaliteitswaarde
Score 3 = 60% van de maximale kwaliteitswaarde
Score 4 = 80% van de maximale kwaliteitswaarde
Score 5 = 100% van de maximale kwaliteitswaarde</t>
  </si>
  <si>
    <t>KG-7</t>
  </si>
  <si>
    <r>
      <rPr>
        <b/>
        <sz val="9"/>
        <color theme="1"/>
        <rFont val="Century Gothic"/>
        <family val="2"/>
      </rPr>
      <t>Hoe verloopt de afzet (verdere verwerking) van de verkregen deelstromen?</t>
    </r>
    <r>
      <rPr>
        <sz val="9"/>
        <color theme="1"/>
        <rFont val="Century Gothic"/>
        <family val="2"/>
      </rPr>
      <t xml:space="preserve">
In de beantwoording op deze vraag moet Inschrijver tenminste de volgende sub-vragen beantwoorden:
I.	Voor welke verwerkingsmethode(s) worden de uitgesorteerde deelstromen aangewend en waarom? 
  i.	Als dezelfde deelstroom voor meerdere verwerkingsmethodes wordt aangewend: kan Inschrijver aangeven hoe en in welke mate (hoeveelheid) de deelstroom over de verschillende verwerkingsmethodes wordt verdeeld? 
II. Hoe wordt geborgd dat altijd de meest passende afzet beschikbaar is?
III.	In welke mate:
  i.	voert Inschrijver zelf verdere verwerking uit (binnen de eigen onderneming)?
  ii.	zet Inschrijver de verkregen deelstromen af bij andere partijen?
IV.	Wat is de (strategische) keuze/overweging voor het wel of niet zelf uitvoeren van verdere verwerking binnen de eigen onderneming? 
V.	Als deelstromen worden afgezet bij derden: 
  i.	hoe worden geschikte partijen geselecteerd en gecontracteerd (wat zijn hierbij belangrijke criteria)? 
  ii.	in welke mate wordt objectief inzichtelijk gemaakt welke resultaten deze derde tijdens de ‘verdere verwerking’ realiseert? 
VI.	Welke maatregelen/innovaties worden er tijdens de contracttermijn in het afzetproces toegepast om: 
  i.	Uitgesorteerde deelstromen aan te wenden voor hoogwaardigere verwerkingsmethoden?
  ii.	CO2-emissies tijdens de verwerkingsprocessen te beperken?</t>
    </r>
  </si>
  <si>
    <r>
      <t xml:space="preserve">Hoe wordt er gerapporteerd tijdens de contracttermijn?
</t>
    </r>
    <r>
      <rPr>
        <sz val="9"/>
        <color theme="1"/>
        <rFont val="Century Gothic"/>
        <family val="2"/>
      </rPr>
      <t xml:space="preserve">In de beantwoording op deze vraag moet Inschrijver tenminste de volgende sub-vragen beantwoorden:
I.	Hoe wordt het sorteerresultaat consistent, objectief en transparant vastgesteld en (vervolgens) in rapportages (periodiek) aan de Opdrachtgever inzichtelijk gemaakt?
II.	Hoe wordt het afzet-resultaat consistent, objectief en transparant vastgesteld en (vervolgens) in rapportages (periodiek) de Opdrachtgever inzichtelijk gemaakt?
III.	In welke mate kan de CO2-emissie (en andere negatieve milieueffecten) van het sorteer- en verwerkingsproces -meteen vanaf de ingangsdatum van de overeenkomst- aan de Opdrachtgever inzichtelijk gemaakt worden? 
  i.	Hoe wordt dit tijdens de uitvoering van de Opdracht verder geoptimaliseerd? 
  ii.	Welke methodes gebruikt Inschrijver om de CO2-emissie (en andere negatieve milieueffecten) te bepalen?
   iii.	Hoe kan CO2-emissie (en andere negatieve milieueffecten) in de periodieke rapportages inzichtelijk worden gemaakt aan de Opdrachtgever?
</t>
    </r>
  </si>
  <si>
    <t>KG-6</t>
  </si>
  <si>
    <t xml:space="preserve">Gunningscriterium KG-6 betreft een zgn. ‘open vraag’, waarop het antwoord door het Beoordelingsteam inhoudelijk beoordeeld en gewaardeerd wordt. Inschrijver dient het antwoord bij te voegen bij de inschrijving. </t>
  </si>
  <si>
    <t xml:space="preserve">Gunningscriterium KG-7 betreft een zgn. ‘open vraag’, waarop het antwoord door het Beoordelingsteam inhoudelijk beoordeeld en gewaardeerd wordt. Inschrijver dient het antwoord bij te voegen bij de inschrijving. </t>
  </si>
  <si>
    <t>De rode cellen: de behaalde fictieve korting wordt na beoordeling vastgesteld door de aanbestedende dienst</t>
  </si>
  <si>
    <t>Verdere Verwerking</t>
  </si>
  <si>
    <t xml:space="preserve">Antwoord </t>
  </si>
  <si>
    <t>Antwoord (percentage boven op het geëiste)</t>
  </si>
  <si>
    <t>Rapportage</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</si>
  <si>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</si>
  <si>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t>B) &gt;0% tot 2%</t>
  </si>
  <si>
    <t>Antwoordoptie 0%  = Geen fictieve korting
Antwoordoptie &gt;0% tot 2%= 20% van de maximale kwaliteitswaarde
Antwoordoptie 2% tot 4% = 40% van de maximale kwaliteitswaarde
Antwoordoptie 4% tot 6% = 60% van de maximale kwaliteitswaarde
Antwoordoptie 6% tot 8% = 80% van de maximale kwaliteitswaarde
Antwoordoptie meer dan 8% = 100% van de maximale kwaliteitswaarde</t>
  </si>
  <si>
    <t>C) 2% tot 4%</t>
  </si>
  <si>
    <t>D) 4% tot 6%</t>
  </si>
  <si>
    <t>E) 6% tot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</si>
</sst>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quot;€&quot;\ #,##0.00"/>
    <numFmt numFmtId="166" formatCode="0.0"/>
  </numFmts>
  <fonts count="22"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sz val="8"/>
      <name val="Calibri"/>
      <family val="2"/>
      <scheme val="minor"/>
    </font>
    <font>
      <b/>
      <sz val="9"/>
      <color theme="1"/>
      <name val="Century Gothic"/>
      <family val="2"/>
    </font>
    <font>
      <i/>
      <sz val="9"/>
      <color theme="1"/>
      <name val="Century Gothic"/>
      <family val="2"/>
    </font>
    <font>
      <b/>
      <sz val="9"/>
      <color theme="0"/>
      <name val="Century Gothic"/>
      <family val="2"/>
    </font>
    <font>
      <sz val="9"/>
      <name val="Century Gothic"/>
      <family val="2"/>
    </font>
    <font>
      <b/>
      <sz val="12"/>
      <name val="Calibri Light"/>
      <family val="2"/>
      <scheme val="major"/>
    </font>
    <font>
      <sz val="14"/>
      <color theme="1"/>
      <name val="Century Gothic"/>
      <family val="2"/>
    </font>
    <font>
      <sz val="11"/>
      <color theme="1"/>
      <name val="Century Gothic"/>
      <family val="2"/>
    </font>
    <font>
      <b/>
      <sz val="11"/>
      <color theme="0"/>
      <name val="Century Gothic"/>
      <family val="2"/>
    </font>
    <font>
      <b/>
      <sz val="11"/>
      <color theme="0"/>
      <name val="Calibri Light"/>
      <family val="2"/>
    </font>
    <font>
      <sz val="11"/>
      <color theme="1"/>
      <name val="Calibri Light"/>
      <family val="2"/>
    </font>
    <font>
      <b/>
      <sz val="14"/>
      <color theme="0"/>
      <name val="Calibri Light"/>
      <family val="2"/>
    </font>
  </fonts>
  <fills count="9">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bgColor indexed="64"/>
      </patternFill>
    </fill>
    <fill>
      <patternFill patternType="solid">
        <fgColor theme="5"/>
        <bgColor indexed="64"/>
      </patternFill>
    </fill>
    <fill>
      <patternFill patternType="solid">
        <fgColor rgb="FFFF000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8">
    <xf numFmtId="0" fontId="0" fillId="0" borderId="0"/>
    <xf numFmtId="0" fontId="2" fillId="0" borderId="0"/>
    <xf numFmtId="0" fontId="6" fillId="0" borderId="0"/>
    <xf numFmtId="0" fontId="2" fillId="0" borderId="0"/>
    <xf numFmtId="44"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cellStyleXfs>
  <cellXfs count="146">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4" fillId="0" borderId="4" xfId="1" applyFont="1" applyBorder="1" applyAlignment="1">
      <alignment horizontal="right" vertical="center"/>
    </xf>
    <xf numFmtId="0" fontId="7" fillId="0" borderId="0" xfId="2" applyFont="1" applyAlignment="1">
      <alignment vertical="center"/>
    </xf>
    <xf numFmtId="0" fontId="8" fillId="0" borderId="0" xfId="2" applyFont="1" applyAlignment="1">
      <alignment vertical="center"/>
    </xf>
    <xf numFmtId="0" fontId="7" fillId="0" borderId="0" xfId="2" applyFont="1" applyAlignment="1">
      <alignment horizontal="center" vertical="center"/>
    </xf>
    <xf numFmtId="0" fontId="7" fillId="0" borderId="0" xfId="1" applyFont="1" applyAlignment="1">
      <alignment vertical="center"/>
    </xf>
    <xf numFmtId="0" fontId="7" fillId="4" borderId="14" xfId="6" applyFont="1" applyFill="1" applyBorder="1" applyAlignment="1" applyProtection="1">
      <alignment horizontal="left" vertical="center"/>
      <protection locked="0"/>
    </xf>
    <xf numFmtId="0" fontId="7" fillId="4" borderId="14" xfId="6" applyFont="1" applyFill="1" applyBorder="1" applyAlignment="1" applyProtection="1">
      <alignment horizontal="center" vertical="center"/>
      <protection locked="0"/>
    </xf>
    <xf numFmtId="0" fontId="7" fillId="4" borderId="14" xfId="6" applyFont="1" applyFill="1" applyBorder="1" applyAlignment="1" applyProtection="1">
      <alignment horizontal="center" vertical="center" wrapText="1"/>
      <protection locked="0"/>
    </xf>
    <xf numFmtId="0" fontId="7" fillId="0" borderId="0" xfId="1" applyFont="1" applyAlignment="1">
      <alignment vertical="center" wrapText="1"/>
    </xf>
    <xf numFmtId="0" fontId="7" fillId="6" borderId="0" xfId="1" applyFont="1" applyFill="1" applyAlignment="1">
      <alignment vertical="center" wrapText="1"/>
    </xf>
    <xf numFmtId="0" fontId="7" fillId="6" borderId="0" xfId="1" applyFont="1" applyFill="1" applyAlignment="1">
      <alignment vertical="center"/>
    </xf>
    <xf numFmtId="0" fontId="6" fillId="0" borderId="0" xfId="2" applyFont="1" applyAlignment="1">
      <alignment vertical="center"/>
    </xf>
    <xf numFmtId="0" fontId="6" fillId="0" borderId="0" xfId="2" applyFont="1" applyAlignment="1">
      <alignment horizontal="center" vertical="center"/>
    </xf>
    <xf numFmtId="0" fontId="6" fillId="0" borderId="0" xfId="2" applyAlignment="1">
      <alignment vertical="center"/>
    </xf>
    <xf numFmtId="9" fontId="7" fillId="0" borderId="0" xfId="2" applyNumberFormat="1" applyFont="1" applyAlignment="1">
      <alignment vertical="center"/>
    </xf>
    <xf numFmtId="9" fontId="7" fillId="0" borderId="0" xfId="7" applyFont="1" applyAlignment="1">
      <alignment vertical="center"/>
    </xf>
    <xf numFmtId="44" fontId="6" fillId="0" borderId="0" xfId="2" applyNumberFormat="1" applyFont="1" applyAlignment="1">
      <alignment vertical="center"/>
    </xf>
    <xf numFmtId="0" fontId="16" fillId="0" borderId="0" xfId="2" applyFont="1" applyAlignment="1">
      <alignment vertical="center"/>
    </xf>
    <xf numFmtId="0" fontId="17" fillId="0" borderId="0" xfId="2" applyFont="1" applyAlignment="1">
      <alignment vertical="center"/>
    </xf>
    <xf numFmtId="0" fontId="18" fillId="0" borderId="0" xfId="2" applyFont="1" applyAlignment="1">
      <alignment vertical="center"/>
    </xf>
    <xf numFmtId="166" fontId="20" fillId="0" borderId="0" xfId="0" applyNumberFormat="1" applyFont="1" applyAlignment="1">
      <alignment horizontal="center" vertical="center" wrapText="1"/>
    </xf>
    <xf numFmtId="0" fontId="20" fillId="0" borderId="0" xfId="2" applyFont="1" applyAlignment="1">
      <alignment vertical="center"/>
    </xf>
    <xf numFmtId="0" fontId="19" fillId="0" borderId="0" xfId="2" applyFont="1" applyAlignment="1">
      <alignment vertical="center"/>
    </xf>
    <xf numFmtId="0" fontId="8" fillId="2" borderId="0" xfId="1" applyFont="1" applyFill="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7" fillId="3" borderId="9" xfId="3" applyFont="1" applyFill="1" applyBorder="1" applyAlignment="1" applyProtection="1">
      <alignment horizontal="center" vertical="center" wrapText="1"/>
      <protection hidden="1"/>
    </xf>
    <xf numFmtId="0" fontId="7" fillId="3" borderId="0" xfId="3" applyFont="1" applyFill="1" applyAlignment="1" applyProtection="1">
      <alignment vertical="center" wrapText="1"/>
      <protection hidden="1"/>
    </xf>
    <xf numFmtId="0" fontId="7" fillId="3" borderId="0" xfId="3" applyFont="1" applyFill="1" applyAlignment="1" applyProtection="1">
      <alignment horizontal="center" vertical="center" wrapText="1"/>
      <protection hidden="1"/>
    </xf>
    <xf numFmtId="0" fontId="7" fillId="3" borderId="10" xfId="3" applyFont="1" applyFill="1" applyBorder="1" applyAlignment="1" applyProtection="1">
      <alignment horizontal="center" vertical="center" wrapText="1"/>
      <protection hidden="1"/>
    </xf>
    <xf numFmtId="0" fontId="7" fillId="0" borderId="14" xfId="2" applyFont="1" applyBorder="1" applyAlignment="1" applyProtection="1">
      <alignment horizontal="center" vertical="center"/>
      <protection hidden="1"/>
    </xf>
    <xf numFmtId="0" fontId="7" fillId="0" borderId="14" xfId="2" applyFont="1" applyBorder="1" applyAlignment="1" applyProtection="1">
      <alignment vertical="center"/>
      <protection hidden="1"/>
    </xf>
    <xf numFmtId="3" fontId="7" fillId="0" borderId="14" xfId="2" applyNumberFormat="1" applyFont="1" applyBorder="1" applyAlignment="1" applyProtection="1">
      <alignment horizontal="center" vertical="center"/>
      <protection hidden="1"/>
    </xf>
    <xf numFmtId="44" fontId="7" fillId="0" borderId="14" xfId="2" applyNumberFormat="1" applyFont="1" applyBorder="1" applyAlignment="1" applyProtection="1">
      <alignment horizontal="center" vertical="center"/>
      <protection hidden="1"/>
    </xf>
    <xf numFmtId="0" fontId="7" fillId="0" borderId="0" xfId="2" applyFont="1" applyAlignment="1" applyProtection="1">
      <alignment vertical="center"/>
      <protection hidden="1"/>
    </xf>
    <xf numFmtId="0" fontId="7" fillId="0" borderId="0" xfId="2" applyFont="1" applyAlignment="1" applyProtection="1">
      <alignment horizontal="center" vertical="center"/>
      <protection hidden="1"/>
    </xf>
    <xf numFmtId="0" fontId="8" fillId="2" borderId="7" xfId="1" applyFont="1" applyFill="1" applyBorder="1" applyAlignment="1" applyProtection="1">
      <alignment horizontal="center" vertical="center" wrapText="1"/>
      <protection hidden="1"/>
    </xf>
    <xf numFmtId="0" fontId="8" fillId="2" borderId="8" xfId="1" applyFont="1" applyFill="1" applyBorder="1" applyAlignment="1" applyProtection="1">
      <alignment horizontal="center" vertical="center" wrapText="1"/>
      <protection hidden="1"/>
    </xf>
    <xf numFmtId="0" fontId="7" fillId="0" borderId="14" xfId="5" applyFont="1" applyBorder="1" applyAlignment="1" applyProtection="1">
      <alignment horizontal="left" vertical="center" wrapText="1"/>
      <protection hidden="1"/>
    </xf>
    <xf numFmtId="165" fontId="7" fillId="0" borderId="14" xfId="5" applyNumberFormat="1" applyFont="1" applyBorder="1" applyAlignment="1" applyProtection="1">
      <alignment horizontal="center" vertical="center" wrapText="1"/>
      <protection hidden="1"/>
    </xf>
    <xf numFmtId="0" fontId="7" fillId="0" borderId="0" xfId="5" applyFont="1" applyAlignment="1" applyProtection="1">
      <alignment horizontal="left" vertical="center"/>
      <protection hidden="1"/>
    </xf>
    <xf numFmtId="44" fontId="7" fillId="0" borderId="0" xfId="5" applyNumberFormat="1" applyFont="1" applyAlignment="1" applyProtection="1">
      <alignment horizontal="center" vertical="center"/>
      <protection hidden="1"/>
    </xf>
    <xf numFmtId="0" fontId="7" fillId="0" borderId="0" xfId="5" applyFont="1" applyAlignment="1" applyProtection="1">
      <alignment horizontal="center" vertical="center" wrapText="1"/>
      <protection hidden="1"/>
    </xf>
    <xf numFmtId="165" fontId="9" fillId="7" borderId="0" xfId="5" applyNumberFormat="1" applyFont="1" applyFill="1" applyAlignment="1" applyProtection="1">
      <alignment horizontal="center" vertical="center" wrapText="1"/>
      <protection hidden="1"/>
    </xf>
    <xf numFmtId="0" fontId="7" fillId="0" borderId="0" xfId="1" applyFont="1" applyAlignment="1" applyProtection="1">
      <alignment horizontal="center" vertical="center" wrapText="1"/>
      <protection hidden="1"/>
    </xf>
    <xf numFmtId="165" fontId="7" fillId="0" borderId="0" xfId="5" applyNumberFormat="1" applyFont="1" applyAlignment="1" applyProtection="1">
      <alignment horizontal="center" vertical="center" wrapText="1"/>
      <protection hidden="1"/>
    </xf>
    <xf numFmtId="0" fontId="7" fillId="2" borderId="7" xfId="1" applyFont="1" applyFill="1" applyBorder="1" applyAlignment="1" applyProtection="1">
      <alignment horizontal="center" vertical="center" wrapText="1"/>
      <protection hidden="1"/>
    </xf>
    <xf numFmtId="0" fontId="7" fillId="2" borderId="8" xfId="1" applyFont="1" applyFill="1" applyBorder="1" applyAlignment="1" applyProtection="1">
      <alignment horizontal="center" vertical="center" wrapText="1"/>
      <protection hidden="1"/>
    </xf>
    <xf numFmtId="0" fontId="7" fillId="0" borderId="14" xfId="1" applyFont="1" applyBorder="1" applyAlignment="1" applyProtection="1">
      <alignment horizontal="center" vertical="center"/>
      <protection hidden="1"/>
    </xf>
    <xf numFmtId="0" fontId="7" fillId="6" borderId="0" xfId="1" applyFont="1" applyFill="1" applyAlignment="1" applyProtection="1">
      <alignment horizontal="center" vertical="center"/>
      <protection hidden="1"/>
    </xf>
    <xf numFmtId="0" fontId="7" fillId="6" borderId="0" xfId="6" applyFont="1" applyFill="1" applyAlignment="1" applyProtection="1">
      <alignment horizontal="left" vertical="center"/>
      <protection locked="0" hidden="1"/>
    </xf>
    <xf numFmtId="0" fontId="7" fillId="6" borderId="0" xfId="6" applyFont="1" applyFill="1" applyAlignment="1" applyProtection="1">
      <alignment horizontal="center" vertical="center"/>
      <protection locked="0" hidden="1"/>
    </xf>
    <xf numFmtId="0" fontId="7" fillId="6" borderId="0" xfId="6" applyFont="1" applyFill="1" applyAlignment="1" applyProtection="1">
      <alignment horizontal="center" vertical="center" wrapText="1"/>
      <protection locked="0" hidden="1"/>
    </xf>
    <xf numFmtId="0" fontId="7" fillId="2" borderId="0" xfId="1" applyFont="1" applyFill="1" applyAlignment="1" applyProtection="1">
      <alignment horizontal="center" vertical="center" wrapText="1"/>
      <protection hidden="1"/>
    </xf>
    <xf numFmtId="0" fontId="7" fillId="6" borderId="14" xfId="3" applyFont="1" applyFill="1" applyBorder="1" applyAlignment="1" applyProtection="1">
      <alignment horizontal="center" vertical="center" wrapText="1"/>
      <protection hidden="1"/>
    </xf>
    <xf numFmtId="0" fontId="7" fillId="0" borderId="14" xfId="5" applyFont="1" applyBorder="1" applyAlignment="1" applyProtection="1">
      <alignment horizontal="left" vertical="center" wrapText="1"/>
      <protection hidden="1"/>
    </xf>
    <xf numFmtId="44" fontId="7" fillId="4" borderId="14" xfId="4" applyFont="1" applyFill="1" applyBorder="1" applyAlignment="1" applyProtection="1">
      <alignment horizontal="center" vertical="center"/>
      <protection locked="0"/>
    </xf>
    <xf numFmtId="0" fontId="7" fillId="0" borderId="14" xfId="6" applyFont="1" applyFill="1" applyBorder="1" applyAlignment="1" applyProtection="1">
      <alignment horizontal="center" vertical="center"/>
      <protection hidden="1"/>
    </xf>
    <xf numFmtId="0" fontId="6" fillId="3" borderId="11" xfId="3" applyFont="1" applyFill="1" applyBorder="1" applyAlignment="1" applyProtection="1">
      <alignment horizontal="center" vertical="center" wrapText="1"/>
      <protection hidden="1"/>
    </xf>
    <xf numFmtId="0" fontId="6" fillId="3" borderId="12" xfId="3" applyFont="1" applyFill="1" applyBorder="1" applyAlignment="1" applyProtection="1">
      <alignment horizontal="center" vertical="center" wrapText="1"/>
      <protection hidden="1"/>
    </xf>
    <xf numFmtId="0" fontId="6" fillId="3" borderId="12" xfId="3" applyFont="1" applyFill="1" applyBorder="1" applyAlignment="1" applyProtection="1">
      <alignment vertical="center" wrapText="1"/>
      <protection hidden="1"/>
    </xf>
    <xf numFmtId="0" fontId="6" fillId="3" borderId="13" xfId="3" applyFont="1" applyFill="1" applyBorder="1" applyAlignment="1" applyProtection="1">
      <alignment horizontal="left" vertical="center" wrapText="1"/>
      <protection hidden="1"/>
    </xf>
    <xf numFmtId="0" fontId="6" fillId="0" borderId="14" xfId="2" applyFont="1" applyBorder="1" applyAlignment="1" applyProtection="1">
      <alignment horizontal="center" vertical="center"/>
      <protection hidden="1"/>
    </xf>
    <xf numFmtId="0" fontId="6" fillId="0" borderId="14" xfId="2" applyFont="1" applyBorder="1" applyAlignment="1" applyProtection="1">
      <alignment vertical="center" wrapText="1"/>
      <protection hidden="1"/>
    </xf>
    <xf numFmtId="0" fontId="14" fillId="0" borderId="14" xfId="1" applyFont="1" applyBorder="1" applyAlignment="1" applyProtection="1">
      <alignment vertical="center" wrapText="1"/>
      <protection hidden="1"/>
    </xf>
    <xf numFmtId="0" fontId="6" fillId="0" borderId="0" xfId="2" applyFont="1" applyAlignment="1" applyProtection="1">
      <alignment vertical="center"/>
      <protection hidden="1"/>
    </xf>
    <xf numFmtId="0" fontId="6" fillId="0" borderId="0" xfId="2" applyFont="1" applyAlignment="1" applyProtection="1">
      <alignment horizontal="center" vertical="center"/>
      <protection hidden="1"/>
    </xf>
    <xf numFmtId="0" fontId="6" fillId="0" borderId="14" xfId="5" applyFont="1" applyBorder="1" applyAlignment="1" applyProtection="1">
      <alignment horizontal="left" vertical="center" wrapText="1"/>
      <protection hidden="1"/>
    </xf>
    <xf numFmtId="44" fontId="6" fillId="0" borderId="14" xfId="4" applyFont="1" applyFill="1" applyBorder="1" applyAlignment="1" applyProtection="1">
      <alignment horizontal="center" vertical="center" wrapText="1"/>
      <protection locked="0" hidden="1"/>
    </xf>
    <xf numFmtId="3" fontId="6" fillId="0" borderId="14" xfId="5" applyNumberFormat="1" applyFont="1" applyBorder="1" applyAlignment="1" applyProtection="1">
      <alignment horizontal="left" vertical="center" wrapText="1"/>
      <protection hidden="1"/>
    </xf>
    <xf numFmtId="0" fontId="6" fillId="0" borderId="0" xfId="5" applyFont="1" applyAlignment="1" applyProtection="1">
      <alignment horizontal="left" vertical="center"/>
      <protection hidden="1"/>
    </xf>
    <xf numFmtId="44" fontId="6" fillId="0" borderId="0" xfId="5" applyNumberFormat="1" applyFont="1" applyAlignment="1" applyProtection="1">
      <alignment horizontal="center" vertical="center"/>
      <protection hidden="1"/>
    </xf>
    <xf numFmtId="0" fontId="6" fillId="0" borderId="0" xfId="5" applyFont="1" applyAlignment="1" applyProtection="1">
      <alignment horizontal="center" vertical="center" wrapText="1"/>
      <protection hidden="1"/>
    </xf>
    <xf numFmtId="44" fontId="6" fillId="0" borderId="0" xfId="5" applyNumberFormat="1" applyFont="1" applyAlignment="1" applyProtection="1">
      <alignment horizontal="left" vertical="center"/>
      <protection hidden="1"/>
    </xf>
    <xf numFmtId="44" fontId="6" fillId="0" borderId="0" xfId="5" applyNumberFormat="1" applyFont="1" applyAlignment="1" applyProtection="1">
      <alignment horizontal="left" vertical="center" wrapText="1"/>
      <protection hidden="1"/>
    </xf>
    <xf numFmtId="0" fontId="18" fillId="2" borderId="7" xfId="1" applyFont="1" applyFill="1" applyBorder="1" applyAlignment="1" applyProtection="1">
      <alignment horizontal="center" vertical="center" wrapText="1"/>
      <protection hidden="1"/>
    </xf>
    <xf numFmtId="0" fontId="18" fillId="2" borderId="8" xfId="1" applyFont="1" applyFill="1" applyBorder="1" applyAlignment="1" applyProtection="1">
      <alignment horizontal="center" vertical="center" wrapText="1"/>
      <protection hidden="1"/>
    </xf>
    <xf numFmtId="0" fontId="6" fillId="0" borderId="14" xfId="2" applyBorder="1" applyAlignment="1" applyProtection="1">
      <alignment horizontal="center" vertical="center"/>
      <protection hidden="1"/>
    </xf>
    <xf numFmtId="0" fontId="6" fillId="0" borderId="0" xfId="2" applyAlignment="1" applyProtection="1">
      <alignment vertical="center"/>
      <protection hidden="1"/>
    </xf>
    <xf numFmtId="0" fontId="19" fillId="2" borderId="7" xfId="1" applyFont="1" applyFill="1" applyBorder="1" applyAlignment="1" applyProtection="1">
      <alignment horizontal="center" vertical="center" wrapText="1"/>
      <protection hidden="1"/>
    </xf>
    <xf numFmtId="0" fontId="19" fillId="2" borderId="8" xfId="1" applyFont="1" applyFill="1" applyBorder="1" applyAlignment="1" applyProtection="1">
      <alignment horizontal="center" vertical="center" wrapText="1"/>
      <protection hidden="1"/>
    </xf>
    <xf numFmtId="0" fontId="6" fillId="0" borderId="0" xfId="1" applyFont="1" applyAlignment="1" applyProtection="1">
      <alignment horizontal="center" vertical="center" wrapText="1"/>
      <protection hidden="1"/>
    </xf>
    <xf numFmtId="0" fontId="6" fillId="0" borderId="14" xfId="0" applyFont="1" applyBorder="1" applyAlignment="1" applyProtection="1">
      <alignment vertical="center" wrapText="1"/>
      <protection hidden="1"/>
    </xf>
    <xf numFmtId="0" fontId="11" fillId="0" borderId="14" xfId="5" applyFont="1" applyBorder="1" applyAlignment="1" applyProtection="1">
      <alignment horizontal="left" vertical="center" wrapText="1"/>
      <protection hidden="1"/>
    </xf>
    <xf numFmtId="0" fontId="6" fillId="0" borderId="0" xfId="2" applyAlignment="1" applyProtection="1">
      <alignment horizontal="center" vertical="center"/>
      <protection hidden="1"/>
    </xf>
    <xf numFmtId="0" fontId="6" fillId="0" borderId="0" xfId="5" applyFont="1" applyAlignment="1" applyProtection="1">
      <alignment horizontal="left" vertical="center" wrapText="1"/>
      <protection hidden="1"/>
    </xf>
    <xf numFmtId="0" fontId="6" fillId="0" borderId="0" xfId="0" applyFont="1" applyAlignment="1" applyProtection="1">
      <alignment vertical="center" wrapText="1"/>
      <protection hidden="1"/>
    </xf>
    <xf numFmtId="3" fontId="6" fillId="0" borderId="0" xfId="5" applyNumberFormat="1" applyFont="1" applyAlignment="1" applyProtection="1">
      <alignment horizontal="left" vertical="center" wrapText="1"/>
      <protection hidden="1"/>
    </xf>
    <xf numFmtId="0" fontId="13" fillId="2" borderId="14" xfId="1" applyFont="1" applyFill="1" applyBorder="1" applyAlignment="1" applyProtection="1">
      <alignment horizontal="center" vertical="center" wrapText="1"/>
      <protection hidden="1"/>
    </xf>
    <xf numFmtId="0" fontId="13" fillId="2" borderId="7" xfId="1" applyFont="1" applyFill="1" applyBorder="1" applyAlignment="1" applyProtection="1">
      <alignment horizontal="center" vertical="center" wrapText="1"/>
      <protection hidden="1"/>
    </xf>
    <xf numFmtId="44" fontId="11" fillId="0" borderId="14" xfId="5" applyNumberFormat="1" applyFont="1" applyBorder="1" applyAlignment="1" applyProtection="1">
      <alignment horizontal="center" vertical="center" wrapText="1"/>
      <protection hidden="1"/>
    </xf>
    <xf numFmtId="44" fontId="11" fillId="5" borderId="14" xfId="5" applyNumberFormat="1" applyFont="1" applyFill="1" applyBorder="1" applyAlignment="1" applyProtection="1">
      <alignment horizontal="center" vertical="center" wrapText="1"/>
      <protection hidden="1"/>
    </xf>
    <xf numFmtId="0" fontId="7" fillId="3" borderId="11" xfId="3" applyFont="1" applyFill="1" applyBorder="1" applyAlignment="1" applyProtection="1">
      <alignment horizontal="center" vertical="center" wrapText="1"/>
      <protection hidden="1"/>
    </xf>
    <xf numFmtId="0" fontId="7" fillId="3" borderId="12" xfId="3" applyFont="1" applyFill="1" applyBorder="1" applyAlignment="1" applyProtection="1">
      <alignment horizontal="center" vertical="center" wrapText="1"/>
      <protection hidden="1"/>
    </xf>
    <xf numFmtId="0" fontId="14" fillId="4" borderId="14" xfId="1" applyFont="1" applyFill="1" applyBorder="1" applyAlignment="1" applyProtection="1">
      <alignment vertical="center" wrapText="1"/>
      <protection locked="0"/>
    </xf>
    <xf numFmtId="0" fontId="14" fillId="4" borderId="14" xfId="1" applyFont="1" applyFill="1" applyBorder="1" applyAlignment="1" applyProtection="1">
      <alignment horizontal="center" vertical="center" wrapText="1"/>
      <protection locked="0"/>
    </xf>
    <xf numFmtId="164" fontId="6" fillId="4" borderId="14" xfId="5" applyNumberFormat="1" applyFont="1" applyFill="1" applyBorder="1" applyAlignment="1" applyProtection="1">
      <alignment horizontal="center" vertical="center"/>
      <protection locked="0"/>
    </xf>
    <xf numFmtId="164" fontId="6" fillId="4" borderId="14" xfId="5" applyNumberFormat="1" applyFont="1" applyFill="1" applyBorder="1" applyAlignment="1" applyProtection="1">
      <alignment horizontal="center" vertical="center" wrapText="1"/>
      <protection locked="0"/>
    </xf>
    <xf numFmtId="44" fontId="6" fillId="0" borderId="14" xfId="4" applyFont="1" applyFill="1" applyBorder="1" applyAlignment="1" applyProtection="1">
      <alignment horizontal="center" vertical="center" wrapText="1"/>
      <protection hidden="1"/>
    </xf>
    <xf numFmtId="44" fontId="6" fillId="8" borderId="14" xfId="4" applyFont="1" applyFill="1" applyBorder="1" applyAlignment="1" applyProtection="1">
      <alignment horizontal="center" vertical="center" wrapText="1"/>
      <protection hidden="1"/>
    </xf>
    <xf numFmtId="44" fontId="7" fillId="0" borderId="14" xfId="4" applyFont="1" applyFill="1" applyBorder="1" applyAlignment="1" applyProtection="1">
      <alignment horizontal="center" vertical="center" wrapText="1"/>
      <protection hidden="1"/>
    </xf>
    <xf numFmtId="0" fontId="7" fillId="0" borderId="0" xfId="5" applyFont="1" applyAlignment="1" applyProtection="1">
      <alignment horizontal="left" vertical="center" wrapText="1"/>
      <protection hidden="1"/>
    </xf>
    <xf numFmtId="44" fontId="7" fillId="6" borderId="0" xfId="4" applyFont="1" applyFill="1" applyBorder="1" applyAlignment="1" applyProtection="1">
      <alignment horizontal="center" vertical="center" wrapText="1"/>
      <protection hidden="1"/>
    </xf>
    <xf numFmtId="0" fontId="8" fillId="2" borderId="0" xfId="1" applyFont="1" applyFill="1" applyAlignment="1" applyProtection="1">
      <alignment horizontal="right" vertical="center" wrapText="1"/>
      <protection hidden="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15" fillId="0" borderId="4" xfId="1" applyFont="1" applyBorder="1" applyAlignment="1">
      <alignment horizontal="center" vertical="center" wrapText="1"/>
    </xf>
    <xf numFmtId="0" fontId="15" fillId="0" borderId="0" xfId="1" applyFont="1" applyAlignment="1">
      <alignment horizontal="center" vertical="center" wrapText="1"/>
    </xf>
    <xf numFmtId="0" fontId="15" fillId="0" borderId="5" xfId="1" applyFont="1" applyBorder="1" applyAlignment="1">
      <alignment horizontal="center" vertical="center" wrapText="1"/>
    </xf>
    <xf numFmtId="0" fontId="18" fillId="2" borderId="6" xfId="1" applyFont="1" applyFill="1" applyBorder="1" applyAlignment="1" applyProtection="1">
      <alignment horizontal="left" vertical="center" wrapText="1"/>
      <protection hidden="1"/>
    </xf>
    <xf numFmtId="0" fontId="18" fillId="2" borderId="7" xfId="1" applyFont="1" applyFill="1" applyBorder="1" applyAlignment="1" applyProtection="1">
      <alignment horizontal="left" vertical="center" wrapText="1"/>
      <protection hidden="1"/>
    </xf>
    <xf numFmtId="0" fontId="19" fillId="2" borderId="6" xfId="1" applyFont="1" applyFill="1" applyBorder="1" applyAlignment="1" applyProtection="1">
      <alignment horizontal="left" vertical="center" wrapText="1"/>
      <protection hidden="1"/>
    </xf>
    <xf numFmtId="0" fontId="19" fillId="2" borderId="7" xfId="1" applyFont="1" applyFill="1" applyBorder="1" applyAlignment="1" applyProtection="1">
      <alignment horizontal="left" vertical="center" wrapText="1"/>
      <protection hidden="1"/>
    </xf>
    <xf numFmtId="0" fontId="19" fillId="2" borderId="9" xfId="1" applyFont="1" applyFill="1" applyBorder="1" applyAlignment="1" applyProtection="1">
      <alignment horizontal="left" vertical="center" wrapText="1"/>
      <protection hidden="1"/>
    </xf>
    <xf numFmtId="0" fontId="19" fillId="2" borderId="0" xfId="1" applyFont="1" applyFill="1" applyBorder="1" applyAlignment="1" applyProtection="1">
      <alignment horizontal="left" vertical="center" wrapText="1"/>
      <protection hidden="1"/>
    </xf>
    <xf numFmtId="0" fontId="21" fillId="2" borderId="6" xfId="1" applyFont="1" applyFill="1" applyBorder="1" applyAlignment="1" applyProtection="1">
      <alignment horizontal="left" vertical="center" wrapText="1"/>
      <protection hidden="1"/>
    </xf>
    <xf numFmtId="0" fontId="21" fillId="2" borderId="7" xfId="1" applyFont="1" applyFill="1" applyBorder="1" applyAlignment="1" applyProtection="1">
      <alignment horizontal="left" vertical="center" wrapText="1"/>
      <protection hidden="1"/>
    </xf>
    <xf numFmtId="0" fontId="21" fillId="2" borderId="8" xfId="1" applyFont="1" applyFill="1" applyBorder="1" applyAlignment="1" applyProtection="1">
      <alignment horizontal="left" vertical="center" wrapText="1"/>
      <protection hidden="1"/>
    </xf>
    <xf numFmtId="0" fontId="6" fillId="0" borderId="14" xfId="2" applyFont="1" applyBorder="1" applyAlignment="1" applyProtection="1">
      <alignment horizontal="center" vertical="center"/>
      <protection hidden="1"/>
    </xf>
    <xf numFmtId="44" fontId="6" fillId="0" borderId="14" xfId="4" applyFont="1" applyBorder="1" applyAlignment="1" applyProtection="1">
      <alignment horizontal="center" vertical="center"/>
      <protection hidden="1"/>
    </xf>
    <xf numFmtId="44" fontId="6" fillId="0" borderId="14" xfId="4" applyFont="1" applyFill="1" applyBorder="1" applyAlignment="1" applyProtection="1">
      <alignment horizontal="center" vertical="center"/>
      <protection hidden="1"/>
    </xf>
    <xf numFmtId="3" fontId="6" fillId="0" borderId="14" xfId="2" applyNumberFormat="1" applyFont="1" applyBorder="1" applyAlignment="1" applyProtection="1">
      <alignment horizontal="left" vertical="center" wrapText="1"/>
      <protection hidden="1"/>
    </xf>
    <xf numFmtId="3" fontId="6" fillId="0" borderId="14" xfId="2" applyNumberFormat="1" applyFont="1" applyBorder="1" applyAlignment="1" applyProtection="1">
      <alignment horizontal="left" vertical="center"/>
      <protection hidden="1"/>
    </xf>
    <xf numFmtId="0" fontId="8" fillId="2" borderId="9" xfId="1" applyFont="1" applyFill="1" applyBorder="1" applyAlignment="1" applyProtection="1">
      <alignment horizontal="left" vertical="center" wrapText="1"/>
      <protection hidden="1"/>
    </xf>
    <xf numFmtId="0" fontId="8" fillId="2" borderId="0" xfId="1" applyFont="1" applyFill="1" applyBorder="1" applyAlignment="1" applyProtection="1">
      <alignment horizontal="left" vertical="center" wrapText="1"/>
      <protection hidden="1"/>
    </xf>
    <xf numFmtId="0" fontId="8" fillId="2" borderId="6" xfId="1" applyFont="1" applyFill="1" applyBorder="1" applyAlignment="1" applyProtection="1">
      <alignment horizontal="left" vertical="center" wrapText="1"/>
      <protection hidden="1"/>
    </xf>
    <xf numFmtId="0" fontId="8" fillId="2" borderId="7" xfId="1" applyFont="1" applyFill="1" applyBorder="1" applyAlignment="1" applyProtection="1">
      <alignment horizontal="left" vertical="center" wrapText="1"/>
      <protection hidden="1"/>
    </xf>
    <xf numFmtId="0" fontId="7" fillId="3" borderId="12" xfId="3" applyFont="1" applyFill="1" applyBorder="1" applyAlignment="1" applyProtection="1">
      <alignment horizontal="left" vertical="center" wrapText="1"/>
      <protection hidden="1"/>
    </xf>
    <xf numFmtId="0" fontId="7" fillId="3" borderId="13" xfId="3" applyFont="1" applyFill="1" applyBorder="1" applyAlignment="1" applyProtection="1">
      <alignment horizontal="left" vertical="center" wrapText="1"/>
      <protection hidden="1"/>
    </xf>
    <xf numFmtId="0" fontId="7" fillId="0" borderId="15" xfId="5" applyFont="1" applyBorder="1" applyAlignment="1" applyProtection="1">
      <alignment horizontal="left" vertical="center"/>
      <protection hidden="1"/>
    </xf>
    <xf numFmtId="0" fontId="7" fillId="0" borderId="16" xfId="5" applyFont="1" applyBorder="1" applyAlignment="1" applyProtection="1">
      <alignment horizontal="left" vertical="center"/>
      <protection hidden="1"/>
    </xf>
    <xf numFmtId="0" fontId="7" fillId="0" borderId="17" xfId="5" applyFont="1" applyBorder="1" applyAlignment="1" applyProtection="1">
      <alignment horizontal="left" vertical="center"/>
      <protection hidden="1"/>
    </xf>
    <xf numFmtId="0" fontId="7" fillId="3" borderId="0" xfId="3" applyFont="1" applyFill="1" applyAlignment="1" applyProtection="1">
      <alignment horizontal="left" vertical="center" wrapText="1"/>
      <protection hidden="1"/>
    </xf>
    <xf numFmtId="0" fontId="7" fillId="0" borderId="14" xfId="5" applyFont="1" applyBorder="1" applyAlignment="1" applyProtection="1">
      <alignment horizontal="left" vertical="center"/>
      <protection hidden="1"/>
    </xf>
    <xf numFmtId="0" fontId="7" fillId="0" borderId="14" xfId="5" applyFont="1" applyBorder="1" applyAlignment="1" applyProtection="1">
      <alignment horizontal="left" vertical="center" wrapText="1"/>
      <protection hidden="1"/>
    </xf>
    <xf numFmtId="0" fontId="8" fillId="2" borderId="0" xfId="1" applyFont="1" applyFill="1" applyAlignment="1" applyProtection="1">
      <alignment horizontal="left" vertical="center" wrapText="1"/>
      <protection hidden="1"/>
    </xf>
    <xf numFmtId="0" fontId="5" fillId="2" borderId="6" xfId="1" applyFont="1" applyFill="1" applyBorder="1" applyAlignment="1" applyProtection="1">
      <alignment horizontal="left" vertical="center" wrapText="1"/>
      <protection hidden="1"/>
    </xf>
    <xf numFmtId="0" fontId="5" fillId="2" borderId="7" xfId="1" applyFont="1" applyFill="1" applyBorder="1" applyAlignment="1" applyProtection="1">
      <alignment horizontal="left" vertical="center" wrapText="1"/>
      <protection hidden="1"/>
    </xf>
    <xf numFmtId="0" fontId="5" fillId="2" borderId="8" xfId="1" applyFont="1" applyFill="1" applyBorder="1" applyAlignment="1" applyProtection="1">
      <alignment horizontal="left" vertical="center" wrapText="1"/>
      <protection hidden="1"/>
    </xf>
  </cellXfs>
  <cellStyles count="8">
    <cellStyle name="Procent" xfId="7" builtinId="5"/>
    <cellStyle name="Standaard" xfId="0" builtinId="0"/>
    <cellStyle name="Standaard 10" xfId="1" xr:uid="{FC3805CD-8DD4-43BF-B6DB-C36D75E3464D}"/>
    <cellStyle name="Standaard 11" xfId="3" xr:uid="{33ADDC04-3679-4DE6-A02C-4852B4B5D710}"/>
    <cellStyle name="Standaard 2" xfId="2" xr:uid="{70DB4D65-AD65-4CD1-96A8-059AE3A58D6A}"/>
    <cellStyle name="Standaard 27 2 2" xfId="6" xr:uid="{E7796500-687D-4F20-996A-142F1F035C34}"/>
    <cellStyle name="Standaard 27 3 2" xfId="5" xr:uid="{CD3F9E8A-C5E1-4EAF-B538-26AFBDD17AD0}"/>
    <cellStyle name="Valuta 2" xfId="4" xr:uid="{49210EDA-17A1-4719-9471-0405790BAF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AAF377FC-E72D-49BF-86A2-26D3494127DC}"/>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400050</xdr:colOff>
      <xdr:row>1</xdr:row>
      <xdr:rowOff>123825</xdr:rowOff>
    </xdr:from>
    <xdr:to>
      <xdr:col>6</xdr:col>
      <xdr:colOff>452128</xdr:colOff>
      <xdr:row>2</xdr:row>
      <xdr:rowOff>474114</xdr:rowOff>
    </xdr:to>
    <xdr:pic>
      <xdr:nvPicPr>
        <xdr:cNvPr id="4" name="Afbeelding 3">
          <a:extLst>
            <a:ext uri="{FF2B5EF4-FFF2-40B4-BE49-F238E27FC236}">
              <a16:creationId xmlns:a16="http://schemas.microsoft.com/office/drawing/2014/main" id="{73F7FDBD-029F-4410-B77F-368667B1EA49}"/>
            </a:ext>
          </a:extLst>
        </xdr:cNvPr>
        <xdr:cNvPicPr>
          <a:picLocks noChangeAspect="1"/>
        </xdr:cNvPicPr>
      </xdr:nvPicPr>
      <xdr:blipFill>
        <a:blip xmlns:r="http://schemas.openxmlformats.org/officeDocument/2006/relationships" r:embed="rId1"/>
        <a:stretch>
          <a:fillRect/>
        </a:stretch>
      </xdr:blipFill>
      <xdr:spPr>
        <a:xfrm>
          <a:off x="1266825" y="238125"/>
          <a:ext cx="3023878" cy="173141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A3A12-9CF6-4D21-BEF4-A0AEBC8BF67E}">
  <sheetPr>
    <tabColor rgb="FFFFFF00"/>
    <pageSetUpPr fitToPage="1"/>
  </sheetPr>
  <dimension ref="B1:H27"/>
  <sheetViews>
    <sheetView showGridLines="0" view="pageBreakPreview" zoomScaleNormal="100" zoomScaleSheetLayoutView="100" workbookViewId="0">
      <selection activeCell="C8" sqref="C8:H8"/>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92.25" customHeight="1" x14ac:dyDescent="0.25">
      <c r="B4" s="113" t="s">
        <v>70</v>
      </c>
      <c r="C4" s="114"/>
      <c r="D4" s="114"/>
      <c r="E4" s="114"/>
      <c r="F4" s="114"/>
      <c r="G4" s="114"/>
      <c r="H4" s="115"/>
    </row>
    <row r="5" spans="2:8" ht="33.6" customHeight="1" x14ac:dyDescent="0.25">
      <c r="B5" s="8" t="s">
        <v>0</v>
      </c>
      <c r="H5" s="7"/>
    </row>
    <row r="6" spans="2:8" ht="39.75" customHeight="1" x14ac:dyDescent="0.25">
      <c r="B6" s="6" t="s">
        <v>1</v>
      </c>
      <c r="C6" s="111" t="s">
        <v>71</v>
      </c>
      <c r="D6" s="111"/>
      <c r="E6" s="111"/>
      <c r="F6" s="111"/>
      <c r="G6" s="111"/>
      <c r="H6" s="112"/>
    </row>
    <row r="7" spans="2:8" ht="39.75" customHeight="1" x14ac:dyDescent="0.25">
      <c r="B7" s="6" t="s">
        <v>2</v>
      </c>
      <c r="C7" s="111" t="s">
        <v>72</v>
      </c>
      <c r="D7" s="111"/>
      <c r="E7" s="111"/>
      <c r="F7" s="111"/>
      <c r="G7" s="111"/>
      <c r="H7" s="112"/>
    </row>
    <row r="8" spans="2:8" ht="39.75" customHeight="1" x14ac:dyDescent="0.25">
      <c r="B8" s="6" t="s">
        <v>3</v>
      </c>
      <c r="C8" s="111" t="s">
        <v>73</v>
      </c>
      <c r="D8" s="111"/>
      <c r="E8" s="111"/>
      <c r="F8" s="111"/>
      <c r="G8" s="111"/>
      <c r="H8" s="112"/>
    </row>
    <row r="9" spans="2:8" ht="39.75" customHeight="1" x14ac:dyDescent="0.25">
      <c r="B9" s="6"/>
      <c r="C9" s="111"/>
      <c r="D9" s="111"/>
      <c r="E9" s="111"/>
      <c r="F9" s="111"/>
      <c r="G9" s="111"/>
      <c r="H9" s="112"/>
    </row>
    <row r="10" spans="2:8" ht="39.75" customHeight="1" x14ac:dyDescent="0.25">
      <c r="B10" s="6"/>
      <c r="C10" s="111"/>
      <c r="D10" s="111"/>
      <c r="E10" s="111"/>
      <c r="F10" s="111"/>
      <c r="G10" s="111"/>
      <c r="H10" s="112"/>
    </row>
    <row r="11" spans="2:8" ht="39.75" customHeight="1" x14ac:dyDescent="0.25">
      <c r="B11" s="6"/>
      <c r="C11" s="111"/>
      <c r="D11" s="111"/>
      <c r="E11" s="111"/>
      <c r="F11" s="111"/>
      <c r="G11" s="111"/>
      <c r="H11" s="112"/>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1B131-FF33-4209-9267-6AC418BB9C70}">
  <sheetPr>
    <tabColor rgb="FFFFFF00"/>
    <pageSetUpPr fitToPage="1"/>
  </sheetPr>
  <dimension ref="A1:H61"/>
  <sheetViews>
    <sheetView showGridLines="0" tabSelected="1" view="pageBreakPreview" topLeftCell="C11" zoomScaleNormal="100" zoomScaleSheetLayoutView="100" workbookViewId="0">
      <selection activeCell="C38" sqref="A38:XFD45"/>
    </sheetView>
  </sheetViews>
  <sheetFormatPr defaultColWidth="9.140625" defaultRowHeight="14.25" x14ac:dyDescent="0.25"/>
  <cols>
    <col min="1" max="2" width="9.5703125" style="19" customWidth="1"/>
    <col min="3" max="3" width="57.28515625" style="19" customWidth="1"/>
    <col min="4" max="4" width="47" style="20" customWidth="1"/>
    <col min="5" max="6" width="33.5703125" style="20" customWidth="1"/>
    <col min="7" max="7" width="64" style="20" customWidth="1"/>
    <col min="8" max="16384" width="9.140625" style="19"/>
  </cols>
  <sheetData>
    <row r="1" spans="1:8" s="25" customFormat="1" ht="36" customHeight="1" x14ac:dyDescent="0.25">
      <c r="A1" s="122" t="s">
        <v>74</v>
      </c>
      <c r="B1" s="123"/>
      <c r="C1" s="123"/>
      <c r="D1" s="123"/>
      <c r="E1" s="123"/>
      <c r="F1" s="123"/>
      <c r="G1" s="124"/>
    </row>
    <row r="2" spans="1:8" s="26" customFormat="1" ht="15" customHeight="1" x14ac:dyDescent="0.25">
      <c r="A2" s="130" t="s">
        <v>4</v>
      </c>
      <c r="B2" s="131"/>
      <c r="C2" s="131"/>
      <c r="D2" s="131"/>
      <c r="E2" s="131"/>
      <c r="F2" s="131"/>
      <c r="G2" s="131"/>
    </row>
    <row r="3" spans="1:8" x14ac:dyDescent="0.25">
      <c r="A3" s="65" t="s">
        <v>5</v>
      </c>
      <c r="B3" s="66" t="s">
        <v>6</v>
      </c>
      <c r="C3" s="67" t="s">
        <v>7</v>
      </c>
      <c r="D3" s="66" t="s">
        <v>8</v>
      </c>
      <c r="E3" s="66" t="s">
        <v>9</v>
      </c>
      <c r="F3" s="66" t="s">
        <v>10</v>
      </c>
      <c r="G3" s="68" t="s">
        <v>11</v>
      </c>
    </row>
    <row r="4" spans="1:8" ht="85.5" customHeight="1" x14ac:dyDescent="0.25">
      <c r="A4" s="125" t="s">
        <v>12</v>
      </c>
      <c r="B4" s="69" t="s">
        <v>13</v>
      </c>
      <c r="C4" s="70" t="s">
        <v>14</v>
      </c>
      <c r="D4" s="101" t="s">
        <v>15</v>
      </c>
      <c r="E4" s="126">
        <v>-10000</v>
      </c>
      <c r="F4" s="127">
        <f>IF(D5&lt;=D8,E4,(1-(D5-D8)/(D9-D8))*E4)</f>
        <v>-10000</v>
      </c>
      <c r="G4" s="128" t="s">
        <v>69</v>
      </c>
      <c r="H4" s="24"/>
    </row>
    <row r="5" spans="1:8" ht="57" x14ac:dyDescent="0.25">
      <c r="A5" s="125"/>
      <c r="B5" s="69" t="s">
        <v>16</v>
      </c>
      <c r="C5" s="70" t="s">
        <v>17</v>
      </c>
      <c r="D5" s="102"/>
      <c r="E5" s="126"/>
      <c r="F5" s="127"/>
      <c r="G5" s="129"/>
    </row>
    <row r="6" spans="1:8" ht="42.75" customHeight="1" x14ac:dyDescent="0.25">
      <c r="A6" s="125"/>
      <c r="B6" s="69" t="s">
        <v>18</v>
      </c>
      <c r="C6" s="70" t="s">
        <v>19</v>
      </c>
      <c r="D6" s="71" t="s">
        <v>20</v>
      </c>
      <c r="E6" s="126"/>
      <c r="F6" s="127"/>
      <c r="G6" s="129"/>
    </row>
    <row r="7" spans="1:8" hidden="1" x14ac:dyDescent="0.25">
      <c r="A7" s="72"/>
      <c r="B7" s="72"/>
      <c r="C7" s="72"/>
      <c r="D7" s="73"/>
      <c r="E7" s="73"/>
      <c r="F7" s="73"/>
      <c r="G7" s="73"/>
    </row>
    <row r="8" spans="1:8" hidden="1" x14ac:dyDescent="0.25">
      <c r="A8" s="72"/>
      <c r="B8" s="72"/>
      <c r="C8" s="72" t="s">
        <v>21</v>
      </c>
      <c r="D8" s="73">
        <v>5</v>
      </c>
      <c r="E8" s="73"/>
      <c r="F8" s="73"/>
      <c r="G8" s="73"/>
    </row>
    <row r="9" spans="1:8" hidden="1" x14ac:dyDescent="0.25">
      <c r="A9" s="72"/>
      <c r="B9" s="72"/>
      <c r="C9" s="72" t="s">
        <v>22</v>
      </c>
      <c r="D9" s="73">
        <v>35</v>
      </c>
      <c r="E9" s="73"/>
      <c r="F9" s="73"/>
      <c r="G9" s="73"/>
    </row>
    <row r="10" spans="1:8" hidden="1" x14ac:dyDescent="0.25">
      <c r="A10" s="72"/>
      <c r="B10" s="72"/>
      <c r="C10" s="72"/>
      <c r="D10" s="73"/>
      <c r="E10" s="73"/>
      <c r="F10" s="73"/>
      <c r="G10" s="73"/>
    </row>
    <row r="11" spans="1:8" s="29" customFormat="1" ht="15" customHeight="1" x14ac:dyDescent="0.25">
      <c r="A11" s="120" t="s">
        <v>23</v>
      </c>
      <c r="B11" s="121"/>
      <c r="C11" s="121"/>
      <c r="D11" s="121"/>
      <c r="E11" s="121"/>
      <c r="F11" s="121"/>
      <c r="G11" s="121"/>
      <c r="H11" s="28"/>
    </row>
    <row r="12" spans="1:8" x14ac:dyDescent="0.25">
      <c r="A12" s="65" t="s">
        <v>5</v>
      </c>
      <c r="B12" s="66" t="s">
        <v>6</v>
      </c>
      <c r="C12" s="67" t="s">
        <v>7</v>
      </c>
      <c r="D12" s="66" t="s">
        <v>8</v>
      </c>
      <c r="E12" s="66" t="s">
        <v>9</v>
      </c>
      <c r="F12" s="66" t="s">
        <v>10</v>
      </c>
      <c r="G12" s="68" t="s">
        <v>11</v>
      </c>
    </row>
    <row r="13" spans="1:8" ht="85.5" x14ac:dyDescent="0.25">
      <c r="A13" s="69" t="s">
        <v>24</v>
      </c>
      <c r="B13" s="69" t="s">
        <v>13</v>
      </c>
      <c r="C13" s="74" t="s">
        <v>25</v>
      </c>
      <c r="D13" s="103" t="s">
        <v>26</v>
      </c>
      <c r="E13" s="105">
        <f>E4/4</f>
        <v>-2500</v>
      </c>
      <c r="F13" s="105">
        <f>E13*(VLOOKUP(D13,D15:E21,2,FALSE))</f>
        <v>0</v>
      </c>
      <c r="G13" s="76" t="s">
        <v>107</v>
      </c>
    </row>
    <row r="14" spans="1:8" hidden="1" x14ac:dyDescent="0.25">
      <c r="A14" s="72"/>
      <c r="B14" s="72"/>
      <c r="C14" s="77"/>
      <c r="D14" s="78"/>
      <c r="E14" s="79"/>
      <c r="F14" s="79"/>
      <c r="G14" s="79"/>
    </row>
    <row r="15" spans="1:8" hidden="1" x14ac:dyDescent="0.25">
      <c r="A15" s="72"/>
      <c r="B15" s="72"/>
      <c r="C15" s="77"/>
      <c r="D15" s="80" t="s">
        <v>26</v>
      </c>
      <c r="E15" s="79">
        <v>0</v>
      </c>
      <c r="F15" s="79"/>
      <c r="G15" s="79"/>
    </row>
    <row r="16" spans="1:8" hidden="1" x14ac:dyDescent="0.25">
      <c r="A16" s="72"/>
      <c r="B16" s="72"/>
      <c r="C16" s="77"/>
      <c r="D16" s="81" t="s">
        <v>27</v>
      </c>
      <c r="E16" s="79">
        <v>0</v>
      </c>
      <c r="F16" s="79"/>
      <c r="G16" s="79"/>
    </row>
    <row r="17" spans="1:7" hidden="1" x14ac:dyDescent="0.25">
      <c r="A17" s="72"/>
      <c r="B17" s="72"/>
      <c r="C17" s="77"/>
      <c r="D17" s="80" t="s">
        <v>28</v>
      </c>
      <c r="E17" s="79">
        <v>0.2</v>
      </c>
      <c r="F17" s="79"/>
      <c r="G17" s="79"/>
    </row>
    <row r="18" spans="1:7" hidden="1" x14ac:dyDescent="0.25">
      <c r="A18" s="72"/>
      <c r="B18" s="72"/>
      <c r="C18" s="77"/>
      <c r="D18" s="80" t="s">
        <v>29</v>
      </c>
      <c r="E18" s="79">
        <v>0.4</v>
      </c>
      <c r="F18" s="79"/>
      <c r="G18" s="79"/>
    </row>
    <row r="19" spans="1:7" hidden="1" x14ac:dyDescent="0.25">
      <c r="A19" s="72"/>
      <c r="B19" s="72"/>
      <c r="C19" s="77"/>
      <c r="D19" s="80" t="s">
        <v>30</v>
      </c>
      <c r="E19" s="79">
        <v>0.6</v>
      </c>
      <c r="F19" s="79"/>
      <c r="G19" s="79"/>
    </row>
    <row r="20" spans="1:7" hidden="1" x14ac:dyDescent="0.25">
      <c r="A20" s="72"/>
      <c r="B20" s="72"/>
      <c r="C20" s="77"/>
      <c r="D20" s="80" t="s">
        <v>31</v>
      </c>
      <c r="E20" s="79">
        <v>0.8</v>
      </c>
      <c r="F20" s="79"/>
      <c r="G20" s="79"/>
    </row>
    <row r="21" spans="1:7" hidden="1" x14ac:dyDescent="0.25">
      <c r="A21" s="72"/>
      <c r="B21" s="72"/>
      <c r="C21" s="77"/>
      <c r="D21" s="80" t="s">
        <v>32</v>
      </c>
      <c r="E21" s="79">
        <v>1</v>
      </c>
      <c r="F21" s="79"/>
      <c r="G21" s="79"/>
    </row>
    <row r="22" spans="1:7" s="27" customFormat="1" x14ac:dyDescent="0.25">
      <c r="A22" s="116" t="s">
        <v>77</v>
      </c>
      <c r="B22" s="117"/>
      <c r="C22" s="117"/>
      <c r="D22" s="82"/>
      <c r="E22" s="82"/>
      <c r="F22" s="82"/>
      <c r="G22" s="83"/>
    </row>
    <row r="23" spans="1:7" s="21" customFormat="1" x14ac:dyDescent="0.25">
      <c r="A23" s="65" t="s">
        <v>5</v>
      </c>
      <c r="B23" s="66" t="s">
        <v>6</v>
      </c>
      <c r="C23" s="67" t="s">
        <v>7</v>
      </c>
      <c r="D23" s="66" t="s">
        <v>78</v>
      </c>
      <c r="E23" s="66" t="s">
        <v>9</v>
      </c>
      <c r="F23" s="66" t="s">
        <v>10</v>
      </c>
      <c r="G23" s="68" t="s">
        <v>11</v>
      </c>
    </row>
    <row r="24" spans="1:7" s="21" customFormat="1" ht="85.5" x14ac:dyDescent="0.25">
      <c r="A24" s="84" t="s">
        <v>79</v>
      </c>
      <c r="B24" s="84" t="s">
        <v>13</v>
      </c>
      <c r="C24" s="74" t="s">
        <v>80</v>
      </c>
      <c r="D24" s="104" t="s">
        <v>26</v>
      </c>
      <c r="E24" s="105">
        <v>-2500</v>
      </c>
      <c r="F24" s="105">
        <f>E24*(VLOOKUP(D24,D26:E32,2,FALSE))</f>
        <v>0</v>
      </c>
      <c r="G24" s="76" t="s">
        <v>107</v>
      </c>
    </row>
    <row r="25" spans="1:7" s="21" customFormat="1" ht="2.25" customHeight="1" x14ac:dyDescent="0.25">
      <c r="A25" s="85"/>
      <c r="B25" s="85"/>
      <c r="C25" s="77"/>
      <c r="D25" s="78"/>
      <c r="E25" s="79"/>
      <c r="F25" s="79"/>
      <c r="G25" s="79"/>
    </row>
    <row r="26" spans="1:7" s="21" customFormat="1" hidden="1" x14ac:dyDescent="0.25">
      <c r="A26" s="85"/>
      <c r="B26" s="85"/>
      <c r="C26" s="77"/>
      <c r="D26" s="80" t="s">
        <v>26</v>
      </c>
      <c r="E26" s="79">
        <v>0</v>
      </c>
      <c r="F26" s="79"/>
      <c r="G26" s="79"/>
    </row>
    <row r="27" spans="1:7" s="21" customFormat="1" hidden="1" x14ac:dyDescent="0.25">
      <c r="A27" s="85"/>
      <c r="B27" s="85"/>
      <c r="C27" s="77"/>
      <c r="D27" s="81" t="s">
        <v>27</v>
      </c>
      <c r="E27" s="79">
        <v>0</v>
      </c>
      <c r="F27" s="79"/>
      <c r="G27" s="79"/>
    </row>
    <row r="28" spans="1:7" s="21" customFormat="1" hidden="1" x14ac:dyDescent="0.25">
      <c r="A28" s="85"/>
      <c r="B28" s="85"/>
      <c r="C28" s="77"/>
      <c r="D28" s="80" t="s">
        <v>82</v>
      </c>
      <c r="E28" s="79">
        <v>0.2</v>
      </c>
      <c r="F28" s="79"/>
      <c r="G28" s="79"/>
    </row>
    <row r="29" spans="1:7" s="21" customFormat="1" hidden="1" x14ac:dyDescent="0.25">
      <c r="A29" s="85"/>
      <c r="B29" s="85"/>
      <c r="C29" s="77"/>
      <c r="D29" s="80" t="s">
        <v>83</v>
      </c>
      <c r="E29" s="79">
        <v>0.4</v>
      </c>
      <c r="F29" s="79"/>
      <c r="G29" s="79"/>
    </row>
    <row r="30" spans="1:7" s="21" customFormat="1" hidden="1" x14ac:dyDescent="0.25">
      <c r="A30" s="85"/>
      <c r="B30" s="85"/>
      <c r="C30" s="77"/>
      <c r="D30" s="80" t="s">
        <v>84</v>
      </c>
      <c r="E30" s="79">
        <v>0.6</v>
      </c>
      <c r="F30" s="79"/>
      <c r="G30" s="79"/>
    </row>
    <row r="31" spans="1:7" s="21" customFormat="1" hidden="1" x14ac:dyDescent="0.25">
      <c r="A31" s="85"/>
      <c r="B31" s="85"/>
      <c r="C31" s="77"/>
      <c r="D31" s="80" t="s">
        <v>85</v>
      </c>
      <c r="E31" s="79">
        <v>0.8</v>
      </c>
      <c r="F31" s="79"/>
      <c r="G31" s="79"/>
    </row>
    <row r="32" spans="1:7" s="21" customFormat="1" hidden="1" x14ac:dyDescent="0.25">
      <c r="A32" s="85"/>
      <c r="B32" s="85"/>
      <c r="C32" s="77"/>
      <c r="D32" s="80" t="s">
        <v>81</v>
      </c>
      <c r="E32" s="79">
        <v>1</v>
      </c>
      <c r="F32" s="79"/>
      <c r="G32" s="79"/>
    </row>
    <row r="33" spans="1:7" s="21" customFormat="1" hidden="1" x14ac:dyDescent="0.25">
      <c r="A33" s="85"/>
      <c r="B33" s="85"/>
      <c r="C33" s="77"/>
      <c r="D33" s="78"/>
      <c r="E33" s="79"/>
      <c r="F33" s="79"/>
      <c r="G33" s="79"/>
    </row>
    <row r="34" spans="1:7" s="30" customFormat="1" ht="15" x14ac:dyDescent="0.25">
      <c r="A34" s="118" t="s">
        <v>86</v>
      </c>
      <c r="B34" s="119"/>
      <c r="C34" s="119"/>
      <c r="D34" s="86"/>
      <c r="E34" s="86"/>
      <c r="F34" s="86"/>
      <c r="G34" s="87"/>
    </row>
    <row r="35" spans="1:7" s="21" customFormat="1" x14ac:dyDescent="0.25">
      <c r="A35" s="65" t="s">
        <v>5</v>
      </c>
      <c r="B35" s="66" t="s">
        <v>6</v>
      </c>
      <c r="C35" s="67" t="s">
        <v>7</v>
      </c>
      <c r="D35" s="66" t="s">
        <v>105</v>
      </c>
      <c r="E35" s="66" t="s">
        <v>9</v>
      </c>
      <c r="F35" s="66" t="s">
        <v>10</v>
      </c>
      <c r="G35" s="68" t="s">
        <v>11</v>
      </c>
    </row>
    <row r="36" spans="1:7" s="21" customFormat="1" ht="85.5" x14ac:dyDescent="0.25">
      <c r="A36" s="84" t="s">
        <v>87</v>
      </c>
      <c r="B36" s="84" t="s">
        <v>13</v>
      </c>
      <c r="C36" s="74" t="s">
        <v>88</v>
      </c>
      <c r="D36" s="104" t="s">
        <v>26</v>
      </c>
      <c r="E36" s="105">
        <v>-15000</v>
      </c>
      <c r="F36" s="105">
        <f>E36*(VLOOKUP(D36,D38:E44,2,FALSE))</f>
        <v>0</v>
      </c>
      <c r="G36" s="76" t="s">
        <v>109</v>
      </c>
    </row>
    <row r="37" spans="1:7" s="21" customFormat="1" ht="2.25" customHeight="1" x14ac:dyDescent="0.25">
      <c r="A37" s="85"/>
      <c r="B37" s="85"/>
      <c r="C37" s="77"/>
      <c r="D37" s="78"/>
      <c r="E37" s="79"/>
      <c r="F37" s="79"/>
      <c r="G37" s="79"/>
    </row>
    <row r="38" spans="1:7" s="21" customFormat="1" hidden="1" x14ac:dyDescent="0.25">
      <c r="A38" s="85"/>
      <c r="B38" s="85"/>
      <c r="C38" s="77"/>
      <c r="D38" s="80" t="s">
        <v>26</v>
      </c>
      <c r="E38" s="79">
        <v>0</v>
      </c>
      <c r="F38" s="79"/>
      <c r="G38" s="79"/>
    </row>
    <row r="39" spans="1:7" s="21" customFormat="1" hidden="1" x14ac:dyDescent="0.25">
      <c r="A39" s="85"/>
      <c r="B39" s="85"/>
      <c r="C39" s="77"/>
      <c r="D39" s="81" t="s">
        <v>90</v>
      </c>
      <c r="E39" s="79">
        <v>0</v>
      </c>
      <c r="F39" s="79"/>
      <c r="G39" s="79"/>
    </row>
    <row r="40" spans="1:7" s="21" customFormat="1" hidden="1" x14ac:dyDescent="0.25">
      <c r="A40" s="85"/>
      <c r="B40" s="85"/>
      <c r="C40" s="77"/>
      <c r="D40" s="80" t="s">
        <v>108</v>
      </c>
      <c r="E40" s="79">
        <v>0.2</v>
      </c>
      <c r="F40" s="79"/>
      <c r="G40" s="79"/>
    </row>
    <row r="41" spans="1:7" s="21" customFormat="1" hidden="1" x14ac:dyDescent="0.25">
      <c r="A41" s="85"/>
      <c r="B41" s="85"/>
      <c r="C41" s="77"/>
      <c r="D41" s="80" t="s">
        <v>110</v>
      </c>
      <c r="E41" s="79">
        <v>0.4</v>
      </c>
      <c r="F41" s="79"/>
      <c r="G41" s="79"/>
    </row>
    <row r="42" spans="1:7" s="21" customFormat="1" hidden="1" x14ac:dyDescent="0.25">
      <c r="A42" s="85"/>
      <c r="B42" s="85"/>
      <c r="C42" s="77"/>
      <c r="D42" s="80" t="s">
        <v>111</v>
      </c>
      <c r="E42" s="79">
        <v>0.6</v>
      </c>
      <c r="F42" s="79"/>
      <c r="G42" s="79"/>
    </row>
    <row r="43" spans="1:7" s="21" customFormat="1" hidden="1" x14ac:dyDescent="0.25">
      <c r="A43" s="85"/>
      <c r="B43" s="85"/>
      <c r="C43" s="77"/>
      <c r="D43" s="80" t="s">
        <v>112</v>
      </c>
      <c r="E43" s="79">
        <v>0.8</v>
      </c>
      <c r="F43" s="79"/>
      <c r="G43" s="79"/>
    </row>
    <row r="44" spans="1:7" s="21" customFormat="1" hidden="1" x14ac:dyDescent="0.25">
      <c r="A44" s="85"/>
      <c r="B44" s="85"/>
      <c r="C44" s="77"/>
      <c r="D44" s="80" t="s">
        <v>89</v>
      </c>
      <c r="E44" s="79">
        <v>1</v>
      </c>
      <c r="F44" s="79"/>
      <c r="G44" s="79"/>
    </row>
    <row r="45" spans="1:7" s="21" customFormat="1" hidden="1" x14ac:dyDescent="0.25">
      <c r="A45" s="85"/>
      <c r="B45" s="85"/>
      <c r="C45" s="77"/>
      <c r="D45" s="78"/>
      <c r="E45" s="79"/>
      <c r="F45" s="79"/>
      <c r="G45" s="88"/>
    </row>
    <row r="46" spans="1:7" s="30" customFormat="1" ht="15" x14ac:dyDescent="0.25">
      <c r="A46" s="118" t="s">
        <v>91</v>
      </c>
      <c r="B46" s="119"/>
      <c r="C46" s="119"/>
      <c r="D46" s="86"/>
      <c r="E46" s="86"/>
      <c r="F46" s="86"/>
      <c r="G46" s="87"/>
    </row>
    <row r="47" spans="1:7" s="21" customFormat="1" x14ac:dyDescent="0.25">
      <c r="A47" s="65" t="s">
        <v>5</v>
      </c>
      <c r="B47" s="66" t="s">
        <v>6</v>
      </c>
      <c r="C47" s="67" t="s">
        <v>7</v>
      </c>
      <c r="D47" s="66" t="s">
        <v>104</v>
      </c>
      <c r="E47" s="66" t="s">
        <v>9</v>
      </c>
      <c r="F47" s="66" t="s">
        <v>10</v>
      </c>
      <c r="G47" s="68" t="s">
        <v>11</v>
      </c>
    </row>
    <row r="48" spans="1:7" s="21" customFormat="1" ht="324.60000000000002" customHeight="1" x14ac:dyDescent="0.25">
      <c r="A48" s="84" t="s">
        <v>92</v>
      </c>
      <c r="B48" s="84" t="s">
        <v>13</v>
      </c>
      <c r="C48" s="74" t="s">
        <v>93</v>
      </c>
      <c r="D48" s="89" t="s">
        <v>94</v>
      </c>
      <c r="E48" s="105">
        <v>-27500</v>
      </c>
      <c r="F48" s="106">
        <f>E48</f>
        <v>-27500</v>
      </c>
      <c r="G48" s="76" t="s">
        <v>95</v>
      </c>
    </row>
    <row r="49" spans="1:7" s="30" customFormat="1" ht="15" x14ac:dyDescent="0.25">
      <c r="A49" s="118" t="s">
        <v>103</v>
      </c>
      <c r="B49" s="119"/>
      <c r="C49" s="119"/>
      <c r="D49" s="86"/>
      <c r="E49" s="86"/>
      <c r="F49" s="86"/>
      <c r="G49" s="87"/>
    </row>
    <row r="50" spans="1:7" s="21" customFormat="1" x14ac:dyDescent="0.25">
      <c r="A50" s="65" t="s">
        <v>5</v>
      </c>
      <c r="B50" s="66" t="s">
        <v>6</v>
      </c>
      <c r="C50" s="67" t="s">
        <v>7</v>
      </c>
      <c r="D50" s="66" t="s">
        <v>104</v>
      </c>
      <c r="E50" s="66" t="s">
        <v>9</v>
      </c>
      <c r="F50" s="66" t="s">
        <v>10</v>
      </c>
      <c r="G50" s="68" t="s">
        <v>11</v>
      </c>
    </row>
    <row r="51" spans="1:7" s="21" customFormat="1" ht="390" customHeight="1" x14ac:dyDescent="0.25">
      <c r="A51" s="84" t="s">
        <v>99</v>
      </c>
      <c r="B51" s="84" t="s">
        <v>13</v>
      </c>
      <c r="C51" s="74" t="s">
        <v>97</v>
      </c>
      <c r="D51" s="89" t="s">
        <v>100</v>
      </c>
      <c r="E51" s="105">
        <v>-22500</v>
      </c>
      <c r="F51" s="106">
        <f>E51</f>
        <v>-22500</v>
      </c>
      <c r="G51" s="76" t="s">
        <v>95</v>
      </c>
    </row>
    <row r="52" spans="1:7" s="30" customFormat="1" ht="15" x14ac:dyDescent="0.25">
      <c r="A52" s="118" t="s">
        <v>106</v>
      </c>
      <c r="B52" s="119"/>
      <c r="C52" s="119"/>
      <c r="D52" s="86"/>
      <c r="E52" s="86"/>
      <c r="F52" s="86"/>
      <c r="G52" s="87"/>
    </row>
    <row r="53" spans="1:7" s="21" customFormat="1" x14ac:dyDescent="0.25">
      <c r="A53" s="65" t="s">
        <v>5</v>
      </c>
      <c r="B53" s="66" t="s">
        <v>6</v>
      </c>
      <c r="C53" s="67" t="s">
        <v>7</v>
      </c>
      <c r="D53" s="66" t="s">
        <v>104</v>
      </c>
      <c r="E53" s="66" t="s">
        <v>9</v>
      </c>
      <c r="F53" s="66" t="s">
        <v>10</v>
      </c>
      <c r="G53" s="68" t="s">
        <v>11</v>
      </c>
    </row>
    <row r="54" spans="1:7" s="21" customFormat="1" ht="298.5" x14ac:dyDescent="0.25">
      <c r="A54" s="84" t="s">
        <v>96</v>
      </c>
      <c r="B54" s="84" t="s">
        <v>13</v>
      </c>
      <c r="C54" s="90" t="s">
        <v>98</v>
      </c>
      <c r="D54" s="89" t="s">
        <v>101</v>
      </c>
      <c r="E54" s="105">
        <v>-17500</v>
      </c>
      <c r="F54" s="106">
        <f>E54</f>
        <v>-17500</v>
      </c>
      <c r="G54" s="76" t="s">
        <v>95</v>
      </c>
    </row>
    <row r="55" spans="1:7" s="21" customFormat="1" x14ac:dyDescent="0.25">
      <c r="A55" s="91"/>
      <c r="B55" s="91"/>
      <c r="C55" s="92"/>
      <c r="D55" s="93"/>
      <c r="E55" s="75"/>
      <c r="F55" s="75"/>
      <c r="G55" s="94"/>
    </row>
    <row r="56" spans="1:7" ht="27.75" customHeight="1" x14ac:dyDescent="0.25">
      <c r="A56" s="72"/>
      <c r="B56" s="72"/>
      <c r="C56" s="77"/>
      <c r="D56" s="78"/>
      <c r="E56" s="95" t="s">
        <v>33</v>
      </c>
      <c r="F56" s="95" t="s">
        <v>10</v>
      </c>
      <c r="G56" s="88"/>
    </row>
    <row r="57" spans="1:7" x14ac:dyDescent="0.25">
      <c r="A57" s="72"/>
      <c r="B57" s="72"/>
      <c r="C57" s="77"/>
      <c r="D57" s="96" t="s">
        <v>34</v>
      </c>
      <c r="E57" s="97">
        <f>SUM(E4+E13+E24+E36+E48+E51+E54)</f>
        <v>-97500</v>
      </c>
      <c r="F57" s="98">
        <f>SUM(F4+F13+F24+F36+F48+F51+F54)</f>
        <v>-77500</v>
      </c>
      <c r="G57" s="88"/>
    </row>
    <row r="58" spans="1:7" s="9" customFormat="1" ht="15" x14ac:dyDescent="0.25">
      <c r="A58" s="132" t="s">
        <v>35</v>
      </c>
      <c r="B58" s="133"/>
      <c r="C58" s="133"/>
      <c r="D58" s="53"/>
      <c r="E58" s="53"/>
      <c r="F58" s="53"/>
      <c r="G58" s="54"/>
    </row>
    <row r="59" spans="1:7" s="9" customFormat="1" ht="15" x14ac:dyDescent="0.25">
      <c r="A59" s="99" t="s">
        <v>5</v>
      </c>
      <c r="B59" s="100"/>
      <c r="C59" s="134" t="s">
        <v>36</v>
      </c>
      <c r="D59" s="134"/>
      <c r="E59" s="134"/>
      <c r="F59" s="134"/>
      <c r="G59" s="135"/>
    </row>
    <row r="60" spans="1:7" s="9" customFormat="1" ht="15" x14ac:dyDescent="0.25">
      <c r="A60" s="61" t="s">
        <v>37</v>
      </c>
      <c r="B60" s="136" t="s">
        <v>38</v>
      </c>
      <c r="C60" s="137"/>
      <c r="D60" s="137"/>
      <c r="E60" s="137"/>
      <c r="F60" s="137"/>
      <c r="G60" s="138"/>
    </row>
    <row r="61" spans="1:7" s="9" customFormat="1" ht="15" x14ac:dyDescent="0.25">
      <c r="A61" s="61" t="s">
        <v>37</v>
      </c>
      <c r="B61" s="136" t="s">
        <v>102</v>
      </c>
      <c r="C61" s="137"/>
      <c r="D61" s="137"/>
      <c r="E61" s="137"/>
      <c r="F61" s="137"/>
      <c r="G61" s="138"/>
    </row>
  </sheetData>
  <sheetProtection algorithmName="SHA-512" hashValue="uT2v1XsuGST3A/RmMNpRjpvTpJiNiRpd0r79jb+0Lmd8M2ZriOPFRLQ1ixa/rAJ5AFfT8lILs34udW+A1BQYPQ==" saltValue="HlI6A4VYTQdSfLhLbhCIsw==" spinCount="100000" sheet="1" objects="1" scenarios="1"/>
  <mergeCells count="16">
    <mergeCell ref="A58:C58"/>
    <mergeCell ref="C59:G59"/>
    <mergeCell ref="B60:G60"/>
    <mergeCell ref="B61:G61"/>
    <mergeCell ref="A49:C49"/>
    <mergeCell ref="A52:C52"/>
    <mergeCell ref="A22:C22"/>
    <mergeCell ref="A34:C34"/>
    <mergeCell ref="A46:C46"/>
    <mergeCell ref="A11:G11"/>
    <mergeCell ref="A1:G1"/>
    <mergeCell ref="A4:A6"/>
    <mergeCell ref="E4:E6"/>
    <mergeCell ref="F4:F6"/>
    <mergeCell ref="G4:G6"/>
    <mergeCell ref="A2:G2"/>
  </mergeCells>
  <dataValidations count="4">
    <dataValidation operator="lessThanOrEqual" allowBlank="1" showInputMessage="1" showErrorMessage="1" sqref="C3:G3 E12:G21 D14:D21 D12 E50:G51 C12:C21 D37:D44 D23 D25:D33 E23:G33 C23:C33 E35:G44 C35:C44 D35 C45:G45 D47 B60:B61 C59 C47:C48 E47:G48 D50 C56:G57 C50:C51 C53:C55 D53 E53:G55" xr:uid="{87504844-1F1E-41E2-A6B2-2E1AFD347925}"/>
    <dataValidation type="list" operator="lessThanOrEqual" allowBlank="1" showInputMessage="1" showErrorMessage="1" sqref="D13" xr:uid="{D8ADEA29-6AE0-4C37-80CE-913DF052A574}">
      <formula1>$D$15:$D$21</formula1>
    </dataValidation>
    <dataValidation type="list" operator="lessThanOrEqual" allowBlank="1" showInputMessage="1" showErrorMessage="1" sqref="D36" xr:uid="{577D6EE9-B99E-40D9-ADB9-8D3643D7274C}">
      <formula1>$D$38:$D$44</formula1>
    </dataValidation>
    <dataValidation type="list" operator="lessThanOrEqual" allowBlank="1" showInputMessage="1" showErrorMessage="1" sqref="D24" xr:uid="{887AA428-A3A4-4D33-908C-90545586CB8C}">
      <formula1>$D$26:$D$32</formula1>
    </dataValidation>
  </dataValidations>
  <pageMargins left="0.7" right="0.7" top="0.75" bottom="0.75" header="0.3" footer="0.3"/>
  <pageSetup paperSize="9"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B5A62-49D2-4B0B-B5E0-66D5F756A7CC}">
  <sheetPr>
    <tabColor rgb="FFFFFF00"/>
  </sheetPr>
  <dimension ref="A1:H25"/>
  <sheetViews>
    <sheetView showGridLines="0" view="pageBreakPreview" zoomScaleNormal="100" zoomScaleSheetLayoutView="100" workbookViewId="0">
      <selection activeCell="F8" sqref="F8"/>
    </sheetView>
  </sheetViews>
  <sheetFormatPr defaultColWidth="9.140625" defaultRowHeight="15" x14ac:dyDescent="0.25"/>
  <cols>
    <col min="1" max="1" width="9.5703125" style="9" customWidth="1"/>
    <col min="2" max="2" width="57.28515625" style="9" customWidth="1"/>
    <col min="3" max="3" width="22" style="11" customWidth="1"/>
    <col min="4" max="4" width="24.140625" style="11" customWidth="1"/>
    <col min="5" max="5" width="29.85546875" style="11" customWidth="1"/>
    <col min="6" max="6" width="25.5703125" style="11" customWidth="1"/>
    <col min="7" max="7" width="30" style="11" customWidth="1"/>
    <col min="8" max="16384" width="9.140625" style="9"/>
  </cols>
  <sheetData>
    <row r="1" spans="1:8" ht="36" customHeight="1" x14ac:dyDescent="0.25">
      <c r="A1" s="143" t="s">
        <v>75</v>
      </c>
      <c r="B1" s="144"/>
      <c r="C1" s="144"/>
      <c r="D1" s="144"/>
      <c r="E1" s="144"/>
      <c r="F1" s="144"/>
      <c r="G1" s="145"/>
    </row>
    <row r="2" spans="1:8" s="10" customFormat="1" x14ac:dyDescent="0.25">
      <c r="A2" s="130" t="s">
        <v>39</v>
      </c>
      <c r="B2" s="142"/>
      <c r="C2" s="31"/>
      <c r="D2" s="31"/>
      <c r="E2" s="31"/>
      <c r="F2" s="31"/>
      <c r="G2" s="32"/>
    </row>
    <row r="3" spans="1:8" x14ac:dyDescent="0.25">
      <c r="A3" s="33" t="s">
        <v>5</v>
      </c>
      <c r="B3" s="34" t="s">
        <v>40</v>
      </c>
      <c r="C3" s="35" t="s">
        <v>41</v>
      </c>
      <c r="D3" s="35" t="s">
        <v>42</v>
      </c>
      <c r="E3" s="35" t="s">
        <v>43</v>
      </c>
      <c r="F3" s="35" t="s">
        <v>44</v>
      </c>
      <c r="G3" s="36" t="s">
        <v>45</v>
      </c>
    </row>
    <row r="4" spans="1:8" x14ac:dyDescent="0.25">
      <c r="A4" s="37" t="s">
        <v>46</v>
      </c>
      <c r="B4" s="38" t="s">
        <v>47</v>
      </c>
      <c r="C4" s="37" t="s">
        <v>68</v>
      </c>
      <c r="D4" s="37" t="s">
        <v>48</v>
      </c>
      <c r="E4" s="63"/>
      <c r="F4" s="39">
        <v>1000</v>
      </c>
      <c r="G4" s="40">
        <f>F4*E4</f>
        <v>0</v>
      </c>
    </row>
    <row r="5" spans="1:8" x14ac:dyDescent="0.25">
      <c r="A5" s="41"/>
      <c r="B5" s="41"/>
      <c r="C5" s="42"/>
      <c r="D5" s="42"/>
      <c r="E5" s="42"/>
      <c r="F5" s="42"/>
      <c r="G5" s="42"/>
    </row>
    <row r="6" spans="1:8" s="10" customFormat="1" x14ac:dyDescent="0.25">
      <c r="A6" s="132" t="s">
        <v>51</v>
      </c>
      <c r="B6" s="133"/>
      <c r="C6" s="43"/>
      <c r="D6" s="43"/>
      <c r="E6" s="43"/>
      <c r="F6" s="43"/>
      <c r="G6" s="44"/>
    </row>
    <row r="7" spans="1:8" x14ac:dyDescent="0.25">
      <c r="A7" s="33" t="s">
        <v>5</v>
      </c>
      <c r="B7" s="34" t="s">
        <v>40</v>
      </c>
      <c r="C7" s="35" t="s">
        <v>41</v>
      </c>
      <c r="D7" s="35" t="s">
        <v>42</v>
      </c>
      <c r="E7" s="35" t="s">
        <v>43</v>
      </c>
      <c r="F7" s="35" t="s">
        <v>44</v>
      </c>
      <c r="G7" s="36" t="s">
        <v>45</v>
      </c>
    </row>
    <row r="8" spans="1:8" x14ac:dyDescent="0.25">
      <c r="A8" s="37" t="s">
        <v>49</v>
      </c>
      <c r="B8" s="45" t="s">
        <v>51</v>
      </c>
      <c r="C8" s="37" t="s">
        <v>68</v>
      </c>
      <c r="D8" s="37" t="s">
        <v>48</v>
      </c>
      <c r="E8" s="63"/>
      <c r="F8" s="39">
        <v>1000</v>
      </c>
      <c r="G8" s="46">
        <f>F8*E8</f>
        <v>0</v>
      </c>
    </row>
    <row r="9" spans="1:8" x14ac:dyDescent="0.25">
      <c r="A9" s="41"/>
      <c r="B9" s="47"/>
      <c r="C9" s="48"/>
      <c r="D9" s="49"/>
      <c r="E9" s="49"/>
      <c r="F9" s="49"/>
      <c r="G9" s="49"/>
    </row>
    <row r="10" spans="1:8" ht="26.25" customHeight="1" x14ac:dyDescent="0.25">
      <c r="A10" s="41"/>
      <c r="B10" s="47"/>
      <c r="C10" s="48"/>
      <c r="D10" s="49"/>
      <c r="E10" s="49"/>
      <c r="F10" s="31" t="s">
        <v>53</v>
      </c>
      <c r="G10" s="50">
        <f>SUM(G4:G4,G8:G8)</f>
        <v>0</v>
      </c>
    </row>
    <row r="11" spans="1:8" x14ac:dyDescent="0.25">
      <c r="A11" s="41"/>
      <c r="B11" s="47"/>
      <c r="C11" s="48"/>
      <c r="D11" s="49"/>
      <c r="E11" s="49"/>
      <c r="F11" s="51"/>
      <c r="G11" s="52"/>
    </row>
    <row r="12" spans="1:8" s="12" customFormat="1" ht="30" customHeight="1" x14ac:dyDescent="0.25">
      <c r="A12" s="132" t="s">
        <v>54</v>
      </c>
      <c r="B12" s="133"/>
      <c r="C12" s="53"/>
      <c r="D12" s="53"/>
      <c r="E12" s="53"/>
      <c r="F12" s="53"/>
      <c r="G12" s="54"/>
    </row>
    <row r="13" spans="1:8" s="12" customFormat="1" x14ac:dyDescent="0.25">
      <c r="A13" s="33" t="s">
        <v>5</v>
      </c>
      <c r="B13" s="34" t="s">
        <v>55</v>
      </c>
      <c r="C13" s="35"/>
      <c r="D13" s="35" t="s">
        <v>56</v>
      </c>
      <c r="E13" s="35" t="s">
        <v>57</v>
      </c>
      <c r="F13" s="35" t="s">
        <v>58</v>
      </c>
      <c r="G13" s="36" t="s">
        <v>59</v>
      </c>
    </row>
    <row r="14" spans="1:8" s="12" customFormat="1" x14ac:dyDescent="0.25">
      <c r="A14" s="55" t="s">
        <v>50</v>
      </c>
      <c r="B14" s="13"/>
      <c r="C14" s="14"/>
      <c r="D14" s="15"/>
      <c r="E14" s="15"/>
      <c r="F14" s="15"/>
      <c r="G14" s="15"/>
      <c r="H14" s="16"/>
    </row>
    <row r="15" spans="1:8" s="18" customFormat="1" ht="15.6" customHeight="1" x14ac:dyDescent="0.25">
      <c r="A15" s="56"/>
      <c r="B15" s="57"/>
      <c r="C15" s="58"/>
      <c r="D15" s="59"/>
      <c r="E15" s="59"/>
      <c r="F15" s="59"/>
      <c r="G15" s="59"/>
      <c r="H15" s="17"/>
    </row>
    <row r="16" spans="1:8" s="12" customFormat="1" x14ac:dyDescent="0.25">
      <c r="A16" s="132" t="s">
        <v>60</v>
      </c>
      <c r="B16" s="133"/>
      <c r="C16" s="53"/>
      <c r="D16" s="53"/>
      <c r="E16" s="53"/>
      <c r="F16" s="53"/>
      <c r="G16" s="54"/>
      <c r="H16" s="16"/>
    </row>
    <row r="17" spans="1:8" s="12" customFormat="1" ht="20.45" customHeight="1" x14ac:dyDescent="0.25">
      <c r="A17" s="33" t="s">
        <v>5</v>
      </c>
      <c r="B17" s="34" t="s">
        <v>55</v>
      </c>
      <c r="C17" s="35" t="s">
        <v>41</v>
      </c>
      <c r="D17" s="35" t="s">
        <v>56</v>
      </c>
      <c r="E17" s="35" t="s">
        <v>57</v>
      </c>
      <c r="F17" s="35" t="s">
        <v>58</v>
      </c>
      <c r="G17" s="36" t="s">
        <v>59</v>
      </c>
      <c r="H17" s="16"/>
    </row>
    <row r="18" spans="1:8" s="12" customFormat="1" x14ac:dyDescent="0.25">
      <c r="A18" s="55" t="s">
        <v>52</v>
      </c>
      <c r="B18" s="13"/>
      <c r="C18" s="64" t="s">
        <v>68</v>
      </c>
      <c r="D18" s="15"/>
      <c r="E18" s="15"/>
      <c r="F18" s="15"/>
      <c r="G18" s="15"/>
      <c r="H18" s="16"/>
    </row>
    <row r="19" spans="1:8" x14ac:dyDescent="0.25">
      <c r="A19" s="41"/>
      <c r="B19" s="47"/>
      <c r="C19" s="48"/>
      <c r="D19" s="49"/>
      <c r="E19" s="49"/>
      <c r="F19" s="51"/>
      <c r="G19" s="52"/>
    </row>
    <row r="20" spans="1:8" x14ac:dyDescent="0.25">
      <c r="A20" s="142" t="s">
        <v>35</v>
      </c>
      <c r="B20" s="142"/>
      <c r="C20" s="60"/>
      <c r="D20" s="60"/>
      <c r="E20" s="60"/>
      <c r="F20" s="60"/>
      <c r="G20" s="60"/>
    </row>
    <row r="21" spans="1:8" x14ac:dyDescent="0.25">
      <c r="A21" s="35" t="s">
        <v>5</v>
      </c>
      <c r="B21" s="139" t="s">
        <v>36</v>
      </c>
      <c r="C21" s="139"/>
      <c r="D21" s="139"/>
      <c r="E21" s="139"/>
      <c r="F21" s="139"/>
      <c r="G21" s="139"/>
    </row>
    <row r="22" spans="1:8" x14ac:dyDescent="0.25">
      <c r="A22" s="61" t="s">
        <v>37</v>
      </c>
      <c r="B22" s="140" t="s">
        <v>38</v>
      </c>
      <c r="C22" s="140"/>
      <c r="D22" s="140"/>
      <c r="E22" s="140"/>
      <c r="F22" s="140"/>
      <c r="G22" s="140"/>
    </row>
    <row r="23" spans="1:8" x14ac:dyDescent="0.25">
      <c r="A23" s="37">
        <v>1</v>
      </c>
      <c r="B23" s="140" t="s">
        <v>61</v>
      </c>
      <c r="C23" s="140"/>
      <c r="D23" s="140"/>
      <c r="E23" s="140"/>
      <c r="F23" s="140"/>
      <c r="G23" s="140"/>
    </row>
    <row r="24" spans="1:8" ht="27.6" customHeight="1" x14ac:dyDescent="0.25">
      <c r="A24" s="37">
        <v>2</v>
      </c>
      <c r="B24" s="141" t="s">
        <v>62</v>
      </c>
      <c r="C24" s="141"/>
      <c r="D24" s="141"/>
      <c r="E24" s="141"/>
      <c r="F24" s="141"/>
      <c r="G24" s="141"/>
    </row>
    <row r="25" spans="1:8" x14ac:dyDescent="0.25">
      <c r="A25" s="37">
        <v>3</v>
      </c>
      <c r="B25" s="140" t="s">
        <v>63</v>
      </c>
      <c r="C25" s="140"/>
      <c r="D25" s="140"/>
      <c r="E25" s="140"/>
      <c r="F25" s="140"/>
      <c r="G25" s="140"/>
    </row>
  </sheetData>
  <sheetProtection algorithmName="SHA-512" hashValue="zzuNMeZy8yszBZTTilK6nY5EJKH25jlaKvB501YlAhRbV1W6h1f8LnpqVy14AzjUJLGM+dVZzIx0jLBScdk1Ng==" saltValue="2Xts3T0iJ9yMKJaylvG/5A==" spinCount="100000" sheet="1" objects="1" scenarios="1"/>
  <mergeCells count="11">
    <mergeCell ref="A20:B20"/>
    <mergeCell ref="A1:G1"/>
    <mergeCell ref="A2:B2"/>
    <mergeCell ref="A6:B6"/>
    <mergeCell ref="A12:B12"/>
    <mergeCell ref="A16:B16"/>
    <mergeCell ref="B21:G21"/>
    <mergeCell ref="B22:G22"/>
    <mergeCell ref="B23:G23"/>
    <mergeCell ref="B24:G24"/>
    <mergeCell ref="B25:G25"/>
  </mergeCells>
  <phoneticPr fontId="10" type="noConversion"/>
  <dataValidations count="1">
    <dataValidation operator="lessThanOrEqual" allowBlank="1" showInputMessage="1" showErrorMessage="1" sqref="G7:G8 B3:G3 B7:B8 B9:G11 C7:F7 B21:B25 B17:G19 B14:G15 B13 D13:G13" xr:uid="{B555099E-DC91-4F7C-AF6C-4867D3EE26A2}"/>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E4B9A-4C79-4AA3-830D-87A6AF7E7171}">
  <sheetPr>
    <tabColor rgb="FFFFFF00"/>
  </sheetPr>
  <dimension ref="A1:D8"/>
  <sheetViews>
    <sheetView showGridLines="0" view="pageBreakPreview" zoomScaleNormal="100" zoomScaleSheetLayoutView="100" workbookViewId="0">
      <selection activeCell="C8" sqref="A1:C8"/>
    </sheetView>
  </sheetViews>
  <sheetFormatPr defaultColWidth="9.140625" defaultRowHeight="15" x14ac:dyDescent="0.25"/>
  <cols>
    <col min="1" max="1" width="9.5703125" style="9" customWidth="1"/>
    <col min="2" max="2" width="57.28515625" style="9" customWidth="1"/>
    <col min="3" max="3" width="33.5703125" style="11" customWidth="1"/>
    <col min="4" max="16384" width="9.140625" style="9"/>
  </cols>
  <sheetData>
    <row r="1" spans="1:4" ht="36" customHeight="1" x14ac:dyDescent="0.25">
      <c r="A1" s="143" t="s">
        <v>76</v>
      </c>
      <c r="B1" s="144"/>
      <c r="C1" s="144"/>
    </row>
    <row r="2" spans="1:4" s="10" customFormat="1" x14ac:dyDescent="0.25">
      <c r="A2" s="130"/>
      <c r="B2" s="142"/>
      <c r="C2" s="31"/>
    </row>
    <row r="3" spans="1:4" x14ac:dyDescent="0.25">
      <c r="A3" s="33" t="s">
        <v>5</v>
      </c>
      <c r="B3" s="34" t="s">
        <v>40</v>
      </c>
      <c r="C3" s="35"/>
    </row>
    <row r="4" spans="1:4" x14ac:dyDescent="0.25">
      <c r="A4" s="37" t="s">
        <v>64</v>
      </c>
      <c r="B4" s="62" t="s">
        <v>10</v>
      </c>
      <c r="C4" s="107">
        <f>'1. Kwaliteit Perceel 7'!F57</f>
        <v>-77500</v>
      </c>
      <c r="D4" s="22"/>
    </row>
    <row r="5" spans="1:4" x14ac:dyDescent="0.25">
      <c r="A5" s="37" t="s">
        <v>65</v>
      </c>
      <c r="B5" s="62" t="s">
        <v>66</v>
      </c>
      <c r="C5" s="107">
        <f>'2. Prijs Perceel 7'!G10</f>
        <v>0</v>
      </c>
      <c r="D5" s="23"/>
    </row>
    <row r="6" spans="1:4" x14ac:dyDescent="0.25">
      <c r="A6" s="42"/>
      <c r="B6" s="108"/>
      <c r="C6" s="109"/>
    </row>
    <row r="7" spans="1:4" ht="30" x14ac:dyDescent="0.25">
      <c r="A7" s="41"/>
      <c r="B7" s="110" t="s">
        <v>67</v>
      </c>
      <c r="C7" s="50">
        <f>SUM(C4:C5)</f>
        <v>-77500</v>
      </c>
    </row>
    <row r="8" spans="1:4" x14ac:dyDescent="0.25">
      <c r="A8" s="41"/>
      <c r="B8" s="47"/>
      <c r="C8" s="49"/>
    </row>
  </sheetData>
  <sheetProtection algorithmName="SHA-512" hashValue="7bDy/qnPwSpZmwQdrvr9IO+IRv8JssXrVc6ollyK02Xs4WDQ/gNr5ufrgIP2uYEj0HbijZrbv6xUKlSNo4rrBw==" saltValue="Q073G2inVipHZa1P+NnJeg==" spinCount="100000" sheet="1" objects="1" scenarios="1"/>
  <mergeCells count="2">
    <mergeCell ref="A1:C1"/>
    <mergeCell ref="A2:B2"/>
  </mergeCells>
  <dataValidations count="1">
    <dataValidation operator="lessThanOrEqual" allowBlank="1" showInputMessage="1" showErrorMessage="1" sqref="B3:C8" xr:uid="{7A5ED147-A25C-4E9F-A958-69408D8B9435}"/>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BBE6844-C529-45B1-8BE7-567D6B82D8E0}">
  <ds:schemaRefs>
    <ds:schemaRef ds:uri="http://schemas.microsoft.com/sharepoint/v3/contenttype/forms"/>
  </ds:schemaRefs>
</ds:datastoreItem>
</file>

<file path=customXml/itemProps2.xml><?xml version="1.0" encoding="utf-8"?>
<ds:datastoreItem xmlns:ds="http://schemas.openxmlformats.org/officeDocument/2006/customXml" ds:itemID="{746ECD0A-1191-4BEF-8DA4-73D12D19CC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4C653B-1E35-4863-8772-7AC440F8D8F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7</vt:lpstr>
      <vt:lpstr>2. Prijs Perceel 7</vt:lpstr>
      <vt:lpstr>3. Fictieve inschrijfprijs P7</vt:lpstr>
      <vt:lpstr>'1. Kwaliteit Perceel 7'!Afdrukbereik</vt:lpstr>
      <vt:lpstr>'2. Prijs Perceel 7'!Afdrukbereik</vt:lpstr>
      <vt:lpstr>'3. Fictieve inschrijfprijs P7'!Afdrukbereik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Rene Janssen</cp:lastModifiedBy>
  <dcterms:created xsi:type="dcterms:W3CDTF">2021-05-06T12:33:15Z</dcterms:created>
  <dcterms:modified xsi:type="dcterms:W3CDTF">2022-01-10T05:53:50Z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