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Aanleg 4 bruggen achterburggracht te Zuid Scharwoude\"/>
    </mc:Choice>
  </mc:AlternateContent>
  <xr:revisionPtr revIDLastSave="0" documentId="8_{E0843B73-3104-4250-9B58-6677D556CD2B}" xr6:coauthVersionLast="47" xr6:coauthVersionMax="47" xr10:uidLastSave="{00000000-0000-0000-0000-000000000000}"/>
  <bookViews>
    <workbookView xWindow="28680" yWindow="-120" windowWidth="29040" windowHeight="15840" tabRatio="696" xr2:uid="{00000000-000D-0000-FFFF-FFFF00000000}"/>
  </bookViews>
  <sheets>
    <sheet name="Inschrijvers" sheetId="15" r:id="rId1"/>
    <sheet name="Planning " sheetId="5" r:id="rId2"/>
    <sheet name="Plan van Aanpak" sheetId="18" r:id="rId3"/>
    <sheet name="Communicatie" sheetId="19" r:id="rId4"/>
    <sheet name="Prijs" sheetId="22" r:id="rId5"/>
    <sheet name="Overzicht totaal beoordeling" sheetId="20" r:id="rId6"/>
  </sheets>
  <definedNames>
    <definedName name="_xlnm.Print_Area" localSheetId="3">Communicatie!$A$1:$F$15</definedName>
    <definedName name="_xlnm.Print_Area" localSheetId="5">'Overzicht totaal beoordeling'!$A$1:$D$27</definedName>
    <definedName name="_xlnm.Print_Area" localSheetId="2">'Plan van Aanpak'!$A$1:$E$14</definedName>
    <definedName name="_xlnm.Print_Area" localSheetId="4">Prijs!$A$1:$D$15</definedName>
    <definedName name="_xlnm.Print_Titles" localSheetId="3">Communicatie!$1:$15</definedName>
    <definedName name="_xlnm.Print_Titles" localSheetId="2">'Plan van Aanpak'!$1:$14</definedName>
    <definedName name="_xlnm.Print_Titles" localSheetId="4">Prijs!$1:$15</definedName>
    <definedName name="OLE_LINK1" localSheetId="3">Communicatie!#REF!</definedName>
    <definedName name="OLE_LINK1" localSheetId="2">'Plan van Aanpak'!#REF!</definedName>
    <definedName name="OLE_LINK1" localSheetId="4">Prijs!#REF!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9" l="1"/>
  <c r="D11" i="19"/>
  <c r="D12" i="19"/>
  <c r="D9" i="19"/>
  <c r="B9" i="22"/>
  <c r="B10" i="22"/>
  <c r="B11" i="22"/>
  <c r="B12" i="22"/>
  <c r="E11" i="18"/>
  <c r="E12" i="18"/>
  <c r="E13" i="18"/>
  <c r="E10" i="18"/>
  <c r="B12" i="5" l="1"/>
  <c r="B12" i="19"/>
  <c r="B13" i="18"/>
  <c r="D21" i="20"/>
  <c r="E21" i="20"/>
  <c r="F21" i="20"/>
  <c r="C21" i="20"/>
  <c r="B4" i="22"/>
  <c r="B3" i="22"/>
  <c r="B1" i="22"/>
  <c r="F12" i="18"/>
  <c r="E13" i="20" s="1"/>
  <c r="F13" i="18"/>
  <c r="F13" i="20" s="1"/>
  <c r="E10" i="19"/>
  <c r="D17" i="20" s="1"/>
  <c r="E11" i="19"/>
  <c r="E17" i="20" s="1"/>
  <c r="E12" i="19"/>
  <c r="F17" i="20" s="1"/>
  <c r="E9" i="19"/>
  <c r="C17" i="20" s="1"/>
  <c r="B11" i="19"/>
  <c r="B10" i="19"/>
  <c r="B9" i="19"/>
  <c r="F10" i="18"/>
  <c r="C13" i="20" s="1"/>
  <c r="B12" i="18"/>
  <c r="F11" i="18"/>
  <c r="D13" i="20" s="1"/>
  <c r="B11" i="18"/>
  <c r="B10" i="18"/>
  <c r="D9" i="5"/>
  <c r="G9" i="5" s="1"/>
  <c r="C9" i="20" s="1"/>
  <c r="C25" i="20" l="1"/>
  <c r="D10" i="5"/>
  <c r="G10" i="5" s="1"/>
  <c r="D9" i="20" s="1"/>
  <c r="D25" i="20" s="1"/>
  <c r="D11" i="5"/>
  <c r="G11" i="5" s="1"/>
  <c r="E9" i="20" s="1"/>
  <c r="E25" i="20" s="1"/>
  <c r="D12" i="5"/>
  <c r="G12" i="5" s="1"/>
  <c r="F9" i="20" s="1"/>
  <c r="F25" i="20" s="1"/>
  <c r="B4" i="5"/>
  <c r="B1" i="5"/>
  <c r="F8" i="20" l="1"/>
  <c r="E8" i="20"/>
  <c r="D8" i="20"/>
  <c r="C8" i="20"/>
  <c r="F6" i="20"/>
  <c r="E6" i="20"/>
  <c r="D6" i="20"/>
  <c r="C6" i="20"/>
  <c r="B4" i="20"/>
  <c r="B3" i="20"/>
  <c r="B1" i="20"/>
  <c r="E12" i="5" l="1"/>
  <c r="E11" i="5"/>
  <c r="E10" i="5"/>
  <c r="E9" i="5"/>
  <c r="F10" i="5" l="1"/>
  <c r="F11" i="5" l="1"/>
  <c r="F12" i="5"/>
  <c r="F9" i="5"/>
  <c r="B4" i="19"/>
  <c r="B3" i="19"/>
  <c r="B1" i="19"/>
  <c r="B4" i="18" l="1"/>
  <c r="B3" i="18"/>
  <c r="B3" i="5"/>
  <c r="B1" i="18"/>
  <c r="B11" i="5" l="1"/>
  <c r="B10" i="5" l="1"/>
  <c r="B9" i="5"/>
</calcChain>
</file>

<file path=xl/sharedStrings.xml><?xml version="1.0" encoding="utf-8"?>
<sst xmlns="http://schemas.openxmlformats.org/spreadsheetml/2006/main" count="87" uniqueCount="50">
  <si>
    <t>Totaal</t>
  </si>
  <si>
    <t>Plan van Aanpak</t>
  </si>
  <si>
    <t>Weging</t>
  </si>
  <si>
    <t>Positie</t>
  </si>
  <si>
    <t>Plaats</t>
  </si>
  <si>
    <t>Overall positie</t>
  </si>
  <si>
    <t>Maximale score</t>
  </si>
  <si>
    <t>Onderdeel</t>
  </si>
  <si>
    <t>Contactpersoon</t>
  </si>
  <si>
    <t>Bedrijf</t>
  </si>
  <si>
    <t>Inschrijvers</t>
  </si>
  <si>
    <t>Inschrijfsom</t>
  </si>
  <si>
    <t>Totaal score</t>
  </si>
  <si>
    <t>Partij 1</t>
  </si>
  <si>
    <t>Partij 2</t>
  </si>
  <si>
    <t>Partij 3</t>
  </si>
  <si>
    <t>Planning</t>
  </si>
  <si>
    <t>Partij 4</t>
  </si>
  <si>
    <t>Opdrachtgever: gemeente Langedijk</t>
  </si>
  <si>
    <t>2-punten obv gemiddelde</t>
  </si>
  <si>
    <t>2-rangorde</t>
  </si>
  <si>
    <t>(max 20)Totaal punten</t>
  </si>
  <si>
    <t>(max 30)Totaal punten</t>
  </si>
  <si>
    <t xml:space="preserve">Planning </t>
  </si>
  <si>
    <t xml:space="preserve">Totaal </t>
  </si>
  <si>
    <t>Score (1 tm 5)</t>
  </si>
  <si>
    <t>wegingsfactor ( score *2)</t>
  </si>
  <si>
    <t xml:space="preserve">Zeer veel vertouwen </t>
  </si>
  <si>
    <t xml:space="preserve">Veel vertouwen </t>
  </si>
  <si>
    <t xml:space="preserve">redelijk vertrouwen </t>
  </si>
  <si>
    <t xml:space="preserve">matig vertrouwen </t>
  </si>
  <si>
    <t xml:space="preserve">slecht vertrouwen </t>
  </si>
  <si>
    <t>omschrijving</t>
  </si>
  <si>
    <t xml:space="preserve">Punten </t>
  </si>
  <si>
    <t xml:space="preserve">Plan van Aanpak </t>
  </si>
  <si>
    <t xml:space="preserve">Wegingsfactor </t>
  </si>
  <si>
    <t xml:space="preserve">Maximale score </t>
  </si>
  <si>
    <t>wegingsfactor ( score *4)</t>
  </si>
  <si>
    <t>(max 40)Totaal punten</t>
  </si>
  <si>
    <t>(max 10)Totaal punten</t>
  </si>
  <si>
    <t>1.Score (1 tm 5)</t>
  </si>
  <si>
    <t>2.Score (1 tm 5)</t>
  </si>
  <si>
    <t>wegingsfactor *8 (score 1*4 )+(score 2 *4)</t>
  </si>
  <si>
    <t>Communicatie</t>
  </si>
  <si>
    <t>Prijs</t>
  </si>
  <si>
    <t>Maximaal</t>
  </si>
  <si>
    <t>30 punten</t>
  </si>
  <si>
    <t xml:space="preserve">Communicatie </t>
  </si>
  <si>
    <t>Aannemersselectie herstelverbinding Achterburggracht-Machinesloot</t>
  </si>
  <si>
    <t>Datum: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</si>
</sst>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 ;\-#,##0.00\ "/>
    <numFmt numFmtId="166" formatCode="#,##0_ ;\-#,##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23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4"/>
      <color indexed="16"/>
      <name val="Trebuchet MS"/>
      <family val="2"/>
    </font>
    <font>
      <b/>
      <sz val="12"/>
      <name val="Trebuchet MS"/>
      <family val="2"/>
    </font>
    <font>
      <i/>
      <sz val="10"/>
      <name val="Trebuchet MS"/>
      <family val="2"/>
    </font>
    <font>
      <b/>
      <sz val="10"/>
      <color rgb="FF3295C6"/>
      <name val="Trebuchet MS"/>
      <family val="2"/>
    </font>
    <font>
      <b/>
      <i/>
      <sz val="12"/>
      <color rgb="FF3295C6"/>
      <name val="Trebuchet MS"/>
      <family val="2"/>
    </font>
    <font>
      <b/>
      <sz val="14"/>
      <color rgb="FF3295C6"/>
      <name val="Trebuchet MS"/>
      <family val="2"/>
    </font>
    <font>
      <b/>
      <i/>
      <sz val="10"/>
      <color rgb="FF3295C6"/>
      <name val="Trebuchet MS"/>
      <family val="2"/>
    </font>
    <font>
      <sz val="12"/>
      <color rgb="FF3295C6"/>
      <name val="Trebuchet MS"/>
      <family val="2"/>
    </font>
    <font>
      <sz val="10"/>
      <color rgb="FF1F497D"/>
      <name val="Trebuchet MS"/>
      <family val="2"/>
    </font>
    <font>
      <i/>
      <sz val="12"/>
      <name val="Trebuchet MS"/>
      <family val="2"/>
    </font>
    <font>
      <b/>
      <i/>
      <sz val="12"/>
      <name val="Trebuchet MS"/>
      <family val="2"/>
    </font>
    <font>
      <u/>
      <sz val="10"/>
      <color indexed="12"/>
      <name val="Trebuchet MS"/>
      <family val="2"/>
    </font>
    <font>
      <sz val="11"/>
      <color rgb="FF000000"/>
      <name val="Trebuchet MS"/>
      <family val="2"/>
    </font>
    <font>
      <sz val="12"/>
      <name val="Trebuchet MS"/>
      <family val="2"/>
    </font>
    <font>
      <sz val="10"/>
      <name val="Symbol"/>
      <family val="1"/>
      <charset val="2"/>
    </font>
    <font>
      <b/>
      <i/>
      <sz val="14"/>
      <color rgb="FF3295C6"/>
      <name val="Trebuchet MS"/>
      <family val="2"/>
    </font>
    <font>
      <b/>
      <i/>
      <sz val="14"/>
      <color indexed="16"/>
      <name val="Trebuchet MS"/>
      <family val="2"/>
    </font>
    <font>
      <i/>
      <sz val="10"/>
      <color indexed="2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4" fillId="0" borderId="0" xfId="0" applyFont="1"/>
    <xf numFmtId="0" fontId="6" fillId="0" borderId="0" xfId="0" applyFont="1" applyAlignment="1">
      <alignment horizontal="left" vertical="top"/>
    </xf>
    <xf numFmtId="0" fontId="7" fillId="0" borderId="1" xfId="0" applyFont="1" applyBorder="1"/>
    <xf numFmtId="0" fontId="8" fillId="0" borderId="0" xfId="0" applyFont="1" applyAlignment="1">
      <alignment horizontal="right" vertical="top"/>
    </xf>
    <xf numFmtId="0" fontId="12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0" fontId="17" fillId="0" borderId="0" xfId="0" applyFont="1" applyAlignment="1">
      <alignment horizontal="left" vertical="center" indent="4"/>
    </xf>
    <xf numFmtId="0" fontId="17" fillId="0" borderId="0" xfId="0" applyFont="1" applyAlignment="1">
      <alignment horizontal="left" vertical="center" indent="12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1" fillId="0" borderId="1" xfId="0" applyFont="1" applyBorder="1" applyAlignment="1">
      <alignment horizontal="right"/>
    </xf>
    <xf numFmtId="0" fontId="16" fillId="2" borderId="4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15" fillId="2" borderId="2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right" vertical="center" wrapText="1"/>
    </xf>
    <xf numFmtId="0" fontId="14" fillId="0" borderId="0" xfId="0" applyFont="1" applyAlignment="1"/>
    <xf numFmtId="0" fontId="6" fillId="0" borderId="0" xfId="0" applyFont="1" applyAlignment="1"/>
    <xf numFmtId="0" fontId="21" fillId="0" borderId="0" xfId="0" applyFont="1" applyAlignment="1">
      <alignment horizontal="left" vertical="center" indent="4"/>
    </xf>
    <xf numFmtId="0" fontId="20" fillId="0" borderId="0" xfId="2" applyFont="1" applyAlignment="1" applyProtection="1">
      <alignment horizontal="left" vertical="center" indent="8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2" fillId="0" borderId="0" xfId="0" applyFont="1"/>
    <xf numFmtId="0" fontId="19" fillId="0" borderId="0" xfId="0" applyFont="1"/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vertical="top"/>
    </xf>
    <xf numFmtId="0" fontId="18" fillId="0" borderId="0" xfId="0" applyFont="1"/>
    <xf numFmtId="0" fontId="10" fillId="0" borderId="5" xfId="0" applyFont="1" applyBorder="1" applyAlignment="1">
      <alignment horizontal="right" vertical="center" wrapText="1"/>
    </xf>
    <xf numFmtId="1" fontId="10" fillId="0" borderId="5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8" fillId="0" borderId="1" xfId="0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vertical="center" indent="2"/>
    </xf>
    <xf numFmtId="0" fontId="12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24" fillId="0" borderId="0" xfId="0" applyFont="1" applyAlignment="1"/>
    <xf numFmtId="0" fontId="25" fillId="0" borderId="0" xfId="0" applyFont="1" applyAlignment="1">
      <alignment vertical="top"/>
    </xf>
    <xf numFmtId="0" fontId="26" fillId="0" borderId="0" xfId="0" applyFont="1" applyAlignment="1"/>
    <xf numFmtId="0" fontId="11" fillId="0" borderId="0" xfId="0" applyFont="1"/>
    <xf numFmtId="4" fontId="8" fillId="0" borderId="6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3" fillId="3" borderId="3" xfId="0" applyFont="1" applyFill="1" applyBorder="1" applyAlignment="1">
      <alignment vertical="top"/>
    </xf>
    <xf numFmtId="0" fontId="13" fillId="3" borderId="2" xfId="0" applyFont="1" applyFill="1" applyBorder="1" applyAlignment="1">
      <alignment vertical="top"/>
    </xf>
    <xf numFmtId="0" fontId="13" fillId="3" borderId="4" xfId="0" applyFont="1" applyFill="1" applyBorder="1" applyAlignment="1">
      <alignment vertical="top"/>
    </xf>
    <xf numFmtId="0" fontId="22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8" fillId="4" borderId="1" xfId="0" quotePrefix="1" applyFont="1" applyFill="1" applyBorder="1" applyAlignment="1">
      <alignment vertical="top"/>
    </xf>
    <xf numFmtId="9" fontId="8" fillId="0" borderId="0" xfId="0" applyNumberFormat="1" applyFont="1" applyAlignment="1">
      <alignment vertical="top"/>
    </xf>
    <xf numFmtId="9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0" fillId="0" borderId="10" xfId="0" applyFont="1" applyBorder="1" applyAlignment="1"/>
    <xf numFmtId="0" fontId="8" fillId="0" borderId="0" xfId="0" applyFont="1" applyAlignment="1">
      <alignment vertical="center"/>
    </xf>
    <xf numFmtId="166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right" vertical="top"/>
    </xf>
    <xf numFmtId="0" fontId="22" fillId="0" borderId="0" xfId="0" applyFont="1" applyBorder="1" applyAlignment="1">
      <alignment vertical="top"/>
    </xf>
    <xf numFmtId="0" fontId="13" fillId="0" borderId="2" xfId="0" applyFont="1" applyFill="1" applyBorder="1" applyAlignment="1">
      <alignment vertical="top" wrapText="1"/>
    </xf>
    <xf numFmtId="2" fontId="8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" fontId="13" fillId="3" borderId="4" xfId="0" applyNumberFormat="1" applyFont="1" applyFill="1" applyBorder="1" applyAlignment="1">
      <alignment horizontal="center" vertical="center"/>
    </xf>
    <xf numFmtId="0" fontId="10" fillId="0" borderId="11" xfId="0" applyFont="1" applyBorder="1" applyAlignment="1"/>
    <xf numFmtId="0" fontId="10" fillId="0" borderId="13" xfId="0" applyFont="1" applyBorder="1" applyAlignment="1"/>
    <xf numFmtId="0" fontId="10" fillId="0" borderId="9" xfId="0" applyFont="1" applyBorder="1" applyAlignment="1"/>
    <xf numFmtId="0" fontId="10" fillId="0" borderId="12" xfId="0" applyFont="1" applyBorder="1" applyAlignment="1"/>
    <xf numFmtId="0" fontId="10" fillId="0" borderId="7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" fontId="12" fillId="4" borderId="1" xfId="0" applyNumberFormat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top"/>
    </xf>
    <xf numFmtId="0" fontId="13" fillId="3" borderId="14" xfId="0" applyFont="1" applyFill="1" applyBorder="1" applyAlignment="1">
      <alignment vertical="top"/>
    </xf>
    <xf numFmtId="0" fontId="13" fillId="3" borderId="13" xfId="0" applyFont="1" applyFill="1" applyBorder="1" applyAlignment="1">
      <alignment vertical="top"/>
    </xf>
    <xf numFmtId="0" fontId="8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 vertical="center"/>
    </xf>
  </cellXfs>
  <cellStyles count="11">
    <cellStyle name="Euro" xfId="1" xr:uid="{00000000-0005-0000-0000-000000000000}"/>
    <cellStyle name="Hyperlink" xfId="2" builtinId="8"/>
    <cellStyle name="Procent 2" xfId="8" xr:uid="{00000000-0005-0000-0000-000002000000}"/>
    <cellStyle name="Standaard" xfId="0" builtinId="0"/>
    <cellStyle name="Standaard 2" xfId="4" xr:uid="{00000000-0005-0000-0000-000004000000}"/>
    <cellStyle name="Standaard 2 2" xfId="9" xr:uid="{00000000-0005-0000-0000-000005000000}"/>
    <cellStyle name="Standaard 3" xfId="6" xr:uid="{00000000-0005-0000-0000-000006000000}"/>
    <cellStyle name="Valuta" xfId="3" builtinId="4"/>
    <cellStyle name="Valuta 2" xfId="5" xr:uid="{00000000-0005-0000-0000-000008000000}"/>
    <cellStyle name="Valuta 2 2" xfId="10" xr:uid="{00000000-0005-0000-0000-000009000000}"/>
    <cellStyle name="Valuta 3" xfId="7" xr:uid="{00000000-0005-0000-0000-00000A000000}"/>
  </cellStyles>
  <dxfs count="83"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FF66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5"/>
  <sheetViews>
    <sheetView tabSelected="1" showWhiteSpace="0" zoomScale="70" zoomScaleNormal="70" workbookViewId="0">
      <selection activeCell="C43" sqref="C43"/>
    </sheetView>
  </sheetViews>
  <sheetFormatPr defaultColWidth="9.140625" defaultRowHeight="15" x14ac:dyDescent="0.3"/>
  <cols>
    <col min="1" max="1" width="3.85546875" style="3" customWidth="1"/>
    <col min="2" max="2" width="31.5703125" style="3" bestFit="1" customWidth="1"/>
    <col min="3" max="3" width="34.42578125" style="3" bestFit="1" customWidth="1"/>
    <col min="4" max="4" width="17.42578125" style="3" bestFit="1" customWidth="1"/>
    <col min="5" max="5" width="23.5703125" style="3" bestFit="1" customWidth="1"/>
    <col min="6" max="6" width="9.140625" style="3"/>
    <col min="7" max="7" width="14.28515625" style="3" customWidth="1"/>
    <col min="8" max="16384" width="9.140625" style="3"/>
  </cols>
  <sheetData>
    <row r="1" spans="1:6" s="6" customFormat="1" ht="34.5" customHeight="1" x14ac:dyDescent="0.3">
      <c r="B1" s="25" t="s">
        <v>48</v>
      </c>
      <c r="C1" s="9"/>
      <c r="D1" s="9"/>
      <c r="E1" s="9"/>
    </row>
    <row r="3" spans="1:6" x14ac:dyDescent="0.3">
      <c r="B3" s="1" t="s">
        <v>18</v>
      </c>
      <c r="C3" s="1"/>
    </row>
    <row r="4" spans="1:6" x14ac:dyDescent="0.3">
      <c r="B4" s="1" t="s">
        <v>49</v>
      </c>
      <c r="C4" s="1"/>
    </row>
    <row r="5" spans="1:6" ht="15.75" thickBot="1" x14ac:dyDescent="0.35"/>
    <row r="6" spans="1:6" ht="18.75" thickBot="1" x14ac:dyDescent="0.35">
      <c r="B6" s="24" t="s">
        <v>10</v>
      </c>
      <c r="C6" s="26"/>
      <c r="D6" s="21"/>
    </row>
    <row r="7" spans="1:6" x14ac:dyDescent="0.3">
      <c r="B7" s="11" t="s">
        <v>9</v>
      </c>
      <c r="C7" s="11" t="s">
        <v>8</v>
      </c>
      <c r="D7" s="11" t="s">
        <v>4</v>
      </c>
    </row>
    <row r="8" spans="1:6" s="6" customFormat="1" x14ac:dyDescent="0.2">
      <c r="A8" s="12">
        <v>1</v>
      </c>
      <c r="B8" s="61" t="s">
        <v>13</v>
      </c>
      <c r="C8" s="62"/>
      <c r="D8" s="63"/>
    </row>
    <row r="9" spans="1:6" s="6" customFormat="1" x14ac:dyDescent="0.2">
      <c r="A9" s="12">
        <v>2</v>
      </c>
      <c r="B9" s="61" t="s">
        <v>14</v>
      </c>
      <c r="C9" s="62"/>
      <c r="D9" s="64"/>
    </row>
    <row r="10" spans="1:6" s="6" customFormat="1" x14ac:dyDescent="0.2">
      <c r="A10" s="12">
        <v>3</v>
      </c>
      <c r="B10" s="61" t="s">
        <v>15</v>
      </c>
      <c r="C10" s="62"/>
      <c r="D10" s="64"/>
    </row>
    <row r="11" spans="1:6" s="6" customFormat="1" x14ac:dyDescent="0.2">
      <c r="A11" s="12">
        <v>4</v>
      </c>
      <c r="B11" s="61" t="s">
        <v>17</v>
      </c>
      <c r="C11" s="62"/>
      <c r="D11" s="64"/>
    </row>
    <row r="12" spans="1:6" ht="15.75" thickBot="1" x14ac:dyDescent="0.35"/>
    <row r="13" spans="1:6" ht="18.75" thickBot="1" x14ac:dyDescent="0.35">
      <c r="B13" s="24" t="s">
        <v>2</v>
      </c>
      <c r="C13" s="21"/>
    </row>
    <row r="14" spans="1:6" x14ac:dyDescent="0.3">
      <c r="B14" s="11" t="s">
        <v>7</v>
      </c>
      <c r="C14" s="15" t="s">
        <v>6</v>
      </c>
    </row>
    <row r="15" spans="1:6" x14ac:dyDescent="0.3">
      <c r="B15" s="20" t="s">
        <v>16</v>
      </c>
      <c r="C15" s="44">
        <v>10</v>
      </c>
      <c r="D15" s="66"/>
      <c r="F15" s="66"/>
    </row>
    <row r="16" spans="1:6" x14ac:dyDescent="0.3">
      <c r="B16" s="14" t="s">
        <v>1</v>
      </c>
      <c r="C16" s="45">
        <v>40</v>
      </c>
      <c r="D16" s="66"/>
      <c r="F16" s="66"/>
    </row>
    <row r="17" spans="2:6" s="67" customFormat="1" x14ac:dyDescent="0.3">
      <c r="B17" s="14" t="s">
        <v>47</v>
      </c>
      <c r="C17" s="45">
        <v>20</v>
      </c>
    </row>
    <row r="18" spans="2:6" x14ac:dyDescent="0.3">
      <c r="B18" s="14" t="s">
        <v>44</v>
      </c>
      <c r="C18" s="45">
        <v>30</v>
      </c>
    </row>
    <row r="19" spans="2:6" x14ac:dyDescent="0.3">
      <c r="B19" s="46"/>
      <c r="C19"/>
      <c r="D19"/>
      <c r="E19"/>
      <c r="F19" s="43"/>
    </row>
    <row r="20" spans="2:6" x14ac:dyDescent="0.3">
      <c r="D20"/>
      <c r="E20"/>
      <c r="F20"/>
    </row>
    <row r="21" spans="2:6" ht="16.5" x14ac:dyDescent="0.3">
      <c r="B21" s="30"/>
      <c r="C21" s="30"/>
    </row>
    <row r="22" spans="2:6" ht="16.5" x14ac:dyDescent="0.3">
      <c r="B22" s="30"/>
      <c r="C22" s="30"/>
    </row>
    <row r="23" spans="2:6" ht="16.5" x14ac:dyDescent="0.3">
      <c r="B23" s="30"/>
      <c r="C23" s="30"/>
    </row>
    <row r="25" spans="2:6" ht="18.75" x14ac:dyDescent="0.3">
      <c r="B25" s="9"/>
    </row>
    <row r="30" spans="2:6" x14ac:dyDescent="0.3">
      <c r="B30" s="16"/>
      <c r="C30" s="16"/>
    </row>
    <row r="31" spans="2:6" x14ac:dyDescent="0.3">
      <c r="B31" s="18"/>
      <c r="C31" s="18"/>
    </row>
    <row r="32" spans="2:6" x14ac:dyDescent="0.3">
      <c r="B32" s="31"/>
      <c r="C32" s="31"/>
    </row>
    <row r="33" spans="2:3" x14ac:dyDescent="0.3">
      <c r="B33" s="31"/>
      <c r="C33" s="31"/>
    </row>
    <row r="34" spans="2:3" x14ac:dyDescent="0.3">
      <c r="B34" s="17"/>
      <c r="C34" s="17"/>
    </row>
    <row r="35" spans="2:3" x14ac:dyDescent="0.3">
      <c r="B35" s="18"/>
      <c r="C35" s="18"/>
    </row>
    <row r="36" spans="2:3" x14ac:dyDescent="0.3">
      <c r="B36" s="16"/>
      <c r="C36" s="16"/>
    </row>
    <row r="37" spans="2:3" x14ac:dyDescent="0.3">
      <c r="B37" s="18"/>
      <c r="C37" s="18"/>
    </row>
    <row r="38" spans="2:3" x14ac:dyDescent="0.3">
      <c r="B38" s="31"/>
      <c r="C38" s="31"/>
    </row>
    <row r="39" spans="2:3" x14ac:dyDescent="0.3">
      <c r="B39" s="31"/>
      <c r="C39" s="31"/>
    </row>
    <row r="40" spans="2:3" x14ac:dyDescent="0.3">
      <c r="B40" s="19"/>
      <c r="C40" s="19"/>
    </row>
    <row r="41" spans="2:3" x14ac:dyDescent="0.3">
      <c r="B41" s="18"/>
      <c r="C41" s="18"/>
    </row>
    <row r="42" spans="2:3" x14ac:dyDescent="0.3">
      <c r="B42" s="16"/>
      <c r="C42" s="16"/>
    </row>
    <row r="43" spans="2:3" x14ac:dyDescent="0.3">
      <c r="B43" s="18"/>
      <c r="C43" s="18"/>
    </row>
    <row r="44" spans="2:3" x14ac:dyDescent="0.3">
      <c r="B44" s="31"/>
      <c r="C44" s="31"/>
    </row>
    <row r="45" spans="2:3" x14ac:dyDescent="0.3">
      <c r="B45" s="31"/>
      <c r="C45" s="31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J15"/>
  <sheetViews>
    <sheetView topLeftCell="B1" zoomScale="90" zoomScaleNormal="90" zoomScalePageLayoutView="145" workbookViewId="0">
      <selection activeCell="D19" sqref="D19"/>
    </sheetView>
  </sheetViews>
  <sheetFormatPr defaultColWidth="19.85546875" defaultRowHeight="15" x14ac:dyDescent="0.3"/>
  <cols>
    <col min="1" max="1" width="3.85546875" style="3" customWidth="1"/>
    <col min="2" max="2" width="37.28515625" style="3" customWidth="1"/>
    <col min="3" max="3" width="24.140625" style="3" customWidth="1"/>
    <col min="4" max="4" width="24.140625" style="52" customWidth="1"/>
    <col min="5" max="6" width="24.140625" style="52" hidden="1" customWidth="1"/>
    <col min="7" max="7" width="24.140625" style="3" customWidth="1"/>
    <col min="8" max="8" width="19.85546875" style="3"/>
    <col min="9" max="9" width="24.5703125" style="3" bestFit="1" customWidth="1"/>
    <col min="10" max="16384" width="19.85546875" style="3"/>
  </cols>
  <sheetData>
    <row r="1" spans="1:10" s="6" customFormat="1" ht="34.5" customHeight="1" x14ac:dyDescent="0.3">
      <c r="B1" s="25" t="str">
        <f>Inschrijvers!B1</f>
        <v>Aannemersselectie herstelverbinding Achterburggracht-Machinesloot</v>
      </c>
      <c r="C1" s="28"/>
      <c r="D1" s="49"/>
      <c r="E1" s="49"/>
      <c r="F1" s="49"/>
      <c r="G1" s="9"/>
    </row>
    <row r="2" spans="1:10" s="6" customFormat="1" ht="15" customHeight="1" x14ac:dyDescent="0.2">
      <c r="B2" s="12"/>
      <c r="C2" s="5"/>
      <c r="D2" s="50"/>
      <c r="E2" s="50"/>
      <c r="F2" s="50"/>
      <c r="G2" s="7"/>
    </row>
    <row r="3" spans="1:10" s="6" customFormat="1" ht="15" customHeight="1" x14ac:dyDescent="0.2">
      <c r="B3" s="1" t="str">
        <f>Inschrijvers!B3</f>
        <v>Opdrachtgever: gemeente Langedijk</v>
      </c>
      <c r="C3" s="5"/>
      <c r="D3" s="50"/>
      <c r="E3" s="50"/>
      <c r="F3" s="50"/>
      <c r="G3" s="7"/>
    </row>
    <row r="4" spans="1:10" s="6" customFormat="1" x14ac:dyDescent="0.3">
      <c r="B4" s="1" t="str">
        <f>Inschrijvers!B4</f>
        <v>Datum: September 2021</v>
      </c>
      <c r="C4" s="29"/>
      <c r="D4" s="51"/>
      <c r="E4" s="51"/>
      <c r="F4" s="51"/>
      <c r="G4" s="10"/>
    </row>
    <row r="5" spans="1:10" s="58" customFormat="1" ht="18.75" thickBot="1" x14ac:dyDescent="0.4">
      <c r="A5" s="2"/>
      <c r="C5" s="4"/>
      <c r="D5" s="59"/>
      <c r="E5" s="59"/>
      <c r="F5" s="59"/>
      <c r="G5" s="2"/>
    </row>
    <row r="6" spans="1:10" s="58" customFormat="1" ht="18.75" thickBot="1" x14ac:dyDescent="0.4">
      <c r="B6" s="55" t="s">
        <v>23</v>
      </c>
      <c r="C6" s="56"/>
      <c r="D6" s="56"/>
      <c r="E6" s="56"/>
      <c r="F6" s="56"/>
      <c r="G6" s="57"/>
      <c r="I6" s="87" t="s">
        <v>32</v>
      </c>
      <c r="J6" s="88" t="s">
        <v>33</v>
      </c>
    </row>
    <row r="7" spans="1:10" s="58" customFormat="1" ht="18" x14ac:dyDescent="0.35">
      <c r="B7" s="6"/>
      <c r="C7" s="6"/>
      <c r="D7" s="6"/>
      <c r="E7" s="6"/>
      <c r="F7" s="6"/>
      <c r="G7" s="6"/>
      <c r="I7" s="70" t="s">
        <v>27</v>
      </c>
      <c r="J7" s="83">
        <v>5</v>
      </c>
    </row>
    <row r="8" spans="1:10" s="58" customFormat="1" ht="18" x14ac:dyDescent="0.35">
      <c r="B8" s="13"/>
      <c r="C8" s="42" t="s">
        <v>25</v>
      </c>
      <c r="D8" s="42" t="s">
        <v>26</v>
      </c>
      <c r="E8" s="42" t="s">
        <v>19</v>
      </c>
      <c r="F8" s="42" t="s">
        <v>20</v>
      </c>
      <c r="G8" s="42" t="s">
        <v>24</v>
      </c>
      <c r="I8" s="82" t="s">
        <v>28</v>
      </c>
      <c r="J8" s="84">
        <v>4</v>
      </c>
    </row>
    <row r="9" spans="1:10" s="58" customFormat="1" ht="18" x14ac:dyDescent="0.35">
      <c r="B9" s="54" t="str">
        <f>Inschrijvers!$B$8</f>
        <v>Partij 1</v>
      </c>
      <c r="C9" s="89"/>
      <c r="D9" s="72">
        <f>C9*2</f>
        <v>0</v>
      </c>
      <c r="E9" s="72" t="e">
        <f>(1-(( C9-#REF!) /#REF!))*70</f>
        <v>#REF!</v>
      </c>
      <c r="F9" s="60" t="e">
        <f>_xlfn.RANK.AVG(E9,E9:E12)</f>
        <v>#REF!</v>
      </c>
      <c r="G9" s="60">
        <f>D9</f>
        <v>0</v>
      </c>
      <c r="I9" s="82" t="s">
        <v>29</v>
      </c>
      <c r="J9" s="84">
        <v>3</v>
      </c>
    </row>
    <row r="10" spans="1:10" s="58" customFormat="1" ht="18" x14ac:dyDescent="0.35">
      <c r="B10" s="54" t="str">
        <f>Inschrijvers!$B$9</f>
        <v>Partij 2</v>
      </c>
      <c r="C10" s="89"/>
      <c r="D10" s="72">
        <f>C10*2</f>
        <v>0</v>
      </c>
      <c r="E10" s="72" t="e">
        <f>(1-(( C10-#REF!) /#REF!))*70</f>
        <v>#REF!</v>
      </c>
      <c r="F10" s="60" t="e">
        <f>_xlfn.RANK.AVG(E10,E9:E12)</f>
        <v>#REF!</v>
      </c>
      <c r="G10" s="60">
        <f>D10</f>
        <v>0</v>
      </c>
      <c r="I10" s="82" t="s">
        <v>30</v>
      </c>
      <c r="J10" s="84">
        <v>2</v>
      </c>
    </row>
    <row r="11" spans="1:10" s="58" customFormat="1" ht="18.75" thickBot="1" x14ac:dyDescent="0.4">
      <c r="B11" s="54" t="str">
        <f>Inschrijvers!$B$10</f>
        <v>Partij 3</v>
      </c>
      <c r="C11" s="89"/>
      <c r="D11" s="72">
        <f>C11*2</f>
        <v>0</v>
      </c>
      <c r="E11" s="72" t="e">
        <f>(1-(( C11-#REF!) /#REF!))*70</f>
        <v>#REF!</v>
      </c>
      <c r="F11" s="60" t="e">
        <f>_xlfn.RANK.AVG(E11,E9:E12)</f>
        <v>#REF!</v>
      </c>
      <c r="G11" s="60">
        <f>D11</f>
        <v>0</v>
      </c>
      <c r="I11" s="85" t="s">
        <v>31</v>
      </c>
      <c r="J11" s="86">
        <v>1</v>
      </c>
    </row>
    <row r="12" spans="1:10" s="58" customFormat="1" ht="18" x14ac:dyDescent="0.35">
      <c r="B12" s="54" t="str">
        <f>Inschrijvers!$B$11</f>
        <v>Partij 4</v>
      </c>
      <c r="C12" s="89"/>
      <c r="D12" s="72">
        <f t="shared" ref="D12" si="0">C12*2</f>
        <v>0</v>
      </c>
      <c r="E12" s="72" t="e">
        <f>(1-(( C12-#REF!) /#REF!))*70</f>
        <v>#REF!</v>
      </c>
      <c r="F12" s="60" t="e">
        <f>_xlfn.RANK.AVG(E12,E9:E12)</f>
        <v>#REF!</v>
      </c>
      <c r="G12" s="60">
        <f t="shared" ref="G12" si="1">D12</f>
        <v>0</v>
      </c>
      <c r="I12" s="71"/>
    </row>
    <row r="13" spans="1:10" s="58" customFormat="1" ht="18.75" thickBot="1" x14ac:dyDescent="0.4">
      <c r="B13" s="59"/>
      <c r="C13" s="59"/>
      <c r="D13" s="59"/>
      <c r="E13" s="59"/>
      <c r="F13" s="59"/>
      <c r="G13" s="2"/>
    </row>
    <row r="14" spans="1:10" ht="18" x14ac:dyDescent="0.3">
      <c r="B14" s="90" t="s">
        <v>7</v>
      </c>
      <c r="C14" s="91" t="s">
        <v>35</v>
      </c>
      <c r="D14" s="92" t="s">
        <v>36</v>
      </c>
    </row>
    <row r="15" spans="1:10" ht="15.75" thickBot="1" x14ac:dyDescent="0.35">
      <c r="B15" s="93" t="s">
        <v>23</v>
      </c>
      <c r="C15" s="94">
        <v>2</v>
      </c>
      <c r="D15" s="95">
        <v>10</v>
      </c>
    </row>
  </sheetData>
  <phoneticPr fontId="4" type="noConversion"/>
  <conditionalFormatting sqref="F9:F12">
    <cfRule type="colorScale" priority="10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7">
      <colorScale>
        <cfvo type="min"/>
        <cfvo type="max"/>
        <color rgb="FF63BE7B"/>
        <color rgb="FFFFEF9C"/>
      </colorScale>
    </cfRule>
    <cfRule type="cellIs" dxfId="82" priority="108" operator="equal">
      <formula>2</formula>
    </cfRule>
    <cfRule type="cellIs" dxfId="81" priority="109" operator="equal">
      <formula>1</formula>
    </cfRule>
  </conditionalFormatting>
  <pageMargins left="0.75" right="0.75" top="1" bottom="1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I51"/>
  <sheetViews>
    <sheetView zoomScaleNormal="100" zoomScaleSheetLayoutView="70" zoomScalePageLayoutView="55" workbookViewId="0">
      <selection activeCell="C18" sqref="C18"/>
    </sheetView>
  </sheetViews>
  <sheetFormatPr defaultColWidth="9.140625" defaultRowHeight="15" x14ac:dyDescent="0.3"/>
  <cols>
    <col min="1" max="1" width="3.28515625" style="3" customWidth="1"/>
    <col min="2" max="2" width="77.7109375" style="4" customWidth="1"/>
    <col min="3" max="4" width="23.5703125" style="2" bestFit="1" customWidth="1"/>
    <col min="5" max="5" width="39.42578125" style="2" bestFit="1" customWidth="1"/>
    <col min="6" max="6" width="7" style="3" bestFit="1" customWidth="1"/>
    <col min="7" max="8" width="24.5703125" style="3" bestFit="1" customWidth="1"/>
    <col min="9" max="16384" width="9.140625" style="3"/>
  </cols>
  <sheetData>
    <row r="1" spans="1:9" s="6" customFormat="1" ht="34.5" customHeight="1" x14ac:dyDescent="0.3">
      <c r="B1" s="25" t="str">
        <f>Inschrijvers!B1</f>
        <v>Aannemersselectie herstelverbinding Achterburggracht-Machinesloot</v>
      </c>
      <c r="C1" s="28"/>
      <c r="D1" s="28"/>
      <c r="E1" s="28"/>
      <c r="F1" s="9"/>
    </row>
    <row r="2" spans="1:9" s="6" customFormat="1" ht="15" customHeight="1" x14ac:dyDescent="0.3">
      <c r="A2" s="12"/>
      <c r="B2" s="22"/>
      <c r="C2" s="5"/>
      <c r="D2" s="5"/>
      <c r="E2" s="5"/>
      <c r="F2" s="7"/>
    </row>
    <row r="3" spans="1:9" s="6" customFormat="1" ht="15" customHeight="1" x14ac:dyDescent="0.2">
      <c r="A3" s="12"/>
      <c r="B3" s="23" t="str">
        <f>Inschrijvers!B3</f>
        <v>Opdrachtgever: gemeente Langedijk</v>
      </c>
      <c r="C3" s="5"/>
      <c r="D3" s="5"/>
      <c r="E3" s="5"/>
      <c r="F3" s="7"/>
    </row>
    <row r="4" spans="1:9" s="6" customFormat="1" x14ac:dyDescent="0.3">
      <c r="A4" s="12"/>
      <c r="B4" s="23" t="str">
        <f>Inschrijvers!B4</f>
        <v>Datum: September 2021</v>
      </c>
      <c r="C4" s="29"/>
      <c r="D4" s="29"/>
      <c r="E4" s="29"/>
      <c r="F4" s="7"/>
    </row>
    <row r="5" spans="1:9" s="6" customFormat="1" x14ac:dyDescent="0.2">
      <c r="A5" s="12"/>
      <c r="B5" s="8"/>
      <c r="F5" s="7"/>
    </row>
    <row r="6" spans="1:9" s="58" customFormat="1" ht="18.75" thickBot="1" x14ac:dyDescent="0.4">
      <c r="A6" s="2"/>
      <c r="C6" s="4"/>
      <c r="D6" s="4"/>
      <c r="E6" s="59"/>
      <c r="F6" s="2"/>
    </row>
    <row r="7" spans="1:9" s="58" customFormat="1" ht="18.75" thickBot="1" x14ac:dyDescent="0.4">
      <c r="B7" s="55" t="s">
        <v>34</v>
      </c>
      <c r="C7" s="56"/>
      <c r="D7" s="56"/>
      <c r="E7" s="56"/>
      <c r="F7" s="57"/>
      <c r="H7" s="87" t="s">
        <v>32</v>
      </c>
      <c r="I7" s="88" t="s">
        <v>33</v>
      </c>
    </row>
    <row r="8" spans="1:9" s="58" customFormat="1" ht="18" x14ac:dyDescent="0.35">
      <c r="B8" s="6"/>
      <c r="C8" s="6"/>
      <c r="D8" s="6"/>
      <c r="E8" s="6"/>
      <c r="F8" s="6"/>
      <c r="H8" s="70" t="s">
        <v>27</v>
      </c>
      <c r="I8" s="83">
        <v>5</v>
      </c>
    </row>
    <row r="9" spans="1:9" s="58" customFormat="1" ht="18" x14ac:dyDescent="0.35">
      <c r="B9" s="13"/>
      <c r="C9" s="42" t="s">
        <v>40</v>
      </c>
      <c r="D9" s="42" t="s">
        <v>41</v>
      </c>
      <c r="E9" s="42" t="s">
        <v>42</v>
      </c>
      <c r="F9" s="42" t="s">
        <v>24</v>
      </c>
      <c r="H9" s="82" t="s">
        <v>28</v>
      </c>
      <c r="I9" s="84">
        <v>4</v>
      </c>
    </row>
    <row r="10" spans="1:9" s="58" customFormat="1" ht="18" x14ac:dyDescent="0.35">
      <c r="B10" s="54" t="str">
        <f>Inschrijvers!$B$8</f>
        <v>Partij 1</v>
      </c>
      <c r="C10" s="89"/>
      <c r="D10" s="89"/>
      <c r="E10" s="72">
        <f>(C10*4)+(D10*4)</f>
        <v>0</v>
      </c>
      <c r="F10" s="60">
        <f>E10</f>
        <v>0</v>
      </c>
      <c r="H10" s="82" t="s">
        <v>29</v>
      </c>
      <c r="I10" s="84">
        <v>3</v>
      </c>
    </row>
    <row r="11" spans="1:9" s="58" customFormat="1" ht="18" x14ac:dyDescent="0.35">
      <c r="B11" s="54" t="str">
        <f>Inschrijvers!$B$9</f>
        <v>Partij 2</v>
      </c>
      <c r="C11" s="89"/>
      <c r="D11" s="89"/>
      <c r="E11" s="72">
        <f t="shared" ref="E11:E13" si="0">(C11*4)+(D11*4)</f>
        <v>0</v>
      </c>
      <c r="F11" s="60">
        <f>E11</f>
        <v>0</v>
      </c>
      <c r="H11" s="82" t="s">
        <v>30</v>
      </c>
      <c r="I11" s="84">
        <v>2</v>
      </c>
    </row>
    <row r="12" spans="1:9" s="58" customFormat="1" ht="18.75" thickBot="1" x14ac:dyDescent="0.4">
      <c r="B12" s="54" t="str">
        <f>Inschrijvers!$B$10</f>
        <v>Partij 3</v>
      </c>
      <c r="C12" s="89"/>
      <c r="D12" s="89"/>
      <c r="E12" s="72">
        <f t="shared" si="0"/>
        <v>0</v>
      </c>
      <c r="F12" s="60">
        <f>E12</f>
        <v>0</v>
      </c>
      <c r="H12" s="85" t="s">
        <v>31</v>
      </c>
      <c r="I12" s="86">
        <v>1</v>
      </c>
    </row>
    <row r="13" spans="1:9" s="58" customFormat="1" ht="18" x14ac:dyDescent="0.35">
      <c r="B13" s="54" t="str">
        <f>Inschrijvers!$B$11</f>
        <v>Partij 4</v>
      </c>
      <c r="C13" s="89"/>
      <c r="D13" s="89"/>
      <c r="E13" s="72">
        <f t="shared" si="0"/>
        <v>0</v>
      </c>
      <c r="F13" s="60">
        <f t="shared" ref="F13" si="1">E13</f>
        <v>0</v>
      </c>
      <c r="H13" s="71"/>
    </row>
    <row r="14" spans="1:9" s="58" customFormat="1" ht="18.75" thickBot="1" x14ac:dyDescent="0.4">
      <c r="B14" s="59"/>
      <c r="C14" s="59"/>
      <c r="D14" s="59"/>
      <c r="E14" s="59"/>
      <c r="F14" s="2"/>
    </row>
    <row r="15" spans="1:9" ht="28.5" customHeight="1" x14ac:dyDescent="0.3">
      <c r="B15" s="90" t="s">
        <v>7</v>
      </c>
      <c r="C15" s="91" t="s">
        <v>35</v>
      </c>
      <c r="D15" s="91" t="s">
        <v>35</v>
      </c>
      <c r="E15" s="92" t="s">
        <v>36</v>
      </c>
    </row>
    <row r="16" spans="1:9" ht="28.5" customHeight="1" thickBot="1" x14ac:dyDescent="0.35">
      <c r="B16" s="93" t="s">
        <v>34</v>
      </c>
      <c r="C16" s="94">
        <v>8</v>
      </c>
      <c r="D16" s="94">
        <v>8</v>
      </c>
      <c r="E16" s="95">
        <v>40</v>
      </c>
    </row>
    <row r="17" spans="3:3" s="3" customFormat="1" ht="28.5" customHeight="1" x14ac:dyDescent="0.3">
      <c r="C17" s="67"/>
    </row>
    <row r="18" spans="3:3" s="3" customFormat="1" ht="28.5" customHeight="1" x14ac:dyDescent="0.3">
      <c r="C18" s="67"/>
    </row>
    <row r="19" spans="3:3" s="3" customFormat="1" ht="28.5" customHeight="1" x14ac:dyDescent="0.3">
      <c r="C19" s="67"/>
    </row>
    <row r="20" spans="3:3" s="3" customFormat="1" ht="28.5" customHeight="1" x14ac:dyDescent="0.3">
      <c r="C20" s="67"/>
    </row>
    <row r="21" spans="3:3" s="3" customFormat="1" ht="28.5" customHeight="1" x14ac:dyDescent="0.3">
      <c r="C21" s="67"/>
    </row>
    <row r="22" spans="3:3" s="3" customFormat="1" ht="28.5" customHeight="1" x14ac:dyDescent="0.3">
      <c r="C22" s="67"/>
    </row>
    <row r="23" spans="3:3" s="3" customFormat="1" ht="28.5" customHeight="1" x14ac:dyDescent="0.3">
      <c r="C23" s="67"/>
    </row>
    <row r="24" spans="3:3" s="3" customFormat="1" ht="28.5" customHeight="1" x14ac:dyDescent="0.3">
      <c r="C24" s="67"/>
    </row>
    <row r="25" spans="3:3" s="3" customFormat="1" ht="28.5" customHeight="1" x14ac:dyDescent="0.3">
      <c r="C25" s="67"/>
    </row>
    <row r="26" spans="3:3" s="3" customFormat="1" ht="28.5" customHeight="1" x14ac:dyDescent="0.3">
      <c r="C26" s="67"/>
    </row>
    <row r="27" spans="3:3" s="3" customFormat="1" ht="28.5" customHeight="1" x14ac:dyDescent="0.3">
      <c r="C27" s="67"/>
    </row>
    <row r="28" spans="3:3" s="3" customFormat="1" ht="28.5" customHeight="1" x14ac:dyDescent="0.3">
      <c r="C28" s="67"/>
    </row>
    <row r="29" spans="3:3" s="3" customFormat="1" ht="28.5" customHeight="1" x14ac:dyDescent="0.3">
      <c r="C29" s="67"/>
    </row>
    <row r="30" spans="3:3" s="3" customFormat="1" ht="28.5" customHeight="1" x14ac:dyDescent="0.3">
      <c r="C30" s="67"/>
    </row>
    <row r="31" spans="3:3" s="3" customFormat="1" ht="28.5" customHeight="1" x14ac:dyDescent="0.3">
      <c r="C31" s="67"/>
    </row>
    <row r="32" spans="3:3" s="3" customFormat="1" ht="28.5" customHeight="1" x14ac:dyDescent="0.3">
      <c r="C32" s="67"/>
    </row>
    <row r="33" spans="3:3" s="3" customFormat="1" ht="28.5" customHeight="1" x14ac:dyDescent="0.3">
      <c r="C33" s="67"/>
    </row>
    <row r="34" spans="3:3" s="3" customFormat="1" ht="28.5" customHeight="1" x14ac:dyDescent="0.3">
      <c r="C34" s="67"/>
    </row>
    <row r="35" spans="3:3" s="3" customFormat="1" ht="28.5" customHeight="1" x14ac:dyDescent="0.3">
      <c r="C35" s="67"/>
    </row>
    <row r="36" spans="3:3" s="3" customFormat="1" ht="28.5" customHeight="1" x14ac:dyDescent="0.3">
      <c r="C36" s="67"/>
    </row>
    <row r="37" spans="3:3" s="3" customFormat="1" ht="28.5" customHeight="1" x14ac:dyDescent="0.3">
      <c r="C37" s="67"/>
    </row>
    <row r="38" spans="3:3" s="3" customFormat="1" ht="28.5" customHeight="1" x14ac:dyDescent="0.3">
      <c r="C38" s="67"/>
    </row>
    <row r="39" spans="3:3" s="3" customFormat="1" ht="28.5" customHeight="1" x14ac:dyDescent="0.3">
      <c r="C39" s="67"/>
    </row>
    <row r="40" spans="3:3" s="3" customFormat="1" ht="28.5" customHeight="1" x14ac:dyDescent="0.3">
      <c r="C40" s="67"/>
    </row>
    <row r="41" spans="3:3" s="3" customFormat="1" ht="28.5" customHeight="1" x14ac:dyDescent="0.3">
      <c r="C41" s="67"/>
    </row>
    <row r="42" spans="3:3" s="3" customFormat="1" x14ac:dyDescent="0.3">
      <c r="C42" s="67"/>
    </row>
    <row r="43" spans="3:3" s="3" customFormat="1" x14ac:dyDescent="0.3">
      <c r="C43" s="67"/>
    </row>
    <row r="44" spans="3:3" s="3" customFormat="1" x14ac:dyDescent="0.3">
      <c r="C44" s="67"/>
    </row>
    <row r="45" spans="3:3" s="3" customFormat="1" x14ac:dyDescent="0.3">
      <c r="C45" s="67"/>
    </row>
    <row r="46" spans="3:3" s="3" customFormat="1" x14ac:dyDescent="0.3">
      <c r="C46" s="67"/>
    </row>
    <row r="47" spans="3:3" s="3" customFormat="1" x14ac:dyDescent="0.3">
      <c r="C47" s="67"/>
    </row>
    <row r="48" spans="3:3" s="3" customFormat="1" x14ac:dyDescent="0.3">
      <c r="C48" s="67"/>
    </row>
    <row r="49" spans="3:3" s="3" customFormat="1" x14ac:dyDescent="0.3">
      <c r="C49" s="67"/>
    </row>
    <row r="50" spans="3:3" s="3" customFormat="1" x14ac:dyDescent="0.3">
      <c r="C50" s="67"/>
    </row>
    <row r="51" spans="3:3" s="3" customFormat="1" x14ac:dyDescent="0.3">
      <c r="C51" s="67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9"/>
  <sheetViews>
    <sheetView topLeftCell="A2" zoomScaleNormal="100" zoomScaleSheetLayoutView="70" zoomScalePageLayoutView="55" workbookViewId="0">
      <selection activeCell="D19" sqref="D19"/>
    </sheetView>
  </sheetViews>
  <sheetFormatPr defaultColWidth="9.140625" defaultRowHeight="15" x14ac:dyDescent="0.3"/>
  <cols>
    <col min="1" max="1" width="3.85546875" style="67" customWidth="1"/>
    <col min="2" max="2" width="38.5703125" style="4" customWidth="1"/>
    <col min="3" max="3" width="18.85546875" style="2" bestFit="1" customWidth="1"/>
    <col min="4" max="4" width="23.5703125" style="2" bestFit="1" customWidth="1"/>
    <col min="5" max="6" width="19.42578125" style="2" customWidth="1"/>
    <col min="7" max="7" width="24.5703125" style="67" bestFit="1" customWidth="1"/>
    <col min="8" max="8" width="32.85546875" style="69" customWidth="1"/>
    <col min="9" max="9" width="45.7109375" style="69" customWidth="1"/>
    <col min="10" max="16384" width="9.140625" style="67"/>
  </cols>
  <sheetData>
    <row r="1" spans="1:9" s="6" customFormat="1" ht="34.5" customHeight="1" x14ac:dyDescent="0.3">
      <c r="B1" s="25" t="str">
        <f>Inschrijvers!B1</f>
        <v>Aannemersselectie herstelverbinding Achterburggracht-Machinesloot</v>
      </c>
      <c r="C1" s="28"/>
      <c r="D1" s="28"/>
      <c r="E1" s="28"/>
      <c r="F1" s="28"/>
      <c r="G1" s="9"/>
      <c r="H1" s="68"/>
      <c r="I1" s="68"/>
    </row>
    <row r="2" spans="1:9" s="6" customFormat="1" ht="15" customHeight="1" x14ac:dyDescent="0.3">
      <c r="A2" s="12"/>
      <c r="B2" s="69"/>
      <c r="C2" s="5"/>
      <c r="D2" s="5"/>
      <c r="E2" s="5"/>
      <c r="F2" s="5"/>
      <c r="G2" s="7"/>
      <c r="H2" s="68"/>
      <c r="I2" s="68"/>
    </row>
    <row r="3" spans="1:9" s="6" customFormat="1" ht="15" customHeight="1" x14ac:dyDescent="0.2">
      <c r="A3" s="12"/>
      <c r="B3" s="23" t="str">
        <f>Inschrijvers!B3</f>
        <v>Opdrachtgever: gemeente Langedijk</v>
      </c>
      <c r="C3" s="5"/>
      <c r="D3" s="5"/>
      <c r="E3" s="5"/>
      <c r="F3" s="5"/>
      <c r="G3" s="7"/>
      <c r="H3" s="68"/>
      <c r="I3" s="68"/>
    </row>
    <row r="4" spans="1:9" s="6" customFormat="1" x14ac:dyDescent="0.3">
      <c r="A4" s="12"/>
      <c r="B4" s="23" t="str">
        <f>Inschrijvers!B4</f>
        <v>Datum: September 2021</v>
      </c>
      <c r="C4" s="29"/>
      <c r="D4" s="29"/>
      <c r="E4" s="29"/>
      <c r="F4" s="29"/>
      <c r="G4" s="7"/>
      <c r="H4" s="68"/>
      <c r="I4" s="68"/>
    </row>
    <row r="5" spans="1:9" s="6" customFormat="1" ht="15.75" thickBot="1" x14ac:dyDescent="0.25">
      <c r="A5" s="12"/>
      <c r="B5" s="68"/>
      <c r="G5" s="7"/>
      <c r="H5" s="68"/>
      <c r="I5" s="68"/>
    </row>
    <row r="6" spans="1:9" s="58" customFormat="1" ht="18.75" thickBot="1" x14ac:dyDescent="0.4">
      <c r="B6" s="55" t="s">
        <v>43</v>
      </c>
      <c r="C6" s="56"/>
      <c r="D6" s="56"/>
      <c r="E6" s="57"/>
      <c r="G6" s="87" t="s">
        <v>32</v>
      </c>
      <c r="H6" s="88" t="s">
        <v>33</v>
      </c>
    </row>
    <row r="7" spans="1:9" s="58" customFormat="1" ht="18" x14ac:dyDescent="0.35">
      <c r="B7" s="6"/>
      <c r="C7" s="6"/>
      <c r="D7" s="6"/>
      <c r="E7" s="6"/>
      <c r="G7" s="70" t="s">
        <v>27</v>
      </c>
      <c r="H7" s="83">
        <v>5</v>
      </c>
    </row>
    <row r="8" spans="1:9" s="58" customFormat="1" ht="18" x14ac:dyDescent="0.35">
      <c r="B8" s="13"/>
      <c r="C8" s="42" t="s">
        <v>25</v>
      </c>
      <c r="D8" s="42" t="s">
        <v>37</v>
      </c>
      <c r="E8" s="42" t="s">
        <v>24</v>
      </c>
      <c r="G8" s="82" t="s">
        <v>28</v>
      </c>
      <c r="H8" s="84">
        <v>4</v>
      </c>
    </row>
    <row r="9" spans="1:9" s="58" customFormat="1" ht="18" x14ac:dyDescent="0.35">
      <c r="B9" s="54" t="str">
        <f>Inschrijvers!$B$8</f>
        <v>Partij 1</v>
      </c>
      <c r="C9" s="89"/>
      <c r="D9" s="72">
        <f>C9*4</f>
        <v>0</v>
      </c>
      <c r="E9" s="60">
        <f>D9</f>
        <v>0</v>
      </c>
      <c r="G9" s="82" t="s">
        <v>29</v>
      </c>
      <c r="H9" s="84">
        <v>3</v>
      </c>
    </row>
    <row r="10" spans="1:9" s="58" customFormat="1" ht="18" x14ac:dyDescent="0.35">
      <c r="B10" s="54" t="str">
        <f>Inschrijvers!$B$9</f>
        <v>Partij 2</v>
      </c>
      <c r="C10" s="89"/>
      <c r="D10" s="72">
        <f t="shared" ref="D10:D12" si="0">C10*4</f>
        <v>0</v>
      </c>
      <c r="E10" s="60">
        <f>D10</f>
        <v>0</v>
      </c>
      <c r="G10" s="82" t="s">
        <v>30</v>
      </c>
      <c r="H10" s="84">
        <v>2</v>
      </c>
    </row>
    <row r="11" spans="1:9" s="58" customFormat="1" ht="18.75" thickBot="1" x14ac:dyDescent="0.4">
      <c r="B11" s="54" t="str">
        <f>Inschrijvers!$B$10</f>
        <v>Partij 3</v>
      </c>
      <c r="C11" s="89"/>
      <c r="D11" s="72">
        <f t="shared" si="0"/>
        <v>0</v>
      </c>
      <c r="E11" s="60">
        <f>D11</f>
        <v>0</v>
      </c>
      <c r="G11" s="85" t="s">
        <v>31</v>
      </c>
      <c r="H11" s="86">
        <v>1</v>
      </c>
    </row>
    <row r="12" spans="1:9" s="58" customFormat="1" ht="18" x14ac:dyDescent="0.35">
      <c r="B12" s="54" t="str">
        <f>Inschrijvers!$B$11</f>
        <v>Partij 4</v>
      </c>
      <c r="C12" s="89"/>
      <c r="D12" s="72">
        <f t="shared" si="0"/>
        <v>0</v>
      </c>
      <c r="E12" s="60">
        <f t="shared" ref="E12" si="1">D12</f>
        <v>0</v>
      </c>
      <c r="G12" s="71"/>
    </row>
    <row r="13" spans="1:9" s="58" customFormat="1" ht="18.75" thickBot="1" x14ac:dyDescent="0.4">
      <c r="B13" s="59"/>
      <c r="C13" s="59"/>
      <c r="D13" s="59"/>
      <c r="E13" s="2"/>
    </row>
    <row r="14" spans="1:9" ht="28.5" customHeight="1" x14ac:dyDescent="0.3">
      <c r="B14" s="90" t="s">
        <v>7</v>
      </c>
      <c r="C14" s="91" t="s">
        <v>35</v>
      </c>
      <c r="D14" s="92" t="s">
        <v>36</v>
      </c>
      <c r="E14" s="67"/>
      <c r="F14" s="67"/>
      <c r="H14" s="67"/>
      <c r="I14" s="67"/>
    </row>
    <row r="15" spans="1:9" ht="28.5" customHeight="1" thickBot="1" x14ac:dyDescent="0.35">
      <c r="B15" s="93" t="s">
        <v>43</v>
      </c>
      <c r="C15" s="94">
        <v>4</v>
      </c>
      <c r="D15" s="95">
        <v>20</v>
      </c>
      <c r="E15" s="67"/>
      <c r="F15" s="67"/>
      <c r="H15" s="67"/>
      <c r="I15" s="67"/>
    </row>
    <row r="16" spans="1:9" ht="28.5" customHeight="1" x14ac:dyDescent="0.3">
      <c r="B16" s="67"/>
      <c r="C16" s="67"/>
      <c r="D16" s="67"/>
      <c r="E16" s="67"/>
      <c r="F16" s="67"/>
    </row>
    <row r="17" spans="2:6" ht="28.5" customHeight="1" x14ac:dyDescent="0.3">
      <c r="B17" s="67"/>
      <c r="C17" s="67"/>
      <c r="D17" s="67"/>
      <c r="E17" s="67"/>
      <c r="F17" s="67"/>
    </row>
    <row r="18" spans="2:6" ht="28.5" customHeight="1" x14ac:dyDescent="0.3">
      <c r="B18" s="67"/>
      <c r="C18" s="67"/>
      <c r="D18" s="67"/>
      <c r="E18" s="67"/>
      <c r="F18" s="67"/>
    </row>
    <row r="19" spans="2:6" ht="28.5" customHeight="1" x14ac:dyDescent="0.3">
      <c r="B19" s="67"/>
      <c r="C19" s="67"/>
      <c r="D19" s="67"/>
      <c r="E19" s="67"/>
      <c r="F19" s="67"/>
    </row>
    <row r="20" spans="2:6" ht="28.5" customHeight="1" x14ac:dyDescent="0.3">
      <c r="B20" s="67"/>
      <c r="C20" s="67"/>
      <c r="D20" s="67"/>
      <c r="E20" s="67"/>
      <c r="F20" s="67"/>
    </row>
    <row r="21" spans="2:6" ht="28.5" customHeight="1" x14ac:dyDescent="0.3">
      <c r="B21" s="67"/>
      <c r="C21" s="67"/>
      <c r="D21" s="67"/>
      <c r="E21" s="67"/>
      <c r="F21" s="67"/>
    </row>
    <row r="22" spans="2:6" ht="28.5" customHeight="1" x14ac:dyDescent="0.3">
      <c r="B22" s="67"/>
      <c r="C22" s="67"/>
      <c r="D22" s="67"/>
      <c r="E22" s="67"/>
      <c r="F22" s="67"/>
    </row>
    <row r="23" spans="2:6" ht="28.5" customHeight="1" x14ac:dyDescent="0.3">
      <c r="B23" s="67"/>
      <c r="C23" s="67"/>
      <c r="D23" s="67"/>
      <c r="E23" s="67"/>
      <c r="F23" s="67"/>
    </row>
    <row r="24" spans="2:6" ht="28.5" customHeight="1" x14ac:dyDescent="0.3">
      <c r="B24" s="67"/>
      <c r="C24" s="67"/>
      <c r="D24" s="67"/>
      <c r="E24" s="67"/>
      <c r="F24" s="67"/>
    </row>
    <row r="25" spans="2:6" ht="28.5" customHeight="1" x14ac:dyDescent="0.3">
      <c r="B25" s="67"/>
      <c r="C25" s="67"/>
      <c r="D25" s="67"/>
      <c r="E25" s="67"/>
      <c r="F25" s="67"/>
    </row>
    <row r="26" spans="2:6" ht="28.5" customHeight="1" x14ac:dyDescent="0.3">
      <c r="B26" s="67"/>
      <c r="C26" s="67"/>
      <c r="D26" s="67"/>
      <c r="E26" s="67"/>
      <c r="F26" s="67"/>
    </row>
    <row r="27" spans="2:6" ht="28.5" customHeight="1" x14ac:dyDescent="0.3">
      <c r="B27" s="67"/>
      <c r="C27" s="67"/>
      <c r="D27" s="67"/>
      <c r="E27" s="67"/>
      <c r="F27" s="67"/>
    </row>
    <row r="28" spans="2:6" ht="28.5" customHeight="1" x14ac:dyDescent="0.3">
      <c r="B28" s="67"/>
      <c r="C28" s="67"/>
      <c r="D28" s="67"/>
      <c r="E28" s="67"/>
      <c r="F28" s="67"/>
    </row>
    <row r="29" spans="2:6" ht="28.5" customHeight="1" x14ac:dyDescent="0.3">
      <c r="B29" s="67"/>
      <c r="C29" s="67"/>
      <c r="D29" s="67"/>
      <c r="E29" s="67"/>
      <c r="F29" s="67"/>
    </row>
    <row r="30" spans="2:6" ht="28.5" customHeight="1" x14ac:dyDescent="0.3">
      <c r="B30" s="67"/>
      <c r="C30" s="67"/>
      <c r="D30" s="67"/>
      <c r="E30" s="67"/>
      <c r="F30" s="67"/>
    </row>
    <row r="31" spans="2:6" ht="28.5" customHeight="1" x14ac:dyDescent="0.3">
      <c r="B31" s="67"/>
      <c r="C31" s="67"/>
      <c r="D31" s="67"/>
      <c r="E31" s="67"/>
      <c r="F31" s="67"/>
    </row>
    <row r="32" spans="2:6" ht="28.5" customHeight="1" x14ac:dyDescent="0.3">
      <c r="B32" s="67"/>
      <c r="C32" s="67"/>
      <c r="D32" s="67"/>
      <c r="E32" s="67"/>
      <c r="F32" s="67"/>
    </row>
    <row r="33" spans="2:6" ht="28.5" customHeight="1" x14ac:dyDescent="0.3">
      <c r="B33" s="67"/>
      <c r="C33" s="67"/>
      <c r="D33" s="67"/>
      <c r="E33" s="67"/>
      <c r="F33" s="67"/>
    </row>
    <row r="34" spans="2:6" ht="28.5" customHeight="1" x14ac:dyDescent="0.3">
      <c r="B34" s="67"/>
      <c r="C34" s="67"/>
      <c r="D34" s="67"/>
      <c r="E34" s="67"/>
      <c r="F34" s="67"/>
    </row>
    <row r="35" spans="2:6" ht="28.5" customHeight="1" x14ac:dyDescent="0.3">
      <c r="B35" s="67"/>
      <c r="C35" s="67"/>
      <c r="D35" s="67"/>
      <c r="E35" s="67"/>
      <c r="F35" s="67"/>
    </row>
    <row r="36" spans="2:6" ht="28.5" customHeight="1" x14ac:dyDescent="0.3">
      <c r="B36" s="67"/>
      <c r="C36" s="67"/>
      <c r="D36" s="67"/>
      <c r="E36" s="67"/>
      <c r="F36" s="67"/>
    </row>
    <row r="37" spans="2:6" ht="28.5" customHeight="1" x14ac:dyDescent="0.3">
      <c r="B37" s="67"/>
      <c r="C37" s="67"/>
      <c r="D37" s="67"/>
      <c r="E37" s="67"/>
      <c r="F37" s="67"/>
    </row>
    <row r="38" spans="2:6" ht="28.5" customHeight="1" x14ac:dyDescent="0.3">
      <c r="B38" s="67"/>
      <c r="C38" s="67"/>
      <c r="D38" s="67"/>
      <c r="E38" s="67"/>
      <c r="F38" s="67"/>
    </row>
    <row r="39" spans="2:6" ht="28.5" customHeight="1" x14ac:dyDescent="0.3">
      <c r="B39" s="67"/>
      <c r="C39" s="67"/>
      <c r="D39" s="67"/>
      <c r="E39" s="67"/>
      <c r="F39" s="67"/>
    </row>
  </sheetData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0DC4-4B78-49F6-8C07-7863709BBFE5}">
  <sheetPr>
    <pageSetUpPr fitToPage="1"/>
  </sheetPr>
  <dimension ref="A1:E39"/>
  <sheetViews>
    <sheetView zoomScaleNormal="100" zoomScaleSheetLayoutView="70" zoomScalePageLayoutView="55" workbookViewId="0">
      <selection activeCell="E14" sqref="E14"/>
    </sheetView>
  </sheetViews>
  <sheetFormatPr defaultColWidth="9.140625" defaultRowHeight="15" x14ac:dyDescent="0.3"/>
  <cols>
    <col min="1" max="1" width="3.85546875" style="67" customWidth="1"/>
    <col min="2" max="2" width="38.5703125" style="4" customWidth="1"/>
    <col min="3" max="4" width="19.42578125" style="2" customWidth="1"/>
    <col min="5" max="5" width="45.7109375" style="69" customWidth="1"/>
    <col min="6" max="16384" width="9.140625" style="67"/>
  </cols>
  <sheetData>
    <row r="1" spans="1:5" s="6" customFormat="1" ht="34.5" customHeight="1" x14ac:dyDescent="0.3">
      <c r="B1" s="25" t="str">
        <f>Inschrijvers!B1</f>
        <v>Aannemersselectie herstelverbinding Achterburggracht-Machinesloot</v>
      </c>
      <c r="C1" s="28"/>
      <c r="D1" s="28"/>
      <c r="E1" s="68"/>
    </row>
    <row r="2" spans="1:5" s="6" customFormat="1" ht="15" customHeight="1" x14ac:dyDescent="0.3">
      <c r="A2" s="12"/>
      <c r="B2" s="69"/>
      <c r="C2" s="5"/>
      <c r="D2" s="5"/>
      <c r="E2" s="68"/>
    </row>
    <row r="3" spans="1:5" s="6" customFormat="1" ht="15" customHeight="1" x14ac:dyDescent="0.2">
      <c r="A3" s="12"/>
      <c r="B3" s="23" t="str">
        <f>Inschrijvers!B3</f>
        <v>Opdrachtgever: gemeente Langedijk</v>
      </c>
      <c r="C3" s="5"/>
      <c r="D3" s="5"/>
      <c r="E3" s="68"/>
    </row>
    <row r="4" spans="1:5" s="6" customFormat="1" x14ac:dyDescent="0.3">
      <c r="A4" s="12"/>
      <c r="B4" s="23" t="str">
        <f>Inschrijvers!B4</f>
        <v>Datum: September 2021</v>
      </c>
      <c r="C4" s="29"/>
      <c r="D4" s="29"/>
      <c r="E4" s="68"/>
    </row>
    <row r="5" spans="1:5" s="6" customFormat="1" ht="15.75" thickBot="1" x14ac:dyDescent="0.25">
      <c r="A5" s="12"/>
      <c r="B5" s="68"/>
      <c r="E5" s="68"/>
    </row>
    <row r="6" spans="1:5" s="58" customFormat="1" ht="18.75" thickBot="1" x14ac:dyDescent="0.4">
      <c r="B6" s="55" t="s">
        <v>44</v>
      </c>
      <c r="C6" s="57"/>
    </row>
    <row r="7" spans="1:5" s="58" customFormat="1" ht="18" x14ac:dyDescent="0.35">
      <c r="B7" s="6"/>
      <c r="C7" s="6"/>
    </row>
    <row r="8" spans="1:5" s="58" customFormat="1" ht="18" x14ac:dyDescent="0.35">
      <c r="B8" s="13"/>
      <c r="C8" s="42" t="s">
        <v>24</v>
      </c>
    </row>
    <row r="9" spans="1:5" s="58" customFormat="1" ht="18" x14ac:dyDescent="0.35">
      <c r="B9" s="54" t="str">
        <f>Inschrijvers!$B$8</f>
        <v>Partij 1</v>
      </c>
      <c r="C9" s="97"/>
    </row>
    <row r="10" spans="1:5" s="58" customFormat="1" ht="18" x14ac:dyDescent="0.35">
      <c r="B10" s="54" t="str">
        <f>Inschrijvers!$B$9</f>
        <v>Partij 2</v>
      </c>
      <c r="C10" s="97"/>
    </row>
    <row r="11" spans="1:5" s="58" customFormat="1" ht="18" x14ac:dyDescent="0.35">
      <c r="B11" s="54" t="str">
        <f>Inschrijvers!$B$10</f>
        <v>Partij 3</v>
      </c>
      <c r="C11" s="97"/>
    </row>
    <row r="12" spans="1:5" s="58" customFormat="1" ht="18" x14ac:dyDescent="0.35">
      <c r="B12" s="54" t="str">
        <f>Inschrijvers!$B$11</f>
        <v>Partij 4</v>
      </c>
      <c r="C12" s="97"/>
    </row>
    <row r="13" spans="1:5" s="58" customFormat="1" ht="18.75" thickBot="1" x14ac:dyDescent="0.4">
      <c r="B13" s="59"/>
      <c r="C13" s="2"/>
    </row>
    <row r="14" spans="1:5" ht="28.5" customHeight="1" x14ac:dyDescent="0.3">
      <c r="B14" s="90" t="s">
        <v>45</v>
      </c>
      <c r="C14" s="67"/>
      <c r="D14" s="67"/>
      <c r="E14" s="67"/>
    </row>
    <row r="15" spans="1:5" ht="28.5" customHeight="1" thickBot="1" x14ac:dyDescent="0.35">
      <c r="B15" s="93" t="s">
        <v>46</v>
      </c>
      <c r="C15" s="67"/>
      <c r="D15" s="67"/>
      <c r="E15" s="67"/>
    </row>
    <row r="16" spans="1:5" ht="28.5" customHeight="1" x14ac:dyDescent="0.3">
      <c r="B16" s="67"/>
      <c r="C16" s="67"/>
      <c r="D16" s="67"/>
    </row>
    <row r="17" spans="2:4" ht="28.5" customHeight="1" x14ac:dyDescent="0.3">
      <c r="B17" s="67"/>
      <c r="C17" s="67"/>
      <c r="D17" s="67"/>
    </row>
    <row r="18" spans="2:4" ht="28.5" customHeight="1" x14ac:dyDescent="0.3">
      <c r="B18" s="67"/>
      <c r="C18" s="67"/>
      <c r="D18" s="67"/>
    </row>
    <row r="19" spans="2:4" ht="28.5" customHeight="1" x14ac:dyDescent="0.3">
      <c r="B19" s="67"/>
      <c r="C19" s="67"/>
      <c r="D19" s="67"/>
    </row>
    <row r="20" spans="2:4" ht="28.5" customHeight="1" x14ac:dyDescent="0.3">
      <c r="B20" s="67"/>
      <c r="C20" s="67"/>
      <c r="D20" s="67"/>
    </row>
    <row r="21" spans="2:4" ht="28.5" customHeight="1" x14ac:dyDescent="0.3">
      <c r="B21" s="67"/>
      <c r="C21" s="67"/>
      <c r="D21" s="67"/>
    </row>
    <row r="22" spans="2:4" ht="28.5" customHeight="1" x14ac:dyDescent="0.3">
      <c r="B22" s="67"/>
      <c r="C22" s="67"/>
      <c r="D22" s="67"/>
    </row>
    <row r="23" spans="2:4" ht="28.5" customHeight="1" x14ac:dyDescent="0.3">
      <c r="B23" s="67"/>
      <c r="C23" s="67"/>
      <c r="D23" s="67"/>
    </row>
    <row r="24" spans="2:4" ht="28.5" customHeight="1" x14ac:dyDescent="0.3">
      <c r="B24" s="67"/>
      <c r="C24" s="67"/>
      <c r="D24" s="67"/>
    </row>
    <row r="25" spans="2:4" ht="28.5" customHeight="1" x14ac:dyDescent="0.3">
      <c r="B25" s="67"/>
      <c r="C25" s="67"/>
      <c r="D25" s="67"/>
    </row>
    <row r="26" spans="2:4" ht="28.5" customHeight="1" x14ac:dyDescent="0.3">
      <c r="B26" s="67"/>
      <c r="C26" s="67"/>
      <c r="D26" s="67"/>
    </row>
    <row r="27" spans="2:4" ht="28.5" customHeight="1" x14ac:dyDescent="0.3">
      <c r="B27" s="67"/>
      <c r="C27" s="67"/>
      <c r="D27" s="67"/>
    </row>
    <row r="28" spans="2:4" ht="28.5" customHeight="1" x14ac:dyDescent="0.3">
      <c r="B28" s="67"/>
      <c r="C28" s="67"/>
      <c r="D28" s="67"/>
    </row>
    <row r="29" spans="2:4" ht="28.5" customHeight="1" x14ac:dyDescent="0.3">
      <c r="B29" s="67"/>
      <c r="C29" s="67"/>
      <c r="D29" s="67"/>
    </row>
    <row r="30" spans="2:4" ht="28.5" customHeight="1" x14ac:dyDescent="0.3">
      <c r="B30" s="67"/>
      <c r="C30" s="67"/>
      <c r="D30" s="67"/>
    </row>
    <row r="31" spans="2:4" ht="28.5" customHeight="1" x14ac:dyDescent="0.3">
      <c r="B31" s="67"/>
      <c r="C31" s="67"/>
      <c r="D31" s="67"/>
    </row>
    <row r="32" spans="2:4" ht="28.5" customHeight="1" x14ac:dyDescent="0.3">
      <c r="B32" s="67"/>
      <c r="C32" s="67"/>
      <c r="D32" s="67"/>
    </row>
    <row r="33" spans="2:4" ht="28.5" customHeight="1" x14ac:dyDescent="0.3">
      <c r="B33" s="67"/>
      <c r="C33" s="67"/>
      <c r="D33" s="67"/>
    </row>
    <row r="34" spans="2:4" ht="28.5" customHeight="1" x14ac:dyDescent="0.3">
      <c r="B34" s="67"/>
      <c r="C34" s="67"/>
      <c r="D34" s="67"/>
    </row>
    <row r="35" spans="2:4" ht="28.5" customHeight="1" x14ac:dyDescent="0.3">
      <c r="B35" s="67"/>
      <c r="C35" s="67"/>
      <c r="D35" s="67"/>
    </row>
    <row r="36" spans="2:4" ht="28.5" customHeight="1" x14ac:dyDescent="0.3">
      <c r="B36" s="67"/>
      <c r="C36" s="67"/>
      <c r="D36" s="67"/>
    </row>
    <row r="37" spans="2:4" ht="28.5" customHeight="1" x14ac:dyDescent="0.3">
      <c r="B37" s="67"/>
      <c r="C37" s="67"/>
      <c r="D37" s="67"/>
    </row>
    <row r="38" spans="2:4" ht="28.5" customHeight="1" x14ac:dyDescent="0.3">
      <c r="B38" s="67"/>
      <c r="C38" s="67"/>
      <c r="D38" s="67"/>
    </row>
    <row r="39" spans="2:4" ht="28.5" customHeight="1" x14ac:dyDescent="0.3">
      <c r="B39" s="67"/>
      <c r="C39" s="67"/>
      <c r="D39" s="67"/>
    </row>
  </sheetData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9"/>
  <sheetViews>
    <sheetView showWhiteSpace="0" zoomScaleNormal="100" workbookViewId="0">
      <selection activeCell="H4" sqref="H4"/>
    </sheetView>
  </sheetViews>
  <sheetFormatPr defaultColWidth="9" defaultRowHeight="15" x14ac:dyDescent="0.3"/>
  <cols>
    <col min="1" max="1" width="3.85546875" style="67" customWidth="1"/>
    <col min="2" max="2" width="50.42578125" style="67" customWidth="1"/>
    <col min="3" max="6" width="25.5703125" style="67" customWidth="1"/>
    <col min="7" max="7" width="4.140625" style="67" customWidth="1"/>
    <col min="8" max="8" width="50.42578125" style="67" customWidth="1"/>
    <col min="9" max="11" width="25.5703125" style="67" customWidth="1"/>
    <col min="12" max="16384" width="9" style="67"/>
  </cols>
  <sheetData>
    <row r="1" spans="1:11" s="6" customFormat="1" ht="26.45" customHeight="1" x14ac:dyDescent="0.3">
      <c r="A1" s="25"/>
      <c r="B1" s="9" t="str">
        <f>Inschrijvers!B1</f>
        <v>Aannemersselectie herstelverbinding Achterburggracht-Machinesloot</v>
      </c>
      <c r="C1" s="28"/>
      <c r="D1" s="9"/>
      <c r="E1" s="9"/>
      <c r="F1" s="9"/>
      <c r="H1" s="9"/>
      <c r="I1" s="28"/>
      <c r="J1" s="9"/>
      <c r="K1" s="28"/>
    </row>
    <row r="2" spans="1:11" s="6" customFormat="1" ht="15" customHeight="1" x14ac:dyDescent="0.3">
      <c r="A2" s="12"/>
      <c r="B2" s="69"/>
      <c r="C2" s="5"/>
      <c r="D2" s="7"/>
      <c r="E2" s="7"/>
      <c r="F2" s="7"/>
      <c r="H2" s="69"/>
      <c r="I2" s="5"/>
      <c r="J2" s="7"/>
      <c r="K2" s="5"/>
    </row>
    <row r="3" spans="1:11" s="6" customFormat="1" ht="15" customHeight="1" x14ac:dyDescent="0.2">
      <c r="A3" s="12"/>
      <c r="B3" s="23" t="str">
        <f>Inschrijvers!$B$3</f>
        <v>Opdrachtgever: gemeente Langedijk</v>
      </c>
      <c r="C3" s="5"/>
      <c r="D3" s="7"/>
      <c r="E3" s="7"/>
      <c r="F3" s="7"/>
      <c r="H3" s="23"/>
      <c r="I3" s="5"/>
      <c r="J3" s="7"/>
      <c r="K3" s="5"/>
    </row>
    <row r="4" spans="1:11" s="6" customFormat="1" x14ac:dyDescent="0.3">
      <c r="A4" s="12"/>
      <c r="B4" s="23" t="str">
        <f>Inschrijvers!$B$4</f>
        <v>Datum: September 2021</v>
      </c>
      <c r="C4" s="29"/>
      <c r="D4" s="10"/>
      <c r="E4" s="10"/>
      <c r="F4" s="10"/>
      <c r="H4" s="23"/>
      <c r="I4" s="29"/>
      <c r="J4" s="10"/>
      <c r="K4" s="29"/>
    </row>
    <row r="5" spans="1:11" s="6" customFormat="1" ht="15.75" thickBot="1" x14ac:dyDescent="0.25">
      <c r="A5" s="12"/>
      <c r="B5" s="68"/>
      <c r="C5" s="65"/>
      <c r="D5" s="7"/>
      <c r="E5" s="7"/>
      <c r="F5" s="7"/>
      <c r="H5" s="68"/>
      <c r="J5" s="7"/>
    </row>
    <row r="6" spans="1:11" s="6" customFormat="1" ht="30.75" customHeight="1" thickBot="1" x14ac:dyDescent="0.25">
      <c r="A6" s="12"/>
      <c r="B6" s="68"/>
      <c r="C6" s="47" t="str">
        <f>Inschrijvers!$B$8</f>
        <v>Partij 1</v>
      </c>
      <c r="D6" s="47" t="str">
        <f>Inschrijvers!$B$9</f>
        <v>Partij 2</v>
      </c>
      <c r="E6" s="47" t="str">
        <f>Inschrijvers!$B$10</f>
        <v>Partij 3</v>
      </c>
      <c r="F6" s="47" t="str">
        <f>Inschrijvers!$B$11</f>
        <v>Partij 4</v>
      </c>
    </row>
    <row r="7" spans="1:11" s="6" customFormat="1" ht="18.75" thickBot="1" x14ac:dyDescent="0.25">
      <c r="A7" s="12"/>
      <c r="B7" s="55" t="s">
        <v>23</v>
      </c>
      <c r="C7" s="77"/>
      <c r="D7" s="77"/>
      <c r="E7" s="77"/>
      <c r="F7" s="77"/>
    </row>
    <row r="8" spans="1:11" s="6" customFormat="1" ht="15.75" hidden="1" thickBot="1" x14ac:dyDescent="0.25">
      <c r="A8" s="12"/>
      <c r="B8" s="48" t="s">
        <v>11</v>
      </c>
      <c r="C8" s="53">
        <f>'Planning '!C9</f>
        <v>0</v>
      </c>
      <c r="D8" s="53">
        <f>'Planning '!C10</f>
        <v>0</v>
      </c>
      <c r="E8" s="53">
        <f>'Planning '!C11</f>
        <v>0</v>
      </c>
      <c r="F8" s="53">
        <f>'Planning '!C12</f>
        <v>0</v>
      </c>
    </row>
    <row r="9" spans="1:11" s="37" customFormat="1" ht="18.75" thickBot="1" x14ac:dyDescent="0.25">
      <c r="A9" s="36"/>
      <c r="B9" s="27" t="s">
        <v>39</v>
      </c>
      <c r="C9" s="81">
        <f>'Planning '!G9</f>
        <v>0</v>
      </c>
      <c r="D9" s="81">
        <f>'Planning '!G10</f>
        <v>0</v>
      </c>
      <c r="E9" s="81">
        <f>'Planning '!G11</f>
        <v>0</v>
      </c>
      <c r="F9" s="81">
        <f>'Planning '!G12</f>
        <v>0</v>
      </c>
    </row>
    <row r="10" spans="1:11" s="33" customFormat="1" ht="18.75" customHeight="1" thickBot="1" x14ac:dyDescent="0.25">
      <c r="A10" s="32"/>
      <c r="B10" s="39" t="s">
        <v>3</v>
      </c>
      <c r="C10" s="40"/>
      <c r="D10" s="40"/>
      <c r="E10" s="40"/>
      <c r="F10" s="40"/>
    </row>
    <row r="11" spans="1:11" s="6" customFormat="1" ht="15.75" thickBot="1" x14ac:dyDescent="0.25">
      <c r="A11" s="12"/>
      <c r="B11" s="68"/>
      <c r="D11" s="7"/>
      <c r="E11" s="7"/>
      <c r="F11" s="7"/>
    </row>
    <row r="12" spans="1:11" s="6" customFormat="1" ht="18.75" thickBot="1" x14ac:dyDescent="0.25">
      <c r="A12" s="12"/>
      <c r="B12" s="55" t="s">
        <v>1</v>
      </c>
      <c r="C12" s="77"/>
      <c r="D12" s="77"/>
      <c r="E12" s="77"/>
      <c r="F12" s="77"/>
    </row>
    <row r="13" spans="1:11" s="37" customFormat="1" ht="18.75" thickBot="1" x14ac:dyDescent="0.25">
      <c r="A13" s="36"/>
      <c r="B13" s="27" t="s">
        <v>38</v>
      </c>
      <c r="C13" s="81">
        <f>'Plan van Aanpak'!F10</f>
        <v>0</v>
      </c>
      <c r="D13" s="81">
        <f>'Plan van Aanpak'!F11</f>
        <v>0</v>
      </c>
      <c r="E13" s="81">
        <f>'Plan van Aanpak'!F12</f>
        <v>0</v>
      </c>
      <c r="F13" s="81">
        <f>'Plan van Aanpak'!F13</f>
        <v>0</v>
      </c>
    </row>
    <row r="14" spans="1:11" s="33" customFormat="1" ht="18.75" customHeight="1" thickBot="1" x14ac:dyDescent="0.25">
      <c r="A14" s="32"/>
      <c r="B14" s="39" t="s">
        <v>3</v>
      </c>
      <c r="C14" s="40"/>
      <c r="D14" s="40"/>
      <c r="E14" s="40"/>
      <c r="F14" s="40"/>
    </row>
    <row r="15" spans="1:11" s="33" customFormat="1" ht="18.75" customHeight="1" thickBot="1" x14ac:dyDescent="0.25">
      <c r="A15" s="32"/>
      <c r="B15" s="73"/>
      <c r="C15" s="74"/>
      <c r="D15" s="74"/>
      <c r="E15" s="74"/>
      <c r="F15" s="74"/>
    </row>
    <row r="16" spans="1:11" s="6" customFormat="1" ht="18.75" thickBot="1" x14ac:dyDescent="0.25">
      <c r="A16" s="12"/>
      <c r="B16" s="55" t="s">
        <v>43</v>
      </c>
      <c r="C16" s="77"/>
      <c r="D16" s="77"/>
      <c r="E16" s="77"/>
      <c r="F16" s="77"/>
    </row>
    <row r="17" spans="1:7" s="37" customFormat="1" ht="18.75" thickBot="1" x14ac:dyDescent="0.25">
      <c r="A17" s="36"/>
      <c r="B17" s="27" t="s">
        <v>21</v>
      </c>
      <c r="C17" s="81">
        <f>Communicatie!E9</f>
        <v>0</v>
      </c>
      <c r="D17" s="81">
        <f>Communicatie!E10</f>
        <v>0</v>
      </c>
      <c r="E17" s="81">
        <f>Communicatie!E11</f>
        <v>0</v>
      </c>
      <c r="F17" s="81">
        <f>Communicatie!E12</f>
        <v>0</v>
      </c>
    </row>
    <row r="18" spans="1:7" s="33" customFormat="1" ht="18.75" customHeight="1" thickBot="1" x14ac:dyDescent="0.25">
      <c r="A18" s="32"/>
      <c r="B18" s="39" t="s">
        <v>3</v>
      </c>
      <c r="C18" s="40"/>
      <c r="D18" s="40"/>
      <c r="E18" s="40"/>
      <c r="F18" s="40"/>
    </row>
    <row r="19" spans="1:7" s="76" customFormat="1" ht="18.75" customHeight="1" thickBot="1" x14ac:dyDescent="0.25">
      <c r="A19" s="75"/>
      <c r="B19" s="73"/>
      <c r="C19" s="74"/>
      <c r="D19" s="74"/>
      <c r="E19" s="74"/>
      <c r="F19" s="74"/>
    </row>
    <row r="20" spans="1:7" s="6" customFormat="1" ht="18.75" thickBot="1" x14ac:dyDescent="0.25">
      <c r="A20" s="12"/>
      <c r="B20" s="55" t="s">
        <v>44</v>
      </c>
      <c r="C20" s="77"/>
      <c r="D20" s="77"/>
      <c r="E20" s="77"/>
      <c r="F20" s="77"/>
    </row>
    <row r="21" spans="1:7" s="37" customFormat="1" ht="18.75" thickBot="1" x14ac:dyDescent="0.25">
      <c r="A21" s="36"/>
      <c r="B21" s="27" t="s">
        <v>22</v>
      </c>
      <c r="C21" s="98">
        <f>Prijs!C9</f>
        <v>0</v>
      </c>
      <c r="D21" s="98">
        <f>Prijs!C10</f>
        <v>0</v>
      </c>
      <c r="E21" s="98">
        <f>Prijs!C11</f>
        <v>0</v>
      </c>
      <c r="F21" s="98">
        <f>Prijs!C12</f>
        <v>0</v>
      </c>
    </row>
    <row r="22" spans="1:7" s="33" customFormat="1" ht="18.75" customHeight="1" thickBot="1" x14ac:dyDescent="0.25">
      <c r="A22" s="32"/>
      <c r="B22" s="39" t="s">
        <v>3</v>
      </c>
      <c r="C22" s="40"/>
      <c r="D22" s="40"/>
      <c r="E22" s="40"/>
      <c r="F22" s="40"/>
    </row>
    <row r="23" spans="1:7" s="76" customFormat="1" ht="18.75" customHeight="1" thickBot="1" x14ac:dyDescent="0.25">
      <c r="A23" s="75"/>
      <c r="B23" s="73"/>
      <c r="C23" s="74"/>
      <c r="D23" s="74"/>
      <c r="E23" s="74"/>
      <c r="F23" s="74"/>
    </row>
    <row r="24" spans="1:7" s="38" customFormat="1" ht="18.75" thickBot="1" x14ac:dyDescent="0.4">
      <c r="B24" s="55" t="s">
        <v>12</v>
      </c>
      <c r="C24" s="77"/>
      <c r="D24" s="77"/>
      <c r="E24" s="77"/>
      <c r="F24" s="77"/>
      <c r="G24" s="67"/>
    </row>
    <row r="25" spans="1:7" s="35" customFormat="1" ht="18.75" thickBot="1" x14ac:dyDescent="0.4">
      <c r="B25" s="41" t="s">
        <v>0</v>
      </c>
      <c r="C25" s="96">
        <f>C9+C13+C17+C21</f>
        <v>0</v>
      </c>
      <c r="D25" s="96">
        <f>D9+D13+D17+D21</f>
        <v>0</v>
      </c>
      <c r="E25" s="96">
        <f>E9+E13+E17+E21</f>
        <v>0</v>
      </c>
      <c r="F25" s="96">
        <f>F9+F13+F17+F21</f>
        <v>0</v>
      </c>
      <c r="G25" s="67"/>
    </row>
    <row r="26" spans="1:7" s="34" customFormat="1" ht="18.75" thickBot="1" x14ac:dyDescent="0.4">
      <c r="B26" s="39" t="s">
        <v>5</v>
      </c>
      <c r="C26" s="40"/>
      <c r="D26" s="40"/>
      <c r="E26" s="40"/>
      <c r="F26" s="40"/>
      <c r="G26" s="67"/>
    </row>
    <row r="27" spans="1:7" ht="16.149999999999999" customHeight="1" x14ac:dyDescent="0.3">
      <c r="B27" s="78"/>
      <c r="C27" s="79"/>
      <c r="D27" s="79"/>
      <c r="E27" s="79"/>
      <c r="F27" s="79"/>
      <c r="G27" s="80"/>
    </row>
    <row r="29" spans="1:7" s="6" customFormat="1" ht="30.75" customHeight="1" x14ac:dyDescent="0.3">
      <c r="A29" s="12"/>
      <c r="B29" s="67"/>
      <c r="C29" s="67"/>
      <c r="D29" s="67"/>
      <c r="E29" s="67"/>
      <c r="F29" s="67"/>
    </row>
  </sheetData>
  <conditionalFormatting sqref="C26:D26">
    <cfRule type="cellIs" dxfId="80" priority="129" operator="greaterThan">
      <formula>2</formula>
    </cfRule>
    <cfRule type="cellIs" dxfId="79" priority="130" stopIfTrue="1" operator="equal">
      <formula>1</formula>
    </cfRule>
    <cfRule type="cellIs" dxfId="78" priority="131" stopIfTrue="1" operator="equal">
      <formula>2</formula>
    </cfRule>
  </conditionalFormatting>
  <conditionalFormatting sqref="C26:D26">
    <cfRule type="cellIs" dxfId="77" priority="123" operator="greaterThan">
      <formula>2</formula>
    </cfRule>
    <cfRule type="cellIs" dxfId="76" priority="124" stopIfTrue="1" operator="equal">
      <formula>1</formula>
    </cfRule>
    <cfRule type="cellIs" dxfId="75" priority="125" stopIfTrue="1" operator="equal">
      <formula>2</formula>
    </cfRule>
  </conditionalFormatting>
  <conditionalFormatting sqref="C14:D15">
    <cfRule type="cellIs" dxfId="74" priority="117" operator="greaterThan">
      <formula>2</formula>
    </cfRule>
    <cfRule type="cellIs" dxfId="73" priority="118" stopIfTrue="1" operator="equal">
      <formula>1</formula>
    </cfRule>
    <cfRule type="cellIs" dxfId="72" priority="119" stopIfTrue="1" operator="equal">
      <formula>2</formula>
    </cfRule>
  </conditionalFormatting>
  <conditionalFormatting sqref="E10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71" priority="114" operator="greaterThan">
      <formula>2</formula>
    </cfRule>
    <cfRule type="cellIs" dxfId="70" priority="115" stopIfTrue="1" operator="equal">
      <formula>1</formula>
    </cfRule>
    <cfRule type="cellIs" dxfId="69" priority="116" stopIfTrue="1" operator="equal">
      <formula>2</formula>
    </cfRule>
  </conditionalFormatting>
  <conditionalFormatting sqref="E26">
    <cfRule type="cellIs" dxfId="68" priority="111" operator="greaterThan">
      <formula>2</formula>
    </cfRule>
    <cfRule type="cellIs" dxfId="67" priority="112" stopIfTrue="1" operator="equal">
      <formula>1</formula>
    </cfRule>
    <cfRule type="cellIs" dxfId="66" priority="113" stopIfTrue="1" operator="equal">
      <formula>2</formula>
    </cfRule>
  </conditionalFormatting>
  <conditionalFormatting sqref="E26">
    <cfRule type="cellIs" dxfId="65" priority="108" operator="greaterThan">
      <formula>2</formula>
    </cfRule>
    <cfRule type="cellIs" dxfId="64" priority="109" stopIfTrue="1" operator="equal">
      <formula>1</formula>
    </cfRule>
    <cfRule type="cellIs" dxfId="63" priority="110" stopIfTrue="1" operator="equal">
      <formula>2</formula>
    </cfRule>
  </conditionalFormatting>
  <conditionalFormatting sqref="E14:E15">
    <cfRule type="cellIs" dxfId="62" priority="105" operator="greaterThan">
      <formula>2</formula>
    </cfRule>
    <cfRule type="cellIs" dxfId="61" priority="106" stopIfTrue="1" operator="equal">
      <formula>1</formula>
    </cfRule>
    <cfRule type="cellIs" dxfId="60" priority="107" stopIfTrue="1" operator="equal">
      <formula>2</formula>
    </cfRule>
  </conditionalFormatting>
  <conditionalFormatting sqref="F14:F15">
    <cfRule type="cellIs" dxfId="59" priority="101" operator="greaterThan">
      <formula>2</formula>
    </cfRule>
    <cfRule type="cellIs" dxfId="58" priority="102" stopIfTrue="1" operator="equal">
      <formula>1</formula>
    </cfRule>
    <cfRule type="cellIs" dxfId="57" priority="103" stopIfTrue="1" operator="equal">
      <formula>2</formula>
    </cfRule>
  </conditionalFormatting>
  <conditionalFormatting sqref="F10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56" priority="98" operator="greaterThan">
      <formula>2</formula>
    </cfRule>
    <cfRule type="cellIs" dxfId="55" priority="99" stopIfTrue="1" operator="equal">
      <formula>1</formula>
    </cfRule>
    <cfRule type="cellIs" dxfId="54" priority="100" stopIfTrue="1" operator="equal">
      <formula>2</formula>
    </cfRule>
  </conditionalFormatting>
  <conditionalFormatting sqref="F14:F15">
    <cfRule type="cellIs" dxfId="53" priority="91" operator="greaterThan">
      <formula>2</formula>
    </cfRule>
    <cfRule type="cellIs" dxfId="52" priority="92" stopIfTrue="1" operator="equal">
      <formula>1</formula>
    </cfRule>
    <cfRule type="cellIs" dxfId="51" priority="93" stopIfTrue="1" operator="equal">
      <formula>2</formula>
    </cfRule>
  </conditionalFormatting>
  <conditionalFormatting sqref="F26">
    <cfRule type="cellIs" dxfId="50" priority="86" operator="greaterThan">
      <formula>2</formula>
    </cfRule>
    <cfRule type="cellIs" dxfId="49" priority="87" stopIfTrue="1" operator="equal">
      <formula>1</formula>
    </cfRule>
    <cfRule type="cellIs" dxfId="48" priority="88" stopIfTrue="1" operator="equal">
      <formula>2</formula>
    </cfRule>
  </conditionalFormatting>
  <conditionalFormatting sqref="F26">
    <cfRule type="cellIs" dxfId="47" priority="83" operator="greaterThan">
      <formula>2</formula>
    </cfRule>
    <cfRule type="cellIs" dxfId="46" priority="84" stopIfTrue="1" operator="equal">
      <formula>1</formula>
    </cfRule>
    <cfRule type="cellIs" dxfId="45" priority="85" stopIfTrue="1" operator="equal">
      <formula>2</formula>
    </cfRule>
  </conditionalFormatting>
  <conditionalFormatting sqref="C22:D23">
    <cfRule type="cellIs" dxfId="44" priority="63" operator="greaterThan">
      <formula>2</formula>
    </cfRule>
    <cfRule type="cellIs" dxfId="43" priority="64" stopIfTrue="1" operator="equal">
      <formula>1</formula>
    </cfRule>
    <cfRule type="cellIs" dxfId="42" priority="65" stopIfTrue="1" operator="equal">
      <formula>2</formula>
    </cfRule>
  </conditionalFormatting>
  <conditionalFormatting sqref="E22:E23">
    <cfRule type="cellIs" dxfId="41" priority="60" operator="greaterThan">
      <formula>2</formula>
    </cfRule>
    <cfRule type="cellIs" dxfId="40" priority="61" stopIfTrue="1" operator="equal">
      <formula>1</formula>
    </cfRule>
    <cfRule type="cellIs" dxfId="39" priority="62" stopIfTrue="1" operator="equal">
      <formula>2</formula>
    </cfRule>
  </conditionalFormatting>
  <conditionalFormatting sqref="F22:F23">
    <cfRule type="cellIs" dxfId="38" priority="57" operator="greaterThan">
      <formula>2</formula>
    </cfRule>
    <cfRule type="cellIs" dxfId="37" priority="58" stopIfTrue="1" operator="equal">
      <formula>1</formula>
    </cfRule>
    <cfRule type="cellIs" dxfId="36" priority="59" stopIfTrue="1" operator="equal">
      <formula>2</formula>
    </cfRule>
  </conditionalFormatting>
  <conditionalFormatting sqref="F22:F23">
    <cfRule type="cellIs" dxfId="35" priority="53" operator="greaterThan">
      <formula>2</formula>
    </cfRule>
    <cfRule type="cellIs" dxfId="34" priority="54" stopIfTrue="1" operator="equal">
      <formula>1</formula>
    </cfRule>
    <cfRule type="cellIs" dxfId="33" priority="55" stopIfTrue="1" operator="equal">
      <formula>2</formula>
    </cfRule>
  </conditionalFormatting>
  <conditionalFormatting sqref="C22">
    <cfRule type="cellIs" dxfId="32" priority="47" operator="greaterThan">
      <formula>2</formula>
    </cfRule>
    <cfRule type="cellIs" dxfId="31" priority="48" stopIfTrue="1" operator="equal">
      <formula>1</formula>
    </cfRule>
    <cfRule type="cellIs" dxfId="30" priority="49" stopIfTrue="1" operator="equal">
      <formula>2</formula>
    </cfRule>
  </conditionalFormatting>
  <conditionalFormatting sqref="D22">
    <cfRule type="cellIs" dxfId="29" priority="44" operator="greaterThan">
      <formula>2</formula>
    </cfRule>
    <cfRule type="cellIs" dxfId="28" priority="45" stopIfTrue="1" operator="equal">
      <formula>1</formula>
    </cfRule>
    <cfRule type="cellIs" dxfId="27" priority="46" stopIfTrue="1" operator="equal">
      <formula>2</formula>
    </cfRule>
  </conditionalFormatting>
  <conditionalFormatting sqref="F22">
    <cfRule type="cellIs" dxfId="26" priority="41" operator="greaterThan">
      <formula>2</formula>
    </cfRule>
    <cfRule type="cellIs" dxfId="25" priority="42" stopIfTrue="1" operator="equal">
      <formula>1</formula>
    </cfRule>
    <cfRule type="cellIs" dxfId="24" priority="43" stopIfTrue="1" operator="equal">
      <formula>2</formula>
    </cfRule>
  </conditionalFormatting>
  <conditionalFormatting sqref="C18:D19">
    <cfRule type="cellIs" dxfId="23" priority="26" operator="greaterThan">
      <formula>2</formula>
    </cfRule>
    <cfRule type="cellIs" dxfId="22" priority="27" stopIfTrue="1" operator="equal">
      <formula>1</formula>
    </cfRule>
    <cfRule type="cellIs" dxfId="21" priority="28" stopIfTrue="1" operator="equal">
      <formula>2</formula>
    </cfRule>
  </conditionalFormatting>
  <conditionalFormatting sqref="E18:E19">
    <cfRule type="cellIs" dxfId="20" priority="23" operator="greaterThan">
      <formula>2</formula>
    </cfRule>
    <cfRule type="cellIs" dxfId="19" priority="24" stopIfTrue="1" operator="equal">
      <formula>1</formula>
    </cfRule>
    <cfRule type="cellIs" dxfId="18" priority="25" stopIfTrue="1" operator="equal">
      <formula>2</formula>
    </cfRule>
  </conditionalFormatting>
  <conditionalFormatting sqref="F18:F19">
    <cfRule type="cellIs" dxfId="17" priority="20" operator="greaterThan">
      <formula>2</formula>
    </cfRule>
    <cfRule type="cellIs" dxfId="16" priority="21" stopIfTrue="1" operator="equal">
      <formula>1</formula>
    </cfRule>
    <cfRule type="cellIs" dxfId="15" priority="22" stopIfTrue="1" operator="equal">
      <formula>2</formula>
    </cfRule>
  </conditionalFormatting>
  <conditionalFormatting sqref="F18:F19">
    <cfRule type="cellIs" dxfId="14" priority="16" operator="greaterThan">
      <formula>2</formula>
    </cfRule>
    <cfRule type="cellIs" dxfId="13" priority="17" stopIfTrue="1" operator="equal">
      <formula>1</formula>
    </cfRule>
    <cfRule type="cellIs" dxfId="12" priority="18" stopIfTrue="1" operator="equal">
      <formula>2</formula>
    </cfRule>
  </conditionalFormatting>
  <conditionalFormatting sqref="C18">
    <cfRule type="cellIs" dxfId="11" priority="10" operator="greaterThan">
      <formula>2</formula>
    </cfRule>
    <cfRule type="cellIs" dxfId="10" priority="11" stopIfTrue="1" operator="equal">
      <formula>1</formula>
    </cfRule>
    <cfRule type="cellIs" dxfId="9" priority="12" stopIfTrue="1" operator="equal">
      <formula>2</formula>
    </cfRule>
  </conditionalFormatting>
  <conditionalFormatting sqref="D18">
    <cfRule type="cellIs" dxfId="8" priority="7" operator="greaterThan">
      <formula>2</formula>
    </cfRule>
    <cfRule type="cellIs" dxfId="7" priority="8" stopIfTrue="1" operator="equal">
      <formula>1</formula>
    </cfRule>
    <cfRule type="cellIs" dxfId="6" priority="9" stopIfTrue="1" operator="equal">
      <formula>2</formula>
    </cfRule>
  </conditionalFormatting>
  <conditionalFormatting sqref="F18">
    <cfRule type="cellIs" dxfId="5" priority="4" operator="greaterThan">
      <formula>2</formula>
    </cfRule>
    <cfRule type="cellIs" dxfId="4" priority="5" stopIfTrue="1" operator="equal">
      <formula>1</formula>
    </cfRule>
    <cfRule type="cellIs" dxfId="3" priority="6" stopIfTrue="1" operator="equal">
      <formula>2</formula>
    </cfRule>
  </conditionalFormatting>
  <conditionalFormatting sqref="C10:D10"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2" priority="140" operator="greaterThan">
      <formula>2</formula>
    </cfRule>
    <cfRule type="cellIs" dxfId="1" priority="141" stopIfTrue="1" operator="equal">
      <formula>1</formula>
    </cfRule>
    <cfRule type="cellIs" dxfId="0" priority="142" stopIfTrue="1" operator="equal">
      <formula>2</formula>
    </cfRule>
  </conditionalFormatting>
  <conditionalFormatting sqref="C10:F10">
    <cfRule type="colorScale" priority="143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44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45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4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7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48">
      <colorScale>
        <cfvo type="min"/>
        <cfvo type="max"/>
        <color rgb="FFFF0000"/>
        <color rgb="FF00B050"/>
      </colorScale>
    </cfRule>
  </conditionalFormatting>
  <conditionalFormatting sqref="C14:F15">
    <cfRule type="colorScale" priority="149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50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2">
      <colorScale>
        <cfvo type="min"/>
        <cfvo type="percentile" val="50"/>
        <cfvo type="max"/>
        <color rgb="FFFF0000"/>
        <color theme="9"/>
        <color rgb="FF00B050"/>
      </colorScale>
    </cfRule>
  </conditionalFormatting>
  <conditionalFormatting sqref="C26:F26">
    <cfRule type="colorScale" priority="153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54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2:F23">
    <cfRule type="colorScale" priority="156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57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5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9">
      <colorScale>
        <cfvo type="min"/>
        <cfvo type="percentile" val="50"/>
        <cfvo type="max"/>
        <color rgb="FFFF0000"/>
        <color theme="9"/>
        <color rgb="FF00B050"/>
      </colorScale>
    </cfRule>
  </conditionalFormatting>
  <conditionalFormatting sqref="C18:F19">
    <cfRule type="colorScale" priority="160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61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16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3">
      <colorScale>
        <cfvo type="min"/>
        <cfvo type="percentile" val="50"/>
        <cfvo type="max"/>
        <color rgb="FFFF0000"/>
        <color theme="9"/>
        <color rgb="FF00B050"/>
      </colorScale>
    </cfRule>
  </conditionalFormatting>
  <pageMargins left="0.7" right="0.7" top="0.75" bottom="0.75" header="0.3" footer="0.3"/>
  <pageSetup paperSize="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Inschrijvers</vt:lpstr>
      <vt:lpstr>Planning </vt:lpstr>
      <vt:lpstr>Plan van Aanpak</vt:lpstr>
      <vt:lpstr>Communicatie</vt:lpstr>
      <vt:lpstr>Prijs</vt:lpstr>
      <vt:lpstr>Overzicht totaal beoordeling</vt:lpstr>
      <vt:lpstr>Communicatie!Afdrukbereik</vt:lpstr>
      <vt:lpstr>'Overzicht totaal beoordeling'!Afdrukbereik</vt:lpstr>
      <vt:lpstr>'Plan van Aanpak'!Afdrukbereik</vt:lpstr>
      <vt:lpstr>Prijs!Afdrukbereik</vt:lpstr>
      <vt:lpstr>Communicatie!Afdruktitels</vt:lpstr>
      <vt:lpstr>'Plan van Aanpak'!Afdruktitels</vt:lpstr>
      <vt:lpstr>Prijs!Afdruktitels</vt:lpstr>
    </vt:vector>
  </TitlesOfParts>
  <Company>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S.Broek@gemeentelangedijk.nl</dc:creator>
  <cp:lastModifiedBy>Frieda Meijer</cp:lastModifiedBy>
  <cp:lastPrinted>2017-11-28T11:25:55Z</cp:lastPrinted>
  <dcterms:created xsi:type="dcterms:W3CDTF">2006-09-05T16:02:17Z</dcterms:created>
  <dcterms:modified xsi:type="dcterms:W3CDTF">2021-10-05T06:06:58Z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