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zaanstad\data\user\maasj\Gebruiksartikelen en gereedschappen\Aanbestedingsdocumenten\"/>
    </mc:Choice>
  </mc:AlternateContent>
  <bookViews>
    <workbookView xWindow="0" yWindow="0" windowWidth="18876" windowHeight="8136"/>
  </bookViews>
  <sheets>
    <sheet name="Prijzenblad" sheetId="5" r:id="rId1"/>
  </sheets>
  <definedNames>
    <definedName name="_xlnm._FilterDatabase" localSheetId="0" hidden="1">Prijzenblad!$B$5:$B$33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5" l="1"/>
  <c r="F23" i="5"/>
  <c r="D29" i="5"/>
  <c r="D28" i="5"/>
  <c r="D27" i="5"/>
  <c r="D26" i="5"/>
  <c r="D25" i="5"/>
  <c r="F45" i="5" l="1"/>
  <c r="F44" i="5"/>
  <c r="F43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6" i="5"/>
  <c r="F39" i="5" l="1"/>
  <c r="F46" i="5"/>
</calcChain>
</file>

<file path=xl/sharedStrings.xml><?xml version="1.0" encoding="utf-8"?>
<sst xmlns="http://schemas.openxmlformats.org/spreadsheetml/2006/main" count="89" uniqueCount="59">
  <si>
    <t>Omschrijving</t>
  </si>
  <si>
    <t>Veiligheidsbril Uvex Transparant</t>
  </si>
  <si>
    <t>Peltor gehoorkap groen Optime II (H7A) met hoofdbeugel</t>
  </si>
  <si>
    <t>Spade grijs gehamerd met steel 80 cm</t>
  </si>
  <si>
    <t>Zwerfvuilgrijper LP2137 model Tulp lengte 93 cm</t>
  </si>
  <si>
    <t>Zwerfvuilgrijper LP2133 model Tulp lengte 82 cm</t>
  </si>
  <si>
    <t>Aluminium houder voor afvalzak</t>
  </si>
  <si>
    <t>Rol vuilniszakken 70x110 cm T70 20 stuks per rol kleur:blauw</t>
  </si>
  <si>
    <t>Rol vuilniszakken 60 x 80cm T50 20 stuks per rol kleur:grijs</t>
  </si>
  <si>
    <t>Verkeerskegel RWS hoogte 75 cm folieklasse II/III</t>
  </si>
  <si>
    <t>Maaidraad rond Ø 2,4 mm x 400 mtr. op een spoel</t>
  </si>
  <si>
    <t>DONAR Alu-Line stervormig maaidraad 3 mm x 320 mtr.</t>
  </si>
  <si>
    <t>Pallet Aspen 2 rood (108 cans à 5 ltr.)</t>
  </si>
  <si>
    <t>Pallet Aspen 4 blauw (108 cans à 5 ltr.)</t>
  </si>
  <si>
    <t>Verkeerskegel RWS hoogte 50 cm folieklasse II/III</t>
  </si>
  <si>
    <t>Maaidraad rond Ø 2,7 mm x 314 mtr. op een spoel</t>
  </si>
  <si>
    <t>Doos container afvalzakken LPDE 65/25 x 140 cm T70 blauw (100 zakken per doos)</t>
  </si>
  <si>
    <t>Peltor bosbouwcombinatieset oranje met UVICATOR Sensor (helm voorzien van vizier en gehoorkappen)</t>
  </si>
  <si>
    <t>netto prijs</t>
  </si>
  <si>
    <t>Zwerfvuilgrijper nr.41 lengte 90 cm met ijzeren bekjes flora</t>
  </si>
  <si>
    <t>Zwerfvuilgrijper nr.42 lengte 105 cm met ijzeren bekjes flora</t>
  </si>
  <si>
    <t>netto prijs per rol</t>
  </si>
  <si>
    <t xml:space="preserve">netto prijs per rol </t>
  </si>
  <si>
    <t>netto prijs per meter</t>
  </si>
  <si>
    <t>netto prijs per can van 5L</t>
  </si>
  <si>
    <t>veiligheidslaars Jallatte Jalaska  S3 ongevoerd</t>
  </si>
  <si>
    <t>Veiligheidsschoen Cofra Pressing</t>
  </si>
  <si>
    <t xml:space="preserve">Veiligheidsschoen Cofra coach </t>
  </si>
  <si>
    <t>Oxxa X-grip  Thermo winterhandschoen</t>
  </si>
  <si>
    <t>Oxxa X-frost thermo winterhandschoen</t>
  </si>
  <si>
    <t>gele hooihark kunsstof recht model 16 tands steel 170</t>
  </si>
  <si>
    <t>bladhark fiskars 21 tanden steel 150</t>
  </si>
  <si>
    <t>Bahco p-19-80-F takkenschaar</t>
  </si>
  <si>
    <t>Werkhandschoenen Showa 310 kleur groen.</t>
  </si>
  <si>
    <r>
      <t xml:space="preserve">M-Safe PU-Flex werkhandschoenen zwart </t>
    </r>
    <r>
      <rPr>
        <sz val="11"/>
        <color rgb="FFFF0000"/>
        <rFont val="Calibri"/>
        <family val="2"/>
        <scheme val="minor"/>
      </rPr>
      <t xml:space="preserve"> </t>
    </r>
  </si>
  <si>
    <t>Stuksprijs (in euro's)</t>
  </si>
  <si>
    <t>Totaalprijs:</t>
  </si>
  <si>
    <t>Totaalprijs offerteleidraad 4.2.1</t>
  </si>
  <si>
    <t>Totaalprijs</t>
  </si>
  <si>
    <t>Geschatte afname per 4 jaar</t>
  </si>
  <si>
    <t>Kortingspercentage 4.2.2</t>
  </si>
  <si>
    <t xml:space="preserve">Handgereedschap de Wit - kortingspercentage op bruto adviesprijslijst de Wit </t>
  </si>
  <si>
    <t xml:space="preserve">Handgereedschap Silky - kortingspercentage op bruto adviesprijslijst Silky/de Wild </t>
  </si>
  <si>
    <t>Veiligheidsschoen Helly Hansen (alle types) - kortingspercentage op bruto prijslijst Helly Hansen</t>
  </si>
  <si>
    <t>Totaal kortingspercentage</t>
  </si>
  <si>
    <t>Kortingspercentage (%)</t>
  </si>
  <si>
    <t>Bedragen</t>
  </si>
  <si>
    <t>Naam organisatie inschrijver:</t>
  </si>
  <si>
    <t>Belangrijk: alleen kolom E invullen</t>
  </si>
  <si>
    <t>De score voor de prijslijst is terug te vinden in F:37</t>
  </si>
  <si>
    <t>De score voor het kortingspercentage is terug te vinden in F:44</t>
  </si>
  <si>
    <t>Wegingsfactor kortingspercentage</t>
  </si>
  <si>
    <t xml:space="preserve">veiligheidslaars Jallatte Jalartic S3 gevoerd </t>
  </si>
  <si>
    <t>Felco 4, snoeischaar</t>
  </si>
  <si>
    <t>Felco 11, snoeischaar</t>
  </si>
  <si>
    <t>Felco 2, snoeischaar</t>
  </si>
  <si>
    <t>17a</t>
  </si>
  <si>
    <t>17b</t>
  </si>
  <si>
    <t>17c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</si>
</sst>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0" fontId="0" fillId="0" borderId="0" xfId="0"/>
    <xf numFmtId="0" fontId="0" fillId="2" borderId="0" xfId="0" applyFill="1"/>
    <xf numFmtId="4" fontId="0" fillId="0" borderId="0" xfId="0" applyNumberFormat="1"/>
    <xf numFmtId="0" fontId="1" fillId="3" borderId="2" xfId="0" applyFont="1" applyFill="1" applyBorder="1"/>
    <xf numFmtId="4" fontId="0" fillId="3" borderId="3" xfId="0" applyNumberFormat="1" applyFill="1" applyBorder="1"/>
    <xf numFmtId="0" fontId="0" fillId="3" borderId="4" xfId="0" applyFill="1" applyBorder="1"/>
    <xf numFmtId="0" fontId="1" fillId="3" borderId="5" xfId="0" applyFont="1" applyFill="1" applyBorder="1"/>
    <xf numFmtId="2" fontId="0" fillId="3" borderId="1" xfId="0" applyNumberFormat="1" applyFill="1" applyBorder="1"/>
    <xf numFmtId="0" fontId="1" fillId="6" borderId="0" xfId="0" applyFont="1" applyFill="1"/>
    <xf numFmtId="0" fontId="1" fillId="5" borderId="0" xfId="0" applyFont="1" applyFill="1"/>
    <xf numFmtId="0" fontId="3" fillId="4" borderId="0" xfId="0" applyFont="1" applyFill="1"/>
    <xf numFmtId="0" fontId="4" fillId="0" borderId="0" xfId="0" applyFont="1"/>
    <xf numFmtId="0" fontId="0" fillId="0" borderId="0" xfId="0" applyAlignment="1">
      <alignment horizontal="right"/>
    </xf>
  </cellXfs>
  <cellStyles count="1">
    <cellStyle name="Standaard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DBEC9"/>
      <rgbColor rgb="00FFFFFF"/>
      <rgbColor rgb="00C8DCE1"/>
      <rgbColor rgb="00ADBEC9"/>
      <rgbColor rgb="00C8DCE1"/>
      <rgbColor rgb="00ADBEC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zoomScale="90" zoomScaleNormal="90" workbookViewId="0">
      <selection activeCell="E5" sqref="E5"/>
    </sheetView>
  </sheetViews>
  <sheetFormatPr defaultRowHeight="14.4" x14ac:dyDescent="0.3"/>
  <cols>
    <col min="1" max="1" width="9.109375" style="2"/>
    <col min="2" max="2" width="96.33203125" bestFit="1" customWidth="1"/>
    <col min="3" max="3" width="26.44140625" style="2" customWidth="1"/>
    <col min="4" max="4" width="28.109375" customWidth="1"/>
    <col min="5" max="5" width="22.109375" customWidth="1"/>
    <col min="6" max="6" width="22.5546875" customWidth="1"/>
  </cols>
  <sheetData>
    <row r="1" spans="1:6" ht="18" x14ac:dyDescent="0.35">
      <c r="B1" s="13" t="s">
        <v>47</v>
      </c>
    </row>
    <row r="2" spans="1:6" ht="18" x14ac:dyDescent="0.35">
      <c r="B2" s="12" t="s">
        <v>48</v>
      </c>
    </row>
    <row r="3" spans="1:6" x14ac:dyDescent="0.3">
      <c r="B3" t="s">
        <v>49</v>
      </c>
    </row>
    <row r="4" spans="1:6" x14ac:dyDescent="0.3">
      <c r="B4" t="s">
        <v>50</v>
      </c>
    </row>
    <row r="5" spans="1:6" x14ac:dyDescent="0.3">
      <c r="B5" s="10" t="s">
        <v>0</v>
      </c>
      <c r="C5" s="10" t="s">
        <v>46</v>
      </c>
      <c r="D5" s="10" t="s">
        <v>39</v>
      </c>
      <c r="E5" s="10" t="s">
        <v>35</v>
      </c>
      <c r="F5" s="10" t="s">
        <v>38</v>
      </c>
    </row>
    <row r="6" spans="1:6" x14ac:dyDescent="0.3">
      <c r="A6" s="2">
        <v>1</v>
      </c>
      <c r="B6" t="s">
        <v>1</v>
      </c>
      <c r="C6" s="2" t="s">
        <v>18</v>
      </c>
      <c r="D6">
        <v>100</v>
      </c>
      <c r="E6" s="4">
        <v>0</v>
      </c>
      <c r="F6" s="4">
        <f>PRODUCT(D6,E6)</f>
        <v>0</v>
      </c>
    </row>
    <row r="7" spans="1:6" s="1" customFormat="1" x14ac:dyDescent="0.3">
      <c r="A7" s="2">
        <v>2</v>
      </c>
      <c r="B7" s="1" t="s">
        <v>2</v>
      </c>
      <c r="C7" s="2" t="s">
        <v>18</v>
      </c>
      <c r="D7" s="1">
        <v>100</v>
      </c>
      <c r="E7" s="4">
        <v>0</v>
      </c>
      <c r="F7" s="4">
        <f t="shared" ref="F7:F24" si="0">PRODUCT(D7,E7)</f>
        <v>0</v>
      </c>
    </row>
    <row r="8" spans="1:6" s="1" customFormat="1" x14ac:dyDescent="0.3">
      <c r="A8" s="2">
        <v>3</v>
      </c>
      <c r="B8" s="1" t="s">
        <v>17</v>
      </c>
      <c r="C8" s="2" t="s">
        <v>18</v>
      </c>
      <c r="D8" s="1">
        <v>60</v>
      </c>
      <c r="E8" s="4">
        <v>0</v>
      </c>
      <c r="F8" s="4">
        <f t="shared" si="0"/>
        <v>0</v>
      </c>
    </row>
    <row r="9" spans="1:6" x14ac:dyDescent="0.3">
      <c r="A9" s="2">
        <v>4</v>
      </c>
      <c r="B9" t="s">
        <v>3</v>
      </c>
      <c r="C9" s="2" t="s">
        <v>18</v>
      </c>
      <c r="D9">
        <v>80</v>
      </c>
      <c r="E9" s="4">
        <v>0</v>
      </c>
      <c r="F9" s="4">
        <f t="shared" si="0"/>
        <v>0</v>
      </c>
    </row>
    <row r="10" spans="1:6" x14ac:dyDescent="0.3">
      <c r="A10" s="2">
        <v>5</v>
      </c>
      <c r="B10" t="s">
        <v>4</v>
      </c>
      <c r="C10" s="2" t="s">
        <v>18</v>
      </c>
      <c r="D10">
        <v>1000</v>
      </c>
      <c r="E10" s="4">
        <v>0</v>
      </c>
      <c r="F10" s="4">
        <f t="shared" si="0"/>
        <v>0</v>
      </c>
    </row>
    <row r="11" spans="1:6" x14ac:dyDescent="0.3">
      <c r="A11" s="2">
        <v>6</v>
      </c>
      <c r="B11" t="s">
        <v>5</v>
      </c>
      <c r="C11" s="2" t="s">
        <v>18</v>
      </c>
      <c r="D11">
        <v>1000</v>
      </c>
      <c r="E11" s="4">
        <v>0</v>
      </c>
      <c r="F11" s="4">
        <f t="shared" si="0"/>
        <v>0</v>
      </c>
    </row>
    <row r="12" spans="1:6" x14ac:dyDescent="0.3">
      <c r="A12" s="2">
        <v>7</v>
      </c>
      <c r="B12" t="s">
        <v>19</v>
      </c>
      <c r="C12" s="2" t="s">
        <v>18</v>
      </c>
      <c r="D12">
        <v>400</v>
      </c>
      <c r="E12" s="4">
        <v>0</v>
      </c>
      <c r="F12" s="4">
        <f t="shared" si="0"/>
        <v>0</v>
      </c>
    </row>
    <row r="13" spans="1:6" s="1" customFormat="1" x14ac:dyDescent="0.3">
      <c r="A13" s="2">
        <v>8</v>
      </c>
      <c r="B13" s="1" t="s">
        <v>20</v>
      </c>
      <c r="C13" s="2" t="s">
        <v>18</v>
      </c>
      <c r="D13" s="1">
        <v>200</v>
      </c>
      <c r="E13" s="4">
        <v>0</v>
      </c>
      <c r="F13" s="4">
        <f t="shared" si="0"/>
        <v>0</v>
      </c>
    </row>
    <row r="14" spans="1:6" x14ac:dyDescent="0.3">
      <c r="A14" s="2">
        <v>9</v>
      </c>
      <c r="B14" t="s">
        <v>6</v>
      </c>
      <c r="C14" s="2" t="s">
        <v>18</v>
      </c>
      <c r="D14">
        <v>400</v>
      </c>
      <c r="E14" s="4">
        <v>0</v>
      </c>
      <c r="F14" s="4">
        <f t="shared" si="0"/>
        <v>0</v>
      </c>
    </row>
    <row r="15" spans="1:6" x14ac:dyDescent="0.3">
      <c r="A15" s="2">
        <v>10</v>
      </c>
      <c r="B15" t="s">
        <v>7</v>
      </c>
      <c r="C15" s="2" t="s">
        <v>21</v>
      </c>
      <c r="D15">
        <v>28000</v>
      </c>
      <c r="E15" s="4">
        <v>0</v>
      </c>
      <c r="F15" s="4">
        <f t="shared" si="0"/>
        <v>0</v>
      </c>
    </row>
    <row r="16" spans="1:6" x14ac:dyDescent="0.3">
      <c r="A16" s="2">
        <v>11</v>
      </c>
      <c r="B16" t="s">
        <v>8</v>
      </c>
      <c r="C16" s="2" t="s">
        <v>21</v>
      </c>
      <c r="D16">
        <v>6000</v>
      </c>
      <c r="E16" s="4">
        <v>0</v>
      </c>
      <c r="F16" s="4">
        <f t="shared" si="0"/>
        <v>0</v>
      </c>
    </row>
    <row r="17" spans="1:6" x14ac:dyDescent="0.3">
      <c r="A17" s="2">
        <v>12</v>
      </c>
      <c r="B17" t="s">
        <v>16</v>
      </c>
      <c r="C17" s="2" t="s">
        <v>22</v>
      </c>
      <c r="D17">
        <v>400</v>
      </c>
      <c r="E17" s="4">
        <v>0</v>
      </c>
      <c r="F17" s="4">
        <f t="shared" si="0"/>
        <v>0</v>
      </c>
    </row>
    <row r="18" spans="1:6" x14ac:dyDescent="0.3">
      <c r="A18" s="2">
        <v>13</v>
      </c>
      <c r="B18" t="s">
        <v>34</v>
      </c>
      <c r="C18" s="2" t="s">
        <v>18</v>
      </c>
      <c r="D18">
        <v>6800</v>
      </c>
      <c r="E18" s="4">
        <v>0</v>
      </c>
      <c r="F18" s="4">
        <f t="shared" si="0"/>
        <v>0</v>
      </c>
    </row>
    <row r="19" spans="1:6" x14ac:dyDescent="0.3">
      <c r="A19" s="2">
        <v>14</v>
      </c>
      <c r="B19" t="s">
        <v>33</v>
      </c>
      <c r="C19" s="2" t="s">
        <v>18</v>
      </c>
      <c r="D19">
        <v>1600</v>
      </c>
      <c r="E19" s="4">
        <v>0</v>
      </c>
      <c r="F19" s="4">
        <f t="shared" si="0"/>
        <v>0</v>
      </c>
    </row>
    <row r="20" spans="1:6" x14ac:dyDescent="0.3">
      <c r="A20" s="2">
        <v>15</v>
      </c>
      <c r="B20" t="s">
        <v>14</v>
      </c>
      <c r="C20" s="2" t="s">
        <v>18</v>
      </c>
      <c r="D20">
        <v>600</v>
      </c>
      <c r="E20" s="4">
        <v>0</v>
      </c>
      <c r="F20" s="4">
        <f t="shared" si="0"/>
        <v>0</v>
      </c>
    </row>
    <row r="21" spans="1:6" x14ac:dyDescent="0.3">
      <c r="A21" s="2">
        <v>16</v>
      </c>
      <c r="B21" t="s">
        <v>9</v>
      </c>
      <c r="C21" s="2" t="s">
        <v>18</v>
      </c>
      <c r="D21">
        <v>80</v>
      </c>
      <c r="E21" s="4">
        <v>0</v>
      </c>
      <c r="F21" s="4">
        <f t="shared" si="0"/>
        <v>0</v>
      </c>
    </row>
    <row r="22" spans="1:6" x14ac:dyDescent="0.3">
      <c r="A22" s="14" t="s">
        <v>56</v>
      </c>
      <c r="B22" t="s">
        <v>55</v>
      </c>
      <c r="C22" s="2" t="s">
        <v>18</v>
      </c>
      <c r="D22">
        <v>27</v>
      </c>
      <c r="E22" s="4">
        <v>0</v>
      </c>
      <c r="F22" s="4">
        <f t="shared" si="0"/>
        <v>0</v>
      </c>
    </row>
    <row r="23" spans="1:6" s="1" customFormat="1" x14ac:dyDescent="0.3">
      <c r="A23" s="14" t="s">
        <v>57</v>
      </c>
      <c r="B23" t="s">
        <v>53</v>
      </c>
      <c r="C23" s="2" t="s">
        <v>18</v>
      </c>
      <c r="D23" s="1">
        <v>27</v>
      </c>
      <c r="E23" s="4">
        <v>0</v>
      </c>
      <c r="F23" s="4">
        <f t="shared" si="0"/>
        <v>0</v>
      </c>
    </row>
    <row r="24" spans="1:6" s="1" customFormat="1" ht="15" customHeight="1" x14ac:dyDescent="0.3">
      <c r="A24" s="14" t="s">
        <v>58</v>
      </c>
      <c r="B24" t="s">
        <v>54</v>
      </c>
      <c r="C24" s="2" t="s">
        <v>18</v>
      </c>
      <c r="D24" s="1">
        <v>27</v>
      </c>
      <c r="E24" s="4">
        <v>0</v>
      </c>
      <c r="F24" s="4">
        <f t="shared" si="0"/>
        <v>0</v>
      </c>
    </row>
    <row r="25" spans="1:6" x14ac:dyDescent="0.3">
      <c r="A25" s="2">
        <v>18</v>
      </c>
      <c r="B25" s="1" t="s">
        <v>10</v>
      </c>
      <c r="C25" s="2" t="s">
        <v>23</v>
      </c>
      <c r="D25">
        <f>PRODUCT(120,400)</f>
        <v>48000</v>
      </c>
      <c r="E25" s="4">
        <v>0</v>
      </c>
      <c r="F25" s="4">
        <f>PRODUCT(D25,E25)</f>
        <v>0</v>
      </c>
    </row>
    <row r="26" spans="1:6" x14ac:dyDescent="0.3">
      <c r="A26" s="2">
        <v>19</v>
      </c>
      <c r="B26" s="2" t="s">
        <v>15</v>
      </c>
      <c r="C26" s="2" t="s">
        <v>23</v>
      </c>
      <c r="D26">
        <f>PRODUCT(120,314)</f>
        <v>37680</v>
      </c>
      <c r="E26" s="4">
        <v>0</v>
      </c>
      <c r="F26" s="4">
        <f>PRODUCT(D26,E26)</f>
        <v>0</v>
      </c>
    </row>
    <row r="27" spans="1:6" x14ac:dyDescent="0.3">
      <c r="A27" s="2">
        <v>20</v>
      </c>
      <c r="B27" t="s">
        <v>11</v>
      </c>
      <c r="C27" s="2" t="s">
        <v>23</v>
      </c>
      <c r="D27">
        <f>PRODUCT(160,320)</f>
        <v>51200</v>
      </c>
      <c r="E27" s="4">
        <v>0</v>
      </c>
      <c r="F27" s="4">
        <f>PRODUCT(D27,E27)</f>
        <v>0</v>
      </c>
    </row>
    <row r="28" spans="1:6" x14ac:dyDescent="0.3">
      <c r="A28" s="2">
        <v>21</v>
      </c>
      <c r="B28" t="s">
        <v>12</v>
      </c>
      <c r="C28" s="2" t="s">
        <v>24</v>
      </c>
      <c r="D28">
        <f>PRODUCT(40,108)</f>
        <v>4320</v>
      </c>
      <c r="E28" s="4">
        <v>0</v>
      </c>
      <c r="F28" s="4">
        <f>PRODUCT(D28,E28)</f>
        <v>0</v>
      </c>
    </row>
    <row r="29" spans="1:6" x14ac:dyDescent="0.3">
      <c r="A29" s="2">
        <v>22</v>
      </c>
      <c r="B29" t="s">
        <v>13</v>
      </c>
      <c r="C29" s="2" t="s">
        <v>24</v>
      </c>
      <c r="D29">
        <f>PRODUCT(20,108)</f>
        <v>2160</v>
      </c>
      <c r="E29" s="4">
        <v>0</v>
      </c>
      <c r="F29" s="4">
        <f>PRODUCT(D29,E29)</f>
        <v>0</v>
      </c>
    </row>
    <row r="30" spans="1:6" x14ac:dyDescent="0.3">
      <c r="A30" s="2">
        <v>23</v>
      </c>
      <c r="B30" t="s">
        <v>52</v>
      </c>
      <c r="C30" s="2" t="s">
        <v>18</v>
      </c>
      <c r="D30">
        <v>80</v>
      </c>
      <c r="E30" s="4">
        <v>0</v>
      </c>
      <c r="F30" s="4">
        <f>PRODUCT(D30,E30)</f>
        <v>0</v>
      </c>
    </row>
    <row r="31" spans="1:6" x14ac:dyDescent="0.3">
      <c r="A31" s="2">
        <v>24</v>
      </c>
      <c r="B31" t="s">
        <v>25</v>
      </c>
      <c r="C31" s="2" t="s">
        <v>18</v>
      </c>
      <c r="D31">
        <v>80</v>
      </c>
      <c r="E31" s="4">
        <v>0</v>
      </c>
      <c r="F31" s="4">
        <f>PRODUCT(D31,E31)</f>
        <v>0</v>
      </c>
    </row>
    <row r="32" spans="1:6" x14ac:dyDescent="0.3">
      <c r="A32" s="2">
        <v>25</v>
      </c>
      <c r="B32" t="s">
        <v>27</v>
      </c>
      <c r="C32" s="2" t="s">
        <v>18</v>
      </c>
      <c r="D32">
        <v>80</v>
      </c>
      <c r="E32" s="4">
        <v>0</v>
      </c>
      <c r="F32" s="4">
        <f>PRODUCT(D32,E32)</f>
        <v>0</v>
      </c>
    </row>
    <row r="33" spans="1:6" x14ac:dyDescent="0.3">
      <c r="A33" s="2">
        <v>26</v>
      </c>
      <c r="B33" t="s">
        <v>26</v>
      </c>
      <c r="C33" s="2" t="s">
        <v>18</v>
      </c>
      <c r="D33">
        <v>80</v>
      </c>
      <c r="E33" s="4">
        <v>0</v>
      </c>
      <c r="F33" s="4">
        <f>PRODUCT(D33,E33)</f>
        <v>0</v>
      </c>
    </row>
    <row r="34" spans="1:6" x14ac:dyDescent="0.3">
      <c r="A34" s="2">
        <v>27</v>
      </c>
      <c r="B34" t="s">
        <v>28</v>
      </c>
      <c r="C34" s="2" t="s">
        <v>18</v>
      </c>
      <c r="D34">
        <v>400</v>
      </c>
      <c r="E34" s="4">
        <v>0</v>
      </c>
      <c r="F34" s="4">
        <f>PRODUCT(D34,E34)</f>
        <v>0</v>
      </c>
    </row>
    <row r="35" spans="1:6" x14ac:dyDescent="0.3">
      <c r="A35" s="2">
        <v>28</v>
      </c>
      <c r="B35" t="s">
        <v>29</v>
      </c>
      <c r="C35" s="2" t="s">
        <v>18</v>
      </c>
      <c r="D35">
        <v>400</v>
      </c>
      <c r="E35" s="4">
        <v>0</v>
      </c>
      <c r="F35" s="4">
        <f>PRODUCT(D35,E35)</f>
        <v>0</v>
      </c>
    </row>
    <row r="36" spans="1:6" x14ac:dyDescent="0.3">
      <c r="A36" s="2">
        <v>29</v>
      </c>
      <c r="B36" t="s">
        <v>30</v>
      </c>
      <c r="C36" s="2" t="s">
        <v>18</v>
      </c>
      <c r="D36">
        <v>50</v>
      </c>
      <c r="E36" s="4">
        <v>0</v>
      </c>
      <c r="F36" s="4">
        <f>PRODUCT(D36,E36)</f>
        <v>0</v>
      </c>
    </row>
    <row r="37" spans="1:6" s="2" customFormat="1" x14ac:dyDescent="0.3">
      <c r="A37" s="2">
        <v>30</v>
      </c>
      <c r="B37" t="s">
        <v>31</v>
      </c>
      <c r="C37" s="2" t="s">
        <v>18</v>
      </c>
      <c r="D37">
        <v>40</v>
      </c>
      <c r="E37" s="4">
        <v>0</v>
      </c>
      <c r="F37" s="4">
        <f>PRODUCT(D37,E37)</f>
        <v>0</v>
      </c>
    </row>
    <row r="38" spans="1:6" ht="15" thickBot="1" x14ac:dyDescent="0.35">
      <c r="A38" s="2">
        <v>31</v>
      </c>
      <c r="B38" t="s">
        <v>32</v>
      </c>
      <c r="C38" s="2" t="s">
        <v>18</v>
      </c>
      <c r="D38">
        <v>40</v>
      </c>
      <c r="E38" s="4">
        <v>0</v>
      </c>
      <c r="F38" s="4">
        <f>PRODUCT(D38,E38)</f>
        <v>0</v>
      </c>
    </row>
    <row r="39" spans="1:6" ht="15" thickBot="1" x14ac:dyDescent="0.35">
      <c r="B39" s="5" t="s">
        <v>37</v>
      </c>
      <c r="C39" s="7"/>
      <c r="D39" s="7"/>
      <c r="E39" s="8" t="s">
        <v>36</v>
      </c>
      <c r="F39" s="6">
        <f>SUM(F6:F38)</f>
        <v>0</v>
      </c>
    </row>
    <row r="40" spans="1:6" s="2" customFormat="1" x14ac:dyDescent="0.3">
      <c r="B40"/>
      <c r="D40"/>
      <c r="E40"/>
      <c r="F40"/>
    </row>
    <row r="42" spans="1:6" x14ac:dyDescent="0.3">
      <c r="B42" s="11" t="s">
        <v>0</v>
      </c>
      <c r="C42" s="11" t="s">
        <v>39</v>
      </c>
      <c r="D42" s="11" t="s">
        <v>51</v>
      </c>
      <c r="E42" s="11" t="s">
        <v>45</v>
      </c>
      <c r="F42" s="11" t="s">
        <v>44</v>
      </c>
    </row>
    <row r="43" spans="1:6" x14ac:dyDescent="0.3">
      <c r="A43" s="2">
        <v>28</v>
      </c>
      <c r="B43" s="3" t="s">
        <v>41</v>
      </c>
      <c r="C43">
        <v>120</v>
      </c>
      <c r="D43">
        <v>1</v>
      </c>
      <c r="E43">
        <v>0</v>
      </c>
      <c r="F43">
        <f>E43</f>
        <v>0</v>
      </c>
    </row>
    <row r="44" spans="1:6" x14ac:dyDescent="0.3">
      <c r="A44" s="2">
        <v>29</v>
      </c>
      <c r="B44" s="3" t="s">
        <v>42</v>
      </c>
      <c r="C44">
        <v>100</v>
      </c>
      <c r="D44">
        <v>2</v>
      </c>
      <c r="E44">
        <v>0</v>
      </c>
      <c r="F44">
        <f>E44*2</f>
        <v>0</v>
      </c>
    </row>
    <row r="45" spans="1:6" ht="15" thickBot="1" x14ac:dyDescent="0.35">
      <c r="A45" s="2">
        <v>25</v>
      </c>
      <c r="B45" s="3" t="s">
        <v>43</v>
      </c>
      <c r="C45">
        <v>120</v>
      </c>
      <c r="D45">
        <v>3</v>
      </c>
      <c r="E45">
        <v>0</v>
      </c>
      <c r="F45">
        <f>E45*3</f>
        <v>0</v>
      </c>
    </row>
    <row r="46" spans="1:6" ht="15" thickBot="1" x14ac:dyDescent="0.35">
      <c r="B46" s="5" t="s">
        <v>40</v>
      </c>
      <c r="C46" s="7"/>
      <c r="D46" s="7"/>
      <c r="E46" s="7"/>
      <c r="F46" s="9">
        <f>SUM(F43:F45)/6</f>
        <v>0</v>
      </c>
    </row>
  </sheetData>
  <autoFilter ref="B5:B31"/>
  <conditionalFormatting sqref="E6:E22 E25:E38">
    <cfRule type="cellIs" dxfId="1" priority="4" operator="lessThan">
      <formula>0.0001</formula>
    </cfRule>
  </conditionalFormatting>
  <conditionalFormatting sqref="E43:E45">
    <cfRule type="cellIs" dxfId="4" priority="3" operator="lessThan">
      <formula>0.1</formula>
    </cfRule>
  </conditionalFormatting>
  <conditionalFormatting sqref="E23">
    <cfRule type="cellIs" dxfId="3" priority="2" operator="lessThan">
      <formula>0.0001</formula>
    </cfRule>
  </conditionalFormatting>
  <conditionalFormatting sqref="E24">
    <cfRule type="cellIs" dxfId="2" priority="1" operator="lessThan">
      <formula>0.0001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(Donar Groen)</dc:creator>
  <cp:lastModifiedBy>Maas, Jari</cp:lastModifiedBy>
  <dcterms:created xsi:type="dcterms:W3CDTF">2021-09-07T07:00:14Z</dcterms:created>
  <dcterms:modified xsi:type="dcterms:W3CDTF">2021-12-22T12:18:08Z</dcterms:modified>
</cp:coreProperties>
</file>