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Facilitair Bedrijf Inkoop uitv\1 Lopende trajecten\39 Vaste en mobiele telefonie\1. Aanbestedingsarchief\6. Nota van Inlichtingen\NvI 1\"/>
    </mc:Choice>
  </mc:AlternateContent>
  <bookViews>
    <workbookView xWindow="0" yWindow="0" windowWidth="25200" windowHeight="11445" tabRatio="839" activeTab="9"/>
  </bookViews>
  <sheets>
    <sheet name="0. Voorblad" sheetId="16" r:id="rId1"/>
    <sheet name="1. Toelichting" sheetId="21" r:id="rId2"/>
    <sheet name="2 Vaste Telefonie" sheetId="22" r:id="rId3"/>
    <sheet name="3. Mobiel" sheetId="4" r:id="rId4"/>
    <sheet name="4. Tariefzones mobiel" sheetId="19" r:id="rId5"/>
    <sheet name="5. Inpandige dekking" sheetId="23" r:id="rId6"/>
    <sheet name="6. Migratie" sheetId="14" r:id="rId7"/>
    <sheet name="7. Diversen" sheetId="20" r:id="rId8"/>
    <sheet name="Overzicht Totale kosten" sheetId="13" r:id="rId9"/>
    <sheet name="A2. Migratie snelheid" sheetId="24" r:id="rId10"/>
  </sheets>
  <externalReferences>
    <externalReference r:id="rId11"/>
    <externalReference r:id="rId12"/>
    <externalReference r:id="rId13"/>
    <externalReference r:id="rId14"/>
  </externalReferences>
  <definedNames>
    <definedName name="_xlnm.Print_Area" localSheetId="0">'0. Voorblad'!$A$1:$I$31</definedName>
    <definedName name="BaseCaseLookup">OFFSET('[1]Base Case Data'!$F$8,,,COUNTA('[1]Base Case Data'!$F$8:$F$97),1)</definedName>
    <definedName name="BaseCaseOutputData">OFFSET('[1]Base Case Data'!$F$8,,,COUNTA('[1]Base Case Data'!$F$8:$F$97),COUNTA('[1]Base Case Data'!$F$8:$U$8))</definedName>
    <definedName name="BaseCaseProcessData">OFFSET('[1]Base Case Data'!$E$8,,,COUNTA('[1]Base Case Data'!$E$8:$E$97),COUNTA('[1]Base Case Data'!$E$8:$U$8))</definedName>
    <definedName name="BaseCaseProcessLookup">OFFSET('[1]Base Case Data'!$E$8,,,COUNTA('[1]Base Case Data'!$E$8:$E$97),1)</definedName>
    <definedName name="Bestaande_nieuwe">[2]Hulptabellen!$D$2:$D$20</definedName>
    <definedName name="DataName">OFFSET('[3]Lists &amp; Mapping'!$B$5,0,0,COUNTA('[3]Lists &amp; Mapping'!$B$5:$B$5006),1)</definedName>
    <definedName name="Regio">[2]Hulptabellen!$A$24:$A$58</definedName>
    <definedName name="StaffingData">OFFSET('[4]Staffing Data'!$B$17,0,0,COUNTA('[4]Staffing Data'!$B$17:$B$2935),COUNTA('[4]Staffing Data'!$B$17:$BE$17))</definedName>
    <definedName name="Year10BaseCase">OFFSET('[1]Base Case Data'!$P$8,,,COUNTA('[1]Base Case Data'!$P$8:$P$97),1)</definedName>
    <definedName name="Year1BaseCase">OFFSET('[1]Base Case Data'!$G$8,,,COUNTA('[1]Base Case Data'!$G$8:$G$97),1)</definedName>
    <definedName name="Year2BaseCase">OFFSET('[1]Base Case Data'!$H$8,,,COUNTA('[1]Base Case Data'!$H$8:$H$97),1)</definedName>
    <definedName name="Year3BaseCase">OFFSET('[1]Base Case Data'!$I$8,,,COUNTA('[1]Base Case Data'!$I$8:$I$97),1)</definedName>
    <definedName name="Year4BaseCase">OFFSET('[1]Base Case Data'!$J$8,,,COUNTA('[1]Base Case Data'!$J$8:$J$97),1)</definedName>
    <definedName name="Year5BaseCase">OFFSET('[1]Base Case Data'!$K$8,,,COUNTA('[1]Base Case Data'!$K$8:$K$97),1)</definedName>
    <definedName name="Year6BaseCase">OFFSET('[1]Base Case Data'!$L$8,,,COUNTA('[1]Base Case Data'!$L$8:$L$97),1)</definedName>
    <definedName name="Year7BaseCase">OFFSET('[1]Base Case Data'!$M$8,,,COUNTA('[1]Base Case Data'!$M$8:$M$97),1)</definedName>
    <definedName name="Year8BaseCase">OFFSET('[1]Base Case Data'!$N$8,,,COUNTA('[1]Base Case Data'!$N$8:$N$97),1)</definedName>
    <definedName name="Year9BaseCase">OFFSET('[1]Base Case Data'!$O$8,,,COUNTA('[1]Base Case Data'!$O$8:$O$97),1)</definedName>
    <definedName name="Z_0C296477_D43D_44CB_A93C_909E2514C9F3_.wvu.PrintArea" localSheetId="0" hidden="1">'0. Voorblad'!$A$1:$I$31</definedName>
  </definedNames>
  <calcPr calcId="162913"/>
</workbook>
</file>

<file path=xl/calcChain.xml><?xml version="1.0" encoding="utf-8"?>
<calcChain xmlns="http://schemas.openxmlformats.org/spreadsheetml/2006/main">
  <c r="D8" i="24" l="1"/>
  <c r="E8" i="24" s="1"/>
  <c r="D9" i="24"/>
  <c r="E9" i="24" s="1"/>
  <c r="D10" i="24"/>
  <c r="E10" i="24" s="1"/>
  <c r="D11" i="24"/>
  <c r="E11" i="24" s="1"/>
  <c r="D12" i="24"/>
  <c r="E12" i="24" s="1"/>
  <c r="D13" i="24"/>
  <c r="E13" i="24" s="1"/>
  <c r="D7" i="24"/>
  <c r="E7" i="24" s="1"/>
  <c r="E6" i="4" l="1"/>
  <c r="F24" i="4" l="1"/>
  <c r="F27" i="22"/>
  <c r="F26" i="22"/>
  <c r="F25" i="22"/>
  <c r="F13" i="22"/>
  <c r="F14" i="22"/>
  <c r="F15" i="22"/>
  <c r="F16" i="22"/>
  <c r="F17" i="22"/>
  <c r="F18" i="22"/>
  <c r="F19" i="22"/>
  <c r="F12" i="22"/>
  <c r="G12" i="22"/>
  <c r="F6" i="22"/>
  <c r="F5" i="22"/>
  <c r="F4" i="22"/>
  <c r="P15" i="22" l="1"/>
  <c r="P16" i="22"/>
  <c r="F4" i="23"/>
  <c r="I4" i="23"/>
  <c r="F5" i="23"/>
  <c r="I5" i="23"/>
  <c r="F6" i="23"/>
  <c r="I6" i="23"/>
  <c r="F7" i="23"/>
  <c r="I7" i="23"/>
  <c r="F8" i="23"/>
  <c r="I8" i="23"/>
  <c r="F9" i="23"/>
  <c r="I9" i="23"/>
  <c r="F10" i="23"/>
  <c r="I10" i="23"/>
  <c r="F11" i="23"/>
  <c r="I11" i="23"/>
  <c r="F12" i="23"/>
  <c r="I12" i="23"/>
  <c r="F13" i="23"/>
  <c r="I13" i="23"/>
  <c r="F14" i="23"/>
  <c r="I14" i="23"/>
  <c r="F15" i="23"/>
  <c r="I15" i="23"/>
  <c r="F16" i="23"/>
  <c r="I16" i="23"/>
  <c r="F17" i="23"/>
  <c r="I17" i="23"/>
  <c r="F18" i="23"/>
  <c r="I18" i="23"/>
  <c r="F19" i="23"/>
  <c r="I19" i="23"/>
  <c r="F20" i="23"/>
  <c r="I20" i="23"/>
  <c r="F21" i="23"/>
  <c r="I21" i="23"/>
  <c r="F22" i="23"/>
  <c r="I22" i="23"/>
  <c r="F23" i="23"/>
  <c r="I23" i="23"/>
  <c r="F24" i="23"/>
  <c r="I24" i="23"/>
  <c r="F25" i="23"/>
  <c r="I25" i="23"/>
  <c r="F26" i="23"/>
  <c r="I26" i="23"/>
  <c r="F27" i="23"/>
  <c r="I27" i="23"/>
  <c r="F28" i="23"/>
  <c r="I28" i="23"/>
  <c r="F29" i="23"/>
  <c r="I29" i="23"/>
  <c r="F30" i="23"/>
  <c r="I30" i="23"/>
  <c r="F31" i="23"/>
  <c r="I31" i="23"/>
  <c r="F32" i="23"/>
  <c r="I32" i="23"/>
  <c r="F33" i="23"/>
  <c r="I33" i="23"/>
  <c r="F34" i="23"/>
  <c r="I34" i="23"/>
  <c r="F35" i="23"/>
  <c r="I35" i="23"/>
  <c r="F36" i="23"/>
  <c r="I36" i="23"/>
  <c r="F37" i="23"/>
  <c r="I37" i="23"/>
  <c r="F38" i="23"/>
  <c r="I38" i="23"/>
  <c r="F39" i="23"/>
  <c r="I39" i="23"/>
  <c r="F40" i="23"/>
  <c r="I40" i="23"/>
  <c r="F41" i="23"/>
  <c r="I41" i="23"/>
  <c r="F42" i="23"/>
  <c r="I42" i="23"/>
  <c r="F43" i="23"/>
  <c r="I43" i="23"/>
  <c r="F44" i="23"/>
  <c r="I44" i="23"/>
  <c r="F45" i="23"/>
  <c r="I45" i="23"/>
  <c r="F46" i="23"/>
  <c r="I46" i="23"/>
  <c r="F47" i="23"/>
  <c r="I47" i="23"/>
  <c r="F48" i="23"/>
  <c r="I48" i="23"/>
  <c r="F49" i="23"/>
  <c r="I49" i="23"/>
  <c r="F50" i="23"/>
  <c r="I50" i="23"/>
  <c r="F51" i="23"/>
  <c r="I51" i="23"/>
  <c r="F52" i="23"/>
  <c r="I52" i="23"/>
  <c r="F53" i="23"/>
  <c r="I53" i="23"/>
  <c r="F54" i="23"/>
  <c r="I54" i="23"/>
  <c r="F55" i="23"/>
  <c r="I55" i="23"/>
  <c r="F56" i="23"/>
  <c r="I56" i="23"/>
  <c r="F57" i="23"/>
  <c r="I57" i="23"/>
  <c r="F58" i="23"/>
  <c r="I58" i="23"/>
  <c r="F59" i="23"/>
  <c r="I59" i="23"/>
  <c r="F60" i="23"/>
  <c r="I60" i="23"/>
  <c r="F61" i="23"/>
  <c r="I61" i="23"/>
  <c r="F62" i="23"/>
  <c r="I62" i="23"/>
  <c r="F63" i="23"/>
  <c r="I63" i="23"/>
  <c r="F64" i="23"/>
  <c r="I64" i="23"/>
  <c r="F65" i="23"/>
  <c r="I65" i="23"/>
  <c r="F66" i="23"/>
  <c r="I66" i="23"/>
  <c r="F67" i="23"/>
  <c r="I67" i="23"/>
  <c r="F68" i="23"/>
  <c r="I68" i="23"/>
  <c r="F69" i="23"/>
  <c r="I69" i="23"/>
  <c r="F70" i="23"/>
  <c r="I70" i="23"/>
  <c r="F71" i="23"/>
  <c r="I71" i="23"/>
  <c r="F72" i="23"/>
  <c r="I72" i="23"/>
  <c r="F73" i="23"/>
  <c r="I73" i="23"/>
  <c r="F74" i="23"/>
  <c r="I74" i="23"/>
  <c r="E77" i="23"/>
  <c r="C81" i="23"/>
  <c r="B5" i="13"/>
  <c r="B17" i="24"/>
  <c r="B14" i="24"/>
  <c r="N3" i="14"/>
  <c r="N4" i="14"/>
  <c r="N5" i="14"/>
  <c r="N6" i="14"/>
  <c r="N7" i="14"/>
  <c r="C10" i="14"/>
  <c r="B6" i="13"/>
  <c r="G4" i="22"/>
  <c r="H4" i="22"/>
  <c r="I4" i="22"/>
  <c r="J4" i="22"/>
  <c r="K4" i="22"/>
  <c r="L4" i="22"/>
  <c r="M4" i="22"/>
  <c r="N4" i="22"/>
  <c r="O4" i="22"/>
  <c r="P4" i="22"/>
  <c r="G5" i="22"/>
  <c r="H5" i="22"/>
  <c r="I5" i="22"/>
  <c r="J5" i="22"/>
  <c r="K5" i="22"/>
  <c r="L5" i="22"/>
  <c r="M5" i="22"/>
  <c r="N5" i="22"/>
  <c r="O5" i="22"/>
  <c r="P5" i="22"/>
  <c r="G6" i="22"/>
  <c r="H6" i="22"/>
  <c r="P6" i="22"/>
  <c r="H12" i="22"/>
  <c r="I12" i="22"/>
  <c r="J12" i="22"/>
  <c r="K12" i="22"/>
  <c r="L12" i="22"/>
  <c r="M12" i="22"/>
  <c r="N12" i="22"/>
  <c r="O12" i="22"/>
  <c r="P12" i="22"/>
  <c r="G13" i="22"/>
  <c r="H13" i="22"/>
  <c r="I13" i="22"/>
  <c r="J13" i="22"/>
  <c r="K13" i="22"/>
  <c r="L13" i="22"/>
  <c r="M13" i="22"/>
  <c r="N13" i="22"/>
  <c r="O13" i="22"/>
  <c r="P13" i="22"/>
  <c r="G14" i="22"/>
  <c r="H14" i="22"/>
  <c r="I14" i="22"/>
  <c r="J14" i="22"/>
  <c r="K14" i="22"/>
  <c r="L14" i="22"/>
  <c r="M14" i="22"/>
  <c r="N14" i="22"/>
  <c r="O14" i="22"/>
  <c r="P14" i="22"/>
  <c r="G15" i="22"/>
  <c r="H15" i="22"/>
  <c r="G16" i="22"/>
  <c r="H16" i="22"/>
  <c r="G17" i="22"/>
  <c r="H17" i="22"/>
  <c r="I17" i="22"/>
  <c r="J17" i="22"/>
  <c r="K17" i="22"/>
  <c r="L17" i="22"/>
  <c r="M17" i="22"/>
  <c r="N17" i="22"/>
  <c r="O17" i="22"/>
  <c r="P17" i="22"/>
  <c r="G18" i="22"/>
  <c r="H18" i="22"/>
  <c r="I18" i="22"/>
  <c r="J18" i="22"/>
  <c r="K18" i="22"/>
  <c r="L18" i="22"/>
  <c r="M18" i="22"/>
  <c r="N18" i="22"/>
  <c r="O18" i="22"/>
  <c r="P18" i="22"/>
  <c r="G19" i="22"/>
  <c r="H19" i="22"/>
  <c r="I19" i="22"/>
  <c r="J19" i="22"/>
  <c r="K19" i="22"/>
  <c r="L19" i="22"/>
  <c r="M19" i="22"/>
  <c r="N19" i="22"/>
  <c r="O19" i="22"/>
  <c r="P19" i="22"/>
  <c r="G25" i="22"/>
  <c r="H25" i="22"/>
  <c r="I25" i="22"/>
  <c r="J25" i="22"/>
  <c r="K25" i="22"/>
  <c r="L25" i="22"/>
  <c r="M25" i="22"/>
  <c r="N25" i="22"/>
  <c r="O25" i="22"/>
  <c r="P25" i="22"/>
  <c r="P28" i="22" s="1"/>
  <c r="G26" i="22"/>
  <c r="H26" i="22"/>
  <c r="I26" i="22"/>
  <c r="J26" i="22"/>
  <c r="K26" i="22"/>
  <c r="L26" i="22"/>
  <c r="M26" i="22"/>
  <c r="N26" i="22"/>
  <c r="O26" i="22"/>
  <c r="P26" i="22"/>
  <c r="G27" i="22"/>
  <c r="H27" i="22"/>
  <c r="I27" i="22"/>
  <c r="J27" i="22"/>
  <c r="K27" i="22"/>
  <c r="L27" i="22"/>
  <c r="M27" i="22"/>
  <c r="N27" i="22"/>
  <c r="O27" i="22"/>
  <c r="P27" i="22"/>
  <c r="E4" i="4"/>
  <c r="F4" i="4" s="1"/>
  <c r="P4" i="4" s="1"/>
  <c r="G4" i="4"/>
  <c r="H4" i="4"/>
  <c r="I4" i="4"/>
  <c r="J4" i="4"/>
  <c r="J13" i="4" s="1"/>
  <c r="K4" i="4"/>
  <c r="K13" i="4" s="1"/>
  <c r="L4" i="4"/>
  <c r="L13" i="4" s="1"/>
  <c r="M4" i="4"/>
  <c r="M13" i="4" s="1"/>
  <c r="N4" i="4"/>
  <c r="N13" i="4" s="1"/>
  <c r="O4" i="4"/>
  <c r="O13" i="4" s="1"/>
  <c r="B6" i="4"/>
  <c r="F6" i="4"/>
  <c r="G6" i="4"/>
  <c r="G13" i="4" s="1"/>
  <c r="H6" i="4"/>
  <c r="I6" i="4"/>
  <c r="I13" i="4" s="1"/>
  <c r="J6" i="4"/>
  <c r="K6" i="4"/>
  <c r="L6" i="4"/>
  <c r="M6" i="4"/>
  <c r="N6" i="4"/>
  <c r="O6" i="4"/>
  <c r="F7" i="4"/>
  <c r="G7" i="4"/>
  <c r="H7" i="4"/>
  <c r="I7" i="4"/>
  <c r="J7" i="4"/>
  <c r="K7" i="4"/>
  <c r="L7" i="4"/>
  <c r="M7" i="4"/>
  <c r="N7" i="4"/>
  <c r="O7" i="4"/>
  <c r="P7" i="4"/>
  <c r="F8" i="4"/>
  <c r="G8" i="4"/>
  <c r="H8" i="4"/>
  <c r="I8" i="4"/>
  <c r="J8" i="4"/>
  <c r="K8" i="4"/>
  <c r="L8" i="4"/>
  <c r="M8" i="4"/>
  <c r="N8" i="4"/>
  <c r="O8" i="4"/>
  <c r="P8" i="4"/>
  <c r="F9" i="4"/>
  <c r="G9" i="4"/>
  <c r="H9" i="4"/>
  <c r="I9" i="4"/>
  <c r="J9" i="4"/>
  <c r="K9" i="4"/>
  <c r="L9" i="4"/>
  <c r="M9" i="4"/>
  <c r="N9" i="4"/>
  <c r="O9" i="4"/>
  <c r="P9" i="4"/>
  <c r="F10" i="4"/>
  <c r="G10" i="4"/>
  <c r="H10" i="4"/>
  <c r="I10" i="4"/>
  <c r="J10" i="4"/>
  <c r="K10" i="4"/>
  <c r="L10" i="4"/>
  <c r="M10" i="4"/>
  <c r="N10" i="4"/>
  <c r="O10" i="4"/>
  <c r="P10" i="4"/>
  <c r="F11" i="4"/>
  <c r="G11" i="4"/>
  <c r="H11" i="4"/>
  <c r="I11" i="4"/>
  <c r="J11" i="4"/>
  <c r="K11" i="4"/>
  <c r="L11" i="4"/>
  <c r="M11" i="4"/>
  <c r="N11" i="4"/>
  <c r="O11" i="4"/>
  <c r="P11" i="4"/>
  <c r="G24" i="4"/>
  <c r="G29" i="4" s="1"/>
  <c r="H24" i="4"/>
  <c r="I24" i="4"/>
  <c r="I29" i="4" s="1"/>
  <c r="J24" i="4"/>
  <c r="K24" i="4"/>
  <c r="L24" i="4"/>
  <c r="M24" i="4"/>
  <c r="N24" i="4"/>
  <c r="N29" i="4" s="1"/>
  <c r="O24" i="4"/>
  <c r="O29" i="4" s="1"/>
  <c r="F25" i="4"/>
  <c r="G25" i="4"/>
  <c r="H25" i="4"/>
  <c r="I25" i="4"/>
  <c r="J25" i="4"/>
  <c r="K25" i="4"/>
  <c r="L25" i="4"/>
  <c r="M25" i="4"/>
  <c r="N25" i="4"/>
  <c r="O25" i="4"/>
  <c r="P25" i="4"/>
  <c r="F26" i="4"/>
  <c r="G26" i="4"/>
  <c r="H26" i="4"/>
  <c r="I26" i="4"/>
  <c r="J26" i="4"/>
  <c r="K26" i="4"/>
  <c r="L26" i="4"/>
  <c r="M26" i="4"/>
  <c r="N26" i="4"/>
  <c r="O26" i="4"/>
  <c r="P26" i="4"/>
  <c r="F27" i="4"/>
  <c r="G27" i="4"/>
  <c r="H27" i="4"/>
  <c r="I27" i="4"/>
  <c r="J27" i="4"/>
  <c r="K27" i="4"/>
  <c r="L27" i="4"/>
  <c r="M27" i="4"/>
  <c r="N27" i="4"/>
  <c r="O27" i="4"/>
  <c r="P27" i="4"/>
  <c r="E38" i="4"/>
  <c r="F38" i="4"/>
  <c r="G38" i="4"/>
  <c r="H38" i="4"/>
  <c r="I38" i="4"/>
  <c r="J38" i="4"/>
  <c r="K38" i="4"/>
  <c r="L38" i="4"/>
  <c r="M38" i="4"/>
  <c r="N38" i="4"/>
  <c r="O38" i="4"/>
  <c r="P38" i="4"/>
  <c r="P40" i="4"/>
  <c r="D15" i="13"/>
  <c r="G28" i="22"/>
  <c r="H28" i="22"/>
  <c r="I28" i="22"/>
  <c r="J28" i="22"/>
  <c r="K28" i="22"/>
  <c r="L28" i="22"/>
  <c r="M28" i="22"/>
  <c r="N28" i="22"/>
  <c r="O28" i="22"/>
  <c r="F28" i="22"/>
  <c r="E68" i="23"/>
  <c r="G68" i="23"/>
  <c r="H68" i="23"/>
  <c r="E69" i="23"/>
  <c r="G69" i="23"/>
  <c r="H69" i="23"/>
  <c r="E70" i="23"/>
  <c r="G70" i="23"/>
  <c r="H70" i="23"/>
  <c r="E71" i="23"/>
  <c r="G71" i="23"/>
  <c r="H71" i="23"/>
  <c r="E72" i="23"/>
  <c r="G72" i="23"/>
  <c r="H72" i="23"/>
  <c r="C33" i="4"/>
  <c r="C34" i="4"/>
  <c r="C35" i="4"/>
  <c r="C32" i="4"/>
  <c r="P35" i="4"/>
  <c r="P34" i="4"/>
  <c r="P33" i="4"/>
  <c r="P32" i="4"/>
  <c r="E24" i="4"/>
  <c r="H29" i="4"/>
  <c r="E25" i="4"/>
  <c r="J29" i="4"/>
  <c r="K29" i="4"/>
  <c r="E26" i="4"/>
  <c r="L29" i="4"/>
  <c r="M29" i="4"/>
  <c r="E27" i="4"/>
  <c r="O31" i="4"/>
  <c r="N31" i="4"/>
  <c r="M31" i="4"/>
  <c r="L31" i="4"/>
  <c r="K31" i="4"/>
  <c r="J31" i="4"/>
  <c r="I31" i="4"/>
  <c r="H31" i="4"/>
  <c r="G31" i="4"/>
  <c r="F31" i="4"/>
  <c r="G40" i="4"/>
  <c r="H40" i="4"/>
  <c r="I40" i="4"/>
  <c r="J40" i="4"/>
  <c r="K40" i="4"/>
  <c r="L40" i="4"/>
  <c r="M40" i="4"/>
  <c r="N40" i="4"/>
  <c r="O40" i="4"/>
  <c r="P17" i="4"/>
  <c r="P18" i="4"/>
  <c r="P19" i="4"/>
  <c r="P20" i="4"/>
  <c r="P21" i="4"/>
  <c r="P16" i="4"/>
  <c r="G15" i="4"/>
  <c r="H15" i="4"/>
  <c r="I15" i="4"/>
  <c r="J15" i="4"/>
  <c r="K15" i="4"/>
  <c r="L15" i="4"/>
  <c r="M15" i="4"/>
  <c r="N15" i="4"/>
  <c r="O15" i="4"/>
  <c r="F15" i="4"/>
  <c r="C17" i="4"/>
  <c r="C18" i="4"/>
  <c r="C19" i="4"/>
  <c r="C20" i="4"/>
  <c r="C21" i="4"/>
  <c r="C16" i="4"/>
  <c r="G8" i="22"/>
  <c r="H8" i="22"/>
  <c r="I8" i="22"/>
  <c r="J8" i="22"/>
  <c r="K8" i="22"/>
  <c r="L8" i="22"/>
  <c r="M8" i="22"/>
  <c r="N8" i="22"/>
  <c r="O8" i="22"/>
  <c r="O21" i="22"/>
  <c r="G21" i="22"/>
  <c r="H21" i="22"/>
  <c r="I21" i="22"/>
  <c r="J21" i="22"/>
  <c r="K21" i="22"/>
  <c r="L21" i="22"/>
  <c r="M21" i="22"/>
  <c r="N21" i="22"/>
  <c r="E7" i="4"/>
  <c r="E8" i="4"/>
  <c r="E9" i="4"/>
  <c r="E10" i="4"/>
  <c r="E11" i="4"/>
  <c r="I2" i="23"/>
  <c r="E4" i="23"/>
  <c r="G4" i="23"/>
  <c r="H4" i="23"/>
  <c r="E5" i="23"/>
  <c r="G5" i="23"/>
  <c r="H5" i="23"/>
  <c r="E6" i="23"/>
  <c r="G6" i="23"/>
  <c r="H6" i="23"/>
  <c r="E7" i="23"/>
  <c r="G7" i="23"/>
  <c r="H7" i="23"/>
  <c r="E8" i="23"/>
  <c r="G8" i="23"/>
  <c r="H8" i="23"/>
  <c r="E9" i="23"/>
  <c r="G9" i="23"/>
  <c r="H9" i="23"/>
  <c r="E10" i="23"/>
  <c r="G10" i="23"/>
  <c r="H10" i="23"/>
  <c r="E11" i="23"/>
  <c r="G11" i="23"/>
  <c r="H11" i="23"/>
  <c r="E12" i="23"/>
  <c r="G12" i="23"/>
  <c r="H12" i="23"/>
  <c r="E13" i="23"/>
  <c r="G13" i="23"/>
  <c r="H13" i="23"/>
  <c r="E14" i="23"/>
  <c r="G14" i="23"/>
  <c r="H14" i="23"/>
  <c r="E15" i="23"/>
  <c r="G15" i="23"/>
  <c r="H15" i="23"/>
  <c r="E16" i="23"/>
  <c r="G16" i="23"/>
  <c r="H16" i="23"/>
  <c r="E17" i="23"/>
  <c r="G17" i="23"/>
  <c r="H17" i="23"/>
  <c r="E18" i="23"/>
  <c r="G18" i="23"/>
  <c r="H18" i="23"/>
  <c r="E19" i="23"/>
  <c r="G19" i="23"/>
  <c r="H19" i="23"/>
  <c r="E20" i="23"/>
  <c r="G20" i="23"/>
  <c r="H20" i="23"/>
  <c r="E21" i="23"/>
  <c r="G21" i="23"/>
  <c r="H21" i="23"/>
  <c r="E22" i="23"/>
  <c r="G22" i="23"/>
  <c r="H22" i="23"/>
  <c r="E23" i="23"/>
  <c r="G23" i="23"/>
  <c r="H23" i="23"/>
  <c r="E24" i="23"/>
  <c r="G24" i="23"/>
  <c r="H24" i="23"/>
  <c r="E25" i="23"/>
  <c r="G25" i="23"/>
  <c r="H25" i="23"/>
  <c r="E26" i="23"/>
  <c r="G26" i="23"/>
  <c r="H26" i="23"/>
  <c r="E27" i="23"/>
  <c r="G27" i="23"/>
  <c r="H27" i="23"/>
  <c r="E28" i="23"/>
  <c r="G28" i="23"/>
  <c r="H28" i="23"/>
  <c r="E29" i="23"/>
  <c r="G29" i="23"/>
  <c r="H29" i="23"/>
  <c r="E30" i="23"/>
  <c r="G30" i="23"/>
  <c r="H30" i="23"/>
  <c r="E31" i="23"/>
  <c r="G31" i="23"/>
  <c r="H31" i="23"/>
  <c r="E32" i="23"/>
  <c r="G32" i="23"/>
  <c r="H32" i="23"/>
  <c r="E33" i="23"/>
  <c r="G33" i="23"/>
  <c r="H33" i="23"/>
  <c r="E34" i="23"/>
  <c r="G34" i="23"/>
  <c r="H34" i="23"/>
  <c r="E35" i="23"/>
  <c r="G35" i="23"/>
  <c r="H35" i="23"/>
  <c r="E36" i="23"/>
  <c r="G36" i="23"/>
  <c r="H36" i="23"/>
  <c r="E37" i="23"/>
  <c r="G37" i="23"/>
  <c r="H37" i="23"/>
  <c r="E38" i="23"/>
  <c r="G38" i="23"/>
  <c r="H38" i="23"/>
  <c r="E39" i="23"/>
  <c r="G39" i="23"/>
  <c r="H39" i="23"/>
  <c r="E40" i="23"/>
  <c r="G40" i="23"/>
  <c r="H40" i="23"/>
  <c r="E41" i="23"/>
  <c r="G41" i="23"/>
  <c r="H41" i="23"/>
  <c r="E42" i="23"/>
  <c r="G42" i="23"/>
  <c r="H42" i="23"/>
  <c r="E43" i="23"/>
  <c r="G43" i="23"/>
  <c r="H43" i="23"/>
  <c r="E44" i="23"/>
  <c r="G44" i="23"/>
  <c r="H44" i="23"/>
  <c r="E45" i="23"/>
  <c r="G45" i="23"/>
  <c r="H45" i="23"/>
  <c r="E46" i="23"/>
  <c r="G46" i="23"/>
  <c r="H46" i="23"/>
  <c r="E47" i="23"/>
  <c r="G47" i="23"/>
  <c r="H47" i="23"/>
  <c r="E48" i="23"/>
  <c r="G48" i="23"/>
  <c r="H48" i="23"/>
  <c r="E49" i="23"/>
  <c r="G49" i="23"/>
  <c r="H49" i="23"/>
  <c r="E50" i="23"/>
  <c r="G50" i="23"/>
  <c r="H50" i="23"/>
  <c r="E51" i="23"/>
  <c r="G51" i="23"/>
  <c r="H51" i="23"/>
  <c r="E52" i="23"/>
  <c r="G52" i="23"/>
  <c r="H52" i="23"/>
  <c r="E53" i="23"/>
  <c r="G53" i="23"/>
  <c r="H53" i="23"/>
  <c r="E54" i="23"/>
  <c r="G54" i="23"/>
  <c r="H54" i="23"/>
  <c r="E55" i="23"/>
  <c r="G55" i="23"/>
  <c r="H55" i="23"/>
  <c r="E56" i="23"/>
  <c r="G56" i="23"/>
  <c r="H56" i="23"/>
  <c r="E57" i="23"/>
  <c r="G57" i="23"/>
  <c r="H57" i="23"/>
  <c r="E58" i="23"/>
  <c r="G58" i="23"/>
  <c r="H58" i="23"/>
  <c r="E59" i="23"/>
  <c r="G59" i="23"/>
  <c r="H59" i="23"/>
  <c r="E60" i="23"/>
  <c r="G60" i="23"/>
  <c r="H60" i="23"/>
  <c r="E61" i="23"/>
  <c r="G61" i="23"/>
  <c r="H61" i="23"/>
  <c r="E62" i="23"/>
  <c r="G62" i="23"/>
  <c r="H62" i="23"/>
  <c r="E63" i="23"/>
  <c r="G63" i="23"/>
  <c r="H63" i="23"/>
  <c r="E64" i="23"/>
  <c r="G64" i="23"/>
  <c r="H64" i="23"/>
  <c r="E65" i="23"/>
  <c r="G65" i="23"/>
  <c r="H65" i="23"/>
  <c r="E66" i="23"/>
  <c r="G66" i="23"/>
  <c r="H66" i="23"/>
  <c r="E67" i="23"/>
  <c r="G67" i="23"/>
  <c r="H67" i="23"/>
  <c r="E73" i="23"/>
  <c r="G73" i="23"/>
  <c r="H73" i="23"/>
  <c r="E74" i="23"/>
  <c r="G74" i="23"/>
  <c r="H74" i="23"/>
  <c r="H2" i="23"/>
  <c r="G2" i="23"/>
  <c r="F2" i="23"/>
  <c r="E2" i="23"/>
  <c r="D2" i="23"/>
  <c r="F40" i="4"/>
  <c r="F8" i="22"/>
  <c r="F21" i="22"/>
  <c r="N8" i="14"/>
  <c r="F29" i="4"/>
  <c r="E14" i="24" l="1"/>
  <c r="P6" i="4"/>
  <c r="F13" i="4"/>
  <c r="P24" i="4"/>
  <c r="P29" i="4" s="1"/>
  <c r="P13" i="4"/>
  <c r="B43" i="4" s="1"/>
  <c r="B4" i="13" s="1"/>
  <c r="H13" i="4"/>
  <c r="P21" i="22"/>
  <c r="P8" i="22"/>
  <c r="B30" i="22" s="1"/>
  <c r="B3" i="13" s="1"/>
  <c r="B7" i="13" l="1"/>
  <c r="D17" i="13" s="1"/>
  <c r="E17" i="13" s="1"/>
  <c r="D22" i="13"/>
  <c r="E22" i="13" s="1"/>
  <c r="D16" i="13"/>
  <c r="E16" i="13" s="1"/>
  <c r="D30" i="13"/>
  <c r="E30" i="13" s="1"/>
  <c r="D19" i="13"/>
  <c r="E19" i="13" s="1"/>
  <c r="D21" i="13"/>
  <c r="E21" i="13" s="1"/>
  <c r="D29" i="13"/>
  <c r="E29" i="13" s="1"/>
  <c r="D20" i="13"/>
  <c r="E20" i="13" s="1"/>
  <c r="D28" i="13"/>
  <c r="E28" i="13" s="1"/>
  <c r="D27" i="13"/>
  <c r="E27" i="13" s="1"/>
  <c r="D18" i="13"/>
  <c r="E18" i="13" s="1"/>
  <c r="D25" i="13"/>
  <c r="E25" i="13" s="1"/>
  <c r="D26" i="13"/>
  <c r="E26" i="13" s="1"/>
  <c r="D23" i="13" l="1"/>
  <c r="E23" i="13" s="1"/>
  <c r="D24" i="13"/>
  <c r="E24" i="13" s="1"/>
</calcChain>
</file>

<file path=xl/sharedStrings.xml><?xml version="1.0" encoding="utf-8"?>
<sst xmlns="http://schemas.openxmlformats.org/spreadsheetml/2006/main" count="507" uniqueCount="412">
  <si>
    <t>UWV</t>
  </si>
  <si>
    <t>Europese aanbesteding</t>
  </si>
  <si>
    <t>Datum:</t>
  </si>
  <si>
    <t>Versie:</t>
  </si>
  <si>
    <t>Inschrijver:</t>
  </si>
  <si>
    <t>Fase ..</t>
  </si>
  <si>
    <t>Totaal</t>
  </si>
  <si>
    <t>Starttik</t>
  </si>
  <si>
    <t>Inkomend verkeer 0800</t>
  </si>
  <si>
    <t>Inkomend verkeer 0900</t>
  </si>
  <si>
    <t>Advanced vergaderzaal</t>
  </si>
  <si>
    <t>Luxemburg</t>
  </si>
  <si>
    <t>Bulgarije</t>
  </si>
  <si>
    <t>Malta</t>
  </si>
  <si>
    <t>Cyprus</t>
  </si>
  <si>
    <t>Denemarken</t>
  </si>
  <si>
    <t>Duitsland</t>
  </si>
  <si>
    <t>Oostenrijk</t>
  </si>
  <si>
    <t>Estland</t>
  </si>
  <si>
    <t>Polen</t>
  </si>
  <si>
    <t>Finland</t>
  </si>
  <si>
    <t>Roemenië</t>
  </si>
  <si>
    <t>Griekenland</t>
  </si>
  <si>
    <t>Hongarije</t>
  </si>
  <si>
    <t>Slovenië</t>
  </si>
  <si>
    <t>Ierland</t>
  </si>
  <si>
    <t>Slowakije</t>
  </si>
  <si>
    <t>Italië</t>
  </si>
  <si>
    <t>Tsjechië</t>
  </si>
  <si>
    <t>Kroatië</t>
  </si>
  <si>
    <t>Letland</t>
  </si>
  <si>
    <t>Zweden</t>
  </si>
  <si>
    <t>Litouwen</t>
  </si>
  <si>
    <t>Tariefzone</t>
  </si>
  <si>
    <t>Verenigd Koninkrijk</t>
  </si>
  <si>
    <t>Projectleider</t>
  </si>
  <si>
    <t>Aantal</t>
  </si>
  <si>
    <t>Nr.</t>
  </si>
  <si>
    <t>Per uur</t>
  </si>
  <si>
    <t xml:space="preserve">Basis vergaderzaal </t>
  </si>
  <si>
    <t>Portugal (en Madeira, Azoren)</t>
  </si>
  <si>
    <t>1.</t>
  </si>
  <si>
    <t>geel</t>
  </si>
  <si>
    <t>2.</t>
  </si>
  <si>
    <t>Prijzen, kosten die niet opgegegeven zijn kunnen niet in rekening worden gebracht.</t>
  </si>
  <si>
    <t>3.</t>
  </si>
  <si>
    <t>Indien u geen prijzen, kosten, tarieven invult, betekent dit dat voor het gevraagde geen bedrag in rekening wordt gebracht (zijnde 0 euro).</t>
  </si>
  <si>
    <t>4.</t>
  </si>
  <si>
    <t>U dient dit blad na het invullen rechtsgeldig te ondertekenen.</t>
  </si>
  <si>
    <t>5.</t>
  </si>
  <si>
    <t>6.</t>
  </si>
  <si>
    <t xml:space="preserve">Alle kosten en tarieven zijn exclusief btw. </t>
  </si>
  <si>
    <t>Firma:</t>
  </si>
  <si>
    <t>Naam:</t>
  </si>
  <si>
    <t>Functie:</t>
  </si>
  <si>
    <t>Eigen referentie inschrijving:</t>
  </si>
  <si>
    <t>Smartphone abonnementen</t>
  </si>
  <si>
    <t>Laptop/tablet abonnementen</t>
  </si>
  <si>
    <t>15 - 20 TB</t>
  </si>
  <si>
    <t>20 - 25 TB</t>
  </si>
  <si>
    <t>Kosten 
per maand</t>
  </si>
  <si>
    <t>Kosten 
per eenheid</t>
  </si>
  <si>
    <t>België</t>
  </si>
  <si>
    <t>Frankrijk</t>
  </si>
  <si>
    <t>0 - 15 TB</t>
  </si>
  <si>
    <t>0 - 20 TB</t>
  </si>
  <si>
    <t>30 - 35 TB</t>
  </si>
  <si>
    <t>Project medewerker</t>
  </si>
  <si>
    <t>Prijs per minuut</t>
  </si>
  <si>
    <t xml:space="preserve">Prijstabel Vaste telefonie
Inschrijver dient de geel gemarkeerde velden in te vullen.									</t>
  </si>
  <si>
    <t xml:space="preserve">Prijstabel Mobiel
Inschrijver dient de geel gemarkeerde velden in te vullen.	</t>
  </si>
  <si>
    <t>Volume 
per maand</t>
  </si>
  <si>
    <t>Aantal 
Minuten</t>
  </si>
  <si>
    <t>Aantal 
Gesprekken</t>
  </si>
  <si>
    <t>Basis Werkplek met softphone</t>
  </si>
  <si>
    <t>Basis Werkplek met vaste telefoon</t>
  </si>
  <si>
    <t>KCC werkplek met vaste telefoon</t>
  </si>
  <si>
    <t>KCC werkplek met softphone</t>
  </si>
  <si>
    <t>Jaar 1</t>
  </si>
  <si>
    <t>Jaar 2</t>
  </si>
  <si>
    <t>Jaar 3</t>
  </si>
  <si>
    <t>Jaar 4</t>
  </si>
  <si>
    <t>Jaar 5</t>
  </si>
  <si>
    <t>Jaar 6</t>
  </si>
  <si>
    <t>Aantal 
per maand</t>
  </si>
  <si>
    <t>Subtotaal</t>
  </si>
  <si>
    <t>20 - 30 TB</t>
  </si>
  <si>
    <t>Pandcode</t>
  </si>
  <si>
    <t>Adres</t>
  </si>
  <si>
    <t>Plaats</t>
  </si>
  <si>
    <t>Totaal per jaar</t>
  </si>
  <si>
    <t>Per maand</t>
  </si>
  <si>
    <t>Totaal per maand</t>
  </si>
  <si>
    <t>Totaal contract 
(10 jaar)</t>
  </si>
  <si>
    <t>Totalen</t>
  </si>
  <si>
    <t>De investeringen worden in 6 jaar gefactureerd.</t>
  </si>
  <si>
    <t>Zone 1</t>
  </si>
  <si>
    <t xml:space="preserve">A. Verkeerskosten* </t>
  </si>
  <si>
    <t>C. Diversen</t>
  </si>
  <si>
    <t>Inkomend verkeer 088**</t>
  </si>
  <si>
    <t>B. Vaste kosten - werkplek***</t>
  </si>
  <si>
    <t>35 - 40 TB</t>
  </si>
  <si>
    <t>40 - 45 TB</t>
  </si>
  <si>
    <t>A. Abonnementen en vaste maandelijkse kosten</t>
  </si>
  <si>
    <t>Spanje (icl. Balearen en Canarische Eilanden)</t>
  </si>
  <si>
    <t>Tariefzones Mobiel
Inschrijver dient aan te geven welke landen naast onderstaande landen ook onder tariefzone 1 vallen.</t>
  </si>
  <si>
    <t>Staffels
Totaal data verbruik per maand</t>
  </si>
  <si>
    <t>Abonnementsprijs per maand per aansluiting</t>
  </si>
  <si>
    <t>Fictieve inschrijfprijs Mobiel</t>
  </si>
  <si>
    <t>B. Eenmalige kosten bij nieuwe abonnementen tijdens de exploitatie
(dus nadat de migratie is afgerond)</t>
  </si>
  <si>
    <t>Nieuwe SIM-kaart (spraak en/of data) inclusief aansluiting en activatie</t>
  </si>
  <si>
    <t>Jaar 7</t>
  </si>
  <si>
    <t>Jaar 8</t>
  </si>
  <si>
    <t>Jaar 9</t>
  </si>
  <si>
    <t>Jaar 10</t>
  </si>
  <si>
    <t>Totaal over 10 jaar</t>
  </si>
  <si>
    <t>45 - 50 TB</t>
  </si>
  <si>
    <t>25 - 30 TB</t>
  </si>
  <si>
    <t xml:space="preserve">ACD Supervisor </t>
  </si>
  <si>
    <t>Tarief ****</t>
  </si>
  <si>
    <t>Faxaansluiting (nummerblok 250-tal)</t>
  </si>
  <si>
    <t>IVR-engineer voor wijzgingen</t>
  </si>
  <si>
    <t>Exploitatie/ maand*</t>
  </si>
  <si>
    <t>Investeringen omvatten ook de verwijderkosten bij het einde van het gebruik</t>
  </si>
  <si>
    <t>Uurtarief</t>
  </si>
  <si>
    <t xml:space="preserve">Functieprofiel </t>
  </si>
  <si>
    <t>Deze tarieven gelden alleen voor aanvullend geoffreerd werk</t>
  </si>
  <si>
    <t>Retansitiemanager</t>
  </si>
  <si>
    <t xml:space="preserve">Senior Projectleider </t>
  </si>
  <si>
    <t>Fictieve inschrijfprijs Vaste Telefonie</t>
  </si>
  <si>
    <t>Advanced Werkplek met vaste telefoon (bijv. secretaresse-werkplek)</t>
  </si>
  <si>
    <t>Verdeling per jaar</t>
  </si>
  <si>
    <t>Totale verdeling</t>
  </si>
  <si>
    <t>Kansverdeling van de databundels over de looptijd smartphone abonnementen</t>
  </si>
  <si>
    <t>Subtotalen</t>
  </si>
  <si>
    <t>Kansverdeling van de databundels over de looptijd laptop/tablet abonnementen</t>
  </si>
  <si>
    <t xml:space="preserve">In de gele velden dient Inschrijver de andere landen toe te voegen </t>
  </si>
  <si>
    <t>die in zijn indeling ook binnen de tariefzone 1 vallen.</t>
  </si>
  <si>
    <t>Instructie:</t>
  </si>
  <si>
    <t>De tabel zal in de DFA worden opgenomen.</t>
  </si>
  <si>
    <t>ALKM0</t>
  </si>
  <si>
    <t>Alkmaar</t>
  </si>
  <si>
    <t>Mallegatsplein 10</t>
  </si>
  <si>
    <t>ALKW0</t>
  </si>
  <si>
    <t>Wognumsebuurt 2</t>
  </si>
  <si>
    <t>ALMS0</t>
  </si>
  <si>
    <t>Almere-Stad</t>
  </si>
  <si>
    <t>Stadhuisplein 1</t>
  </si>
  <si>
    <t>ALMW0</t>
  </si>
  <si>
    <t>Almere</t>
  </si>
  <si>
    <t>Willem Dreesweg 16</t>
  </si>
  <si>
    <t>AMES6</t>
  </si>
  <si>
    <t>Amersfoort</t>
  </si>
  <si>
    <t>Stadsring 75</t>
  </si>
  <si>
    <t>AMSB4</t>
  </si>
  <si>
    <t>Amsterdam</t>
  </si>
  <si>
    <t>Basisweg 38</t>
  </si>
  <si>
    <t>AMSD2</t>
  </si>
  <si>
    <t>Delflandlaan 3-5</t>
  </si>
  <si>
    <t>AMSG0</t>
  </si>
  <si>
    <t>La Guardiaweg 36-92 gebouw A</t>
  </si>
  <si>
    <t>AMSG2</t>
  </si>
  <si>
    <t>AMSG3</t>
  </si>
  <si>
    <t>AMSR0</t>
  </si>
  <si>
    <t xml:space="preserve">Radarweg </t>
  </si>
  <si>
    <t>ALMH0</t>
  </si>
  <si>
    <t>Almelo</t>
  </si>
  <si>
    <t>Haven Zuidzijde 30</t>
  </si>
  <si>
    <t>APED1</t>
  </si>
  <si>
    <t>Apeldoorn</t>
  </si>
  <si>
    <t>Deventerstraat 43</t>
  </si>
  <si>
    <t>APER0</t>
  </si>
  <si>
    <t>Het Rietveld 55-59</t>
  </si>
  <si>
    <t>ARNB0</t>
  </si>
  <si>
    <t>Arnhem</t>
  </si>
  <si>
    <t>Boulevard Heuvelink 4</t>
  </si>
  <si>
    <t>ARNG1</t>
  </si>
  <si>
    <t>Groningensingel 1 (2e)</t>
  </si>
  <si>
    <t>ARNK0</t>
  </si>
  <si>
    <t>Kronenburgsingel 4</t>
  </si>
  <si>
    <t>ASSS0</t>
  </si>
  <si>
    <t>Assen</t>
  </si>
  <si>
    <t>Stationsstraat 30-32</t>
  </si>
  <si>
    <t>BREC3</t>
  </si>
  <si>
    <t>Breda</t>
  </si>
  <si>
    <t>Chasséveld 17</t>
  </si>
  <si>
    <t>BRER0</t>
  </si>
  <si>
    <t>Rat Verleghstraat 2</t>
  </si>
  <si>
    <t>DENL0</t>
  </si>
  <si>
    <t>Den Haag</t>
  </si>
  <si>
    <t>Leeghwaterplein 1</t>
  </si>
  <si>
    <t>DENM0</t>
  </si>
  <si>
    <t>Den Bosch</t>
  </si>
  <si>
    <t>Magistratenlaan 156-186</t>
  </si>
  <si>
    <t>DENP1</t>
  </si>
  <si>
    <t>Platinaweg 10</t>
  </si>
  <si>
    <t>DENV2</t>
  </si>
  <si>
    <t>Verheeskade 25</t>
  </si>
  <si>
    <t>DOET1</t>
  </si>
  <si>
    <t>Doetinchem</t>
  </si>
  <si>
    <t>Terborgseweg 136</t>
  </si>
  <si>
    <t>DORS1</t>
  </si>
  <si>
    <t>Dordrecht</t>
  </si>
  <si>
    <t>Spuiboulevard 298</t>
  </si>
  <si>
    <t>DORW0</t>
  </si>
  <si>
    <t>Weizigtweg 33</t>
  </si>
  <si>
    <t>EDER0</t>
  </si>
  <si>
    <t>Ede</t>
  </si>
  <si>
    <t>Raadhuisplein 1</t>
  </si>
  <si>
    <t>EINB0</t>
  </si>
  <si>
    <t>Eindhoven</t>
  </si>
  <si>
    <t>Boschdijk 20</t>
  </si>
  <si>
    <t>EINP3</t>
  </si>
  <si>
    <t>Pastoor Petersstraat</t>
  </si>
  <si>
    <t>EMMV0</t>
  </si>
  <si>
    <t>Emmen</t>
  </si>
  <si>
    <t>Verlengde Spoorstraat 2</t>
  </si>
  <si>
    <t>ENSH0</t>
  </si>
  <si>
    <t>Enschede</t>
  </si>
  <si>
    <t>Hengelosestraat 51</t>
  </si>
  <si>
    <t>GOEP0</t>
  </si>
  <si>
    <t>Goes</t>
  </si>
  <si>
    <t>Piet Heinstraat 25</t>
  </si>
  <si>
    <t>GOEP1</t>
  </si>
  <si>
    <t>Piet Heinstraat 77</t>
  </si>
  <si>
    <t>GORS0</t>
  </si>
  <si>
    <t>Gorinchem</t>
  </si>
  <si>
    <t>GOUB0</t>
  </si>
  <si>
    <t>Gouda</t>
  </si>
  <si>
    <t>Burgemeester Jamessingel 1</t>
  </si>
  <si>
    <t>GROC0</t>
  </si>
  <si>
    <t>Groningen</t>
  </si>
  <si>
    <t>Cascadeplein 1-3</t>
  </si>
  <si>
    <t>GROH1</t>
  </si>
  <si>
    <t>Harm Buiterplein</t>
  </si>
  <si>
    <t>GROS0</t>
  </si>
  <si>
    <t>Stationsweg 4 en 7 tm 13</t>
  </si>
  <si>
    <t>HAAZ0</t>
  </si>
  <si>
    <t>Haarlem</t>
  </si>
  <si>
    <t>Zijlsingel 1</t>
  </si>
  <si>
    <t>HARH1</t>
  </si>
  <si>
    <t>Harderwijk</t>
  </si>
  <si>
    <t>Havendam 56</t>
  </si>
  <si>
    <t>HEEG0</t>
  </si>
  <si>
    <t>Heerlen</t>
  </si>
  <si>
    <t>Geerstraat 121</t>
  </si>
  <si>
    <t>HEEG2</t>
  </si>
  <si>
    <t>Geerstraat 115</t>
  </si>
  <si>
    <t>HEEM1</t>
  </si>
  <si>
    <t>Maanplein 88</t>
  </si>
  <si>
    <t>HELC1</t>
  </si>
  <si>
    <t>Helmond</t>
  </si>
  <si>
    <t>Churchilllaan 109</t>
  </si>
  <si>
    <t>HENP1</t>
  </si>
  <si>
    <t>Hengelo</t>
  </si>
  <si>
    <t>Prinses Beatrixstraat 9 tot 13</t>
  </si>
  <si>
    <t>HILW1</t>
  </si>
  <si>
    <t>Hilversum</t>
  </si>
  <si>
    <t>Wilhelminastraat 1</t>
  </si>
  <si>
    <t>LEES0</t>
  </si>
  <si>
    <t>Leeuwarden</t>
  </si>
  <si>
    <t xml:space="preserve">Stationsweg 1-11 </t>
  </si>
  <si>
    <t>LEEL0</t>
  </si>
  <si>
    <t>Lange Marktstraat 26</t>
  </si>
  <si>
    <t>LEET0</t>
  </si>
  <si>
    <t>Tesselschadestraat 5</t>
  </si>
  <si>
    <t>LEIV5</t>
  </si>
  <si>
    <t>Leiden</t>
  </si>
  <si>
    <t>Vondellaan 55</t>
  </si>
  <si>
    <t>MAAW0</t>
  </si>
  <si>
    <t>Maastricht</t>
  </si>
  <si>
    <t>Wilhelminasingel 39</t>
  </si>
  <si>
    <t>NIJN0</t>
  </si>
  <si>
    <t>Nijmegen</t>
  </si>
  <si>
    <t>Nieuwe Dukenburgseweg 21</t>
  </si>
  <si>
    <t>NIJT0</t>
  </si>
  <si>
    <t>Takenhofplein</t>
  </si>
  <si>
    <t>ROEK0</t>
  </si>
  <si>
    <t>Roermond</t>
  </si>
  <si>
    <t>Kazerneplein 172-196</t>
  </si>
  <si>
    <t>ROTH1</t>
  </si>
  <si>
    <t>Rotterdam</t>
  </si>
  <si>
    <t>Herewaard 21</t>
  </si>
  <si>
    <t>ROTH5</t>
  </si>
  <si>
    <t>Hoogstraat 110</t>
  </si>
  <si>
    <t>ROTL0</t>
  </si>
  <si>
    <t>Laan op Zuid 393</t>
  </si>
  <si>
    <t>ROTS0</t>
  </si>
  <si>
    <t>Schiekade 830</t>
  </si>
  <si>
    <t>TIEA1</t>
  </si>
  <si>
    <t>Tiel</t>
  </si>
  <si>
    <t>Achterweg 2</t>
  </si>
  <si>
    <t>TILB1</t>
  </si>
  <si>
    <t>Tilburg</t>
  </si>
  <si>
    <t>Burg. Brokxlaan 1680</t>
  </si>
  <si>
    <t>UTRS1</t>
  </si>
  <si>
    <t>Utrecht</t>
  </si>
  <si>
    <t>Stadsplateau 1</t>
  </si>
  <si>
    <t>UTRT0</t>
  </si>
  <si>
    <t xml:space="preserve">Moeder Teresalaan 200 </t>
  </si>
  <si>
    <t>UTRT9</t>
  </si>
  <si>
    <t>Moeder Teresalaan 100</t>
  </si>
  <si>
    <t>VENP0</t>
  </si>
  <si>
    <t>Venlo</t>
  </si>
  <si>
    <t>Prinsessesingel 10</t>
  </si>
  <si>
    <t>ZAAE0</t>
  </si>
  <si>
    <t>Zaandam</t>
  </si>
  <si>
    <t>Ebbenhout 31</t>
  </si>
  <si>
    <t>ZAAS1</t>
  </si>
  <si>
    <t>Stadhuisplein 100</t>
  </si>
  <si>
    <t>ZOEZ0</t>
  </si>
  <si>
    <t>Zoetermeer</t>
  </si>
  <si>
    <t>Zuidwaarts 9</t>
  </si>
  <si>
    <t>ZWOH0</t>
  </si>
  <si>
    <t>Zwolle</t>
  </si>
  <si>
    <t>Hanzelaan 180</t>
  </si>
  <si>
    <t>ZWOK0</t>
  </si>
  <si>
    <t>Koggelaan 5A</t>
  </si>
  <si>
    <t>UTRS0</t>
  </si>
  <si>
    <t>Sint Jacobsstraat 400-420</t>
  </si>
  <si>
    <t>La Guardiaweg 94 tm 114, gebouw C</t>
  </si>
  <si>
    <t>La Guardiaweg 116 tm 162, gebouw D</t>
  </si>
  <si>
    <t>Exploitatielasten % (invulbaar)</t>
  </si>
  <si>
    <t>Overzicht totale kosten</t>
  </si>
  <si>
    <t>Kosten Vaste Telefonie</t>
  </si>
  <si>
    <t>Kosten Mobiele Telefonie</t>
  </si>
  <si>
    <t>Kosten Inpandige Dekking</t>
  </si>
  <si>
    <t>Kosten Migratie</t>
  </si>
  <si>
    <t>Tariefzones en diversen worden niet in de weging meegenomen.</t>
  </si>
  <si>
    <t>Totale Inschrijfprijs</t>
  </si>
  <si>
    <t>Fictieve inschrijfprijs inpandige dekking</t>
  </si>
  <si>
    <t>Eenheid</t>
  </si>
  <si>
    <t>Dit bedrag wordt gebruikt in het Gunningscriterium Prijs.</t>
  </si>
  <si>
    <t>Telefoniediensten 2021-2022</t>
  </si>
  <si>
    <t>Migratiekosten</t>
  </si>
  <si>
    <t>Fase 1 - ….</t>
  </si>
  <si>
    <t>Fase 2 - …</t>
  </si>
  <si>
    <t>Fase 3 - …</t>
  </si>
  <si>
    <t>Fictieve Migratiekosten totaal</t>
  </si>
  <si>
    <t>Inschrijver dient alle Migratiekosten hierbij te specificeren per maand, per fase conform de fasering in het migratieplan.</t>
  </si>
  <si>
    <t>U dient alle gevraagde gegevens in alle werkbladen in de gele cellen in te vullen:</t>
  </si>
  <si>
    <t>Kwaliteit</t>
  </si>
  <si>
    <t>Prijs per kwaliteitspunt</t>
  </si>
  <si>
    <t>In deze tabel is ter informatie aangegeven wat de prijs per punt zou zijn van uw inschrijving op basis van de berekende inschrijfprijs en de aangegeven scores op Kwaliteit.</t>
  </si>
  <si>
    <t>Onderdeel</t>
  </si>
  <si>
    <t>Vaste telefonie en ACD</t>
  </si>
  <si>
    <t>KCC Telefonie</t>
  </si>
  <si>
    <t>Startmaand</t>
  </si>
  <si>
    <t>Batch 1</t>
  </si>
  <si>
    <t>Batch 2</t>
  </si>
  <si>
    <t>Batch 3</t>
  </si>
  <si>
    <t>Batch 4</t>
  </si>
  <si>
    <t>Batch 5</t>
  </si>
  <si>
    <t>Max. # punten</t>
  </si>
  <si>
    <t>Maand 1</t>
  </si>
  <si>
    <t>Maand 2</t>
  </si>
  <si>
    <t>Maand 3</t>
  </si>
  <si>
    <t>Maand 4</t>
  </si>
  <si>
    <t>Maand 5</t>
  </si>
  <si>
    <t>Maand 6</t>
  </si>
  <si>
    <t>Maand 7</t>
  </si>
  <si>
    <t>Maand 8</t>
  </si>
  <si>
    <t>Maand 9</t>
  </si>
  <si>
    <t>Maand 10</t>
  </si>
  <si>
    <t>Momenten</t>
  </si>
  <si>
    <t>Voldoende kanalen voor al het verkeer</t>
  </si>
  <si>
    <t>Per pand voor nieuwe panden na de initiële oplevering</t>
  </si>
  <si>
    <t>Aantal panden</t>
  </si>
  <si>
    <t>Tarief</t>
  </si>
  <si>
    <t>Kosten voor het meten van inpandige dekking van nieuwe panden</t>
  </si>
  <si>
    <t>Einddatum</t>
  </si>
  <si>
    <t>Max doorlooptijd</t>
  </si>
  <si>
    <t>Maanden</t>
  </si>
  <si>
    <t>24.000 mobiele aansluitingen</t>
  </si>
  <si>
    <t>Maand 11</t>
  </si>
  <si>
    <t>De door u opgegeven tarieven dienen marktconform te zijn.</t>
  </si>
  <si>
    <t>7.</t>
  </si>
  <si>
    <t>De winnende Inschrijver dient na gunning van de opdracht een Producten en Dienstencatalogus (PDC) op te stellen waarin alle bestelbare items uit het Tarievenblad zijn beschreven.</t>
  </si>
  <si>
    <r>
      <t xml:space="preserve">Deze bijlage en onderliggende werkbladen maken integraal onderdeel uit van uw inschrijving. Zie ook A UtI Vaste en Mobiele Telefonie UWV 2021 </t>
    </r>
    <r>
      <rPr>
        <sz val="10"/>
        <rFont val="Verdana"/>
        <family val="2"/>
      </rPr>
      <t>§</t>
    </r>
    <r>
      <rPr>
        <sz val="10"/>
        <rFont val="Arial"/>
        <family val="2"/>
      </rPr>
      <t xml:space="preserve"> 8.3 Financieel Subgunningscriterium</t>
    </r>
    <r>
      <rPr>
        <sz val="12"/>
        <rFont val="Arial"/>
        <family val="2"/>
      </rPr>
      <t>.</t>
    </r>
  </si>
  <si>
    <r>
      <rPr>
        <b/>
        <sz val="10"/>
        <rFont val="Arial"/>
        <family val="2"/>
      </rPr>
      <t>* A Verkeerskosten</t>
    </r>
    <r>
      <rPr>
        <sz val="10"/>
        <rFont val="Arial"/>
        <family val="2"/>
      </rPr>
      <t>= Eenmalige kosten dienen in de verkeerskosten verdisconteerd te zijn.</t>
    </r>
  </si>
  <si>
    <r>
      <rPr>
        <b/>
        <sz val="10"/>
        <rFont val="Arial"/>
        <family val="2"/>
      </rPr>
      <t>** Inkomend verkeer 088</t>
    </r>
    <r>
      <rPr>
        <sz val="10"/>
        <rFont val="Arial"/>
        <family val="2"/>
      </rPr>
      <t>= Het 088 verkeer wordt vanaf medio 2025 afgewikkeld door de winnaar van de CCD aanbesteding.</t>
    </r>
  </si>
  <si>
    <r>
      <rPr>
        <b/>
        <sz val="10"/>
        <rFont val="Arial"/>
        <family val="2"/>
      </rPr>
      <t>*** B Vaste kosten</t>
    </r>
    <r>
      <rPr>
        <sz val="10"/>
        <rFont val="Arial"/>
        <family val="2"/>
      </rPr>
      <t xml:space="preserve"> - werkplek= Prijs per werkplek per maand. Dit is inclusief toestel, infrastructuur, benodigde licenties, verkeer vast uitgaand (binnenland en buitenland, naar vast of mobiel). ISDN en SIP Trunks.</t>
    </r>
  </si>
  <si>
    <r>
      <rPr>
        <b/>
        <sz val="10"/>
        <rFont val="Arial"/>
        <family val="2"/>
      </rPr>
      <t>**** Tarief</t>
    </r>
    <r>
      <rPr>
        <sz val="10"/>
        <rFont val="Arial"/>
        <family val="2"/>
      </rPr>
      <t>= Aan de beller mogen geen additionele kosten in rekening worden gebracht. Alle kosten dienen in deze tarieven te zijn verwerkt.</t>
    </r>
  </si>
  <si>
    <r>
      <t xml:space="preserve">Prijstabel Inpandige dekking
Inschrijver dient de geel gemarkeerde velden in te vullen voor </t>
    </r>
    <r>
      <rPr>
        <b/>
        <u/>
        <sz val="12"/>
        <rFont val="Arial"/>
        <family val="2"/>
      </rPr>
      <t>die</t>
    </r>
    <r>
      <rPr>
        <sz val="12"/>
        <rFont val="Arial"/>
        <family val="2"/>
      </rPr>
      <t xml:space="preserve"> panden waarvoor inpandige dekkingsfaciliteiten </t>
    </r>
    <r>
      <rPr>
        <u/>
        <sz val="12"/>
        <rFont val="Arial"/>
        <family val="2"/>
      </rPr>
      <t>noodzakelijk</t>
    </r>
    <r>
      <rPr>
        <sz val="12"/>
        <rFont val="Arial"/>
        <family val="2"/>
      </rPr>
      <t xml:space="preserve"> zijn.</t>
    </r>
  </si>
  <si>
    <t>Inschrijver mag een vast percentage voor de exploitatielasten invullen (cel A83) voor alle panden,</t>
  </si>
  <si>
    <t>NB:</t>
  </si>
  <si>
    <r>
      <t xml:space="preserve">***** </t>
    </r>
    <r>
      <rPr>
        <b/>
        <sz val="10"/>
        <rFont val="Arial"/>
        <family val="2"/>
      </rPr>
      <t>Inrichtingskosten IVR</t>
    </r>
    <r>
      <rPr>
        <sz val="10"/>
        <rFont val="Arial"/>
        <family val="2"/>
      </rPr>
      <t xml:space="preserve"> dienen in de Migratiekosten inbegrepen te zijn (zie Tab 6. migratie)</t>
    </r>
  </si>
  <si>
    <t>Interactive Voice Response (IVR) Dienst*****</t>
  </si>
  <si>
    <t>In de onderstaande tabel kan Inschrijver de oplevermomenten (de datum) van de onderdelen uit sub-subgunningscriterium A2 (Migratiesnelheid) invullen. In de tabel worden dan de bijbehorende punten uitgerekend.</t>
  </si>
  <si>
    <t>Berekening punten voor sub-subgunningscriterium A2 Snelheid van Migratie</t>
  </si>
  <si>
    <t>Deze tabel is ter informatie. Inschrijver kan hier geen rechten aan ontlenen.</t>
  </si>
  <si>
    <t>Maximale Inschrijfprijs (plafond)</t>
  </si>
  <si>
    <t>Als uw totale Inschrijfprijs groter is dan het prijsplafond, dan is uw Inschrijving ongeldig.</t>
  </si>
  <si>
    <t>Tweevoudige koppeling met CCD (vast maandelijks bedrag) bij aanvang o.b.v. SIP</t>
  </si>
  <si>
    <t xml:space="preserve">Aanbesteder hanteert bij het financieel sub-gunningscriterium voor de totale fictieve inschrijfprijs een plafondprijs van € 58.500.000 excl. BTW. Als de door u geoffreerde totale fictieve Inschrijfprijs boven deze plafondprijs komt, wordt uw inschrijving terzijde gelegd en komt u niet voor gunning van de opdracht in aanmerking. </t>
  </si>
  <si>
    <t>8.</t>
  </si>
  <si>
    <r>
      <rPr>
        <b/>
        <sz val="9"/>
        <color theme="1"/>
        <rFont val="Verdana"/>
        <family val="2"/>
      </rPr>
      <t>of</t>
    </r>
    <r>
      <rPr>
        <sz val="9"/>
        <color theme="1"/>
        <rFont val="Verdana"/>
        <family val="2"/>
      </rPr>
      <t xml:space="preserve"> per pand aangeven wat de maandelijkse exploitatielasten zijn in kolom F.</t>
    </r>
  </si>
  <si>
    <r>
      <rPr>
        <b/>
        <sz val="9"/>
        <color theme="1"/>
        <rFont val="Verdana"/>
        <family val="2"/>
      </rPr>
      <t>Toelichting:</t>
    </r>
    <r>
      <rPr>
        <sz val="9"/>
        <color theme="1"/>
        <rFont val="Verdana"/>
        <family val="2"/>
      </rPr>
      <t xml:space="preserve"> </t>
    </r>
  </si>
  <si>
    <t>Exploitatielasten % (cel A83) is het percentage van de investeringen, dat als exploitatielast per jaar wordt doorgerekend.</t>
  </si>
  <si>
    <t>Investeringen</t>
  </si>
  <si>
    <t>* De exploitatielasten zijn inclusief de aansluiting en het life cycle management</t>
  </si>
  <si>
    <t>Alleen voor panden waar een actieve inpandige installatie wordt aangelegd, mogen kosten (investeringen en exploitatielasten) worden opgenomen.</t>
  </si>
  <si>
    <t>1.1</t>
  </si>
  <si>
    <t>SIM/abonnement voor Onbeperkt bellen en SMSen binnen NL en Zone 1</t>
  </si>
  <si>
    <t>SIM/abonnement voor data only, inclusief de opslag t.b.v. de bedrijfsdatabundel in NL en Zone 1</t>
  </si>
  <si>
    <t>Opslag per individueel abonnement t.b.v. de bedrijfsdatabundel in NL en Zone 1</t>
  </si>
  <si>
    <t>Scorings %</t>
  </si>
  <si>
    <t>Peildatum</t>
  </si>
  <si>
    <t>Later</t>
  </si>
  <si>
    <t>Peilscore</t>
  </si>
  <si>
    <t>Puntenscore</t>
  </si>
  <si>
    <t>De reeds ingevulde datums zijn de drie voorbeelden uit de UtI. U kunt deze zonder problemen aanpassen.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</si>
</sst>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8" formatCode="&quot;€&quot;\ #,##0.00;[Red]&quot;€&quot;\ \-#,##0.00"/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* #,##0_);_(* \(#,##0\);_(* &quot;-&quot;_);_(@_)"/>
    <numFmt numFmtId="165" formatCode="_(&quot;€&quot;\ * #,##0.00_);_(&quot;€&quot;\ * \(#,##0.00\);_(&quot;€&quot;\ * &quot;-&quot;??_);_(@_)"/>
    <numFmt numFmtId="166" formatCode="_(* #,##0.00_);_(* \(#,##0.00\);_(* &quot;-&quot;??_);_(@_)"/>
    <numFmt numFmtId="167" formatCode="_-&quot;€&quot;\ * #,##0.00_-;_-&quot;€&quot;\ * #,##0.00\-;_-&quot;€&quot;\ * &quot;-&quot;??_-;_-@_-"/>
    <numFmt numFmtId="168" formatCode="_-* #,##0.00_-;_-* #,##0.00\-;_-* &quot;-&quot;??_-;_-@_-"/>
    <numFmt numFmtId="169" formatCode="_-* #,##0_-;_-* #,##0\-;_-* &quot;-&quot;??_-;_-@_-"/>
    <numFmt numFmtId="170" formatCode="_-* #,##0.00_-;\-* #,##0.00_-;_-* &quot;-&quot;??_-;_-@_-"/>
    <numFmt numFmtId="171" formatCode="_(&quot;$&quot;* #,##0.00_);_(&quot;$&quot;* \(#,##0.00\);_(&quot;$&quot;* &quot;-&quot;??_);_(@_)"/>
    <numFmt numFmtId="172" formatCode="_ &quot;$&quot;\ * #,##0.00_ ;_ &quot;$&quot;\ * \-#,##0.00_ ;_ &quot;$&quot;\ * &quot;-&quot;??_ ;_ @_ "/>
    <numFmt numFmtId="173" formatCode="[$-413]mmm/yy;@"/>
    <numFmt numFmtId="174" formatCode="_ &quot;€&quot;\ * #,##0_ ;_ &quot;€&quot;\ * \-#,##0_ ;_ &quot;€&quot;\ * &quot;-&quot;??_ ;_ @_ "/>
    <numFmt numFmtId="175" formatCode="_ &quot;€&quot;\ * #,##0.00_ ;_ &quot;€&quot;\ * \-#,##0.00_ ;_ &quot;€&quot;\ * &quot;-&quot;_ ;_ @_ "/>
    <numFmt numFmtId="176" formatCode="_-&quot;€&quot;\ * #,##0_-;_-&quot;€&quot;\ * #,##0\-;_-&quot;€&quot;\ * &quot;-&quot;??_-;_-@_-"/>
    <numFmt numFmtId="177" formatCode="dd\ mmmm\ yyyy"/>
  </numFmts>
  <fonts count="55" x14ac:knownFonts="1"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name val="Arial"/>
      <family val="2"/>
    </font>
    <font>
      <sz val="16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name val="Times New Roman"/>
      <family val="1"/>
    </font>
    <font>
      <sz val="10"/>
      <name val="Calibri"/>
      <family val="2"/>
    </font>
    <font>
      <b/>
      <sz val="16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0"/>
      <color indexed="8"/>
      <name val="Arial"/>
      <family val="2"/>
    </font>
    <font>
      <sz val="9"/>
      <name val="Verdana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theme="1"/>
      <name val="Calibri"/>
      <family val="2"/>
      <scheme val="minor"/>
    </font>
    <font>
      <sz val="10"/>
      <name val="Helv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</font>
    <font>
      <sz val="8"/>
      <color indexed="9"/>
      <name val="Calibri"/>
      <family val="2"/>
    </font>
    <font>
      <b/>
      <sz val="8"/>
      <name val="Calibri"/>
      <family val="2"/>
    </font>
    <font>
      <u/>
      <sz val="9"/>
      <color theme="10"/>
      <name val="Verdana"/>
      <family val="2"/>
    </font>
    <font>
      <u/>
      <sz val="9"/>
      <color theme="11"/>
      <name val="Verdana"/>
      <family val="2"/>
    </font>
    <font>
      <sz val="8"/>
      <color theme="1"/>
      <name val="Verdana"/>
      <family val="2"/>
    </font>
    <font>
      <sz val="9"/>
      <color rgb="FFC00000"/>
      <name val="Verdana"/>
      <family val="2"/>
    </font>
    <font>
      <b/>
      <sz val="8"/>
      <name val="Verdana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color theme="0"/>
      <name val="Arial"/>
      <family val="2"/>
    </font>
    <font>
      <b/>
      <sz val="9"/>
      <color theme="1"/>
      <name val="Arial"/>
      <family val="2"/>
    </font>
    <font>
      <b/>
      <sz val="16"/>
      <name val="Arial"/>
      <family val="2"/>
    </font>
    <font>
      <b/>
      <sz val="9"/>
      <color rgb="FFFFFFFF"/>
      <name val="Arial"/>
      <family val="2"/>
    </font>
    <font>
      <b/>
      <sz val="9"/>
      <color theme="1"/>
      <name val="Verdana"/>
      <family val="2"/>
    </font>
    <font>
      <u/>
      <sz val="12"/>
      <name val="Arial"/>
      <family val="2"/>
    </font>
    <font>
      <b/>
      <u/>
      <sz val="12"/>
      <name val="Arial"/>
      <family val="2"/>
    </font>
    <font>
      <b/>
      <sz val="12"/>
      <color theme="1"/>
      <name val="Verdana"/>
      <family val="2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99"/>
        <bgColor theme="4" tint="0.79998168889431442"/>
      </patternFill>
    </fill>
    <fill>
      <patternFill patternType="solid">
        <fgColor theme="6" tint="0.59999389629810485"/>
        <bgColor theme="4"/>
      </patternFill>
    </fill>
    <fill>
      <patternFill patternType="solid">
        <fgColor rgb="FF31ACFE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31ACFE"/>
        <bgColor rgb="FF000000"/>
      </patternFill>
    </fill>
    <fill>
      <patternFill patternType="solid">
        <fgColor theme="6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70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</borders>
  <cellStyleXfs count="137">
    <xf numFmtId="0" fontId="0" fillId="0" borderId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/>
    <xf numFmtId="0" fontId="3" fillId="0" borderId="0" applyFill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2" applyNumberFormat="0" applyAlignment="0" applyProtection="0"/>
    <xf numFmtId="0" fontId="13" fillId="20" borderId="2" applyNumberFormat="0" applyAlignment="0" applyProtection="0"/>
    <xf numFmtId="0" fontId="14" fillId="21" borderId="3" applyNumberFormat="0" applyAlignment="0" applyProtection="0"/>
    <xf numFmtId="0" fontId="14" fillId="21" borderId="3" applyNumberFormat="0" applyAlignment="0" applyProtection="0"/>
    <xf numFmtId="0" fontId="1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7" borderId="2" applyNumberFormat="0" applyAlignment="0" applyProtection="0"/>
    <xf numFmtId="0" fontId="22" fillId="7" borderId="2" applyNumberFormat="0" applyAlignment="0" applyProtection="0"/>
    <xf numFmtId="164" fontId="23" fillId="0" borderId="0" applyFont="0" applyFill="0" applyBorder="0" applyAlignment="0" applyProtection="0"/>
    <xf numFmtId="168" fontId="2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3" fillId="0" borderId="0"/>
    <xf numFmtId="0" fontId="3" fillId="23" borderId="8" applyNumberFormat="0" applyFont="0" applyAlignment="0" applyProtection="0"/>
    <xf numFmtId="0" fontId="24" fillId="23" borderId="8" applyNumberFormat="0" applyFont="0" applyAlignment="0" applyProtection="0"/>
    <xf numFmtId="0" fontId="12" fillId="3" borderId="0" applyNumberFormat="0" applyBorder="0" applyAlignment="0" applyProtection="0"/>
    <xf numFmtId="0" fontId="26" fillId="20" borderId="9" applyNumberFormat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0" fillId="0" borderId="0"/>
    <xf numFmtId="0" fontId="3" fillId="0" borderId="0"/>
    <xf numFmtId="0" fontId="24" fillId="0" borderId="0"/>
    <xf numFmtId="0" fontId="27" fillId="0" borderId="0"/>
    <xf numFmtId="0" fontId="27" fillId="0" borderId="0"/>
    <xf numFmtId="0" fontId="28" fillId="0" borderId="0"/>
    <xf numFmtId="0" fontId="3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26" fillId="20" borderId="9" applyNumberFormat="0" applyAlignment="0" applyProtection="0"/>
    <xf numFmtId="171" fontId="23" fillId="0" borderId="0" applyFont="0" applyFill="0" applyBorder="0" applyAlignment="0" applyProtection="0"/>
    <xf numFmtId="172" fontId="10" fillId="0" borderId="0" applyFont="0" applyFill="0" applyBorder="0" applyAlignment="0" applyProtection="0"/>
    <xf numFmtId="167" fontId="24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3" fillId="20" borderId="23" applyNumberFormat="0" applyAlignment="0" applyProtection="0"/>
    <xf numFmtId="0" fontId="13" fillId="20" borderId="23" applyNumberFormat="0" applyAlignment="0" applyProtection="0"/>
    <xf numFmtId="0" fontId="22" fillId="7" borderId="23" applyNumberFormat="0" applyAlignment="0" applyProtection="0"/>
    <xf numFmtId="0" fontId="22" fillId="7" borderId="23" applyNumberFormat="0" applyAlignment="0" applyProtection="0"/>
    <xf numFmtId="0" fontId="3" fillId="23" borderId="24" applyNumberFormat="0" applyFont="0" applyAlignment="0" applyProtection="0"/>
    <xf numFmtId="0" fontId="24" fillId="23" borderId="24" applyNumberFormat="0" applyFont="0" applyAlignment="0" applyProtection="0"/>
    <xf numFmtId="0" fontId="26" fillId="20" borderId="25" applyNumberFormat="0" applyAlignment="0" applyProtection="0"/>
    <xf numFmtId="0" fontId="1" fillId="0" borderId="0"/>
    <xf numFmtId="0" fontId="1" fillId="0" borderId="0"/>
    <xf numFmtId="0" fontId="30" fillId="0" borderId="26" applyNumberFormat="0" applyFill="0" applyAlignment="0" applyProtection="0"/>
    <xf numFmtId="0" fontId="30" fillId="0" borderId="26" applyNumberFormat="0" applyFill="0" applyAlignment="0" applyProtection="0"/>
    <xf numFmtId="0" fontId="26" fillId="20" borderId="25" applyNumberFormat="0" applyAlignment="0" applyProtection="0"/>
    <xf numFmtId="0" fontId="3" fillId="0" borderId="0"/>
    <xf numFmtId="0" fontId="2" fillId="34" borderId="0" applyNumberFormat="0" applyBorder="0" applyAlignment="0" applyProtection="0"/>
  </cellStyleXfs>
  <cellXfs count="281">
    <xf numFmtId="0" fontId="0" fillId="0" borderId="0" xfId="0"/>
    <xf numFmtId="0" fontId="3" fillId="0" borderId="0" xfId="0" applyFont="1" applyBorder="1"/>
    <xf numFmtId="169" fontId="3" fillId="0" borderId="0" xfId="1" applyNumberFormat="1" applyFont="1" applyBorder="1" applyAlignment="1">
      <alignment horizontal="right"/>
    </xf>
    <xf numFmtId="167" fontId="3" fillId="0" borderId="0" xfId="0" applyNumberFormat="1" applyFont="1" applyBorder="1"/>
    <xf numFmtId="0" fontId="8" fillId="0" borderId="0" xfId="4" applyNumberFormat="1" applyFont="1"/>
    <xf numFmtId="0" fontId="7" fillId="0" borderId="0" xfId="4"/>
    <xf numFmtId="0" fontId="32" fillId="0" borderId="0" xfId="0" applyNumberFormat="1" applyFont="1" applyProtection="1"/>
    <xf numFmtId="0" fontId="33" fillId="0" borderId="0" xfId="0" applyNumberFormat="1" applyFont="1" applyProtection="1"/>
    <xf numFmtId="0" fontId="34" fillId="0" borderId="15" xfId="0" applyNumberFormat="1" applyFont="1" applyBorder="1" applyAlignment="1" applyProtection="1">
      <alignment horizontal="left"/>
      <protection locked="0"/>
    </xf>
    <xf numFmtId="170" fontId="5" fillId="0" borderId="16" xfId="58" applyNumberFormat="1" applyFont="1" applyFill="1" applyBorder="1" applyProtection="1"/>
    <xf numFmtId="170" fontId="5" fillId="0" borderId="17" xfId="58" applyNumberFormat="1" applyFont="1" applyFill="1" applyBorder="1" applyProtection="1"/>
    <xf numFmtId="175" fontId="0" fillId="0" borderId="0" xfId="0" applyNumberFormat="1"/>
    <xf numFmtId="3" fontId="0" fillId="0" borderId="0" xfId="0" applyNumberFormat="1"/>
    <xf numFmtId="42" fontId="0" fillId="0" borderId="0" xfId="0" applyNumberFormat="1"/>
    <xf numFmtId="0" fontId="0" fillId="0" borderId="0" xfId="0" applyFont="1"/>
    <xf numFmtId="0" fontId="37" fillId="28" borderId="28" xfId="0" applyFont="1" applyFill="1" applyBorder="1" applyAlignment="1">
      <alignment horizontal="center" vertical="center"/>
    </xf>
    <xf numFmtId="44" fontId="37" fillId="29" borderId="28" xfId="2" applyNumberFormat="1" applyFont="1" applyFill="1" applyBorder="1" applyAlignment="1" applyProtection="1">
      <alignment vertical="center"/>
      <protection locked="0"/>
    </xf>
    <xf numFmtId="0" fontId="38" fillId="0" borderId="0" xfId="0" applyFont="1"/>
    <xf numFmtId="0" fontId="39" fillId="30" borderId="28" xfId="0" applyFont="1" applyFill="1" applyBorder="1" applyAlignment="1">
      <alignment horizontal="center" vertical="center"/>
    </xf>
    <xf numFmtId="0" fontId="39" fillId="30" borderId="28" xfId="0" applyFont="1" applyFill="1" applyBorder="1" applyAlignment="1">
      <alignment horizontal="center" vertical="center" wrapText="1"/>
    </xf>
    <xf numFmtId="0" fontId="0" fillId="24" borderId="0" xfId="0" applyFill="1"/>
    <xf numFmtId="0" fontId="3" fillId="24" borderId="0" xfId="0" applyFont="1" applyFill="1" applyBorder="1" applyAlignment="1">
      <alignment horizontal="center" vertical="center"/>
    </xf>
    <xf numFmtId="0" fontId="43" fillId="24" borderId="0" xfId="0" applyFont="1" applyFill="1" applyBorder="1" applyAlignment="1"/>
    <xf numFmtId="0" fontId="4" fillId="24" borderId="0" xfId="0" applyFont="1" applyFill="1" applyBorder="1" applyAlignment="1">
      <alignment horizontal="center" vertical="center" wrapText="1"/>
    </xf>
    <xf numFmtId="167" fontId="6" fillId="24" borderId="0" xfId="0" applyNumberFormat="1" applyFont="1" applyFill="1" applyBorder="1" applyAlignment="1">
      <alignment horizontal="right"/>
    </xf>
    <xf numFmtId="0" fontId="0" fillId="24" borderId="0" xfId="0" applyFill="1" applyBorder="1"/>
    <xf numFmtId="0" fontId="5" fillId="24" borderId="0" xfId="0" applyFont="1" applyFill="1" applyBorder="1" applyAlignment="1">
      <alignment horizontal="center" vertical="top"/>
    </xf>
    <xf numFmtId="167" fontId="3" fillId="24" borderId="0" xfId="0" applyNumberFormat="1" applyFont="1" applyFill="1" applyBorder="1"/>
    <xf numFmtId="42" fontId="5" fillId="24" borderId="0" xfId="2" applyNumberFormat="1" applyFont="1" applyFill="1" applyBorder="1"/>
    <xf numFmtId="0" fontId="45" fillId="24" borderId="0" xfId="0" applyFont="1" applyFill="1" applyBorder="1"/>
    <xf numFmtId="0" fontId="3" fillId="24" borderId="0" xfId="0" applyFont="1" applyFill="1" applyBorder="1"/>
    <xf numFmtId="169" fontId="3" fillId="24" borderId="0" xfId="1" applyNumberFormat="1" applyFont="1" applyFill="1" applyBorder="1" applyAlignment="1">
      <alignment horizontal="right"/>
    </xf>
    <xf numFmtId="0" fontId="44" fillId="31" borderId="0" xfId="0" applyFont="1" applyFill="1" applyBorder="1" applyAlignment="1">
      <alignment horizontal="left" vertical="center"/>
    </xf>
    <xf numFmtId="0" fontId="44" fillId="31" borderId="0" xfId="0" applyFont="1" applyFill="1" applyBorder="1" applyAlignment="1">
      <alignment horizontal="center" vertical="center"/>
    </xf>
    <xf numFmtId="0" fontId="44" fillId="31" borderId="0" xfId="0" quotePrefix="1" applyFont="1" applyFill="1" applyBorder="1" applyAlignment="1">
      <alignment vertical="center" wrapText="1"/>
    </xf>
    <xf numFmtId="0" fontId="41" fillId="0" borderId="0" xfId="0" applyFont="1"/>
    <xf numFmtId="0" fontId="41" fillId="0" borderId="0" xfId="0" applyFont="1" applyAlignment="1">
      <alignment horizontal="center"/>
    </xf>
    <xf numFmtId="0" fontId="47" fillId="31" borderId="0" xfId="0" applyFont="1" applyFill="1" applyAlignment="1">
      <alignment horizontal="center" vertical="center"/>
    </xf>
    <xf numFmtId="0" fontId="41" fillId="0" borderId="0" xfId="0" applyFont="1" applyAlignment="1">
      <alignment vertical="center"/>
    </xf>
    <xf numFmtId="0" fontId="8" fillId="24" borderId="0" xfId="4" applyNumberFormat="1" applyFont="1" applyFill="1"/>
    <xf numFmtId="0" fontId="9" fillId="24" borderId="0" xfId="4" applyNumberFormat="1" applyFont="1" applyFill="1" applyAlignment="1">
      <alignment horizontal="center"/>
    </xf>
    <xf numFmtId="0" fontId="7" fillId="24" borderId="0" xfId="4" applyFill="1"/>
    <xf numFmtId="0" fontId="24" fillId="24" borderId="0" xfId="0" applyFont="1" applyFill="1" applyAlignment="1">
      <alignment horizontal="center"/>
    </xf>
    <xf numFmtId="0" fontId="24" fillId="24" borderId="0" xfId="0" applyFont="1" applyFill="1"/>
    <xf numFmtId="0" fontId="48" fillId="27" borderId="0" xfId="0" applyFont="1" applyFill="1" applyBorder="1" applyAlignment="1">
      <alignment horizontal="left" vertical="center"/>
    </xf>
    <xf numFmtId="0" fontId="44" fillId="27" borderId="0" xfId="0" applyFont="1" applyFill="1" applyBorder="1" applyAlignment="1">
      <alignment horizontal="center" vertical="center"/>
    </xf>
    <xf numFmtId="0" fontId="44" fillId="27" borderId="0" xfId="0" applyFont="1" applyFill="1" applyBorder="1" applyAlignment="1">
      <alignment horizontal="center" vertical="center" wrapText="1"/>
    </xf>
    <xf numFmtId="0" fontId="43" fillId="24" borderId="0" xfId="0" applyFont="1" applyFill="1"/>
    <xf numFmtId="0" fontId="3" fillId="24" borderId="0" xfId="0" applyFont="1" applyFill="1" applyAlignment="1">
      <alignment horizontal="center"/>
    </xf>
    <xf numFmtId="0" fontId="3" fillId="24" borderId="0" xfId="0" applyFont="1" applyFill="1"/>
    <xf numFmtId="0" fontId="3" fillId="24" borderId="0" xfId="4" applyNumberFormat="1" applyFont="1" applyFill="1"/>
    <xf numFmtId="0" fontId="3" fillId="24" borderId="0" xfId="4" applyNumberFormat="1" applyFont="1" applyFill="1" applyAlignment="1">
      <alignment horizontal="center"/>
    </xf>
    <xf numFmtId="0" fontId="49" fillId="24" borderId="0" xfId="4" applyNumberFormat="1" applyFont="1" applyFill="1" applyAlignment="1">
      <alignment horizontal="center"/>
    </xf>
    <xf numFmtId="0" fontId="49" fillId="24" borderId="0" xfId="4" applyNumberFormat="1" applyFont="1" applyFill="1" applyAlignment="1">
      <alignment horizontal="center" wrapText="1"/>
    </xf>
    <xf numFmtId="14" fontId="49" fillId="31" borderId="1" xfId="4" applyNumberFormat="1" applyFont="1" applyFill="1" applyBorder="1" applyAlignment="1">
      <alignment horizontal="center"/>
    </xf>
    <xf numFmtId="0" fontId="3" fillId="24" borderId="0" xfId="4" applyFont="1" applyFill="1"/>
    <xf numFmtId="0" fontId="41" fillId="24" borderId="0" xfId="0" applyFont="1" applyFill="1" applyBorder="1" applyAlignment="1" applyProtection="1">
      <alignment vertical="center"/>
      <protection locked="0"/>
    </xf>
    <xf numFmtId="165" fontId="41" fillId="0" borderId="21" xfId="0" applyNumberFormat="1" applyFont="1" applyFill="1" applyBorder="1" applyAlignment="1">
      <alignment horizontal="center" vertical="center" wrapText="1"/>
    </xf>
    <xf numFmtId="0" fontId="48" fillId="27" borderId="0" xfId="0" quotePrefix="1" applyFont="1" applyFill="1" applyBorder="1" applyAlignment="1">
      <alignment vertical="center" wrapText="1"/>
    </xf>
    <xf numFmtId="0" fontId="41" fillId="0" borderId="34" xfId="0" applyFont="1" applyFill="1" applyBorder="1" applyAlignment="1">
      <alignment horizontal="center" vertical="center" wrapText="1"/>
    </xf>
    <xf numFmtId="165" fontId="41" fillId="0" borderId="34" xfId="0" applyNumberFormat="1" applyFont="1" applyFill="1" applyBorder="1" applyAlignment="1">
      <alignment horizontal="center" vertical="center" wrapText="1"/>
    </xf>
    <xf numFmtId="0" fontId="45" fillId="24" borderId="31" xfId="0" applyFont="1" applyFill="1" applyBorder="1" applyAlignment="1"/>
    <xf numFmtId="0" fontId="45" fillId="24" borderId="0" xfId="0" applyFont="1" applyFill="1" applyBorder="1" applyAlignment="1"/>
    <xf numFmtId="165" fontId="41" fillId="24" borderId="33" xfId="0" applyNumberFormat="1" applyFont="1" applyFill="1" applyBorder="1" applyAlignment="1">
      <alignment horizontal="center" vertical="center" wrapText="1"/>
    </xf>
    <xf numFmtId="0" fontId="41" fillId="31" borderId="34" xfId="0" applyFont="1" applyFill="1" applyBorder="1" applyAlignment="1">
      <alignment horizontal="center" vertical="center" wrapText="1"/>
    </xf>
    <xf numFmtId="0" fontId="45" fillId="0" borderId="19" xfId="0" applyFont="1" applyBorder="1" applyAlignment="1"/>
    <xf numFmtId="0" fontId="45" fillId="0" borderId="20" xfId="0" applyFont="1" applyBorder="1" applyAlignment="1"/>
    <xf numFmtId="0" fontId="45" fillId="0" borderId="21" xfId="0" applyFont="1" applyBorder="1" applyAlignment="1"/>
    <xf numFmtId="167" fontId="45" fillId="24" borderId="34" xfId="2" applyFont="1" applyFill="1" applyBorder="1" applyAlignment="1">
      <alignment horizontal="right"/>
    </xf>
    <xf numFmtId="167" fontId="45" fillId="24" borderId="34" xfId="0" applyNumberFormat="1" applyFont="1" applyFill="1" applyBorder="1"/>
    <xf numFmtId="0" fontId="41" fillId="0" borderId="0" xfId="0" applyFont="1" applyFill="1" applyBorder="1" applyAlignment="1">
      <alignment vertical="center"/>
    </xf>
    <xf numFmtId="0" fontId="45" fillId="24" borderId="0" xfId="0" applyFont="1" applyFill="1" applyBorder="1" applyAlignment="1">
      <alignment horizontal="right" vertical="top"/>
    </xf>
    <xf numFmtId="0" fontId="41" fillId="27" borderId="0" xfId="0" applyFont="1" applyFill="1" applyBorder="1" applyAlignment="1"/>
    <xf numFmtId="0" fontId="45" fillId="0" borderId="0" xfId="0" applyFont="1" applyBorder="1"/>
    <xf numFmtId="3" fontId="45" fillId="24" borderId="0" xfId="1" applyNumberFormat="1" applyFont="1" applyFill="1" applyBorder="1" applyAlignment="1" applyProtection="1">
      <alignment horizontal="right"/>
      <protection locked="0"/>
    </xf>
    <xf numFmtId="169" fontId="45" fillId="27" borderId="0" xfId="1" applyNumberFormat="1" applyFont="1" applyFill="1" applyBorder="1" applyAlignment="1">
      <alignment horizontal="right"/>
    </xf>
    <xf numFmtId="169" fontId="45" fillId="24" borderId="0" xfId="1" applyNumberFormat="1" applyFont="1" applyFill="1" applyBorder="1" applyAlignment="1">
      <alignment horizontal="right"/>
    </xf>
    <xf numFmtId="0" fontId="45" fillId="0" borderId="34" xfId="0" applyFont="1" applyBorder="1"/>
    <xf numFmtId="0" fontId="3" fillId="31" borderId="0" xfId="0" applyFont="1" applyFill="1" applyBorder="1"/>
    <xf numFmtId="0" fontId="45" fillId="24" borderId="34" xfId="0" applyFont="1" applyFill="1" applyBorder="1"/>
    <xf numFmtId="0" fontId="3" fillId="27" borderId="0" xfId="0" applyFont="1" applyFill="1" applyBorder="1"/>
    <xf numFmtId="0" fontId="45" fillId="27" borderId="0" xfId="0" applyFont="1" applyFill="1" applyBorder="1"/>
    <xf numFmtId="167" fontId="45" fillId="0" borderId="37" xfId="2" applyFont="1" applyFill="1" applyBorder="1" applyAlignment="1">
      <alignment horizontal="center" vertical="center"/>
    </xf>
    <xf numFmtId="165" fontId="46" fillId="0" borderId="30" xfId="0" applyNumberFormat="1" applyFont="1" applyFill="1" applyBorder="1" applyAlignment="1">
      <alignment horizontal="center" vertical="center"/>
    </xf>
    <xf numFmtId="167" fontId="46" fillId="24" borderId="34" xfId="0" applyNumberFormat="1" applyFont="1" applyFill="1" applyBorder="1"/>
    <xf numFmtId="165" fontId="46" fillId="0" borderId="37" xfId="0" applyNumberFormat="1" applyFont="1" applyFill="1" applyBorder="1" applyAlignment="1">
      <alignment horizontal="center" vertical="center"/>
    </xf>
    <xf numFmtId="167" fontId="41" fillId="32" borderId="34" xfId="2" applyFont="1" applyFill="1" applyBorder="1" applyAlignment="1">
      <alignment horizontal="center" vertical="center" wrapText="1"/>
    </xf>
    <xf numFmtId="165" fontId="41" fillId="32" borderId="34" xfId="0" applyNumberFormat="1" applyFont="1" applyFill="1" applyBorder="1" applyAlignment="1">
      <alignment horizontal="center" vertical="center" wrapText="1"/>
    </xf>
    <xf numFmtId="167" fontId="45" fillId="32" borderId="38" xfId="2" applyFont="1" applyFill="1" applyBorder="1" applyAlignment="1">
      <alignment horizontal="center" vertical="center"/>
    </xf>
    <xf numFmtId="167" fontId="41" fillId="32" borderId="38" xfId="2" applyFont="1" applyFill="1" applyBorder="1"/>
    <xf numFmtId="167" fontId="41" fillId="32" borderId="20" xfId="2" applyFont="1" applyFill="1" applyBorder="1" applyAlignment="1">
      <alignment horizontal="center" vertical="center" wrapText="1"/>
    </xf>
    <xf numFmtId="167" fontId="41" fillId="32" borderId="27" xfId="2" applyFont="1" applyFill="1" applyBorder="1" applyAlignment="1">
      <alignment horizontal="center" vertical="center" wrapText="1"/>
    </xf>
    <xf numFmtId="167" fontId="45" fillId="32" borderId="27" xfId="2" applyFont="1" applyFill="1" applyBorder="1" applyAlignment="1">
      <alignment horizontal="center" vertical="top"/>
    </xf>
    <xf numFmtId="0" fontId="42" fillId="24" borderId="0" xfId="0" applyFont="1" applyFill="1" applyBorder="1" applyAlignment="1">
      <alignment horizontal="left" vertical="center"/>
    </xf>
    <xf numFmtId="167" fontId="41" fillId="32" borderId="29" xfId="2" applyFont="1" applyFill="1" applyBorder="1"/>
    <xf numFmtId="167" fontId="45" fillId="0" borderId="21" xfId="2" applyFont="1" applyBorder="1" applyAlignment="1"/>
    <xf numFmtId="167" fontId="46" fillId="0" borderId="34" xfId="2" applyFont="1" applyFill="1" applyBorder="1" applyAlignment="1">
      <alignment horizontal="center" vertical="center"/>
    </xf>
    <xf numFmtId="0" fontId="50" fillId="33" borderId="0" xfId="0" applyFont="1" applyFill="1" applyAlignment="1">
      <alignment horizontal="center" vertical="center"/>
    </xf>
    <xf numFmtId="167" fontId="45" fillId="24" borderId="0" xfId="2" applyFont="1" applyFill="1" applyBorder="1" applyAlignment="1">
      <alignment horizontal="center" vertical="center"/>
    </xf>
    <xf numFmtId="0" fontId="45" fillId="24" borderId="0" xfId="0" applyFont="1" applyFill="1" applyBorder="1" applyAlignment="1">
      <alignment horizontal="center" vertical="center"/>
    </xf>
    <xf numFmtId="167" fontId="45" fillId="24" borderId="0" xfId="0" applyNumberFormat="1" applyFont="1" applyFill="1" applyBorder="1"/>
    <xf numFmtId="167" fontId="45" fillId="24" borderId="0" xfId="0" applyNumberFormat="1" applyFont="1" applyFill="1" applyBorder="1" applyAlignment="1">
      <alignment horizontal="center" vertical="center"/>
    </xf>
    <xf numFmtId="165" fontId="45" fillId="24" borderId="0" xfId="0" applyNumberFormat="1" applyFont="1" applyFill="1" applyBorder="1" applyAlignment="1">
      <alignment horizontal="center" vertical="center"/>
    </xf>
    <xf numFmtId="167" fontId="24" fillId="24" borderId="0" xfId="2" applyFont="1" applyFill="1" applyBorder="1" applyAlignment="1">
      <alignment vertical="center"/>
    </xf>
    <xf numFmtId="167" fontId="45" fillId="31" borderId="0" xfId="2" applyFont="1" applyFill="1" applyBorder="1"/>
    <xf numFmtId="0" fontId="45" fillId="24" borderId="29" xfId="0" applyFont="1" applyFill="1" applyBorder="1" applyAlignment="1">
      <alignment horizontal="center" vertical="center"/>
    </xf>
    <xf numFmtId="167" fontId="41" fillId="32" borderId="22" xfId="2" applyFont="1" applyFill="1" applyBorder="1" applyAlignment="1">
      <alignment vertical="center"/>
    </xf>
    <xf numFmtId="167" fontId="41" fillId="24" borderId="37" xfId="2" applyFont="1" applyFill="1" applyBorder="1" applyAlignment="1">
      <alignment horizontal="center" vertical="center" wrapText="1"/>
    </xf>
    <xf numFmtId="167" fontId="41" fillId="24" borderId="34" xfId="2" applyFont="1" applyFill="1" applyBorder="1" applyAlignment="1">
      <alignment horizontal="center" vertical="center"/>
    </xf>
    <xf numFmtId="167" fontId="41" fillId="24" borderId="34" xfId="2" applyFont="1" applyFill="1" applyBorder="1" applyAlignment="1">
      <alignment horizontal="right"/>
    </xf>
    <xf numFmtId="167" fontId="46" fillId="24" borderId="34" xfId="2" applyFont="1" applyFill="1" applyBorder="1" applyAlignment="1">
      <alignment horizontal="right"/>
    </xf>
    <xf numFmtId="0" fontId="46" fillId="24" borderId="38" xfId="0" applyFont="1" applyFill="1" applyBorder="1" applyAlignment="1">
      <alignment horizontal="left" vertical="center"/>
    </xf>
    <xf numFmtId="0" fontId="46" fillId="24" borderId="39" xfId="0" applyFont="1" applyFill="1" applyBorder="1" applyAlignment="1">
      <alignment horizontal="left" vertical="center"/>
    </xf>
    <xf numFmtId="0" fontId="46" fillId="24" borderId="37" xfId="0" applyFont="1" applyFill="1" applyBorder="1" applyAlignment="1">
      <alignment horizontal="left" vertical="center"/>
    </xf>
    <xf numFmtId="0" fontId="45" fillId="24" borderId="34" xfId="0" applyFont="1" applyFill="1" applyBorder="1" applyAlignment="1">
      <alignment vertical="center"/>
    </xf>
    <xf numFmtId="0" fontId="44" fillId="31" borderId="0" xfId="0" quotePrefix="1" applyFont="1" applyFill="1" applyBorder="1" applyAlignment="1">
      <alignment horizontal="center" vertical="center" wrapText="1"/>
    </xf>
    <xf numFmtId="0" fontId="40" fillId="24" borderId="40" xfId="0" applyFont="1" applyFill="1" applyBorder="1"/>
    <xf numFmtId="165" fontId="41" fillId="24" borderId="34" xfId="0" applyNumberFormat="1" applyFont="1" applyFill="1" applyBorder="1" applyAlignment="1">
      <alignment horizontal="center" vertical="center" wrapText="1"/>
    </xf>
    <xf numFmtId="165" fontId="46" fillId="0" borderId="34" xfId="0" applyNumberFormat="1" applyFont="1" applyBorder="1"/>
    <xf numFmtId="0" fontId="44" fillId="31" borderId="0" xfId="0" applyFont="1" applyFill="1" applyBorder="1" applyAlignment="1">
      <alignment horizontal="center" vertical="center" wrapText="1"/>
    </xf>
    <xf numFmtId="0" fontId="41" fillId="0" borderId="37" xfId="0" applyFont="1" applyFill="1" applyBorder="1" applyAlignment="1">
      <alignment horizontal="center" vertical="center" wrapText="1"/>
    </xf>
    <xf numFmtId="0" fontId="0" fillId="0" borderId="34" xfId="0" applyBorder="1"/>
    <xf numFmtId="167" fontId="0" fillId="0" borderId="34" xfId="2" applyFont="1" applyBorder="1"/>
    <xf numFmtId="44" fontId="0" fillId="0" borderId="0" xfId="0" applyNumberFormat="1"/>
    <xf numFmtId="0" fontId="51" fillId="0" borderId="0" xfId="0" applyFont="1" applyAlignment="1">
      <alignment horizontal="right" vertical="center"/>
    </xf>
    <xf numFmtId="167" fontId="46" fillId="24" borderId="34" xfId="2" applyFont="1" applyFill="1" applyBorder="1" applyAlignment="1">
      <alignment vertical="center"/>
    </xf>
    <xf numFmtId="9" fontId="0" fillId="32" borderId="34" xfId="3" applyFont="1" applyFill="1" applyBorder="1" applyAlignment="1">
      <alignment horizontal="center"/>
    </xf>
    <xf numFmtId="1" fontId="45" fillId="32" borderId="0" xfId="0" applyNumberFormat="1" applyFont="1" applyFill="1" applyAlignment="1" applyProtection="1">
      <alignment horizontal="center" vertical="center" wrapText="1"/>
      <protection locked="0"/>
    </xf>
    <xf numFmtId="0" fontId="42" fillId="24" borderId="0" xfId="0" applyFont="1" applyFill="1" applyBorder="1" applyAlignment="1">
      <alignment horizontal="left" vertical="center" wrapText="1"/>
    </xf>
    <xf numFmtId="0" fontId="42" fillId="24" borderId="0" xfId="0" applyFont="1" applyFill="1" applyBorder="1" applyAlignment="1">
      <alignment horizontal="left" vertical="center"/>
    </xf>
    <xf numFmtId="0" fontId="44" fillId="31" borderId="0" xfId="0" applyFont="1" applyFill="1" applyBorder="1" applyAlignment="1">
      <alignment horizontal="center" vertical="center" wrapText="1"/>
    </xf>
    <xf numFmtId="167" fontId="45" fillId="31" borderId="0" xfId="2" applyFont="1" applyFill="1" applyBorder="1" applyAlignment="1">
      <alignment horizontal="center" vertical="center"/>
    </xf>
    <xf numFmtId="167" fontId="45" fillId="31" borderId="0" xfId="2" applyFont="1" applyFill="1" applyBorder="1" applyAlignment="1">
      <alignment horizontal="center"/>
    </xf>
    <xf numFmtId="0" fontId="45" fillId="24" borderId="19" xfId="0" applyFont="1" applyFill="1" applyBorder="1" applyAlignment="1">
      <alignment horizontal="left" vertical="center"/>
    </xf>
    <xf numFmtId="0" fontId="45" fillId="24" borderId="20" xfId="0" applyFont="1" applyFill="1" applyBorder="1" applyAlignment="1">
      <alignment horizontal="left" vertical="center"/>
    </xf>
    <xf numFmtId="0" fontId="45" fillId="24" borderId="21" xfId="0" applyFont="1" applyFill="1" applyBorder="1" applyAlignment="1">
      <alignment horizontal="left" vertical="center"/>
    </xf>
    <xf numFmtId="0" fontId="48" fillId="27" borderId="31" xfId="0" applyFont="1" applyFill="1" applyBorder="1" applyAlignment="1">
      <alignment horizontal="left"/>
    </xf>
    <xf numFmtId="0" fontId="48" fillId="27" borderId="0" xfId="0" applyFont="1" applyFill="1" applyBorder="1" applyAlignment="1">
      <alignment horizontal="left"/>
    </xf>
    <xf numFmtId="0" fontId="48" fillId="27" borderId="18" xfId="0" applyFont="1" applyFill="1" applyBorder="1" applyAlignment="1">
      <alignment horizontal="left"/>
    </xf>
    <xf numFmtId="0" fontId="45" fillId="0" borderId="36" xfId="0" applyFont="1" applyBorder="1" applyAlignment="1">
      <alignment horizontal="left" vertical="top"/>
    </xf>
    <xf numFmtId="0" fontId="45" fillId="0" borderId="18" xfId="0" applyFont="1" applyBorder="1" applyAlignment="1">
      <alignment horizontal="left" vertical="top"/>
    </xf>
    <xf numFmtId="0" fontId="45" fillId="0" borderId="35" xfId="0" applyFont="1" applyBorder="1" applyAlignment="1">
      <alignment horizontal="center" vertical="center"/>
    </xf>
    <xf numFmtId="0" fontId="45" fillId="0" borderId="33" xfId="0" applyFont="1" applyBorder="1" applyAlignment="1">
      <alignment horizontal="center" vertical="center"/>
    </xf>
    <xf numFmtId="0" fontId="45" fillId="24" borderId="37" xfId="0" applyFont="1" applyFill="1" applyBorder="1" applyAlignment="1">
      <alignment horizontal="center" vertical="top"/>
    </xf>
    <xf numFmtId="0" fontId="45" fillId="0" borderId="34" xfId="0" applyFont="1" applyBorder="1" applyAlignment="1">
      <alignment horizontal="center"/>
    </xf>
    <xf numFmtId="0" fontId="45" fillId="24" borderId="35" xfId="0" applyFont="1" applyFill="1" applyBorder="1" applyAlignment="1">
      <alignment vertical="top"/>
    </xf>
    <xf numFmtId="0" fontId="45" fillId="24" borderId="35" xfId="0" applyFont="1" applyFill="1" applyBorder="1" applyAlignment="1">
      <alignment horizontal="left" vertical="top"/>
    </xf>
    <xf numFmtId="0" fontId="45" fillId="24" borderId="33" xfId="0" applyFont="1" applyFill="1" applyBorder="1" applyAlignment="1">
      <alignment horizontal="left" vertical="top"/>
    </xf>
    <xf numFmtId="0" fontId="45" fillId="24" borderId="35" xfId="0" applyFont="1" applyFill="1" applyBorder="1" applyAlignment="1">
      <alignment horizontal="center" vertical="center"/>
    </xf>
    <xf numFmtId="0" fontId="45" fillId="24" borderId="33" xfId="0" applyFont="1" applyFill="1" applyBorder="1" applyAlignment="1">
      <alignment horizontal="center" vertical="center"/>
    </xf>
    <xf numFmtId="0" fontId="6" fillId="27" borderId="18" xfId="0" applyFont="1" applyFill="1" applyBorder="1" applyAlignment="1">
      <alignment horizontal="center" vertical="center"/>
    </xf>
    <xf numFmtId="1" fontId="45" fillId="0" borderId="0" xfId="0" applyNumberFormat="1" applyFont="1" applyFill="1" applyAlignment="1" applyProtection="1">
      <alignment horizontal="center" vertical="center" wrapText="1"/>
      <protection locked="0"/>
    </xf>
    <xf numFmtId="0" fontId="41" fillId="32" borderId="0" xfId="0" applyFont="1" applyFill="1"/>
    <xf numFmtId="0" fontId="41" fillId="32" borderId="0" xfId="0" applyFont="1" applyFill="1" applyAlignment="1">
      <alignment vertical="center"/>
    </xf>
    <xf numFmtId="0" fontId="41" fillId="32" borderId="0" xfId="0" applyFont="1" applyFill="1" applyBorder="1"/>
    <xf numFmtId="165" fontId="41" fillId="31" borderId="38" xfId="0" applyNumberFormat="1" applyFont="1" applyFill="1" applyBorder="1" applyAlignment="1">
      <alignment horizontal="center" vertical="center" wrapText="1"/>
    </xf>
    <xf numFmtId="165" fontId="41" fillId="31" borderId="27" xfId="0" applyNumberFormat="1" applyFont="1" applyFill="1" applyBorder="1" applyAlignment="1">
      <alignment horizontal="center" vertical="center" wrapText="1"/>
    </xf>
    <xf numFmtId="165" fontId="41" fillId="31" borderId="37" xfId="0" applyNumberFormat="1" applyFont="1" applyFill="1" applyBorder="1" applyAlignment="1">
      <alignment horizontal="center" vertical="center" wrapText="1"/>
    </xf>
    <xf numFmtId="0" fontId="44" fillId="31" borderId="0" xfId="0" applyFont="1" applyFill="1" applyBorder="1" applyAlignment="1">
      <alignment horizontal="left" vertical="center" wrapText="1"/>
    </xf>
    <xf numFmtId="3" fontId="45" fillId="0" borderId="34" xfId="0" applyNumberFormat="1" applyFont="1" applyBorder="1" applyAlignment="1">
      <alignment horizontal="center" vertical="center"/>
    </xf>
    <xf numFmtId="3" fontId="41" fillId="24" borderId="34" xfId="0" applyNumberFormat="1" applyFont="1" applyFill="1" applyBorder="1" applyAlignment="1">
      <alignment horizontal="center" vertical="center" wrapText="1"/>
    </xf>
    <xf numFmtId="3" fontId="41" fillId="0" borderId="34" xfId="0" applyNumberFormat="1" applyFont="1" applyFill="1" applyBorder="1" applyAlignment="1">
      <alignment horizontal="center" vertical="center" wrapText="1"/>
    </xf>
    <xf numFmtId="3" fontId="45" fillId="0" borderId="37" xfId="0" applyNumberFormat="1" applyFont="1" applyFill="1" applyBorder="1" applyAlignment="1">
      <alignment horizontal="center" vertical="center"/>
    </xf>
    <xf numFmtId="3" fontId="45" fillId="24" borderId="34" xfId="0" applyNumberFormat="1" applyFont="1" applyFill="1" applyBorder="1" applyAlignment="1">
      <alignment horizontal="center"/>
    </xf>
    <xf numFmtId="3" fontId="45" fillId="24" borderId="34" xfId="0" applyNumberFormat="1" applyFont="1" applyFill="1" applyBorder="1" applyAlignment="1">
      <alignment horizontal="center" vertical="center"/>
    </xf>
    <xf numFmtId="3" fontId="45" fillId="24" borderId="29" xfId="0" applyNumberFormat="1" applyFont="1" applyFill="1" applyBorder="1" applyAlignment="1">
      <alignment horizontal="center"/>
    </xf>
    <xf numFmtId="3" fontId="45" fillId="24" borderId="38" xfId="0" applyNumberFormat="1" applyFont="1" applyFill="1" applyBorder="1" applyAlignment="1">
      <alignment horizontal="center"/>
    </xf>
    <xf numFmtId="0" fontId="45" fillId="0" borderId="34" xfId="0" applyFont="1" applyFill="1" applyBorder="1" applyAlignment="1">
      <alignment vertical="center" wrapText="1"/>
    </xf>
    <xf numFmtId="167" fontId="0" fillId="32" borderId="34" xfId="2" applyFont="1" applyFill="1" applyBorder="1"/>
    <xf numFmtId="0" fontId="5" fillId="32" borderId="14" xfId="0" applyNumberFormat="1" applyFont="1" applyFill="1" applyBorder="1" applyAlignment="1" applyProtection="1">
      <alignment horizontal="left" indent="1"/>
      <protection locked="0"/>
    </xf>
    <xf numFmtId="44" fontId="5" fillId="32" borderId="12" xfId="115" applyFont="1" applyFill="1" applyBorder="1" applyProtection="1">
      <protection locked="0"/>
    </xf>
    <xf numFmtId="44" fontId="5" fillId="32" borderId="13" xfId="115" applyFont="1" applyFill="1" applyBorder="1" applyProtection="1">
      <protection locked="0"/>
    </xf>
    <xf numFmtId="174" fontId="5" fillId="32" borderId="13" xfId="115" applyNumberFormat="1" applyFont="1" applyFill="1" applyBorder="1" applyProtection="1">
      <protection locked="0"/>
    </xf>
    <xf numFmtId="165" fontId="41" fillId="31" borderId="39" xfId="0" applyNumberFormat="1" applyFont="1" applyFill="1" applyBorder="1" applyAlignment="1">
      <alignment horizontal="center" vertical="center" wrapText="1"/>
    </xf>
    <xf numFmtId="0" fontId="3" fillId="27" borderId="0" xfId="0" applyFont="1" applyFill="1" applyBorder="1" applyAlignment="1">
      <alignment horizontal="center"/>
    </xf>
    <xf numFmtId="3" fontId="45" fillId="0" borderId="31" xfId="0" applyNumberFormat="1" applyFont="1" applyBorder="1" applyAlignment="1">
      <alignment horizontal="center" vertical="center"/>
    </xf>
    <xf numFmtId="3" fontId="45" fillId="0" borderId="41" xfId="0" applyNumberFormat="1" applyFont="1" applyBorder="1" applyAlignment="1">
      <alignment horizontal="center" vertical="center"/>
    </xf>
    <xf numFmtId="0" fontId="45" fillId="24" borderId="31" xfId="0" applyFont="1" applyFill="1" applyBorder="1" applyAlignment="1">
      <alignment horizontal="left" vertical="top"/>
    </xf>
    <xf numFmtId="0" fontId="41" fillId="31" borderId="42" xfId="0" applyFont="1" applyFill="1" applyBorder="1" applyAlignment="1">
      <alignment horizontal="center" vertical="center" wrapText="1"/>
    </xf>
    <xf numFmtId="0" fontId="41" fillId="31" borderId="43" xfId="0" applyFont="1" applyFill="1" applyBorder="1" applyAlignment="1">
      <alignment horizontal="center" vertical="center" wrapText="1"/>
    </xf>
    <xf numFmtId="0" fontId="41" fillId="31" borderId="31" xfId="0" applyFont="1" applyFill="1" applyBorder="1" applyAlignment="1">
      <alignment horizontal="center" vertical="center" wrapText="1"/>
    </xf>
    <xf numFmtId="0" fontId="41" fillId="31" borderId="18" xfId="0" applyFont="1" applyFill="1" applyBorder="1" applyAlignment="1">
      <alignment horizontal="center" vertical="center" wrapText="1"/>
    </xf>
    <xf numFmtId="0" fontId="41" fillId="31" borderId="19" xfId="0" applyFont="1" applyFill="1" applyBorder="1" applyAlignment="1">
      <alignment horizontal="center" vertical="center" wrapText="1"/>
    </xf>
    <xf numFmtId="0" fontId="41" fillId="31" borderId="21" xfId="0" applyFont="1" applyFill="1" applyBorder="1" applyAlignment="1">
      <alignment horizontal="center" vertical="center" wrapText="1"/>
    </xf>
    <xf numFmtId="9" fontId="48" fillId="27" borderId="18" xfId="0" applyNumberFormat="1" applyFont="1" applyFill="1" applyBorder="1" applyAlignment="1">
      <alignment horizontal="center"/>
    </xf>
    <xf numFmtId="0" fontId="45" fillId="24" borderId="19" xfId="0" applyFont="1" applyFill="1" applyBorder="1" applyAlignment="1">
      <alignment horizontal="left" vertical="top"/>
    </xf>
    <xf numFmtId="165" fontId="41" fillId="0" borderId="37" xfId="0" applyNumberFormat="1" applyFont="1" applyFill="1" applyBorder="1" applyAlignment="1">
      <alignment horizontal="center" vertical="center" wrapText="1"/>
    </xf>
    <xf numFmtId="9" fontId="41" fillId="0" borderId="34" xfId="3" applyFont="1" applyFill="1" applyBorder="1" applyAlignment="1">
      <alignment horizontal="center" vertical="center" wrapText="1"/>
    </xf>
    <xf numFmtId="0" fontId="48" fillId="27" borderId="42" xfId="0" applyFont="1" applyFill="1" applyBorder="1" applyAlignment="1">
      <alignment horizontal="left"/>
    </xf>
    <xf numFmtId="0" fontId="48" fillId="27" borderId="44" xfId="0" applyFont="1" applyFill="1" applyBorder="1" applyAlignment="1">
      <alignment horizontal="left"/>
    </xf>
    <xf numFmtId="9" fontId="48" fillId="27" borderId="44" xfId="0" applyNumberFormat="1" applyFont="1" applyFill="1" applyBorder="1" applyAlignment="1">
      <alignment horizontal="center"/>
    </xf>
    <xf numFmtId="0" fontId="6" fillId="27" borderId="43" xfId="0" applyFont="1" applyFill="1" applyBorder="1" applyAlignment="1">
      <alignment horizontal="center" vertical="center"/>
    </xf>
    <xf numFmtId="9" fontId="48" fillId="27" borderId="21" xfId="0" applyNumberFormat="1" applyFont="1" applyFill="1" applyBorder="1" applyAlignment="1">
      <alignment horizontal="center"/>
    </xf>
    <xf numFmtId="165" fontId="5" fillId="24" borderId="0" xfId="0" applyNumberFormat="1" applyFont="1" applyFill="1" applyBorder="1" applyAlignment="1">
      <alignment horizontal="center" vertical="top"/>
    </xf>
    <xf numFmtId="3" fontId="45" fillId="24" borderId="4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1" fillId="0" borderId="0" xfId="0" applyFont="1" applyAlignment="1">
      <alignment horizontal="right"/>
    </xf>
    <xf numFmtId="176" fontId="0" fillId="0" borderId="0" xfId="2" applyNumberFormat="1" applyFont="1"/>
    <xf numFmtId="176" fontId="51" fillId="34" borderId="0" xfId="136" applyNumberFormat="1" applyFont="1"/>
    <xf numFmtId="0" fontId="6" fillId="0" borderId="11" xfId="0" applyNumberFormat="1" applyFont="1" applyBorder="1" applyAlignment="1" applyProtection="1">
      <alignment horizontal="left" vertical="top"/>
      <protection locked="0"/>
    </xf>
    <xf numFmtId="0" fontId="51" fillId="0" borderId="0" xfId="0" applyFont="1"/>
    <xf numFmtId="8" fontId="0" fillId="0" borderId="0" xfId="0" applyNumberFormat="1"/>
    <xf numFmtId="176" fontId="0" fillId="0" borderId="0" xfId="0" applyNumberFormat="1"/>
    <xf numFmtId="0" fontId="0" fillId="0" borderId="0" xfId="0" applyAlignment="1">
      <alignment vertical="top" wrapText="1"/>
    </xf>
    <xf numFmtId="0" fontId="51" fillId="26" borderId="0" xfId="0" applyFont="1" applyFill="1"/>
    <xf numFmtId="14" fontId="0" fillId="0" borderId="0" xfId="0" applyNumberFormat="1"/>
    <xf numFmtId="173" fontId="5" fillId="26" borderId="53" xfId="58" applyNumberFormat="1" applyFont="1" applyFill="1" applyBorder="1" applyAlignment="1" applyProtection="1">
      <alignment horizontal="center" vertical="top"/>
    </xf>
    <xf numFmtId="173" fontId="5" fillId="26" borderId="54" xfId="58" applyNumberFormat="1" applyFont="1" applyFill="1" applyBorder="1" applyAlignment="1" applyProtection="1">
      <alignment horizontal="center" vertical="top"/>
    </xf>
    <xf numFmtId="173" fontId="5" fillId="0" borderId="55" xfId="58" applyNumberFormat="1" applyFont="1" applyBorder="1" applyAlignment="1" applyProtection="1">
      <alignment horizontal="right" vertical="top"/>
    </xf>
    <xf numFmtId="44" fontId="5" fillId="26" borderId="56" xfId="115" applyFont="1" applyFill="1" applyBorder="1" applyProtection="1"/>
    <xf numFmtId="170" fontId="5" fillId="0" borderId="57" xfId="58" applyNumberFormat="1" applyFont="1" applyFill="1" applyBorder="1" applyProtection="1"/>
    <xf numFmtId="0" fontId="45" fillId="24" borderId="34" xfId="0" applyFont="1" applyFill="1" applyBorder="1" applyAlignment="1">
      <alignment vertical="center" wrapText="1"/>
    </xf>
    <xf numFmtId="0" fontId="24" fillId="0" borderId="0" xfId="0" applyFont="1"/>
    <xf numFmtId="0" fontId="3" fillId="24" borderId="0" xfId="0" applyFont="1" applyFill="1" applyAlignment="1">
      <alignment vertical="top" wrapText="1"/>
    </xf>
    <xf numFmtId="0" fontId="3" fillId="24" borderId="0" xfId="0" applyFont="1" applyFill="1" applyAlignment="1">
      <alignment horizontal="center" vertical="top"/>
    </xf>
    <xf numFmtId="0" fontId="3" fillId="32" borderId="34" xfId="0" applyFont="1" applyFill="1" applyBorder="1" applyAlignment="1">
      <alignment horizontal="center" vertical="center" wrapText="1"/>
    </xf>
    <xf numFmtId="49" fontId="49" fillId="32" borderId="1" xfId="4" applyNumberFormat="1" applyFont="1" applyFill="1" applyBorder="1" applyAlignment="1">
      <alignment horizontal="center"/>
    </xf>
    <xf numFmtId="0" fontId="3" fillId="24" borderId="46" xfId="0" applyFont="1" applyFill="1" applyBorder="1" applyAlignment="1">
      <alignment vertical="center" wrapText="1"/>
    </xf>
    <xf numFmtId="0" fontId="3" fillId="32" borderId="48" xfId="0" applyFont="1" applyFill="1" applyBorder="1" applyAlignment="1" applyProtection="1">
      <alignment vertical="center" wrapText="1"/>
      <protection locked="0"/>
    </xf>
    <xf numFmtId="0" fontId="3" fillId="24" borderId="59" xfId="0" applyFont="1" applyFill="1" applyBorder="1" applyAlignment="1">
      <alignment vertical="center" wrapText="1"/>
    </xf>
    <xf numFmtId="16" fontId="3" fillId="32" borderId="60" xfId="0" applyNumberFormat="1" applyFont="1" applyFill="1" applyBorder="1" applyAlignment="1" applyProtection="1">
      <alignment vertical="center" wrapText="1"/>
      <protection locked="0"/>
    </xf>
    <xf numFmtId="0" fontId="3" fillId="24" borderId="49" xfId="0" applyFont="1" applyFill="1" applyBorder="1" applyAlignment="1">
      <alignment vertical="center" wrapText="1"/>
    </xf>
    <xf numFmtId="16" fontId="3" fillId="32" borderId="51" xfId="0" applyNumberFormat="1" applyFont="1" applyFill="1" applyBorder="1" applyAlignment="1" applyProtection="1">
      <alignment vertical="center" wrapText="1"/>
      <protection locked="0"/>
    </xf>
    <xf numFmtId="0" fontId="54" fillId="0" borderId="0" xfId="0" applyFont="1"/>
    <xf numFmtId="0" fontId="45" fillId="35" borderId="30" xfId="0" applyFont="1" applyFill="1" applyBorder="1"/>
    <xf numFmtId="0" fontId="45" fillId="35" borderId="45" xfId="0" applyFont="1" applyFill="1" applyBorder="1" applyAlignment="1">
      <alignment vertical="top"/>
    </xf>
    <xf numFmtId="0" fontId="45" fillId="35" borderId="35" xfId="0" applyFont="1" applyFill="1" applyBorder="1" applyAlignment="1">
      <alignment horizontal="left" vertical="top"/>
    </xf>
    <xf numFmtId="0" fontId="51" fillId="0" borderId="61" xfId="0" applyFont="1" applyBorder="1"/>
    <xf numFmtId="0" fontId="51" fillId="0" borderId="62" xfId="0" applyFont="1" applyBorder="1"/>
    <xf numFmtId="0" fontId="51" fillId="0" borderId="62" xfId="0" applyFont="1" applyBorder="1" applyAlignment="1">
      <alignment horizontal="center"/>
    </xf>
    <xf numFmtId="0" fontId="51" fillId="0" borderId="63" xfId="0" applyFont="1" applyBorder="1" applyAlignment="1">
      <alignment horizontal="center"/>
    </xf>
    <xf numFmtId="0" fontId="0" fillId="0" borderId="65" xfId="0" applyBorder="1"/>
    <xf numFmtId="0" fontId="0" fillId="0" borderId="66" xfId="0" applyBorder="1"/>
    <xf numFmtId="14" fontId="0" fillId="32" borderId="65" xfId="0" applyNumberFormat="1" applyFill="1" applyBorder="1" applyAlignment="1">
      <alignment horizontal="center"/>
    </xf>
    <xf numFmtId="9" fontId="0" fillId="0" borderId="65" xfId="3" applyFont="1" applyBorder="1" applyAlignment="1">
      <alignment horizontal="center"/>
    </xf>
    <xf numFmtId="177" fontId="0" fillId="0" borderId="65" xfId="0" applyNumberFormat="1" applyBorder="1"/>
    <xf numFmtId="9" fontId="0" fillId="0" borderId="66" xfId="1" applyNumberFormat="1" applyFont="1" applyBorder="1" applyAlignment="1">
      <alignment horizontal="center"/>
    </xf>
    <xf numFmtId="0" fontId="51" fillId="0" borderId="67" xfId="0" applyFont="1" applyBorder="1" applyAlignment="1">
      <alignment horizontal="right"/>
    </xf>
    <xf numFmtId="0" fontId="51" fillId="0" borderId="68" xfId="0" applyFont="1" applyBorder="1"/>
    <xf numFmtId="14" fontId="51" fillId="0" borderId="68" xfId="0" applyNumberFormat="1" applyFont="1" applyBorder="1"/>
    <xf numFmtId="0" fontId="0" fillId="0" borderId="68" xfId="0" applyBorder="1" applyAlignment="1">
      <alignment horizontal="center"/>
    </xf>
    <xf numFmtId="0" fontId="0" fillId="0" borderId="68" xfId="0" applyBorder="1"/>
    <xf numFmtId="0" fontId="0" fillId="0" borderId="69" xfId="0" applyBorder="1"/>
    <xf numFmtId="0" fontId="0" fillId="36" borderId="65" xfId="0" applyFill="1" applyBorder="1" applyAlignment="1">
      <alignment horizontal="center"/>
    </xf>
    <xf numFmtId="0" fontId="51" fillId="36" borderId="68" xfId="0" applyFont="1" applyFill="1" applyBorder="1" applyAlignment="1">
      <alignment horizontal="center"/>
    </xf>
    <xf numFmtId="0" fontId="51" fillId="0" borderId="64" xfId="0" applyFont="1" applyBorder="1"/>
    <xf numFmtId="0" fontId="51" fillId="0" borderId="64" xfId="0" applyFont="1" applyBorder="1" applyAlignment="1">
      <alignment horizontal="right"/>
    </xf>
    <xf numFmtId="0" fontId="46" fillId="0" borderId="38" xfId="0" applyFont="1" applyFill="1" applyBorder="1" applyAlignment="1">
      <alignment horizontal="left" vertical="center"/>
    </xf>
    <xf numFmtId="0" fontId="46" fillId="0" borderId="27" xfId="0" applyFont="1" applyFill="1" applyBorder="1" applyAlignment="1">
      <alignment horizontal="left" vertical="center"/>
    </xf>
    <xf numFmtId="0" fontId="46" fillId="0" borderId="37" xfId="0" applyFont="1" applyFill="1" applyBorder="1" applyAlignment="1">
      <alignment horizontal="left" vertical="center"/>
    </xf>
    <xf numFmtId="0" fontId="46" fillId="0" borderId="38" xfId="0" applyFont="1" applyBorder="1" applyAlignment="1">
      <alignment horizontal="left" vertical="center"/>
    </xf>
    <xf numFmtId="0" fontId="46" fillId="0" borderId="27" xfId="0" applyFont="1" applyBorder="1" applyAlignment="1">
      <alignment horizontal="left" vertical="center"/>
    </xf>
    <xf numFmtId="0" fontId="46" fillId="0" borderId="37" xfId="0" applyFont="1" applyBorder="1" applyAlignment="1">
      <alignment horizontal="left" vertical="center"/>
    </xf>
    <xf numFmtId="0" fontId="46" fillId="0" borderId="38" xfId="0" applyFont="1" applyBorder="1" applyAlignment="1">
      <alignment horizontal="left"/>
    </xf>
    <xf numFmtId="0" fontId="46" fillId="0" borderId="27" xfId="0" applyFont="1" applyBorder="1" applyAlignment="1">
      <alignment horizontal="left"/>
    </xf>
    <xf numFmtId="0" fontId="46" fillId="0" borderId="37" xfId="0" applyFont="1" applyBorder="1" applyAlignment="1">
      <alignment horizontal="left"/>
    </xf>
    <xf numFmtId="165" fontId="40" fillId="31" borderId="0" xfId="0" applyNumberFormat="1" applyFont="1" applyFill="1" applyBorder="1" applyAlignment="1">
      <alignment horizontal="left"/>
    </xf>
    <xf numFmtId="167" fontId="45" fillId="27" borderId="20" xfId="2" applyFont="1" applyFill="1" applyBorder="1" applyAlignment="1">
      <alignment horizontal="left"/>
    </xf>
    <xf numFmtId="44" fontId="40" fillId="31" borderId="0" xfId="0" applyNumberFormat="1" applyFont="1" applyFill="1" applyBorder="1" applyAlignment="1">
      <alignment horizontal="center"/>
    </xf>
    <xf numFmtId="0" fontId="40" fillId="31" borderId="0" xfId="0" applyFont="1" applyFill="1" applyBorder="1" applyAlignment="1">
      <alignment horizontal="center"/>
    </xf>
    <xf numFmtId="0" fontId="45" fillId="24" borderId="18" xfId="0" applyFont="1" applyFill="1" applyBorder="1" applyAlignment="1">
      <alignment horizontal="center" vertical="top" wrapText="1"/>
    </xf>
    <xf numFmtId="0" fontId="45" fillId="24" borderId="21" xfId="0" applyFont="1" applyFill="1" applyBorder="1" applyAlignment="1">
      <alignment horizontal="center" vertical="top" wrapText="1"/>
    </xf>
    <xf numFmtId="0" fontId="42" fillId="24" borderId="0" xfId="0" applyFont="1" applyFill="1" applyBorder="1" applyAlignment="1">
      <alignment horizontal="left" vertical="center" wrapText="1"/>
    </xf>
    <xf numFmtId="0" fontId="42" fillId="24" borderId="34" xfId="0" applyFont="1" applyFill="1" applyBorder="1" applyAlignment="1">
      <alignment horizontal="left" vertical="center" wrapText="1"/>
    </xf>
    <xf numFmtId="0" fontId="40" fillId="24" borderId="32" xfId="0" applyFont="1" applyFill="1" applyBorder="1"/>
    <xf numFmtId="0" fontId="40" fillId="24" borderId="0" xfId="0" applyFont="1" applyFill="1" applyBorder="1"/>
    <xf numFmtId="167" fontId="45" fillId="27" borderId="0" xfId="2" applyFont="1" applyFill="1" applyBorder="1" applyAlignment="1">
      <alignment horizontal="left"/>
    </xf>
    <xf numFmtId="0" fontId="45" fillId="0" borderId="0" xfId="0" applyFont="1" applyFill="1" applyBorder="1" applyAlignment="1">
      <alignment horizontal="left" vertical="center" wrapText="1"/>
    </xf>
    <xf numFmtId="0" fontId="45" fillId="0" borderId="18" xfId="0" applyFont="1" applyFill="1" applyBorder="1" applyAlignment="1">
      <alignment horizontal="left" vertical="center" wrapText="1"/>
    </xf>
    <xf numFmtId="0" fontId="0" fillId="24" borderId="0" xfId="0" applyFill="1" applyAlignment="1">
      <alignment horizontal="left" vertical="top" wrapText="1"/>
    </xf>
    <xf numFmtId="0" fontId="0" fillId="26" borderId="46" xfId="0" applyFill="1" applyBorder="1" applyAlignment="1">
      <alignment horizontal="center" vertical="top" wrapText="1"/>
    </xf>
    <xf numFmtId="0" fontId="0" fillId="26" borderId="47" xfId="0" applyFill="1" applyBorder="1" applyAlignment="1">
      <alignment horizontal="center" vertical="top" wrapText="1"/>
    </xf>
    <xf numFmtId="0" fontId="0" fillId="26" borderId="48" xfId="0" applyFill="1" applyBorder="1" applyAlignment="1">
      <alignment horizontal="center" vertical="top" wrapText="1"/>
    </xf>
    <xf numFmtId="0" fontId="0" fillId="26" borderId="49" xfId="0" applyFill="1" applyBorder="1" applyAlignment="1">
      <alignment horizontal="center" vertical="top" wrapText="1"/>
    </xf>
    <xf numFmtId="0" fontId="0" fillId="26" borderId="50" xfId="0" applyFill="1" applyBorder="1" applyAlignment="1">
      <alignment horizontal="center" vertical="top" wrapText="1"/>
    </xf>
    <xf numFmtId="0" fontId="0" fillId="26" borderId="51" xfId="0" applyFill="1" applyBorder="1" applyAlignment="1">
      <alignment horizontal="center" vertical="top" wrapText="1"/>
    </xf>
    <xf numFmtId="0" fontId="51" fillId="26" borderId="52" xfId="0" applyFont="1" applyFill="1" applyBorder="1" applyAlignment="1">
      <alignment horizontal="center"/>
    </xf>
    <xf numFmtId="0" fontId="4" fillId="25" borderId="31" xfId="0" applyFont="1" applyFill="1" applyBorder="1" applyAlignment="1">
      <alignment horizontal="left" vertical="center"/>
    </xf>
    <xf numFmtId="0" fontId="4" fillId="25" borderId="0" xfId="0" applyFont="1" applyFill="1" applyBorder="1" applyAlignment="1">
      <alignment horizontal="left" vertical="center"/>
    </xf>
    <xf numFmtId="0" fontId="0" fillId="26" borderId="0" xfId="0" applyFill="1" applyAlignment="1">
      <alignment horizontal="center" vertical="top" wrapText="1"/>
    </xf>
    <xf numFmtId="0" fontId="0" fillId="26" borderId="58" xfId="0" applyFill="1" applyBorder="1" applyAlignment="1">
      <alignment horizontal="center" vertical="top" wrapText="1"/>
    </xf>
  </cellXfs>
  <cellStyles count="137">
    <cellStyle name=" _x0007_LÓ_x0018_ÄþÍN^NuNVþˆHÁ_x0001__x0018_(n" xfId="135"/>
    <cellStyle name="_x000a__x000a_JournalTemplate=C:\COMFO\CTALK\JOURSTD.TPL_x000a__x000a_LbStateAddress=3 3 0 251 1 89 2 311_x000a__x000a_LbStateJou" xfId="5"/>
    <cellStyle name="%" xfId="6"/>
    <cellStyle name="% 2" xfId="7"/>
    <cellStyle name="%_IBM Berekening Oud Nieuw 10aug10" xfId="8"/>
    <cellStyle name="%_IBM Berekening Oud Nieuw 10aug10_Financiele baseline KWN 07042011 def" xfId="9"/>
    <cellStyle name="%_IBM Berekening Oud Nieuw 10aug10_Financiele baseline KWN 07042011 def Maarten" xfId="10"/>
    <cellStyle name="20% - Accent1 2" xfId="11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2 2" xfId="18"/>
    <cellStyle name="40% - Accent3" xfId="136" builtinId="39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2 2" xfId="30"/>
    <cellStyle name="Accent3 2" xfId="31"/>
    <cellStyle name="Accent4 2" xfId="32"/>
    <cellStyle name="Accent5 2" xfId="33"/>
    <cellStyle name="Accent6 2" xfId="34"/>
    <cellStyle name="Bad" xfId="35"/>
    <cellStyle name="Berekening 2" xfId="36"/>
    <cellStyle name="Berekening 2 2" xfId="123"/>
    <cellStyle name="Calculation" xfId="37"/>
    <cellStyle name="Calculation 2" xfId="124"/>
    <cellStyle name="Check Cell" xfId="38"/>
    <cellStyle name="Controlecel 2" xfId="39"/>
    <cellStyle name="Explanatory Text" xfId="40"/>
    <cellStyle name="Gekoppelde cel 2" xfId="41"/>
    <cellStyle name="Gevolgde hyperlink" xfId="120" builtinId="9" hidden="1"/>
    <cellStyle name="Gevolgde hyperlink" xfId="122" builtinId="9" hidden="1"/>
    <cellStyle name="Goed 2" xfId="42"/>
    <cellStyle name="Good" xfId="43"/>
    <cellStyle name="Heading 1" xfId="44"/>
    <cellStyle name="Heading 2" xfId="45"/>
    <cellStyle name="Heading 3" xfId="46"/>
    <cellStyle name="Heading 4" xfId="47"/>
    <cellStyle name="Hyperlink" xfId="119" builtinId="8" hidden="1"/>
    <cellStyle name="Hyperlink" xfId="121" builtinId="8" hidden="1"/>
    <cellStyle name="Hyperlink 2" xfId="48"/>
    <cellStyle name="Input" xfId="49"/>
    <cellStyle name="Input 2" xfId="125"/>
    <cellStyle name="Invoer 2" xfId="50"/>
    <cellStyle name="Invoer 2 2" xfId="126"/>
    <cellStyle name="Komma" xfId="1" builtinId="3"/>
    <cellStyle name="Komma [0] 2" xfId="51"/>
    <cellStyle name="Komma 10" xfId="52"/>
    <cellStyle name="Komma 11" xfId="53"/>
    <cellStyle name="Komma 12" xfId="54"/>
    <cellStyle name="Komma 13" xfId="55"/>
    <cellStyle name="Komma 14" xfId="56"/>
    <cellStyle name="Komma 15" xfId="57"/>
    <cellStyle name="Komma 16" xfId="58"/>
    <cellStyle name="Komma 2" xfId="59"/>
    <cellStyle name="Komma 2 2" xfId="60"/>
    <cellStyle name="Komma 2 3" xfId="61"/>
    <cellStyle name="Komma 2 3 2" xfId="62"/>
    <cellStyle name="Komma 2 4" xfId="63"/>
    <cellStyle name="Komma 3" xfId="64"/>
    <cellStyle name="Komma 3 2" xfId="65"/>
    <cellStyle name="Komma 3 3" xfId="66"/>
    <cellStyle name="Komma 4" xfId="67"/>
    <cellStyle name="Komma 4 2" xfId="68"/>
    <cellStyle name="Komma 4 3" xfId="69"/>
    <cellStyle name="Komma 5" xfId="70"/>
    <cellStyle name="Komma 6" xfId="71"/>
    <cellStyle name="Komma 61" xfId="72"/>
    <cellStyle name="Komma 7" xfId="73"/>
    <cellStyle name="Komma 7 2" xfId="74"/>
    <cellStyle name="Komma 8" xfId="75"/>
    <cellStyle name="Komma 9" xfId="76"/>
    <cellStyle name="Kop 1 2" xfId="77"/>
    <cellStyle name="Kop 2 2" xfId="78"/>
    <cellStyle name="Kop 3 2" xfId="79"/>
    <cellStyle name="Kop 4 2" xfId="80"/>
    <cellStyle name="Linked Cell" xfId="81"/>
    <cellStyle name="Neutraal 2" xfId="82"/>
    <cellStyle name="Neutral" xfId="83"/>
    <cellStyle name="Normal 1" xfId="84"/>
    <cellStyle name="Note" xfId="85"/>
    <cellStyle name="Note 2" xfId="127"/>
    <cellStyle name="Notitie 2" xfId="86"/>
    <cellStyle name="Notitie 2 2" xfId="128"/>
    <cellStyle name="Ongeldig 2" xfId="87"/>
    <cellStyle name="Output" xfId="88"/>
    <cellStyle name="Output 2" xfId="129"/>
    <cellStyle name="Procent" xfId="3" builtinId="5"/>
    <cellStyle name="Procent 2" xfId="89"/>
    <cellStyle name="Procent 2 2" xfId="90"/>
    <cellStyle name="Procent 2 3" xfId="91"/>
    <cellStyle name="Procent 3" xfId="92"/>
    <cellStyle name="Procent 4" xfId="93"/>
    <cellStyle name="Procent 5" xfId="94"/>
    <cellStyle name="Procent 6" xfId="95"/>
    <cellStyle name="Procent 7" xfId="96"/>
    <cellStyle name="Procent 8" xfId="97"/>
    <cellStyle name="Procent 9" xfId="98"/>
    <cellStyle name="Standaard" xfId="0" builtinId="0"/>
    <cellStyle name="Standaard 2" xfId="4"/>
    <cellStyle name="Standaard 3" xfId="99"/>
    <cellStyle name="Standaard 4" xfId="100"/>
    <cellStyle name="Standaard 5" xfId="101"/>
    <cellStyle name="Standaard 6" xfId="102"/>
    <cellStyle name="Standaard 6 2" xfId="130"/>
    <cellStyle name="Standaard 7" xfId="103"/>
    <cellStyle name="Standaard 7 2" xfId="131"/>
    <cellStyle name="Stijl 1" xfId="104"/>
    <cellStyle name="Style 1" xfId="105"/>
    <cellStyle name="Titel 2" xfId="106"/>
    <cellStyle name="Title" xfId="107"/>
    <cellStyle name="Totaal 2" xfId="108"/>
    <cellStyle name="Totaal 2 2" xfId="132"/>
    <cellStyle name="Total" xfId="109"/>
    <cellStyle name="Total 2" xfId="133"/>
    <cellStyle name="Uitvoer 2" xfId="110"/>
    <cellStyle name="Uitvoer 2 2" xfId="134"/>
    <cellStyle name="Valuta" xfId="2" builtinId="4"/>
    <cellStyle name="Valuta 2" xfId="111"/>
    <cellStyle name="Valuta 3" xfId="112"/>
    <cellStyle name="Valuta 4" xfId="113"/>
    <cellStyle name="Valuta 5" xfId="114"/>
    <cellStyle name="Valuta 6" xfId="115"/>
    <cellStyle name="Verklarende tekst 2" xfId="116"/>
    <cellStyle name="Waarschuwingstekst 2" xfId="117"/>
    <cellStyle name="Warning Text" xfId="118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FF99"/>
      <color rgb="FF31ACFE"/>
      <color rgb="FF0E78D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ustomXml" Target="../customXml/item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541866</xdr:colOff>
      <xdr:row>0</xdr:row>
      <xdr:rowOff>42334</xdr:rowOff>
    </xdr:from>
    <xdr:to>
      <xdr:col>16</xdr:col>
      <xdr:colOff>319370</xdr:colOff>
      <xdr:row>0</xdr:row>
      <xdr:rowOff>979744</xdr:rowOff>
    </xdr:to>
    <xdr:pic>
      <xdr:nvPicPr>
        <xdr:cNvPr id="3" name="Afbeelding 2" descr="Particulieren (Home) | UWV | Particulieren">
          <a:extLst>
            <a:ext uri="{FF2B5EF4-FFF2-40B4-BE49-F238E27FC236}">
              <a16:creationId xmlns:a16="http://schemas.microsoft.com/office/drawing/2014/main" id="{93F6A5F4-85D3-5848-B5F5-E1E3230AE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4266" y="42334"/>
          <a:ext cx="1822204" cy="937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580835</xdr:colOff>
      <xdr:row>0</xdr:row>
      <xdr:rowOff>130565</xdr:rowOff>
    </xdr:from>
    <xdr:to>
      <xdr:col>16</xdr:col>
      <xdr:colOff>211617</xdr:colOff>
      <xdr:row>0</xdr:row>
      <xdr:rowOff>1067975</xdr:rowOff>
    </xdr:to>
    <xdr:pic>
      <xdr:nvPicPr>
        <xdr:cNvPr id="8" name="Afbeelding 7" descr="Particulieren (Home) | UWV | Particulieren">
          <a:extLst>
            <a:ext uri="{FF2B5EF4-FFF2-40B4-BE49-F238E27FC236}">
              <a16:creationId xmlns:a16="http://schemas.microsoft.com/office/drawing/2014/main" id="{8EB0C4B4-1C01-B345-A376-F9891C222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33900" y="130565"/>
          <a:ext cx="1815466" cy="937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596900</xdr:colOff>
      <xdr:row>0</xdr:row>
      <xdr:rowOff>71607</xdr:rowOff>
    </xdr:from>
    <xdr:to>
      <xdr:col>5</xdr:col>
      <xdr:colOff>357851</xdr:colOff>
      <xdr:row>0</xdr:row>
      <xdr:rowOff>1009017</xdr:rowOff>
    </xdr:to>
    <xdr:pic>
      <xdr:nvPicPr>
        <xdr:cNvPr id="3" name="Afbeelding 2" descr="Particulieren (Home) | UWV | Particulieren">
          <a:extLst>
            <a:ext uri="{FF2B5EF4-FFF2-40B4-BE49-F238E27FC236}">
              <a16:creationId xmlns:a16="http://schemas.microsoft.com/office/drawing/2014/main" id="{4E745CD6-B819-EF40-8A41-70F2C5E33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1700" y="71607"/>
          <a:ext cx="1818351" cy="937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Q%20Assessment%20Model%202010-05-11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MS01\GAK\AfdA\Huisvesting\Control\Meerjarenplan\MJP%20Huisvesting%202010-2014\WERKVERSIE%20stenenplan%20panden%20vanaf%202008%2013102008%20tbv%20MJ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Base%20Case%20Data%20Collection%20Template-WIP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usiness%20Case_Pearson%20_2010-05-1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igation"/>
      <sheetName val="Control Totals"/>
      <sheetName val="Structural Assumptions"/>
      <sheetName val="Price Assumptions"/>
      <sheetName val="Costs to Achieve Assumptions"/>
      <sheetName val="Base Case Data"/>
      <sheetName val="Operational Svs by Process"/>
      <sheetName val="Global Low"/>
      <sheetName val="Global High"/>
      <sheetName val="Global Average"/>
      <sheetName val="North America Low"/>
      <sheetName val="EMEA Low"/>
      <sheetName val="North America High"/>
      <sheetName val="EMEA High"/>
      <sheetName val="North America Average"/>
      <sheetName val="EMEA Average"/>
      <sheetName val="Compartive Graph ($)"/>
      <sheetName val="Savings Graph (%)"/>
      <sheetName val="CTA Graph"/>
      <sheetName val="CTA Buildup"/>
      <sheetName val="NPV Summary"/>
      <sheetName val="Payback"/>
      <sheetName val="Summary Table"/>
      <sheetName val="BPO Costs to Achieve Templates"/>
      <sheetName val="Labor Arbitrage Worksheet"/>
      <sheetName val="PQ Assessment Model 2010-05-11 "/>
    </sheetNames>
    <sheetDataSet>
      <sheetData sheetId="0"/>
      <sheetData sheetId="1"/>
      <sheetData sheetId="2"/>
      <sheetData sheetId="3"/>
      <sheetData sheetId="4"/>
      <sheetData sheetId="5" refreshError="1">
        <row r="8">
          <cell r="E8" t="str">
            <v>Region/BU&amp;Process&amp;Type</v>
          </cell>
          <cell r="F8" t="str">
            <v>Region/BU&amp;Type</v>
          </cell>
          <cell r="G8" t="str">
            <v>Year 1</v>
          </cell>
          <cell r="H8" t="str">
            <v>Year 2</v>
          </cell>
          <cell r="I8" t="str">
            <v>Year 3</v>
          </cell>
          <cell r="J8" t="str">
            <v>Year 4</v>
          </cell>
          <cell r="K8" t="str">
            <v>Year 5</v>
          </cell>
          <cell r="L8" t="str">
            <v>Year 6</v>
          </cell>
          <cell r="M8" t="str">
            <v>Year 7</v>
          </cell>
          <cell r="N8" t="str">
            <v>Year 8</v>
          </cell>
          <cell r="O8" t="str">
            <v>Year 9</v>
          </cell>
          <cell r="P8" t="str">
            <v>Year 10</v>
          </cell>
        </row>
        <row r="9">
          <cell r="E9" t="str">
            <v>North AmericaAccounts PayableIn-Scope Base Case</v>
          </cell>
          <cell r="F9" t="str">
            <v>North AmericaIn-Scope Base Case</v>
          </cell>
          <cell r="G9">
            <v>2000000</v>
          </cell>
          <cell r="H9">
            <v>2000000</v>
          </cell>
          <cell r="I9">
            <v>2000000</v>
          </cell>
          <cell r="J9">
            <v>2000000</v>
          </cell>
          <cell r="K9">
            <v>2000000</v>
          </cell>
          <cell r="L9">
            <v>2000000</v>
          </cell>
          <cell r="M9">
            <v>2000000</v>
          </cell>
          <cell r="N9">
            <v>2000000</v>
          </cell>
          <cell r="O9">
            <v>2000000</v>
          </cell>
          <cell r="P9">
            <v>2000000</v>
          </cell>
        </row>
        <row r="10">
          <cell r="E10" t="str">
            <v>North AmericaAccounts PayableIn-Scope FTE's</v>
          </cell>
          <cell r="F10" t="str">
            <v>North AmericaIn-Scope FTE's</v>
          </cell>
          <cell r="G10">
            <v>40</v>
          </cell>
          <cell r="H10">
            <v>40</v>
          </cell>
          <cell r="I10">
            <v>40</v>
          </cell>
          <cell r="J10">
            <v>40</v>
          </cell>
          <cell r="K10">
            <v>40</v>
          </cell>
          <cell r="L10">
            <v>40</v>
          </cell>
          <cell r="M10">
            <v>40</v>
          </cell>
          <cell r="N10">
            <v>40</v>
          </cell>
          <cell r="O10">
            <v>40</v>
          </cell>
          <cell r="P10">
            <v>40</v>
          </cell>
        </row>
        <row r="11">
          <cell r="E11" t="str">
            <v>EMEAAccounts PayableIn-Scope Base Case</v>
          </cell>
          <cell r="F11" t="str">
            <v>EMEAIn-Scope Base Case</v>
          </cell>
          <cell r="G11">
            <v>1600000</v>
          </cell>
          <cell r="H11">
            <v>1600000</v>
          </cell>
          <cell r="I11">
            <v>1600000</v>
          </cell>
          <cell r="J11">
            <v>1600000</v>
          </cell>
          <cell r="K11">
            <v>1600000</v>
          </cell>
          <cell r="L11">
            <v>1600000</v>
          </cell>
          <cell r="M11">
            <v>1600000</v>
          </cell>
          <cell r="N11">
            <v>1600000</v>
          </cell>
          <cell r="O11">
            <v>1600000</v>
          </cell>
          <cell r="P11">
            <v>1600000</v>
          </cell>
        </row>
        <row r="12">
          <cell r="E12" t="str">
            <v>EMEAAccounts PayableIn-Scope FTE's</v>
          </cell>
          <cell r="F12" t="str">
            <v>EMEAIn-Scope FTE's</v>
          </cell>
          <cell r="G12">
            <v>30</v>
          </cell>
          <cell r="H12">
            <v>30</v>
          </cell>
          <cell r="I12">
            <v>30</v>
          </cell>
          <cell r="J12">
            <v>30</v>
          </cell>
          <cell r="K12">
            <v>30</v>
          </cell>
          <cell r="L12">
            <v>30</v>
          </cell>
          <cell r="M12">
            <v>30</v>
          </cell>
          <cell r="N12">
            <v>30</v>
          </cell>
          <cell r="O12">
            <v>30</v>
          </cell>
          <cell r="P12">
            <v>30</v>
          </cell>
        </row>
        <row r="13">
          <cell r="E13" t="str">
            <v>North AmericaCash ManagementIn-Scope Base Case</v>
          </cell>
          <cell r="F13" t="str">
            <v>North AmericaIn-Scope Base Case</v>
          </cell>
          <cell r="G13">
            <v>100000</v>
          </cell>
          <cell r="H13">
            <v>100000</v>
          </cell>
          <cell r="I13">
            <v>100000</v>
          </cell>
          <cell r="J13">
            <v>100000</v>
          </cell>
          <cell r="K13">
            <v>100000</v>
          </cell>
          <cell r="L13">
            <v>100000</v>
          </cell>
          <cell r="M13">
            <v>100000</v>
          </cell>
          <cell r="N13">
            <v>100000</v>
          </cell>
          <cell r="O13">
            <v>100000</v>
          </cell>
          <cell r="P13">
            <v>100000</v>
          </cell>
        </row>
        <row r="14">
          <cell r="E14" t="str">
            <v>North AmericaCash ManagementIn-Scope FTE's</v>
          </cell>
          <cell r="F14" t="str">
            <v>North AmericaIn-Scope FTE's</v>
          </cell>
          <cell r="G14">
            <v>2</v>
          </cell>
          <cell r="H14">
            <v>2</v>
          </cell>
          <cell r="I14">
            <v>2</v>
          </cell>
          <cell r="J14">
            <v>2</v>
          </cell>
          <cell r="K14">
            <v>2</v>
          </cell>
          <cell r="L14">
            <v>2</v>
          </cell>
          <cell r="M14">
            <v>2</v>
          </cell>
          <cell r="N14">
            <v>2</v>
          </cell>
          <cell r="O14">
            <v>2</v>
          </cell>
          <cell r="P14">
            <v>2</v>
          </cell>
        </row>
        <row r="15">
          <cell r="E15" t="str">
            <v>EMEACash ManagementIn-Scope Base Case</v>
          </cell>
          <cell r="F15" t="str">
            <v>EMEAIn-Scope Base Case</v>
          </cell>
          <cell r="G15">
            <v>50000</v>
          </cell>
          <cell r="H15">
            <v>50000</v>
          </cell>
          <cell r="I15">
            <v>50000</v>
          </cell>
          <cell r="J15">
            <v>50000</v>
          </cell>
          <cell r="K15">
            <v>50000</v>
          </cell>
          <cell r="L15">
            <v>50000</v>
          </cell>
          <cell r="M15">
            <v>50000</v>
          </cell>
          <cell r="N15">
            <v>50000</v>
          </cell>
          <cell r="O15">
            <v>50000</v>
          </cell>
          <cell r="P15">
            <v>50000</v>
          </cell>
        </row>
        <row r="16">
          <cell r="E16" t="str">
            <v>EMEACash ManagementIn-Scope FTE's</v>
          </cell>
          <cell r="F16" t="str">
            <v>EMEAIn-Scope FTE's</v>
          </cell>
          <cell r="G16">
            <v>1</v>
          </cell>
          <cell r="H16">
            <v>1</v>
          </cell>
          <cell r="I16">
            <v>1</v>
          </cell>
          <cell r="J16">
            <v>1</v>
          </cell>
          <cell r="K16">
            <v>1</v>
          </cell>
          <cell r="L16">
            <v>1</v>
          </cell>
          <cell r="M16">
            <v>1</v>
          </cell>
          <cell r="N16">
            <v>1</v>
          </cell>
          <cell r="O16">
            <v>1</v>
          </cell>
          <cell r="P16">
            <v>1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taties "/>
      <sheetName val="Bron"/>
      <sheetName val="RB -  m2 + exploitatie"/>
      <sheetName val="RB - m2 leeg"/>
      <sheetName val="RB - Rente"/>
      <sheetName val="RB - Afschrijvingen"/>
      <sheetName val="RB - activa PS"/>
      <sheetName val="RB - herstelverplichting"/>
      <sheetName val="NEN2632"/>
      <sheetName val="Kosten NEN2632 (oud)"/>
      <sheetName val="Uitgangspunten"/>
      <sheetName val="CWI-lokaties"/>
      <sheetName val="Afwijking uitgangspunten"/>
      <sheetName val="Hulptabellen"/>
      <sheetName val="Opmerking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D2" t="str">
            <v>Bestaand</v>
          </cell>
        </row>
        <row r="3">
          <cell r="D3" t="str">
            <v>Nieuw</v>
          </cell>
        </row>
        <row r="24">
          <cell r="A24" t="str">
            <v>Hoofdkantoor</v>
          </cell>
        </row>
        <row r="25">
          <cell r="A25" t="str">
            <v>Alkmaar</v>
          </cell>
        </row>
        <row r="26">
          <cell r="A26" t="str">
            <v>Almere</v>
          </cell>
        </row>
        <row r="27">
          <cell r="A27" t="str">
            <v>Amsterdam</v>
          </cell>
        </row>
        <row r="28">
          <cell r="A28" t="str">
            <v>Arnhem</v>
          </cell>
        </row>
        <row r="29">
          <cell r="A29" t="str">
            <v>Breda</v>
          </cell>
        </row>
        <row r="30">
          <cell r="A30" t="str">
            <v>Den Haag</v>
          </cell>
        </row>
        <row r="31">
          <cell r="A31" t="str">
            <v>Dordrecht</v>
          </cell>
        </row>
        <row r="32">
          <cell r="A32" t="str">
            <v>Eindhoven</v>
          </cell>
        </row>
        <row r="33">
          <cell r="A33" t="str">
            <v>Groningen</v>
          </cell>
        </row>
        <row r="34">
          <cell r="A34" t="str">
            <v>Heerlen</v>
          </cell>
        </row>
        <row r="35">
          <cell r="A35" t="str">
            <v>Hengelo</v>
          </cell>
        </row>
        <row r="36">
          <cell r="A36" t="str">
            <v>Leeuwarden</v>
          </cell>
        </row>
        <row r="37">
          <cell r="A37" t="str">
            <v>Leiden</v>
          </cell>
        </row>
        <row r="38">
          <cell r="A38" t="str">
            <v>Rotterdam</v>
          </cell>
        </row>
        <row r="39">
          <cell r="A39" t="str">
            <v>Utrecht</v>
          </cell>
        </row>
        <row r="40">
          <cell r="A40" t="str">
            <v>Venlo</v>
          </cell>
        </row>
        <row r="41">
          <cell r="A41" t="str">
            <v>Zwolle</v>
          </cell>
        </row>
        <row r="42">
          <cell r="A42" t="str">
            <v>Apeldoorn</v>
          </cell>
        </row>
        <row r="43">
          <cell r="A43" t="str">
            <v>Assen</v>
          </cell>
        </row>
        <row r="44">
          <cell r="A44" t="str">
            <v>Den Bosch</v>
          </cell>
        </row>
        <row r="45">
          <cell r="A45" t="str">
            <v>Doetinchem</v>
          </cell>
        </row>
        <row r="46">
          <cell r="A46" t="str">
            <v>Emmen</v>
          </cell>
        </row>
        <row r="47">
          <cell r="A47" t="str">
            <v>Goes</v>
          </cell>
        </row>
        <row r="48">
          <cell r="A48" t="str">
            <v>Haarlem</v>
          </cell>
        </row>
        <row r="49">
          <cell r="A49" t="str">
            <v>Nijmegen</v>
          </cell>
        </row>
        <row r="50">
          <cell r="A50" t="str">
            <v>Roermond</v>
          </cell>
        </row>
        <row r="51">
          <cell r="A51" t="str">
            <v>Tilburg</v>
          </cell>
        </row>
        <row r="52">
          <cell r="A52" t="str">
            <v>Assen (kcc)</v>
          </cell>
        </row>
        <row r="53">
          <cell r="A53" t="str">
            <v>Goes (kcc)</v>
          </cell>
        </row>
        <row r="54">
          <cell r="A54" t="str">
            <v>Archief</v>
          </cell>
        </row>
        <row r="55">
          <cell r="A55" t="str">
            <v>Nederland</v>
          </cell>
        </row>
      </sheetData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IP"/>
      <sheetName val="Data Collection Template"/>
      <sheetName val="Lists &amp; Mapping"/>
    </sheetNames>
    <sheetDataSet>
      <sheetData sheetId="0"/>
      <sheetData sheetId="1"/>
      <sheetData sheetId="2" refreshError="1">
        <row r="5">
          <cell r="B5" t="str">
            <v>Original In-Scope Base Case</v>
          </cell>
        </row>
        <row r="6">
          <cell r="B6" t="str">
            <v>Total In-Scope Normalizations</v>
          </cell>
        </row>
        <row r="7">
          <cell r="B7" t="str">
            <v>Revised In-Scope Base Case</v>
          </cell>
        </row>
        <row r="8">
          <cell r="B8" t="str">
            <v>Revised Retained Base Case</v>
          </cell>
        </row>
        <row r="9">
          <cell r="B9" t="str">
            <v>Miscellaneous Base Case Normalization</v>
          </cell>
        </row>
        <row r="10">
          <cell r="B10" t="str">
            <v>Annual Service Charges</v>
          </cell>
        </row>
        <row r="11">
          <cell r="B11" t="str">
            <v>Services Transition</v>
          </cell>
        </row>
        <row r="12">
          <cell r="B12" t="str">
            <v>Supplier People Program Fees</v>
          </cell>
        </row>
        <row r="13">
          <cell r="B13" t="str">
            <v>People Transition</v>
          </cell>
        </row>
        <row r="14">
          <cell r="B14" t="str">
            <v>Transformation</v>
          </cell>
        </row>
        <row r="15">
          <cell r="B15" t="str">
            <v>Provider One-Time Charges</v>
          </cell>
        </row>
        <row r="16">
          <cell r="B16" t="str">
            <v>Total Provider Charges</v>
          </cell>
        </row>
        <row r="17">
          <cell r="B17" t="str">
            <v>Miscellaneous Provider Charges</v>
          </cell>
        </row>
        <row r="18">
          <cell r="B18" t="str">
            <v xml:space="preserve">Estimated Taxes (Sales, Use, VAT, Import) </v>
          </cell>
        </row>
        <row r="19">
          <cell r="B19" t="str">
            <v>Impact of Inflation</v>
          </cell>
        </row>
        <row r="20">
          <cell r="B20" t="str">
            <v>Total Provider Normalizations</v>
          </cell>
        </row>
        <row r="21">
          <cell r="B21" t="str">
            <v>Miscellaneous Provider Normalization</v>
          </cell>
        </row>
        <row r="22">
          <cell r="B22" t="str">
            <v>Governance Team Expense</v>
          </cell>
        </row>
        <row r="23">
          <cell r="B23" t="str">
            <v>Severance Expense</v>
          </cell>
        </row>
        <row r="24">
          <cell r="B24" t="str">
            <v>Transition Team Expense</v>
          </cell>
        </row>
        <row r="25">
          <cell r="B25" t="str">
            <v>Net Impact of Partial FTEs</v>
          </cell>
        </row>
        <row r="26">
          <cell r="B26" t="str">
            <v>Total Costs to Achieve</v>
          </cell>
        </row>
        <row r="27">
          <cell r="B27" t="str">
            <v>Total Costs to achieve Retained Savings</v>
          </cell>
        </row>
        <row r="28">
          <cell r="B28" t="str">
            <v>Miscellaneous Cost to Achieve</v>
          </cell>
        </row>
        <row r="29">
          <cell r="B29" t="str">
            <v>Total Future State Costs</v>
          </cell>
        </row>
        <row r="30">
          <cell r="B30" t="str">
            <v>Total Future State Retained Organization</v>
          </cell>
        </row>
        <row r="31">
          <cell r="B31" t="str">
            <v>Miscellaneous Other Cost</v>
          </cell>
        </row>
        <row r="32">
          <cell r="B32" t="str">
            <v>Savings / (Expense)</v>
          </cell>
        </row>
        <row r="33">
          <cell r="B33" t="str">
            <v>Cumulative Savings / (Expense)</v>
          </cell>
        </row>
        <row r="34">
          <cell r="B34" t="str">
            <v>Total Changes in Working Capital</v>
          </cell>
        </row>
        <row r="35">
          <cell r="B35" t="str">
            <v>NPV (Pre-Tax)</v>
          </cell>
        </row>
        <row r="36">
          <cell r="B36" t="str">
            <v>NPV (After-Tax)</v>
          </cell>
        </row>
        <row r="37">
          <cell r="B37" t="str">
            <v>Total Retained Expense Savings Intitiatives</v>
          </cell>
        </row>
        <row r="38">
          <cell r="B38">
            <v>0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0</v>
          </cell>
        </row>
        <row r="43">
          <cell r="B43">
            <v>0</v>
          </cell>
        </row>
        <row r="44">
          <cell r="B44">
            <v>0</v>
          </cell>
        </row>
        <row r="45">
          <cell r="B45">
            <v>0</v>
          </cell>
        </row>
        <row r="46">
          <cell r="B46">
            <v>0</v>
          </cell>
        </row>
        <row r="47">
          <cell r="B47">
            <v>0</v>
          </cell>
        </row>
        <row r="48">
          <cell r="B48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igation Page"/>
      <sheetName val="Control Totals"/>
      <sheetName val="Global-Total"/>
      <sheetName val="NA-Total"/>
      <sheetName val="EMEA-Total"/>
      <sheetName val="APAC-Total"/>
      <sheetName val="Global-PTP"/>
      <sheetName val="Global-OTC"/>
      <sheetName val="Global-RTR"/>
      <sheetName val="Global-BPM"/>
      <sheetName val="Global-Other"/>
      <sheetName val="NA-PTP"/>
      <sheetName val="NA-OTC"/>
      <sheetName val="NA-RTR"/>
      <sheetName val="NA-BPM"/>
      <sheetName val="NA-Other"/>
      <sheetName val="EMEA-PTP"/>
      <sheetName val="EMEA-OTC"/>
      <sheetName val="EMEA-RTR"/>
      <sheetName val="EMEA-BPM"/>
      <sheetName val="EMEA-Other"/>
      <sheetName val="APAC-PTP"/>
      <sheetName val="APAC-OTC"/>
      <sheetName val="APAC-RTR"/>
      <sheetName val="APAC-BPM"/>
      <sheetName val="APAC-Other"/>
      <sheetName val="Base Case Summary"/>
      <sheetName val="Finance Assumptions"/>
      <sheetName val="Services Go-Live"/>
      <sheetName val="Normalizations"/>
      <sheetName val="Sensitivity"/>
      <sheetName val="Pricing Analysis"/>
      <sheetName val="Staffing Data"/>
      <sheetName val="Staffing Analysis"/>
      <sheetName val="Transition Data"/>
      <sheetName val="Transition Analysis"/>
      <sheetName val="Termination Analysis"/>
      <sheetName val="NPV Summary by Process"/>
      <sheetName val="Serv Chgs vs Adj Base Case "/>
      <sheetName val="Unit Rate vs ARC_RCC"/>
      <sheetName val="Staffing Location Chart"/>
      <sheetName val="Termination Charts"/>
      <sheetName val="Base Case FTE v Oper. FTE"/>
      <sheetName val="% Change in Ave Cost per FTE"/>
      <sheetName val="Business Case Detail Chart"/>
      <sheetName val="Data Table"/>
      <sheetName val="Lists"/>
      <sheetName val="Navigation Tab Creator"/>
      <sheetName val="QA Normaliza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30">
          <cell r="C30" t="str">
            <v>($ USD)</v>
          </cell>
        </row>
      </sheetData>
      <sheetData sheetId="28"/>
      <sheetData sheetId="29"/>
      <sheetData sheetId="30"/>
      <sheetData sheetId="31"/>
      <sheetData sheetId="32" refreshError="1">
        <row r="17">
          <cell r="B17" t="str">
            <v>Analysis Lookup</v>
          </cell>
          <cell r="C17" t="str">
            <v>Location Lookup</v>
          </cell>
          <cell r="D17" t="str">
            <v>Location Type</v>
          </cell>
          <cell r="E17" t="str">
            <v>Region/BU</v>
          </cell>
          <cell r="F17" t="str">
            <v>Process</v>
          </cell>
          <cell r="G17" t="str">
            <v>FTE Type</v>
          </cell>
          <cell r="H17" t="str">
            <v>Location</v>
          </cell>
          <cell r="I17" t="str">
            <v>Transition or Operational</v>
          </cell>
          <cell r="J17" t="str">
            <v>Year 1</v>
          </cell>
          <cell r="K17" t="str">
            <v>Year 2</v>
          </cell>
          <cell r="L17" t="str">
            <v>Year 3</v>
          </cell>
          <cell r="M17" t="str">
            <v>Year 4</v>
          </cell>
          <cell r="N17" t="str">
            <v>Year 5</v>
          </cell>
          <cell r="O17" t="str">
            <v>Year 6</v>
          </cell>
          <cell r="P17" t="str">
            <v>Year 7</v>
          </cell>
          <cell r="Q17" t="str">
            <v>Year 8</v>
          </cell>
          <cell r="R17" t="str">
            <v>Year 9</v>
          </cell>
          <cell r="S17" t="str">
            <v>Year 10</v>
          </cell>
        </row>
        <row r="18">
          <cell r="B18" t="str">
            <v>North AmericaProcure to Pay4. Client EmployeesClient Location</v>
          </cell>
        </row>
        <row r="19">
          <cell r="B19" t="str">
            <v>North AmericaProcure to Pay5. Client ContractorsClient Location</v>
          </cell>
        </row>
        <row r="20">
          <cell r="B20" t="str">
            <v>North AmericaProcure to Pay6. Provider FTE's at: Client Location</v>
          </cell>
        </row>
        <row r="21">
          <cell r="B21" t="str">
            <v>North AmericaProcure to Pay7. Provider FTE's at: IndiaIndia</v>
          </cell>
        </row>
        <row r="22">
          <cell r="B22" t="str">
            <v>North AmericaProcure to Pay7. Provider FTE's at: PhilippinesPhilippines</v>
          </cell>
        </row>
        <row r="23">
          <cell r="B23" t="str">
            <v>North AmericaProcure to Pay7. Provider FTE's at: &lt;Location 3&gt;&lt;Location 3&gt;</v>
          </cell>
        </row>
        <row r="24">
          <cell r="B24" t="str">
            <v>North AmericaProcure to Pay7. Provider FTE's at: &lt;Location 4&gt;&lt;Location 4&gt;</v>
          </cell>
        </row>
        <row r="25">
          <cell r="B25" t="str">
            <v>North AmericaProcure to Pay7. Provider FTE's at: &lt;Location 5&gt;&lt;Location 5&gt;</v>
          </cell>
        </row>
        <row r="26">
          <cell r="B26" t="str">
            <v>North AmericaProcure to Pay7. Provider FTE's at: &lt;Location 6&gt;&lt;Location 6&gt;</v>
          </cell>
        </row>
        <row r="27">
          <cell r="B27" t="str">
            <v>North AmericaProcure to Pay7. Provider FTE's at: &lt;Location 7&gt;&lt;Location 7&gt;</v>
          </cell>
        </row>
        <row r="28">
          <cell r="B28" t="str">
            <v>North AmericaProcure to Pay7. Provider FTE's at: &lt;Location 8&gt;&lt;Location 8&gt;</v>
          </cell>
        </row>
        <row r="29">
          <cell r="B29" t="str">
            <v>North AmericaProcure to Pay7. Provider FTE's at: &lt;Location 9&gt;&lt;Location 9&gt;</v>
          </cell>
        </row>
        <row r="30">
          <cell r="B30" t="str">
            <v>North AmericaProcure to Pay7. Provider FTE's at: &lt;Location 10&gt;&lt;Location 10&gt;</v>
          </cell>
        </row>
        <row r="31">
          <cell r="B31" t="str">
            <v>North AmericaProcure to Pay8. Total Client FTE'sTotal</v>
          </cell>
        </row>
        <row r="32">
          <cell r="B32" t="str">
            <v>North AmericaProcure to Pay9. Total Provider FTE'sTotal</v>
          </cell>
        </row>
        <row r="33">
          <cell r="B33" t="str">
            <v>North AmericaProcure to Pay10. Total Transition FTE'sTotal</v>
          </cell>
        </row>
        <row r="34">
          <cell r="B34" t="str">
            <v>North AmericaProcure to Pay11. Client Employees - Pre Go-LiveClient Location</v>
          </cell>
        </row>
        <row r="35">
          <cell r="B35" t="str">
            <v>North AmericaProcure to Pay12. Client Contractors - Pre-Go LiveClient Location</v>
          </cell>
        </row>
        <row r="36">
          <cell r="B36" t="str">
            <v>North AmericaProcure to Pay13. Rebadged EmployeesClient Location</v>
          </cell>
        </row>
        <row r="37">
          <cell r="B37" t="str">
            <v>North AmericaProcure to Pay14. Rebadged ContractorsClient Location</v>
          </cell>
        </row>
        <row r="38">
          <cell r="B38" t="str">
            <v>North AmericaProcure to Pay15. Provider FTE's at: Client LocationIndia</v>
          </cell>
        </row>
        <row r="39">
          <cell r="B39" t="str">
            <v>North AmericaProcure to Pay16. Provider FTE's at: IndiaIndia</v>
          </cell>
        </row>
        <row r="40">
          <cell r="B40" t="str">
            <v>North AmericaProcure to Pay16. Provider FTE's at: PhilippinesPhilippines</v>
          </cell>
        </row>
        <row r="41">
          <cell r="B41" t="str">
            <v>North AmericaProcure to Pay16. Provider FTE's at: &lt;Location 3&gt;&lt;Location 3&gt;</v>
          </cell>
        </row>
        <row r="42">
          <cell r="B42" t="str">
            <v>North AmericaProcure to Pay16. Provider FTE's at: &lt;Location 4&gt;&lt;Location 4&gt;</v>
          </cell>
        </row>
        <row r="43">
          <cell r="B43" t="str">
            <v>North AmericaProcure to Pay16. Provider FTE's at: &lt;Location 5&gt;&lt;Location 5&gt;</v>
          </cell>
        </row>
        <row r="44">
          <cell r="B44" t="str">
            <v>North AmericaProcure to Pay16. Provider FTE's at: &lt;Location 6&gt;&lt;Location 6&gt;</v>
          </cell>
        </row>
        <row r="45">
          <cell r="B45" t="str">
            <v>North AmericaProcure to Pay16. Provider FTE's at: &lt;Location 7&gt;&lt;Location 7&gt;</v>
          </cell>
        </row>
        <row r="46">
          <cell r="B46" t="str">
            <v>North AmericaProcure to Pay16. Provider FTE's at: &lt;Location 8&gt;&lt;Location 8&gt;</v>
          </cell>
        </row>
        <row r="47">
          <cell r="B47" t="str">
            <v>North AmericaProcure to Pay16. Provider FTE's at: &lt;Location 9&gt;&lt;Location 9&gt;</v>
          </cell>
        </row>
        <row r="48">
          <cell r="B48" t="str">
            <v>North AmericaProcure to Pay16. Provider FTE's at: &lt;Location 10&gt;&lt;Location 10&gt;</v>
          </cell>
        </row>
        <row r="49">
          <cell r="B49" t="str">
            <v>North AmericaProcure to Pay17. Client Operational FTE'sTotal</v>
          </cell>
        </row>
        <row r="50">
          <cell r="B50" t="str">
            <v>North AmericaProcure to Pay18. Provider Operational FTE'sTotal</v>
          </cell>
        </row>
        <row r="51">
          <cell r="B51" t="str">
            <v>North AmericaProcure to Pay19. Total Operational FTE'sTotal</v>
          </cell>
        </row>
        <row r="52">
          <cell r="B52" t="str">
            <v>LatAmProcure to Pay4. Client EmployeesClient Location</v>
          </cell>
        </row>
        <row r="53">
          <cell r="B53" t="str">
            <v>LatAmProcure to Pay5. Client ContractorsClient Location</v>
          </cell>
        </row>
        <row r="54">
          <cell r="B54" t="str">
            <v>LatAmProcure to Pay6. Provider FTE's at: Client Location</v>
          </cell>
        </row>
        <row r="55">
          <cell r="B55" t="str">
            <v>LatAmProcure to Pay7. Provider FTE's at: IndiaIndia</v>
          </cell>
        </row>
        <row r="56">
          <cell r="B56" t="str">
            <v>LatAmProcure to Pay7. Provider FTE's at: PhilippinesPhilippines</v>
          </cell>
        </row>
        <row r="57">
          <cell r="B57" t="str">
            <v>LatAmProcure to Pay7. Provider FTE's at: &lt;Location 3&gt;&lt;Location 3&gt;</v>
          </cell>
        </row>
        <row r="58">
          <cell r="B58" t="str">
            <v>LatAmProcure to Pay7. Provider FTE's at: &lt;Location 4&gt;&lt;Location 4&gt;</v>
          </cell>
        </row>
        <row r="59">
          <cell r="B59" t="str">
            <v>LatAmProcure to Pay7. Provider FTE's at: &lt;Location 5&gt;&lt;Location 5&gt;</v>
          </cell>
        </row>
        <row r="60">
          <cell r="B60" t="str">
            <v>LatAmProcure to Pay7. Provider FTE's at: &lt;Location 6&gt;&lt;Location 6&gt;</v>
          </cell>
        </row>
        <row r="61">
          <cell r="B61" t="str">
            <v>LatAmProcure to Pay7. Provider FTE's at: &lt;Location 7&gt;&lt;Location 7&gt;</v>
          </cell>
        </row>
        <row r="62">
          <cell r="B62" t="str">
            <v>LatAmProcure to Pay7. Provider FTE's at: &lt;Location 8&gt;&lt;Location 8&gt;</v>
          </cell>
        </row>
        <row r="63">
          <cell r="B63" t="str">
            <v>LatAmProcure to Pay7. Provider FTE's at: &lt;Location 9&gt;&lt;Location 9&gt;</v>
          </cell>
        </row>
        <row r="64">
          <cell r="B64" t="str">
            <v>LatAmProcure to Pay7. Provider FTE's at: &lt;Location 10&gt;&lt;Location 10&gt;</v>
          </cell>
        </row>
        <row r="65">
          <cell r="B65" t="str">
            <v>LatAmProcure to Pay8. Total Client FTE'sTotal</v>
          </cell>
        </row>
        <row r="66">
          <cell r="B66" t="str">
            <v>LatAmProcure to Pay9. Total Provider FTE'sTotal</v>
          </cell>
        </row>
        <row r="67">
          <cell r="B67" t="str">
            <v>LatAmProcure to Pay10. Total Transition FTE'sTotal</v>
          </cell>
        </row>
        <row r="68">
          <cell r="B68" t="str">
            <v>LatAmProcure to Pay11. Client Employees - Pre Go-LiveClient Location</v>
          </cell>
        </row>
        <row r="69">
          <cell r="B69" t="str">
            <v>LatAmProcure to Pay12. Client Contractors - Pre-Go LiveClient Location</v>
          </cell>
        </row>
        <row r="70">
          <cell r="B70" t="str">
            <v>LatAmProcure to Pay13. Rebadged EmployeesClient Location</v>
          </cell>
        </row>
        <row r="71">
          <cell r="B71" t="str">
            <v>LatAmProcure to Pay14. Rebadged ContractorsClient Location</v>
          </cell>
        </row>
        <row r="72">
          <cell r="B72" t="str">
            <v>LatAmProcure to Pay15. Provider FTE's at: Client LocationIndia</v>
          </cell>
        </row>
        <row r="73">
          <cell r="B73" t="str">
            <v>LatAmProcure to Pay16. Provider FTE's at: IndiaIndia</v>
          </cell>
        </row>
        <row r="74">
          <cell r="B74" t="str">
            <v>LatAmProcure to Pay16. Provider FTE's at: PhilippinesPhilippines</v>
          </cell>
        </row>
        <row r="75">
          <cell r="B75" t="str">
            <v>LatAmProcure to Pay16. Provider FTE's at: &lt;Location 3&gt;&lt;Location 3&gt;</v>
          </cell>
        </row>
        <row r="76">
          <cell r="B76" t="str">
            <v>LatAmProcure to Pay16. Provider FTE's at: &lt;Location 4&gt;&lt;Location 4&gt;</v>
          </cell>
        </row>
        <row r="77">
          <cell r="B77" t="str">
            <v>LatAmProcure to Pay16. Provider FTE's at: &lt;Location 5&gt;&lt;Location 5&gt;</v>
          </cell>
        </row>
        <row r="78">
          <cell r="B78" t="str">
            <v>LatAmProcure to Pay16. Provider FTE's at: &lt;Location 6&gt;&lt;Location 6&gt;</v>
          </cell>
        </row>
        <row r="79">
          <cell r="B79" t="str">
            <v>LatAmProcure to Pay16. Provider FTE's at: &lt;Location 7&gt;&lt;Location 7&gt;</v>
          </cell>
        </row>
        <row r="80">
          <cell r="B80" t="str">
            <v>LatAmProcure to Pay16. Provider FTE's at: &lt;Location 8&gt;&lt;Location 8&gt;</v>
          </cell>
        </row>
        <row r="81">
          <cell r="B81" t="str">
            <v>LatAmProcure to Pay16. Provider FTE's at: &lt;Location 9&gt;&lt;Location 9&gt;</v>
          </cell>
        </row>
        <row r="82">
          <cell r="B82" t="str">
            <v>LatAmProcure to Pay16. Provider FTE's at: &lt;Location 10&gt;&lt;Location 10&gt;</v>
          </cell>
        </row>
        <row r="83">
          <cell r="B83" t="str">
            <v>LatAmProcure to Pay17. Client Operational FTE'sTotal</v>
          </cell>
        </row>
        <row r="84">
          <cell r="B84" t="str">
            <v>LatAmProcure to Pay18. Provider Operational FTE'sTotal</v>
          </cell>
        </row>
        <row r="85">
          <cell r="B85" t="str">
            <v>LatAmProcure to Pay19. Total Operational FTE'sTotal</v>
          </cell>
        </row>
        <row r="86">
          <cell r="B86" t="str">
            <v>EMEAProcure to Pay4. Client EmployeesClient Location</v>
          </cell>
        </row>
        <row r="87">
          <cell r="B87" t="str">
            <v>EMEAProcure to Pay5. Client ContractorsClient Location</v>
          </cell>
        </row>
        <row r="88">
          <cell r="B88" t="str">
            <v>EMEAProcure to Pay6. Provider FTE's at: Client Location</v>
          </cell>
        </row>
        <row r="89">
          <cell r="B89" t="str">
            <v>EMEAProcure to Pay7. Provider FTE's at: IndiaIndia</v>
          </cell>
        </row>
        <row r="90">
          <cell r="B90" t="str">
            <v>EMEAProcure to Pay7. Provider FTE's at: PhilippinesPhilippines</v>
          </cell>
        </row>
        <row r="91">
          <cell r="B91" t="str">
            <v>EMEAProcure to Pay7. Provider FTE's at: &lt;Location 3&gt;&lt;Location 3&gt;</v>
          </cell>
        </row>
        <row r="92">
          <cell r="B92" t="str">
            <v>EMEAProcure to Pay7. Provider FTE's at: &lt;Location 4&gt;&lt;Location 4&gt;</v>
          </cell>
        </row>
        <row r="93">
          <cell r="B93" t="str">
            <v>EMEAProcure to Pay7. Provider FTE's at: &lt;Location 5&gt;&lt;Location 5&gt;</v>
          </cell>
        </row>
        <row r="94">
          <cell r="B94" t="str">
            <v>EMEAProcure to Pay7. Provider FTE's at: &lt;Location 6&gt;&lt;Location 6&gt;</v>
          </cell>
        </row>
        <row r="95">
          <cell r="B95" t="str">
            <v>EMEAProcure to Pay7. Provider FTE's at: &lt;Location 7&gt;&lt;Location 7&gt;</v>
          </cell>
        </row>
        <row r="96">
          <cell r="B96" t="str">
            <v>EMEAProcure to Pay7. Provider FTE's at: &lt;Location 8&gt;&lt;Location 8&gt;</v>
          </cell>
        </row>
        <row r="97">
          <cell r="B97" t="str">
            <v>EMEAProcure to Pay7. Provider FTE's at: &lt;Location 9&gt;&lt;Location 9&gt;</v>
          </cell>
        </row>
        <row r="98">
          <cell r="B98" t="str">
            <v>EMEAProcure to Pay7. Provider FTE's at: &lt;Location 10&gt;&lt;Location 10&gt;</v>
          </cell>
        </row>
        <row r="99">
          <cell r="B99" t="str">
            <v>EMEAProcure to Pay8. Total Client FTE'sTotal</v>
          </cell>
        </row>
        <row r="100">
          <cell r="B100" t="str">
            <v>EMEAProcure to Pay9. Total Provider FTE'sTotal</v>
          </cell>
        </row>
        <row r="101">
          <cell r="B101" t="str">
            <v>EMEAProcure to Pay10. Total Transition FTE'sTotal</v>
          </cell>
        </row>
        <row r="102">
          <cell r="B102" t="str">
            <v>EMEAProcure to Pay11. Client Employees - Pre Go-LiveClient Location</v>
          </cell>
        </row>
        <row r="103">
          <cell r="B103" t="str">
            <v>EMEAProcure to Pay12. Client Contractors - Pre-Go LiveClient Location</v>
          </cell>
        </row>
        <row r="104">
          <cell r="B104" t="str">
            <v>EMEAProcure to Pay13. Rebadged EmployeesClient Location</v>
          </cell>
        </row>
        <row r="105">
          <cell r="B105" t="str">
            <v>EMEAProcure to Pay14. Rebadged ContractorsClient Location</v>
          </cell>
        </row>
        <row r="106">
          <cell r="B106" t="str">
            <v>EMEAProcure to Pay15. Provider FTE's at: Client LocationIndia</v>
          </cell>
        </row>
        <row r="107">
          <cell r="B107" t="str">
            <v>EMEAProcure to Pay16. Provider FTE's at: IndiaIndia</v>
          </cell>
        </row>
        <row r="108">
          <cell r="B108" t="str">
            <v>EMEAProcure to Pay16. Provider FTE's at: PhilippinesPhilippines</v>
          </cell>
        </row>
        <row r="109">
          <cell r="B109" t="str">
            <v>EMEAProcure to Pay16. Provider FTE's at: &lt;Location 3&gt;&lt;Location 3&gt;</v>
          </cell>
        </row>
        <row r="110">
          <cell r="B110" t="str">
            <v>EMEAProcure to Pay16. Provider FTE's at: &lt;Location 4&gt;&lt;Location 4&gt;</v>
          </cell>
        </row>
        <row r="111">
          <cell r="B111" t="str">
            <v>EMEAProcure to Pay16. Provider FTE's at: &lt;Location 5&gt;&lt;Location 5&gt;</v>
          </cell>
        </row>
        <row r="112">
          <cell r="B112" t="str">
            <v>EMEAProcure to Pay16. Provider FTE's at: &lt;Location 6&gt;&lt;Location 6&gt;</v>
          </cell>
        </row>
        <row r="113">
          <cell r="B113" t="str">
            <v>EMEAProcure to Pay16. Provider FTE's at: &lt;Location 7&gt;&lt;Location 7&gt;</v>
          </cell>
        </row>
        <row r="114">
          <cell r="B114" t="str">
            <v>EMEAProcure to Pay16. Provider FTE's at: &lt;Location 8&gt;&lt;Location 8&gt;</v>
          </cell>
        </row>
        <row r="115">
          <cell r="B115" t="str">
            <v>EMEAProcure to Pay16. Provider FTE's at: &lt;Location 9&gt;&lt;Location 9&gt;</v>
          </cell>
        </row>
        <row r="116">
          <cell r="B116" t="str">
            <v>EMEAProcure to Pay16. Provider FTE's at: &lt;Location 10&gt;&lt;Location 10&gt;</v>
          </cell>
        </row>
        <row r="117">
          <cell r="B117" t="str">
            <v>EMEAProcure to Pay17. Client Operational FTE'sTotal</v>
          </cell>
        </row>
        <row r="118">
          <cell r="B118" t="str">
            <v>EMEAProcure to Pay18. Provider Operational FTE'sTotal</v>
          </cell>
        </row>
        <row r="119">
          <cell r="B119" t="str">
            <v>EMEAProcure to Pay19. Total Operational FTE'sTotal</v>
          </cell>
        </row>
        <row r="120">
          <cell r="B120" t="str">
            <v>APACProcure to Pay4. Client EmployeesClient Location</v>
          </cell>
        </row>
        <row r="121">
          <cell r="B121" t="str">
            <v>APACProcure to Pay5. Client ContractorsClient Location</v>
          </cell>
        </row>
        <row r="122">
          <cell r="B122" t="str">
            <v>APACProcure to Pay6. Provider FTE's at: Client Location</v>
          </cell>
        </row>
        <row r="123">
          <cell r="B123" t="str">
            <v>APACProcure to Pay7. Provider FTE's at: IndiaIndia</v>
          </cell>
        </row>
        <row r="124">
          <cell r="B124" t="str">
            <v>APACProcure to Pay7. Provider FTE's at: PhilippinesPhilippines</v>
          </cell>
        </row>
        <row r="125">
          <cell r="B125" t="str">
            <v>APACProcure to Pay7. Provider FTE's at: &lt;Location 3&gt;&lt;Location 3&gt;</v>
          </cell>
        </row>
        <row r="126">
          <cell r="B126" t="str">
            <v>APACProcure to Pay7. Provider FTE's at: &lt;Location 4&gt;&lt;Location 4&gt;</v>
          </cell>
        </row>
        <row r="127">
          <cell r="B127" t="str">
            <v>APACProcure to Pay7. Provider FTE's at: &lt;Location 5&gt;&lt;Location 5&gt;</v>
          </cell>
        </row>
        <row r="128">
          <cell r="B128" t="str">
            <v>APACProcure to Pay7. Provider FTE's at: &lt;Location 6&gt;&lt;Location 6&gt;</v>
          </cell>
        </row>
        <row r="129">
          <cell r="B129" t="str">
            <v>APACProcure to Pay7. Provider FTE's at: &lt;Location 7&gt;&lt;Location 7&gt;</v>
          </cell>
        </row>
        <row r="130">
          <cell r="B130" t="str">
            <v>APACProcure to Pay7. Provider FTE's at: &lt;Location 8&gt;&lt;Location 8&gt;</v>
          </cell>
        </row>
        <row r="131">
          <cell r="B131" t="str">
            <v>APACProcure to Pay7. Provider FTE's at: &lt;Location 9&gt;&lt;Location 9&gt;</v>
          </cell>
        </row>
        <row r="132">
          <cell r="B132" t="str">
            <v>APACProcure to Pay7. Provider FTE's at: &lt;Location 10&gt;&lt;Location 10&gt;</v>
          </cell>
        </row>
        <row r="133">
          <cell r="B133" t="str">
            <v>APACProcure to Pay8. Total Client FTE'sTotal</v>
          </cell>
        </row>
        <row r="134">
          <cell r="B134" t="str">
            <v>APACProcure to Pay9. Total Provider FTE'sTotal</v>
          </cell>
        </row>
        <row r="135">
          <cell r="B135" t="str">
            <v>APACProcure to Pay10. Total Transition FTE'sTotal</v>
          </cell>
        </row>
        <row r="136">
          <cell r="B136" t="str">
            <v>APACProcure to Pay11. Client Employees - Pre Go-LiveClient Location</v>
          </cell>
        </row>
        <row r="137">
          <cell r="B137" t="str">
            <v>APACProcure to Pay12. Client Contractors - Pre-Go LiveClient Location</v>
          </cell>
        </row>
        <row r="138">
          <cell r="B138" t="str">
            <v>APACProcure to Pay13. Rebadged EmployeesClient Location</v>
          </cell>
        </row>
        <row r="139">
          <cell r="B139" t="str">
            <v>APACProcure to Pay14. Rebadged ContractorsClient Location</v>
          </cell>
        </row>
        <row r="140">
          <cell r="B140" t="str">
            <v>APACProcure to Pay15. Provider FTE's at: Client LocationIndia</v>
          </cell>
        </row>
        <row r="141">
          <cell r="B141" t="str">
            <v>APACProcure to Pay16. Provider FTE's at: IndiaIndia</v>
          </cell>
        </row>
        <row r="142">
          <cell r="B142" t="str">
            <v>APACProcure to Pay16. Provider FTE's at: PhilippinesPhilippines</v>
          </cell>
        </row>
        <row r="143">
          <cell r="B143" t="str">
            <v>APACProcure to Pay16. Provider FTE's at: &lt;Location 3&gt;&lt;Location 3&gt;</v>
          </cell>
        </row>
        <row r="144">
          <cell r="B144" t="str">
            <v>APACProcure to Pay16. Provider FTE's at: &lt;Location 4&gt;&lt;Location 4&gt;</v>
          </cell>
        </row>
        <row r="145">
          <cell r="B145" t="str">
            <v>APACProcure to Pay16. Provider FTE's at: &lt;Location 5&gt;&lt;Location 5&gt;</v>
          </cell>
        </row>
        <row r="146">
          <cell r="B146" t="str">
            <v>APACProcure to Pay16. Provider FTE's at: &lt;Location 6&gt;&lt;Location 6&gt;</v>
          </cell>
        </row>
        <row r="147">
          <cell r="B147" t="str">
            <v>APACProcure to Pay16. Provider FTE's at: &lt;Location 7&gt;&lt;Location 7&gt;</v>
          </cell>
        </row>
        <row r="148">
          <cell r="B148" t="str">
            <v>APACProcure to Pay16. Provider FTE's at: &lt;Location 8&gt;&lt;Location 8&gt;</v>
          </cell>
        </row>
        <row r="149">
          <cell r="B149" t="str">
            <v>APACProcure to Pay16. Provider FTE's at: &lt;Location 9&gt;&lt;Location 9&gt;</v>
          </cell>
        </row>
        <row r="150">
          <cell r="B150" t="str">
            <v>APACProcure to Pay16. Provider FTE's at: &lt;Location 10&gt;&lt;Location 10&gt;</v>
          </cell>
        </row>
        <row r="151">
          <cell r="B151" t="str">
            <v>APACProcure to Pay17. Client Operational FTE'sTotal</v>
          </cell>
        </row>
        <row r="152">
          <cell r="B152" t="str">
            <v>APACProcure to Pay18. Provider Operational FTE'sTotal</v>
          </cell>
        </row>
        <row r="153">
          <cell r="B153" t="str">
            <v>APACProcure to Pay19. Total Operational FTE'sTotal</v>
          </cell>
        </row>
        <row r="154">
          <cell r="B154" t="str">
            <v>GlobalProcure to Pay4. Client EmployeesClient Location</v>
          </cell>
        </row>
        <row r="155">
          <cell r="B155" t="str">
            <v>GlobalProcure to Pay5. Client ContractorsClient Location</v>
          </cell>
        </row>
        <row r="156">
          <cell r="B156" t="str">
            <v>GlobalProcure to Pay6. Provider FTE's at: Client Location</v>
          </cell>
        </row>
        <row r="157">
          <cell r="B157" t="str">
            <v>GlobalProcure to Pay7. Provider FTE's at: IndiaIndia</v>
          </cell>
        </row>
        <row r="158">
          <cell r="B158" t="str">
            <v>GlobalProcure to Pay7. Provider FTE's at: PhilippinesPhilippines</v>
          </cell>
        </row>
        <row r="159">
          <cell r="B159" t="str">
            <v>GlobalProcure to Pay7. Provider FTE's at: &lt;Location 3&gt;&lt;Location 3&gt;</v>
          </cell>
        </row>
        <row r="160">
          <cell r="B160" t="str">
            <v>GlobalProcure to Pay7. Provider FTE's at: &lt;Location 4&gt;&lt;Location 4&gt;</v>
          </cell>
        </row>
        <row r="161">
          <cell r="B161" t="str">
            <v>GlobalProcure to Pay7. Provider FTE's at: &lt;Location 5&gt;&lt;Location 5&gt;</v>
          </cell>
        </row>
        <row r="162">
          <cell r="B162" t="str">
            <v>GlobalProcure to Pay7. Provider FTE's at: &lt;Location 6&gt;&lt;Location 6&gt;</v>
          </cell>
        </row>
        <row r="163">
          <cell r="B163" t="str">
            <v>GlobalProcure to Pay7. Provider FTE's at: &lt;Location 7&gt;&lt;Location 7&gt;</v>
          </cell>
        </row>
        <row r="164">
          <cell r="B164" t="str">
            <v>GlobalProcure to Pay7. Provider FTE's at: &lt;Location 8&gt;&lt;Location 8&gt;</v>
          </cell>
        </row>
        <row r="165">
          <cell r="B165" t="str">
            <v>GlobalProcure to Pay7. Provider FTE's at: &lt;Location 9&gt;&lt;Location 9&gt;</v>
          </cell>
        </row>
        <row r="166">
          <cell r="B166" t="str">
            <v>GlobalProcure to Pay7. Provider FTE's at: &lt;Location 10&gt;&lt;Location 10&gt;</v>
          </cell>
        </row>
        <row r="167">
          <cell r="B167" t="str">
            <v>GlobalProcure to Pay8. Total Client FTE'sTotal</v>
          </cell>
        </row>
        <row r="168">
          <cell r="B168" t="str">
            <v>GlobalProcure to Pay9. Total Provider FTE'sTotal</v>
          </cell>
        </row>
        <row r="169">
          <cell r="B169" t="str">
            <v>GlobalProcure to Pay10. Total Transition FTE'sTotal</v>
          </cell>
        </row>
        <row r="170">
          <cell r="B170" t="str">
            <v>GlobalProcure to Pay11. Client Employees - Pre Go-LiveClient Location</v>
          </cell>
        </row>
        <row r="171">
          <cell r="B171" t="str">
            <v>GlobalProcure to Pay12. Client Contractors - Pre-Go LiveClient Location</v>
          </cell>
        </row>
        <row r="172">
          <cell r="B172" t="str">
            <v>GlobalProcure to Pay13. Rebadged EmployeesClient Location</v>
          </cell>
        </row>
        <row r="173">
          <cell r="B173" t="str">
            <v>GlobalProcure to Pay14. Rebadged ContractorsClient Location</v>
          </cell>
        </row>
        <row r="174">
          <cell r="B174" t="str">
            <v>GlobalProcure to Pay15. Provider FTE's at: Client LocationIndia</v>
          </cell>
        </row>
        <row r="175">
          <cell r="B175" t="str">
            <v>GlobalProcure to Pay16. Provider FTE's at: IndiaIndia</v>
          </cell>
        </row>
        <row r="176">
          <cell r="B176" t="str">
            <v>GlobalProcure to Pay16. Provider FTE's at: PhilippinesPhilippines</v>
          </cell>
        </row>
        <row r="177">
          <cell r="B177" t="str">
            <v>GlobalProcure to Pay16. Provider FTE's at: &lt;Location 3&gt;&lt;Location 3&gt;</v>
          </cell>
        </row>
        <row r="178">
          <cell r="B178" t="str">
            <v>GlobalProcure to Pay16. Provider FTE's at: &lt;Location 4&gt;&lt;Location 4&gt;</v>
          </cell>
        </row>
        <row r="179">
          <cell r="B179" t="str">
            <v>GlobalProcure to Pay16. Provider FTE's at: &lt;Location 5&gt;&lt;Location 5&gt;</v>
          </cell>
        </row>
        <row r="180">
          <cell r="B180" t="str">
            <v>GlobalProcure to Pay16. Provider FTE's at: &lt;Location 6&gt;&lt;Location 6&gt;</v>
          </cell>
        </row>
        <row r="181">
          <cell r="B181" t="str">
            <v>GlobalProcure to Pay16. Provider FTE's at: &lt;Location 7&gt;&lt;Location 7&gt;</v>
          </cell>
        </row>
        <row r="182">
          <cell r="B182" t="str">
            <v>GlobalProcure to Pay16. Provider FTE's at: &lt;Location 8&gt;&lt;Location 8&gt;</v>
          </cell>
        </row>
        <row r="183">
          <cell r="B183" t="str">
            <v>GlobalProcure to Pay16. Provider FTE's at: &lt;Location 9&gt;&lt;Location 9&gt;</v>
          </cell>
        </row>
        <row r="184">
          <cell r="B184" t="str">
            <v>GlobalProcure to Pay16. Provider FTE's at: &lt;Location 10&gt;&lt;Location 10&gt;</v>
          </cell>
        </row>
        <row r="185">
          <cell r="B185" t="str">
            <v>GlobalProcure to Pay17. Client Operational FTE'sTotal</v>
          </cell>
        </row>
        <row r="186">
          <cell r="B186" t="str">
            <v>GlobalProcure to Pay18. Provider Operational FTE'sTotal</v>
          </cell>
        </row>
        <row r="187">
          <cell r="B187" t="str">
            <v>GlobalProcure to Pay19. Total Operational FTE'sTotal</v>
          </cell>
        </row>
        <row r="188">
          <cell r="B188" t="str">
            <v>North AmericaOrder to Cash4. Client EmployeesClient Location</v>
          </cell>
        </row>
        <row r="189">
          <cell r="B189" t="str">
            <v>North AmericaOrder to Cash5. Client ContractorsClient Location</v>
          </cell>
        </row>
        <row r="190">
          <cell r="B190" t="str">
            <v>North AmericaOrder to Cash6. Provider FTE's at: Client Location</v>
          </cell>
        </row>
        <row r="191">
          <cell r="B191" t="str">
            <v>North AmericaOrder to Cash7. Provider FTE's at: IndiaIndia</v>
          </cell>
        </row>
        <row r="192">
          <cell r="B192" t="str">
            <v>North AmericaOrder to Cash7. Provider FTE's at: PhilippinesPhilippines</v>
          </cell>
        </row>
        <row r="193">
          <cell r="B193" t="str">
            <v>North AmericaOrder to Cash7. Provider FTE's at: &lt;Location 3&gt;&lt;Location 3&gt;</v>
          </cell>
        </row>
        <row r="194">
          <cell r="B194" t="str">
            <v>North AmericaOrder to Cash7. Provider FTE's at: &lt;Location 4&gt;&lt;Location 4&gt;</v>
          </cell>
        </row>
        <row r="195">
          <cell r="B195" t="str">
            <v>North AmericaOrder to Cash7. Provider FTE's at: &lt;Location 5&gt;&lt;Location 5&gt;</v>
          </cell>
        </row>
        <row r="196">
          <cell r="B196" t="str">
            <v>North AmericaOrder to Cash7. Provider FTE's at: &lt;Location 6&gt;&lt;Location 6&gt;</v>
          </cell>
        </row>
        <row r="197">
          <cell r="B197" t="str">
            <v>North AmericaOrder to Cash7. Provider FTE's at: &lt;Location 7&gt;&lt;Location 7&gt;</v>
          </cell>
        </row>
        <row r="198">
          <cell r="B198" t="str">
            <v>North AmericaOrder to Cash7. Provider FTE's at: &lt;Location 8&gt;&lt;Location 8&gt;</v>
          </cell>
        </row>
        <row r="199">
          <cell r="B199" t="str">
            <v>North AmericaOrder to Cash7. Provider FTE's at: &lt;Location 9&gt;&lt;Location 9&gt;</v>
          </cell>
        </row>
        <row r="200">
          <cell r="B200" t="str">
            <v>North AmericaOrder to Cash7. Provider FTE's at: &lt;Location 10&gt;&lt;Location 10&gt;</v>
          </cell>
        </row>
        <row r="201">
          <cell r="B201" t="str">
            <v>North AmericaOrder to Cash8. Total Client FTE'sTotal</v>
          </cell>
        </row>
        <row r="202">
          <cell r="B202" t="str">
            <v>North AmericaOrder to Cash9. Total Provider FTE'sTotal</v>
          </cell>
        </row>
        <row r="203">
          <cell r="B203" t="str">
            <v>North AmericaOrder to Cash10. Total Transition FTE'sTotal</v>
          </cell>
        </row>
        <row r="204">
          <cell r="B204" t="str">
            <v>North AmericaOrder to Cash11. Client Employees - Pre Go-LiveClient Location</v>
          </cell>
        </row>
        <row r="205">
          <cell r="B205" t="str">
            <v>North AmericaOrder to Cash12. Client Contractors - Pre-Go LiveClient Location</v>
          </cell>
        </row>
        <row r="206">
          <cell r="B206" t="str">
            <v>North AmericaOrder to Cash13. Rebadged EmployeesClient Location</v>
          </cell>
        </row>
        <row r="207">
          <cell r="B207" t="str">
            <v>North AmericaOrder to Cash14. Rebadged ContractorsClient Location</v>
          </cell>
        </row>
        <row r="208">
          <cell r="B208" t="str">
            <v>North AmericaOrder to Cash15. Provider FTE's at: Client LocationIndia</v>
          </cell>
        </row>
        <row r="209">
          <cell r="B209" t="str">
            <v>North AmericaOrder to Cash16. Provider FTE's at: IndiaIndia</v>
          </cell>
        </row>
        <row r="210">
          <cell r="B210" t="str">
            <v>North AmericaOrder to Cash16. Provider FTE's at: PhilippinesPhilippines</v>
          </cell>
        </row>
        <row r="211">
          <cell r="B211" t="str">
            <v>North AmericaOrder to Cash16. Provider FTE's at: &lt;Location 3&gt;&lt;Location 3&gt;</v>
          </cell>
        </row>
        <row r="212">
          <cell r="B212" t="str">
            <v>North AmericaOrder to Cash16. Provider FTE's at: &lt;Location 4&gt;&lt;Location 4&gt;</v>
          </cell>
        </row>
        <row r="213">
          <cell r="B213" t="str">
            <v>North AmericaOrder to Cash16. Provider FTE's at: &lt;Location 5&gt;&lt;Location 5&gt;</v>
          </cell>
        </row>
        <row r="214">
          <cell r="B214" t="str">
            <v>North AmericaOrder to Cash16. Provider FTE's at: &lt;Location 6&gt;&lt;Location 6&gt;</v>
          </cell>
        </row>
        <row r="215">
          <cell r="B215" t="str">
            <v>North AmericaOrder to Cash16. Provider FTE's at: &lt;Location 7&gt;&lt;Location 7&gt;</v>
          </cell>
        </row>
        <row r="216">
          <cell r="B216" t="str">
            <v>North AmericaOrder to Cash16. Provider FTE's at: &lt;Location 8&gt;&lt;Location 8&gt;</v>
          </cell>
        </row>
        <row r="217">
          <cell r="B217" t="str">
            <v>North AmericaOrder to Cash16. Provider FTE's at: &lt;Location 9&gt;&lt;Location 9&gt;</v>
          </cell>
        </row>
        <row r="218">
          <cell r="B218" t="str">
            <v>North AmericaOrder to Cash16. Provider FTE's at: &lt;Location 10&gt;&lt;Location 10&gt;</v>
          </cell>
        </row>
        <row r="219">
          <cell r="B219" t="str">
            <v>North AmericaOrder to Cash17. Client Operational FTE'sTotal</v>
          </cell>
        </row>
        <row r="220">
          <cell r="B220" t="str">
            <v>North AmericaOrder to Cash18. Provider Operational FTE'sTotal</v>
          </cell>
        </row>
        <row r="221">
          <cell r="B221" t="str">
            <v>North AmericaOrder to Cash19. Total Operational FTE'sTotal</v>
          </cell>
        </row>
        <row r="222">
          <cell r="B222" t="str">
            <v>LatAmOrder to Cash4. Client EmployeesClient Location</v>
          </cell>
        </row>
        <row r="223">
          <cell r="B223" t="str">
            <v>LatAmOrder to Cash5. Client ContractorsClient Location</v>
          </cell>
        </row>
        <row r="224">
          <cell r="B224" t="str">
            <v>LatAmOrder to Cash6. Provider FTE's at: Client Location</v>
          </cell>
        </row>
        <row r="225">
          <cell r="B225" t="str">
            <v>LatAmOrder to Cash7. Provider FTE's at: IndiaIndia</v>
          </cell>
        </row>
        <row r="226">
          <cell r="B226" t="str">
            <v>LatAmOrder to Cash7. Provider FTE's at: PhilippinesPhilippines</v>
          </cell>
        </row>
        <row r="227">
          <cell r="B227" t="str">
            <v>LatAmOrder to Cash7. Provider FTE's at: &lt;Location 3&gt;&lt;Location 3&gt;</v>
          </cell>
        </row>
        <row r="228">
          <cell r="B228" t="str">
            <v>LatAmOrder to Cash7. Provider FTE's at: &lt;Location 4&gt;&lt;Location 4&gt;</v>
          </cell>
        </row>
        <row r="229">
          <cell r="B229" t="str">
            <v>LatAmOrder to Cash7. Provider FTE's at: &lt;Location 5&gt;&lt;Location 5&gt;</v>
          </cell>
        </row>
        <row r="230">
          <cell r="B230" t="str">
            <v>LatAmOrder to Cash7. Provider FTE's at: &lt;Location 6&gt;&lt;Location 6&gt;</v>
          </cell>
        </row>
        <row r="231">
          <cell r="B231" t="str">
            <v>LatAmOrder to Cash7. Provider FTE's at: &lt;Location 7&gt;&lt;Location 7&gt;</v>
          </cell>
        </row>
        <row r="232">
          <cell r="B232" t="str">
            <v>LatAmOrder to Cash7. Provider FTE's at: &lt;Location 8&gt;&lt;Location 8&gt;</v>
          </cell>
        </row>
        <row r="233">
          <cell r="B233" t="str">
            <v>LatAmOrder to Cash7. Provider FTE's at: &lt;Location 9&gt;&lt;Location 9&gt;</v>
          </cell>
        </row>
        <row r="234">
          <cell r="B234" t="str">
            <v>LatAmOrder to Cash7. Provider FTE's at: &lt;Location 10&gt;&lt;Location 10&gt;</v>
          </cell>
        </row>
        <row r="235">
          <cell r="B235" t="str">
            <v>LatAmOrder to Cash8. Total Client FTE'sTotal</v>
          </cell>
        </row>
        <row r="236">
          <cell r="B236" t="str">
            <v>LatAmOrder to Cash9. Total Provider FTE'sTotal</v>
          </cell>
        </row>
        <row r="237">
          <cell r="B237" t="str">
            <v>LatAmOrder to Cash10. Total Transition FTE'sTotal</v>
          </cell>
        </row>
        <row r="238">
          <cell r="B238" t="str">
            <v>LatAmOrder to Cash11. Client Employees - Pre Go-LiveClient Location</v>
          </cell>
        </row>
        <row r="239">
          <cell r="B239" t="str">
            <v>LatAmOrder to Cash12. Client Contractors - Pre-Go LiveClient Location</v>
          </cell>
        </row>
        <row r="240">
          <cell r="B240" t="str">
            <v>LatAmOrder to Cash13. Rebadged EmployeesClient Location</v>
          </cell>
        </row>
        <row r="241">
          <cell r="B241" t="str">
            <v>LatAmOrder to Cash14. Rebadged ContractorsClient Location</v>
          </cell>
        </row>
        <row r="242">
          <cell r="B242" t="str">
            <v>LatAmOrder to Cash15. Provider FTE's at: Client LocationIndia</v>
          </cell>
        </row>
        <row r="243">
          <cell r="B243" t="str">
            <v>LatAmOrder to Cash16. Provider FTE's at: IndiaIndia</v>
          </cell>
        </row>
        <row r="244">
          <cell r="B244" t="str">
            <v>LatAmOrder to Cash16. Provider FTE's at: PhilippinesPhilippines</v>
          </cell>
        </row>
        <row r="245">
          <cell r="B245" t="str">
            <v>LatAmOrder to Cash16. Provider FTE's at: &lt;Location 3&gt;&lt;Location 3&gt;</v>
          </cell>
        </row>
        <row r="246">
          <cell r="B246" t="str">
            <v>LatAmOrder to Cash16. Provider FTE's at: &lt;Location 4&gt;&lt;Location 4&gt;</v>
          </cell>
        </row>
        <row r="247">
          <cell r="B247" t="str">
            <v>LatAmOrder to Cash16. Provider FTE's at: &lt;Location 5&gt;&lt;Location 5&gt;</v>
          </cell>
        </row>
        <row r="248">
          <cell r="B248" t="str">
            <v>LatAmOrder to Cash16. Provider FTE's at: &lt;Location 6&gt;&lt;Location 6&gt;</v>
          </cell>
        </row>
        <row r="249">
          <cell r="B249" t="str">
            <v>LatAmOrder to Cash16. Provider FTE's at: &lt;Location 7&gt;&lt;Location 7&gt;</v>
          </cell>
        </row>
        <row r="250">
          <cell r="B250" t="str">
            <v>LatAmOrder to Cash16. Provider FTE's at: &lt;Location 8&gt;&lt;Location 8&gt;</v>
          </cell>
        </row>
        <row r="251">
          <cell r="B251" t="str">
            <v>LatAmOrder to Cash16. Provider FTE's at: &lt;Location 9&gt;&lt;Location 9&gt;</v>
          </cell>
        </row>
        <row r="252">
          <cell r="B252" t="str">
            <v>LatAmOrder to Cash16. Provider FTE's at: &lt;Location 10&gt;&lt;Location 10&gt;</v>
          </cell>
        </row>
        <row r="253">
          <cell r="B253" t="str">
            <v>LatAmOrder to Cash17. Client Operational FTE'sTotal</v>
          </cell>
        </row>
        <row r="254">
          <cell r="B254" t="str">
            <v>LatAmOrder to Cash18. Provider Operational FTE'sTotal</v>
          </cell>
        </row>
        <row r="255">
          <cell r="B255" t="str">
            <v>LatAmOrder to Cash19. Total Operational FTE'sTotal</v>
          </cell>
        </row>
        <row r="256">
          <cell r="B256" t="str">
            <v>EMEAOrder to Cash4. Client EmployeesClient Location</v>
          </cell>
        </row>
        <row r="257">
          <cell r="B257" t="str">
            <v>EMEAOrder to Cash5. Client ContractorsClient Location</v>
          </cell>
        </row>
        <row r="258">
          <cell r="B258" t="str">
            <v>EMEAOrder to Cash6. Provider FTE's at: Client Location</v>
          </cell>
        </row>
        <row r="259">
          <cell r="B259" t="str">
            <v>EMEAOrder to Cash7. Provider FTE's at: IndiaIndia</v>
          </cell>
        </row>
        <row r="260">
          <cell r="B260" t="str">
            <v>EMEAOrder to Cash7. Provider FTE's at: PhilippinesPhilippines</v>
          </cell>
        </row>
        <row r="261">
          <cell r="B261" t="str">
            <v>EMEAOrder to Cash7. Provider FTE's at: &lt;Location 3&gt;&lt;Location 3&gt;</v>
          </cell>
        </row>
        <row r="262">
          <cell r="B262" t="str">
            <v>EMEAOrder to Cash7. Provider FTE's at: &lt;Location 4&gt;&lt;Location 4&gt;</v>
          </cell>
        </row>
        <row r="263">
          <cell r="B263" t="str">
            <v>EMEAOrder to Cash7. Provider FTE's at: &lt;Location 5&gt;&lt;Location 5&gt;</v>
          </cell>
        </row>
        <row r="264">
          <cell r="B264" t="str">
            <v>EMEAOrder to Cash7. Provider FTE's at: &lt;Location 6&gt;&lt;Location 6&gt;</v>
          </cell>
        </row>
        <row r="265">
          <cell r="B265" t="str">
            <v>EMEAOrder to Cash7. Provider FTE's at: &lt;Location 7&gt;&lt;Location 7&gt;</v>
          </cell>
        </row>
        <row r="266">
          <cell r="B266" t="str">
            <v>EMEAOrder to Cash7. Provider FTE's at: &lt;Location 8&gt;&lt;Location 8&gt;</v>
          </cell>
        </row>
        <row r="267">
          <cell r="B267" t="str">
            <v>EMEAOrder to Cash7. Provider FTE's at: &lt;Location 9&gt;&lt;Location 9&gt;</v>
          </cell>
        </row>
        <row r="268">
          <cell r="B268" t="str">
            <v>EMEAOrder to Cash7. Provider FTE's at: &lt;Location 10&gt;&lt;Location 10&gt;</v>
          </cell>
        </row>
        <row r="269">
          <cell r="B269" t="str">
            <v>EMEAOrder to Cash8. Total Client FTE'sTotal</v>
          </cell>
        </row>
        <row r="270">
          <cell r="B270" t="str">
            <v>EMEAOrder to Cash9. Total Provider FTE'sTotal</v>
          </cell>
        </row>
        <row r="271">
          <cell r="B271" t="str">
            <v>EMEAOrder to Cash10. Total Transition FTE'sTotal</v>
          </cell>
        </row>
        <row r="272">
          <cell r="B272" t="str">
            <v>EMEAOrder to Cash11. Client Employees - Pre Go-LiveClient Location</v>
          </cell>
        </row>
        <row r="273">
          <cell r="B273" t="str">
            <v>EMEAOrder to Cash12. Client Contractors - Pre-Go LiveClient Location</v>
          </cell>
        </row>
        <row r="274">
          <cell r="B274" t="str">
            <v>EMEAOrder to Cash13. Rebadged EmployeesClient Location</v>
          </cell>
        </row>
        <row r="275">
          <cell r="B275" t="str">
            <v>EMEAOrder to Cash14. Rebadged ContractorsClient Location</v>
          </cell>
        </row>
        <row r="276">
          <cell r="B276" t="str">
            <v>EMEAOrder to Cash15. Provider FTE's at: Client LocationIndia</v>
          </cell>
        </row>
        <row r="277">
          <cell r="B277" t="str">
            <v>EMEAOrder to Cash16. Provider FTE's at: IndiaIndia</v>
          </cell>
        </row>
        <row r="278">
          <cell r="B278" t="str">
            <v>EMEAOrder to Cash16. Provider FTE's at: PhilippinesPhilippines</v>
          </cell>
        </row>
        <row r="279">
          <cell r="B279" t="str">
            <v>EMEAOrder to Cash16. Provider FTE's at: &lt;Location 3&gt;&lt;Location 3&gt;</v>
          </cell>
        </row>
        <row r="280">
          <cell r="B280" t="str">
            <v>EMEAOrder to Cash16. Provider FTE's at: &lt;Location 4&gt;&lt;Location 4&gt;</v>
          </cell>
        </row>
        <row r="281">
          <cell r="B281" t="str">
            <v>EMEAOrder to Cash16. Provider FTE's at: &lt;Location 5&gt;&lt;Location 5&gt;</v>
          </cell>
        </row>
        <row r="282">
          <cell r="B282" t="str">
            <v>EMEAOrder to Cash16. Provider FTE's at: &lt;Location 6&gt;&lt;Location 6&gt;</v>
          </cell>
        </row>
        <row r="283">
          <cell r="B283" t="str">
            <v>EMEAOrder to Cash16. Provider FTE's at: &lt;Location 7&gt;&lt;Location 7&gt;</v>
          </cell>
        </row>
        <row r="284">
          <cell r="B284" t="str">
            <v>EMEAOrder to Cash16. Provider FTE's at: &lt;Location 8&gt;&lt;Location 8&gt;</v>
          </cell>
        </row>
        <row r="285">
          <cell r="B285" t="str">
            <v>EMEAOrder to Cash16. Provider FTE's at: &lt;Location 9&gt;&lt;Location 9&gt;</v>
          </cell>
        </row>
        <row r="286">
          <cell r="B286" t="str">
            <v>EMEAOrder to Cash16. Provider FTE's at: &lt;Location 10&gt;&lt;Location 10&gt;</v>
          </cell>
        </row>
        <row r="287">
          <cell r="B287" t="str">
            <v>EMEAOrder to Cash17. Client Operational FTE'sTotal</v>
          </cell>
        </row>
        <row r="288">
          <cell r="B288" t="str">
            <v>EMEAOrder to Cash18. Provider Operational FTE'sTotal</v>
          </cell>
        </row>
        <row r="289">
          <cell r="B289" t="str">
            <v>EMEAOrder to Cash19. Total Operational FTE'sTotal</v>
          </cell>
        </row>
        <row r="290">
          <cell r="B290" t="str">
            <v>APACOrder to Cash4. Client EmployeesClient Location</v>
          </cell>
        </row>
        <row r="291">
          <cell r="B291" t="str">
            <v>APACOrder to Cash5. Client ContractorsClient Location</v>
          </cell>
        </row>
        <row r="292">
          <cell r="B292" t="str">
            <v>APACOrder to Cash6. Provider FTE's at: Client Location</v>
          </cell>
        </row>
        <row r="293">
          <cell r="B293" t="str">
            <v>APACOrder to Cash7. Provider FTE's at: IndiaIndia</v>
          </cell>
        </row>
        <row r="294">
          <cell r="B294" t="str">
            <v>APACOrder to Cash7. Provider FTE's at: PhilippinesPhilippines</v>
          </cell>
        </row>
        <row r="295">
          <cell r="B295" t="str">
            <v>APACOrder to Cash7. Provider FTE's at: &lt;Location 3&gt;&lt;Location 3&gt;</v>
          </cell>
        </row>
        <row r="296">
          <cell r="B296" t="str">
            <v>APACOrder to Cash7. Provider FTE's at: &lt;Location 4&gt;&lt;Location 4&gt;</v>
          </cell>
        </row>
        <row r="297">
          <cell r="B297" t="str">
            <v>APACOrder to Cash7. Provider FTE's at: &lt;Location 5&gt;&lt;Location 5&gt;</v>
          </cell>
        </row>
        <row r="298">
          <cell r="B298" t="str">
            <v>APACOrder to Cash7. Provider FTE's at: &lt;Location 6&gt;&lt;Location 6&gt;</v>
          </cell>
        </row>
        <row r="299">
          <cell r="B299" t="str">
            <v>APACOrder to Cash7. Provider FTE's at: &lt;Location 7&gt;&lt;Location 7&gt;</v>
          </cell>
        </row>
        <row r="300">
          <cell r="B300" t="str">
            <v>APACOrder to Cash7. Provider FTE's at: &lt;Location 8&gt;&lt;Location 8&gt;</v>
          </cell>
        </row>
        <row r="301">
          <cell r="B301" t="str">
            <v>APACOrder to Cash7. Provider FTE's at: &lt;Location 9&gt;&lt;Location 9&gt;</v>
          </cell>
        </row>
        <row r="302">
          <cell r="B302" t="str">
            <v>APACOrder to Cash7. Provider FTE's at: &lt;Location 10&gt;&lt;Location 10&gt;</v>
          </cell>
        </row>
        <row r="303">
          <cell r="B303" t="str">
            <v>APACOrder to Cash8. Total Client FTE'sTotal</v>
          </cell>
        </row>
        <row r="304">
          <cell r="B304" t="str">
            <v>APACOrder to Cash9. Total Provider FTE'sTotal</v>
          </cell>
        </row>
        <row r="305">
          <cell r="B305" t="str">
            <v>APACOrder to Cash10. Total Transition FTE'sTotal</v>
          </cell>
        </row>
        <row r="306">
          <cell r="B306" t="str">
            <v>APACOrder to Cash11. Client Employees - Pre Go-LiveClient Location</v>
          </cell>
        </row>
        <row r="307">
          <cell r="B307" t="str">
            <v>APACOrder to Cash12. Client Contractors - Pre-Go LiveClient Location</v>
          </cell>
        </row>
        <row r="308">
          <cell r="B308" t="str">
            <v>APACOrder to Cash13. Rebadged EmployeesClient Location</v>
          </cell>
        </row>
        <row r="309">
          <cell r="B309" t="str">
            <v>APACOrder to Cash14. Rebadged ContractorsClient Location</v>
          </cell>
        </row>
        <row r="310">
          <cell r="B310" t="str">
            <v>APACOrder to Cash15. Provider FTE's at: Client LocationIndia</v>
          </cell>
        </row>
        <row r="311">
          <cell r="B311" t="str">
            <v>APACOrder to Cash16. Provider FTE's at: IndiaIndia</v>
          </cell>
        </row>
        <row r="312">
          <cell r="B312" t="str">
            <v>APACOrder to Cash16. Provider FTE's at: PhilippinesPhilippines</v>
          </cell>
        </row>
        <row r="313">
          <cell r="B313" t="str">
            <v>APACOrder to Cash16. Provider FTE's at: &lt;Location 3&gt;&lt;Location 3&gt;</v>
          </cell>
        </row>
        <row r="314">
          <cell r="B314" t="str">
            <v>APACOrder to Cash16. Provider FTE's at: &lt;Location 4&gt;&lt;Location 4&gt;</v>
          </cell>
        </row>
        <row r="315">
          <cell r="B315" t="str">
            <v>APACOrder to Cash16. Provider FTE's at: &lt;Location 5&gt;&lt;Location 5&gt;</v>
          </cell>
        </row>
        <row r="316">
          <cell r="B316" t="str">
            <v>APACOrder to Cash16. Provider FTE's at: &lt;Location 6&gt;&lt;Location 6&gt;</v>
          </cell>
        </row>
        <row r="317">
          <cell r="B317" t="str">
            <v>APACOrder to Cash16. Provider FTE's at: &lt;Location 7&gt;&lt;Location 7&gt;</v>
          </cell>
        </row>
        <row r="318">
          <cell r="B318" t="str">
            <v>APACOrder to Cash16. Provider FTE's at: &lt;Location 8&gt;&lt;Location 8&gt;</v>
          </cell>
        </row>
        <row r="319">
          <cell r="B319" t="str">
            <v>APACOrder to Cash16. Provider FTE's at: &lt;Location 9&gt;&lt;Location 9&gt;</v>
          </cell>
        </row>
        <row r="320">
          <cell r="B320" t="str">
            <v>APACOrder to Cash16. Provider FTE's at: &lt;Location 10&gt;&lt;Location 10&gt;</v>
          </cell>
        </row>
        <row r="321">
          <cell r="B321" t="str">
            <v>APACOrder to Cash17. Client Operational FTE'sTotal</v>
          </cell>
        </row>
        <row r="322">
          <cell r="B322" t="str">
            <v>APACOrder to Cash18. Provider Operational FTE'sTotal</v>
          </cell>
        </row>
        <row r="323">
          <cell r="B323" t="str">
            <v>APACOrder to Cash19. Total Operational FTE'sTotal</v>
          </cell>
        </row>
        <row r="324">
          <cell r="B324" t="str">
            <v>GlobalOrder to Cash4. Client EmployeesClient Location</v>
          </cell>
        </row>
        <row r="325">
          <cell r="B325" t="str">
            <v>GlobalOrder to Cash5. Client ContractorsClient Location</v>
          </cell>
        </row>
        <row r="326">
          <cell r="B326" t="str">
            <v>GlobalOrder to Cash6. Provider FTE's at: Client Location</v>
          </cell>
        </row>
        <row r="327">
          <cell r="B327" t="str">
            <v>GlobalOrder to Cash7. Provider FTE's at: IndiaIndia</v>
          </cell>
        </row>
        <row r="328">
          <cell r="B328" t="str">
            <v>GlobalOrder to Cash7. Provider FTE's at: PhilippinesPhilippines</v>
          </cell>
        </row>
        <row r="329">
          <cell r="B329" t="str">
            <v>GlobalOrder to Cash7. Provider FTE's at: &lt;Location 3&gt;&lt;Location 3&gt;</v>
          </cell>
        </row>
        <row r="330">
          <cell r="B330" t="str">
            <v>GlobalOrder to Cash7. Provider FTE's at: &lt;Location 4&gt;&lt;Location 4&gt;</v>
          </cell>
        </row>
        <row r="331">
          <cell r="B331" t="str">
            <v>GlobalOrder to Cash7. Provider FTE's at: &lt;Location 5&gt;&lt;Location 5&gt;</v>
          </cell>
        </row>
        <row r="332">
          <cell r="B332" t="str">
            <v>GlobalOrder to Cash7. Provider FTE's at: &lt;Location 6&gt;&lt;Location 6&gt;</v>
          </cell>
        </row>
        <row r="333">
          <cell r="B333" t="str">
            <v>GlobalOrder to Cash7. Provider FTE's at: &lt;Location 7&gt;&lt;Location 7&gt;</v>
          </cell>
        </row>
        <row r="334">
          <cell r="B334" t="str">
            <v>GlobalOrder to Cash7. Provider FTE's at: &lt;Location 8&gt;&lt;Location 8&gt;</v>
          </cell>
        </row>
        <row r="335">
          <cell r="B335" t="str">
            <v>GlobalOrder to Cash7. Provider FTE's at: &lt;Location 9&gt;&lt;Location 9&gt;</v>
          </cell>
        </row>
        <row r="336">
          <cell r="B336" t="str">
            <v>GlobalOrder to Cash7. Provider FTE's at: &lt;Location 10&gt;&lt;Location 10&gt;</v>
          </cell>
        </row>
        <row r="337">
          <cell r="B337" t="str">
            <v>GlobalOrder to Cash8. Total Client FTE'sTotal</v>
          </cell>
        </row>
        <row r="338">
          <cell r="B338" t="str">
            <v>GlobalOrder to Cash9. Total Provider FTE'sTotal</v>
          </cell>
        </row>
        <row r="339">
          <cell r="B339" t="str">
            <v>GlobalOrder to Cash10. Total Transition FTE'sTotal</v>
          </cell>
        </row>
        <row r="340">
          <cell r="B340" t="str">
            <v>GlobalOrder to Cash11. Client Employees - Pre Go-LiveClient Location</v>
          </cell>
        </row>
        <row r="341">
          <cell r="B341" t="str">
            <v>GlobalOrder to Cash12. Client Contractors - Pre-Go LiveClient Location</v>
          </cell>
        </row>
        <row r="342">
          <cell r="B342" t="str">
            <v>GlobalOrder to Cash13. Rebadged EmployeesClient Location</v>
          </cell>
        </row>
        <row r="343">
          <cell r="B343" t="str">
            <v>GlobalOrder to Cash14. Rebadged ContractorsClient Location</v>
          </cell>
        </row>
        <row r="344">
          <cell r="B344" t="str">
            <v>GlobalOrder to Cash15. Provider FTE's at: Client LocationIndia</v>
          </cell>
        </row>
        <row r="345">
          <cell r="B345" t="str">
            <v>GlobalOrder to Cash16. Provider FTE's at: IndiaIndia</v>
          </cell>
        </row>
        <row r="346">
          <cell r="B346" t="str">
            <v>GlobalOrder to Cash16. Provider FTE's at: PhilippinesPhilippines</v>
          </cell>
        </row>
        <row r="347">
          <cell r="B347" t="str">
            <v>GlobalOrder to Cash16. Provider FTE's at: &lt;Location 3&gt;&lt;Location 3&gt;</v>
          </cell>
        </row>
        <row r="348">
          <cell r="B348" t="str">
            <v>GlobalOrder to Cash16. Provider FTE's at: &lt;Location 4&gt;&lt;Location 4&gt;</v>
          </cell>
        </row>
        <row r="349">
          <cell r="B349" t="str">
            <v>GlobalOrder to Cash16. Provider FTE's at: &lt;Location 5&gt;&lt;Location 5&gt;</v>
          </cell>
        </row>
        <row r="350">
          <cell r="B350" t="str">
            <v>GlobalOrder to Cash16. Provider FTE's at: &lt;Location 6&gt;&lt;Location 6&gt;</v>
          </cell>
        </row>
        <row r="351">
          <cell r="B351" t="str">
            <v>GlobalOrder to Cash16. Provider FTE's at: &lt;Location 7&gt;&lt;Location 7&gt;</v>
          </cell>
        </row>
        <row r="352">
          <cell r="B352" t="str">
            <v>GlobalOrder to Cash16. Provider FTE's at: &lt;Location 8&gt;&lt;Location 8&gt;</v>
          </cell>
        </row>
        <row r="353">
          <cell r="B353" t="str">
            <v>GlobalOrder to Cash16. Provider FTE's at: &lt;Location 9&gt;&lt;Location 9&gt;</v>
          </cell>
        </row>
        <row r="354">
          <cell r="B354" t="str">
            <v>GlobalOrder to Cash16. Provider FTE's at: &lt;Location 10&gt;&lt;Location 10&gt;</v>
          </cell>
        </row>
        <row r="355">
          <cell r="B355" t="str">
            <v>GlobalOrder to Cash17. Client Operational FTE'sTotal</v>
          </cell>
        </row>
        <row r="356">
          <cell r="B356" t="str">
            <v>GlobalOrder to Cash18. Provider Operational FTE'sTotal</v>
          </cell>
        </row>
        <row r="357">
          <cell r="B357" t="str">
            <v>GlobalOrder to Cash19. Total Operational FTE'sTotal</v>
          </cell>
        </row>
        <row r="358">
          <cell r="B358" t="str">
            <v>North AmericaRecord to Report4. Client EmployeesClient Location</v>
          </cell>
        </row>
        <row r="359">
          <cell r="B359" t="str">
            <v>North AmericaRecord to Report5. Client ContractorsClient Location</v>
          </cell>
        </row>
        <row r="360">
          <cell r="B360" t="str">
            <v>North AmericaRecord to Report6. Provider FTE's at: Client Location</v>
          </cell>
        </row>
        <row r="361">
          <cell r="B361" t="str">
            <v>North AmericaRecord to Report7. Provider FTE's at: IndiaIndia</v>
          </cell>
        </row>
        <row r="362">
          <cell r="B362" t="str">
            <v>North AmericaRecord to Report7. Provider FTE's at: PhilippinesPhilippines</v>
          </cell>
        </row>
        <row r="363">
          <cell r="B363" t="str">
            <v>North AmericaRecord to Report7. Provider FTE's at: &lt;Location 3&gt;&lt;Location 3&gt;</v>
          </cell>
        </row>
        <row r="364">
          <cell r="B364" t="str">
            <v>North AmericaRecord to Report7. Provider FTE's at: &lt;Location 4&gt;&lt;Location 4&gt;</v>
          </cell>
        </row>
        <row r="365">
          <cell r="B365" t="str">
            <v>North AmericaRecord to Report7. Provider FTE's at: &lt;Location 5&gt;&lt;Location 5&gt;</v>
          </cell>
        </row>
        <row r="366">
          <cell r="B366" t="str">
            <v>North AmericaRecord to Report7. Provider FTE's at: &lt;Location 6&gt;&lt;Location 6&gt;</v>
          </cell>
        </row>
        <row r="367">
          <cell r="B367" t="str">
            <v>North AmericaRecord to Report7. Provider FTE's at: &lt;Location 7&gt;&lt;Location 7&gt;</v>
          </cell>
        </row>
        <row r="368">
          <cell r="B368" t="str">
            <v>North AmericaRecord to Report7. Provider FTE's at: &lt;Location 8&gt;&lt;Location 8&gt;</v>
          </cell>
        </row>
        <row r="369">
          <cell r="B369" t="str">
            <v>North AmericaRecord to Report7. Provider FTE's at: &lt;Location 9&gt;&lt;Location 9&gt;</v>
          </cell>
        </row>
        <row r="370">
          <cell r="B370" t="str">
            <v>North AmericaRecord to Report7. Provider FTE's at: &lt;Location 10&gt;&lt;Location 10&gt;</v>
          </cell>
        </row>
        <row r="371">
          <cell r="B371" t="str">
            <v>North AmericaRecord to Report8. Total Client FTE'sTotal</v>
          </cell>
        </row>
        <row r="372">
          <cell r="B372" t="str">
            <v>North AmericaRecord to Report9. Total Provider FTE'sTotal</v>
          </cell>
        </row>
        <row r="373">
          <cell r="B373" t="str">
            <v>North AmericaRecord to Report10. Total Transition FTE'sTotal</v>
          </cell>
        </row>
        <row r="374">
          <cell r="B374" t="str">
            <v>North AmericaRecord to Report11. Client Employees - Pre Go-LiveClient Location</v>
          </cell>
        </row>
        <row r="375">
          <cell r="B375" t="str">
            <v>North AmericaRecord to Report12. Client Contractors - Pre-Go LiveClient Location</v>
          </cell>
        </row>
        <row r="376">
          <cell r="B376" t="str">
            <v>North AmericaRecord to Report13. Rebadged EmployeesClient Location</v>
          </cell>
        </row>
        <row r="377">
          <cell r="B377" t="str">
            <v>North AmericaRecord to Report14. Rebadged ContractorsClient Location</v>
          </cell>
        </row>
        <row r="378">
          <cell r="B378" t="str">
            <v>North AmericaRecord to Report15. Provider FTE's at: Client LocationIndia</v>
          </cell>
        </row>
        <row r="379">
          <cell r="B379" t="str">
            <v>North AmericaRecord to Report16. Provider FTE's at: IndiaIndia</v>
          </cell>
        </row>
        <row r="380">
          <cell r="B380" t="str">
            <v>North AmericaRecord to Report16. Provider FTE's at: PhilippinesPhilippines</v>
          </cell>
        </row>
        <row r="381">
          <cell r="B381" t="str">
            <v>North AmericaRecord to Report16. Provider FTE's at: &lt;Location 3&gt;&lt;Location 3&gt;</v>
          </cell>
        </row>
        <row r="382">
          <cell r="B382" t="str">
            <v>North AmericaRecord to Report16. Provider FTE's at: &lt;Location 4&gt;&lt;Location 4&gt;</v>
          </cell>
        </row>
        <row r="383">
          <cell r="B383" t="str">
            <v>North AmericaRecord to Report16. Provider FTE's at: &lt;Location 5&gt;&lt;Location 5&gt;</v>
          </cell>
        </row>
        <row r="384">
          <cell r="B384" t="str">
            <v>North AmericaRecord to Report16. Provider FTE's at: &lt;Location 6&gt;&lt;Location 6&gt;</v>
          </cell>
        </row>
        <row r="385">
          <cell r="B385" t="str">
            <v>North AmericaRecord to Report16. Provider FTE's at: &lt;Location 7&gt;&lt;Location 7&gt;</v>
          </cell>
        </row>
        <row r="386">
          <cell r="B386" t="str">
            <v>North AmericaRecord to Report16. Provider FTE's at: &lt;Location 8&gt;&lt;Location 8&gt;</v>
          </cell>
        </row>
        <row r="387">
          <cell r="B387" t="str">
            <v>North AmericaRecord to Report16. Provider FTE's at: &lt;Location 9&gt;&lt;Location 9&gt;</v>
          </cell>
        </row>
        <row r="388">
          <cell r="B388" t="str">
            <v>North AmericaRecord to Report16. Provider FTE's at: &lt;Location 10&gt;&lt;Location 10&gt;</v>
          </cell>
        </row>
        <row r="389">
          <cell r="B389" t="str">
            <v>North AmericaRecord to Report17. Client Operational FTE'sTotal</v>
          </cell>
        </row>
        <row r="390">
          <cell r="B390" t="str">
            <v>North AmericaRecord to Report18. Provider Operational FTE'sTotal</v>
          </cell>
        </row>
        <row r="391">
          <cell r="B391" t="str">
            <v>North AmericaRecord to Report19. Total Operational FTE'sTotal</v>
          </cell>
        </row>
        <row r="392">
          <cell r="B392" t="str">
            <v>LatAmRecord to Report4. Client EmployeesClient Location</v>
          </cell>
        </row>
        <row r="393">
          <cell r="B393" t="str">
            <v>LatAmRecord to Report5. Client ContractorsClient Location</v>
          </cell>
        </row>
        <row r="394">
          <cell r="B394" t="str">
            <v>LatAmRecord to Report6. Provider FTE's at: Client Location</v>
          </cell>
        </row>
        <row r="395">
          <cell r="B395" t="str">
            <v>LatAmRecord to Report7. Provider FTE's at: IndiaIndia</v>
          </cell>
        </row>
        <row r="396">
          <cell r="B396" t="str">
            <v>LatAmRecord to Report7. Provider FTE's at: PhilippinesPhilippines</v>
          </cell>
        </row>
        <row r="397">
          <cell r="B397" t="str">
            <v>LatAmRecord to Report7. Provider FTE's at: &lt;Location 3&gt;&lt;Location 3&gt;</v>
          </cell>
        </row>
        <row r="398">
          <cell r="B398" t="str">
            <v>LatAmRecord to Report7. Provider FTE's at: &lt;Location 4&gt;&lt;Location 4&gt;</v>
          </cell>
        </row>
        <row r="399">
          <cell r="B399" t="str">
            <v>LatAmRecord to Report7. Provider FTE's at: &lt;Location 5&gt;&lt;Location 5&gt;</v>
          </cell>
        </row>
        <row r="400">
          <cell r="B400" t="str">
            <v>LatAmRecord to Report7. Provider FTE's at: &lt;Location 6&gt;&lt;Location 6&gt;</v>
          </cell>
        </row>
        <row r="401">
          <cell r="B401" t="str">
            <v>LatAmRecord to Report7. Provider FTE's at: &lt;Location 7&gt;&lt;Location 7&gt;</v>
          </cell>
        </row>
        <row r="402">
          <cell r="B402" t="str">
            <v>LatAmRecord to Report7. Provider FTE's at: &lt;Location 8&gt;&lt;Location 8&gt;</v>
          </cell>
        </row>
        <row r="403">
          <cell r="B403" t="str">
            <v>LatAmRecord to Report7. Provider FTE's at: &lt;Location 9&gt;&lt;Location 9&gt;</v>
          </cell>
        </row>
        <row r="404">
          <cell r="B404" t="str">
            <v>LatAmRecord to Report7. Provider FTE's at: &lt;Location 10&gt;&lt;Location 10&gt;</v>
          </cell>
        </row>
        <row r="405">
          <cell r="B405" t="str">
            <v>LatAmRecord to Report8. Total Client FTE'sTotal</v>
          </cell>
        </row>
        <row r="406">
          <cell r="B406" t="str">
            <v>LatAmRecord to Report9. Total Provider FTE'sTotal</v>
          </cell>
        </row>
        <row r="407">
          <cell r="B407" t="str">
            <v>LatAmRecord to Report10. Total Transition FTE'sTotal</v>
          </cell>
        </row>
        <row r="408">
          <cell r="B408" t="str">
            <v>LatAmRecord to Report11. Client Employees - Pre Go-LiveClient Location</v>
          </cell>
        </row>
        <row r="409">
          <cell r="B409" t="str">
            <v>LatAmRecord to Report12. Client Contractors - Pre-Go LiveClient Location</v>
          </cell>
        </row>
        <row r="410">
          <cell r="B410" t="str">
            <v>LatAmRecord to Report13. Rebadged EmployeesClient Location</v>
          </cell>
        </row>
        <row r="411">
          <cell r="B411" t="str">
            <v>LatAmRecord to Report14. Rebadged ContractorsClient Location</v>
          </cell>
        </row>
        <row r="412">
          <cell r="B412" t="str">
            <v>LatAmRecord to Report15. Provider FTE's at: Client LocationIndia</v>
          </cell>
        </row>
        <row r="413">
          <cell r="B413" t="str">
            <v>LatAmRecord to Report16. Provider FTE's at: IndiaIndia</v>
          </cell>
        </row>
        <row r="414">
          <cell r="B414" t="str">
            <v>LatAmRecord to Report16. Provider FTE's at: PhilippinesPhilippines</v>
          </cell>
        </row>
        <row r="415">
          <cell r="B415" t="str">
            <v>LatAmRecord to Report16. Provider FTE's at: &lt;Location 3&gt;&lt;Location 3&gt;</v>
          </cell>
        </row>
        <row r="416">
          <cell r="B416" t="str">
            <v>LatAmRecord to Report16. Provider FTE's at: &lt;Location 4&gt;&lt;Location 4&gt;</v>
          </cell>
        </row>
        <row r="417">
          <cell r="B417" t="str">
            <v>LatAmRecord to Report16. Provider FTE's at: &lt;Location 5&gt;&lt;Location 5&gt;</v>
          </cell>
        </row>
        <row r="418">
          <cell r="B418" t="str">
            <v>LatAmRecord to Report16. Provider FTE's at: &lt;Location 6&gt;&lt;Location 6&gt;</v>
          </cell>
        </row>
        <row r="419">
          <cell r="B419" t="str">
            <v>LatAmRecord to Report16. Provider FTE's at: &lt;Location 7&gt;&lt;Location 7&gt;</v>
          </cell>
        </row>
        <row r="420">
          <cell r="B420" t="str">
            <v>LatAmRecord to Report16. Provider FTE's at: &lt;Location 8&gt;&lt;Location 8&gt;</v>
          </cell>
        </row>
        <row r="421">
          <cell r="B421" t="str">
            <v>LatAmRecord to Report16. Provider FTE's at: &lt;Location 9&gt;&lt;Location 9&gt;</v>
          </cell>
        </row>
        <row r="422">
          <cell r="B422" t="str">
            <v>LatAmRecord to Report16. Provider FTE's at: &lt;Location 10&gt;&lt;Location 10&gt;</v>
          </cell>
        </row>
        <row r="423">
          <cell r="B423" t="str">
            <v>LatAmRecord to Report17. Client Operational FTE'sTotal</v>
          </cell>
        </row>
        <row r="424">
          <cell r="B424" t="str">
            <v>LatAmRecord to Report18. Provider Operational FTE'sTotal</v>
          </cell>
        </row>
        <row r="425">
          <cell r="B425" t="str">
            <v>LatAmRecord to Report19. Total Operational FTE'sTotal</v>
          </cell>
        </row>
        <row r="426">
          <cell r="B426" t="str">
            <v>EMEARecord to Report4. Client EmployeesClient Location</v>
          </cell>
        </row>
        <row r="427">
          <cell r="B427" t="str">
            <v>EMEARecord to Report5. Client ContractorsClient Location</v>
          </cell>
        </row>
        <row r="428">
          <cell r="B428" t="str">
            <v>EMEARecord to Report6. Provider FTE's at: Client Location</v>
          </cell>
        </row>
        <row r="429">
          <cell r="B429" t="str">
            <v>EMEARecord to Report7. Provider FTE's at: IndiaIndia</v>
          </cell>
        </row>
        <row r="430">
          <cell r="B430" t="str">
            <v>EMEARecord to Report7. Provider FTE's at: PhilippinesPhilippines</v>
          </cell>
        </row>
        <row r="431">
          <cell r="B431" t="str">
            <v>EMEARecord to Report7. Provider FTE's at: &lt;Location 3&gt;&lt;Location 3&gt;</v>
          </cell>
        </row>
        <row r="432">
          <cell r="B432" t="str">
            <v>EMEARecord to Report7. Provider FTE's at: &lt;Location 4&gt;&lt;Location 4&gt;</v>
          </cell>
        </row>
        <row r="433">
          <cell r="B433" t="str">
            <v>EMEARecord to Report7. Provider FTE's at: &lt;Location 5&gt;&lt;Location 5&gt;</v>
          </cell>
        </row>
        <row r="434">
          <cell r="B434" t="str">
            <v>EMEARecord to Report7. Provider FTE's at: &lt;Location 6&gt;&lt;Location 6&gt;</v>
          </cell>
        </row>
        <row r="435">
          <cell r="B435" t="str">
            <v>EMEARecord to Report7. Provider FTE's at: &lt;Location 7&gt;&lt;Location 7&gt;</v>
          </cell>
        </row>
        <row r="436">
          <cell r="B436" t="str">
            <v>EMEARecord to Report7. Provider FTE's at: &lt;Location 8&gt;&lt;Location 8&gt;</v>
          </cell>
        </row>
        <row r="437">
          <cell r="B437" t="str">
            <v>EMEARecord to Report7. Provider FTE's at: &lt;Location 9&gt;&lt;Location 9&gt;</v>
          </cell>
        </row>
        <row r="438">
          <cell r="B438" t="str">
            <v>EMEARecord to Report7. Provider FTE's at: &lt;Location 10&gt;&lt;Location 10&gt;</v>
          </cell>
        </row>
        <row r="439">
          <cell r="B439" t="str">
            <v>EMEARecord to Report8. Total Client FTE'sTotal</v>
          </cell>
        </row>
        <row r="440">
          <cell r="B440" t="str">
            <v>EMEARecord to Report9. Total Provider FTE'sTotal</v>
          </cell>
        </row>
        <row r="441">
          <cell r="B441" t="str">
            <v>EMEARecord to Report10. Total Transition FTE'sTotal</v>
          </cell>
        </row>
        <row r="442">
          <cell r="B442" t="str">
            <v>EMEARecord to Report11. Client Employees - Pre Go-LiveClient Location</v>
          </cell>
        </row>
        <row r="443">
          <cell r="B443" t="str">
            <v>EMEARecord to Report12. Client Contractors - Pre-Go LiveClient Location</v>
          </cell>
        </row>
        <row r="444">
          <cell r="B444" t="str">
            <v>EMEARecord to Report13. Rebadged EmployeesClient Location</v>
          </cell>
        </row>
        <row r="445">
          <cell r="B445" t="str">
            <v>EMEARecord to Report14. Rebadged ContractorsClient Location</v>
          </cell>
        </row>
        <row r="446">
          <cell r="B446" t="str">
            <v>EMEARecord to Report15. Provider FTE's at: Client LocationIndia</v>
          </cell>
        </row>
        <row r="447">
          <cell r="B447" t="str">
            <v>EMEARecord to Report16. Provider FTE's at: IndiaIndia</v>
          </cell>
        </row>
        <row r="448">
          <cell r="B448" t="str">
            <v>EMEARecord to Report16. Provider FTE's at: PhilippinesPhilippines</v>
          </cell>
        </row>
        <row r="449">
          <cell r="B449" t="str">
            <v>EMEARecord to Report16. Provider FTE's at: &lt;Location 3&gt;&lt;Location 3&gt;</v>
          </cell>
        </row>
        <row r="450">
          <cell r="B450" t="str">
            <v>EMEARecord to Report16. Provider FTE's at: &lt;Location 4&gt;&lt;Location 4&gt;</v>
          </cell>
        </row>
        <row r="451">
          <cell r="B451" t="str">
            <v>EMEARecord to Report16. Provider FTE's at: &lt;Location 5&gt;&lt;Location 5&gt;</v>
          </cell>
        </row>
        <row r="452">
          <cell r="B452" t="str">
            <v>EMEARecord to Report16. Provider FTE's at: &lt;Location 6&gt;&lt;Location 6&gt;</v>
          </cell>
        </row>
        <row r="453">
          <cell r="B453" t="str">
            <v>EMEARecord to Report16. Provider FTE's at: &lt;Location 7&gt;&lt;Location 7&gt;</v>
          </cell>
        </row>
        <row r="454">
          <cell r="B454" t="str">
            <v>EMEARecord to Report16. Provider FTE's at: &lt;Location 8&gt;&lt;Location 8&gt;</v>
          </cell>
        </row>
        <row r="455">
          <cell r="B455" t="str">
            <v>EMEARecord to Report16. Provider FTE's at: &lt;Location 9&gt;&lt;Location 9&gt;</v>
          </cell>
        </row>
        <row r="456">
          <cell r="B456" t="str">
            <v>EMEARecord to Report16. Provider FTE's at: &lt;Location 10&gt;&lt;Location 10&gt;</v>
          </cell>
        </row>
        <row r="457">
          <cell r="B457" t="str">
            <v>EMEARecord to Report17. Client Operational FTE'sTotal</v>
          </cell>
        </row>
        <row r="458">
          <cell r="B458" t="str">
            <v>EMEARecord to Report18. Provider Operational FTE'sTotal</v>
          </cell>
        </row>
        <row r="459">
          <cell r="B459" t="str">
            <v>EMEARecord to Report19. Total Operational FTE'sTotal</v>
          </cell>
        </row>
        <row r="460">
          <cell r="B460" t="str">
            <v>APACRecord to Report4. Client EmployeesClient Location</v>
          </cell>
        </row>
        <row r="461">
          <cell r="B461" t="str">
            <v>APACRecord to Report5. Client ContractorsClient Location</v>
          </cell>
        </row>
        <row r="462">
          <cell r="B462" t="str">
            <v>APACRecord to Report6. Provider FTE's at: Client Location</v>
          </cell>
        </row>
        <row r="463">
          <cell r="B463" t="str">
            <v>APACRecord to Report7. Provider FTE's at: IndiaIndia</v>
          </cell>
        </row>
        <row r="464">
          <cell r="B464" t="str">
            <v>APACRecord to Report7. Provider FTE's at: PhilippinesPhilippines</v>
          </cell>
        </row>
        <row r="465">
          <cell r="B465" t="str">
            <v>APACRecord to Report7. Provider FTE's at: &lt;Location 3&gt;&lt;Location 3&gt;</v>
          </cell>
        </row>
        <row r="466">
          <cell r="B466" t="str">
            <v>APACRecord to Report7. Provider FTE's at: &lt;Location 4&gt;&lt;Location 4&gt;</v>
          </cell>
        </row>
        <row r="467">
          <cell r="B467" t="str">
            <v>APACRecord to Report7. Provider FTE's at: &lt;Location 5&gt;&lt;Location 5&gt;</v>
          </cell>
        </row>
        <row r="468">
          <cell r="B468" t="str">
            <v>APACRecord to Report7. Provider FTE's at: &lt;Location 6&gt;&lt;Location 6&gt;</v>
          </cell>
        </row>
        <row r="469">
          <cell r="B469" t="str">
            <v>APACRecord to Report7. Provider FTE's at: &lt;Location 7&gt;&lt;Location 7&gt;</v>
          </cell>
        </row>
        <row r="470">
          <cell r="B470" t="str">
            <v>APACRecord to Report7. Provider FTE's at: &lt;Location 8&gt;&lt;Location 8&gt;</v>
          </cell>
        </row>
        <row r="471">
          <cell r="B471" t="str">
            <v>APACRecord to Report7. Provider FTE's at: &lt;Location 9&gt;&lt;Location 9&gt;</v>
          </cell>
        </row>
        <row r="472">
          <cell r="B472" t="str">
            <v>APACRecord to Report7. Provider FTE's at: &lt;Location 10&gt;&lt;Location 10&gt;</v>
          </cell>
        </row>
        <row r="473">
          <cell r="B473" t="str">
            <v>APACRecord to Report8. Total Client FTE'sTotal</v>
          </cell>
        </row>
        <row r="474">
          <cell r="B474" t="str">
            <v>APACRecord to Report9. Total Provider FTE'sTotal</v>
          </cell>
        </row>
        <row r="475">
          <cell r="B475" t="str">
            <v>APACRecord to Report10. Total Transition FTE'sTotal</v>
          </cell>
        </row>
        <row r="476">
          <cell r="B476" t="str">
            <v>APACRecord to Report11. Client Employees - Pre Go-LiveClient Location</v>
          </cell>
        </row>
        <row r="477">
          <cell r="B477" t="str">
            <v>APACRecord to Report12. Client Contractors - Pre-Go LiveClient Location</v>
          </cell>
        </row>
        <row r="478">
          <cell r="B478" t="str">
            <v>APACRecord to Report13. Rebadged EmployeesClient Location</v>
          </cell>
        </row>
        <row r="479">
          <cell r="B479" t="str">
            <v>APACRecord to Report14. Rebadged ContractorsClient Location</v>
          </cell>
        </row>
        <row r="480">
          <cell r="B480" t="str">
            <v>APACRecord to Report15. Provider FTE's at: Client LocationIndia</v>
          </cell>
        </row>
        <row r="481">
          <cell r="B481" t="str">
            <v>APACRecord to Report16. Provider FTE's at: IndiaIndia</v>
          </cell>
        </row>
        <row r="482">
          <cell r="B482" t="str">
            <v>APACRecord to Report16. Provider FTE's at: PhilippinesPhilippines</v>
          </cell>
        </row>
        <row r="483">
          <cell r="B483" t="str">
            <v>APACRecord to Report16. Provider FTE's at: &lt;Location 3&gt;&lt;Location 3&gt;</v>
          </cell>
        </row>
        <row r="484">
          <cell r="B484" t="str">
            <v>APACRecord to Report16. Provider FTE's at: &lt;Location 4&gt;&lt;Location 4&gt;</v>
          </cell>
        </row>
        <row r="485">
          <cell r="B485" t="str">
            <v>APACRecord to Report16. Provider FTE's at: &lt;Location 5&gt;&lt;Location 5&gt;</v>
          </cell>
        </row>
        <row r="486">
          <cell r="B486" t="str">
            <v>APACRecord to Report16. Provider FTE's at: &lt;Location 6&gt;&lt;Location 6&gt;</v>
          </cell>
        </row>
        <row r="487">
          <cell r="B487" t="str">
            <v>APACRecord to Report16. Provider FTE's at: &lt;Location 7&gt;&lt;Location 7&gt;</v>
          </cell>
        </row>
        <row r="488">
          <cell r="B488" t="str">
            <v>APACRecord to Report16. Provider FTE's at: &lt;Location 8&gt;&lt;Location 8&gt;</v>
          </cell>
        </row>
        <row r="489">
          <cell r="B489" t="str">
            <v>APACRecord to Report16. Provider FTE's at: &lt;Location 9&gt;&lt;Location 9&gt;</v>
          </cell>
        </row>
        <row r="490">
          <cell r="B490" t="str">
            <v>APACRecord to Report16. Provider FTE's at: &lt;Location 10&gt;&lt;Location 10&gt;</v>
          </cell>
        </row>
        <row r="491">
          <cell r="B491" t="str">
            <v>APACRecord to Report17. Client Operational FTE'sTotal</v>
          </cell>
        </row>
        <row r="492">
          <cell r="B492" t="str">
            <v>APACRecord to Report18. Provider Operational FTE'sTotal</v>
          </cell>
        </row>
        <row r="493">
          <cell r="B493" t="str">
            <v>APACRecord to Report19. Total Operational FTE'sTotal</v>
          </cell>
        </row>
        <row r="494">
          <cell r="B494" t="str">
            <v>GlobalRecord to Report4. Client EmployeesClient Location</v>
          </cell>
        </row>
        <row r="495">
          <cell r="B495" t="str">
            <v>GlobalRecord to Report5. Client ContractorsClient Location</v>
          </cell>
        </row>
        <row r="496">
          <cell r="B496" t="str">
            <v>GlobalRecord to Report6. Provider FTE's at: Client Location</v>
          </cell>
        </row>
        <row r="497">
          <cell r="B497" t="str">
            <v>GlobalRecord to Report7. Provider FTE's at: IndiaIndia</v>
          </cell>
        </row>
        <row r="498">
          <cell r="B498" t="str">
            <v>GlobalRecord to Report7. Provider FTE's at: PhilippinesPhilippines</v>
          </cell>
        </row>
        <row r="499">
          <cell r="B499" t="str">
            <v>GlobalRecord to Report7. Provider FTE's at: &lt;Location 3&gt;&lt;Location 3&gt;</v>
          </cell>
        </row>
        <row r="500">
          <cell r="B500" t="str">
            <v>GlobalRecord to Report7. Provider FTE's at: &lt;Location 4&gt;&lt;Location 4&gt;</v>
          </cell>
        </row>
        <row r="501">
          <cell r="B501" t="str">
            <v>GlobalRecord to Report7. Provider FTE's at: &lt;Location 5&gt;&lt;Location 5&gt;</v>
          </cell>
        </row>
        <row r="502">
          <cell r="B502" t="str">
            <v>GlobalRecord to Report7. Provider FTE's at: &lt;Location 6&gt;&lt;Location 6&gt;</v>
          </cell>
        </row>
        <row r="503">
          <cell r="B503" t="str">
            <v>GlobalRecord to Report7. Provider FTE's at: &lt;Location 7&gt;&lt;Location 7&gt;</v>
          </cell>
        </row>
        <row r="504">
          <cell r="B504" t="str">
            <v>GlobalRecord to Report7. Provider FTE's at: &lt;Location 8&gt;&lt;Location 8&gt;</v>
          </cell>
        </row>
        <row r="505">
          <cell r="B505" t="str">
            <v>GlobalRecord to Report7. Provider FTE's at: &lt;Location 9&gt;&lt;Location 9&gt;</v>
          </cell>
        </row>
        <row r="506">
          <cell r="B506" t="str">
            <v>GlobalRecord to Report7. Provider FTE's at: &lt;Location 10&gt;&lt;Location 10&gt;</v>
          </cell>
        </row>
        <row r="507">
          <cell r="B507" t="str">
            <v>GlobalRecord to Report8. Total Client FTE'sTotal</v>
          </cell>
        </row>
        <row r="508">
          <cell r="B508" t="str">
            <v>GlobalRecord to Report9. Total Provider FTE'sTotal</v>
          </cell>
        </row>
        <row r="509">
          <cell r="B509" t="str">
            <v>GlobalRecord to Report10. Total Transition FTE'sTotal</v>
          </cell>
        </row>
        <row r="510">
          <cell r="B510" t="str">
            <v>GlobalRecord to Report11. Client Employees - Pre Go-LiveClient Location</v>
          </cell>
        </row>
        <row r="511">
          <cell r="B511" t="str">
            <v>GlobalRecord to Report12. Client Contractors - Pre-Go LiveClient Location</v>
          </cell>
        </row>
        <row r="512">
          <cell r="B512" t="str">
            <v>GlobalRecord to Report13. Rebadged EmployeesClient Location</v>
          </cell>
        </row>
        <row r="513">
          <cell r="B513" t="str">
            <v>GlobalRecord to Report14. Rebadged ContractorsClient Location</v>
          </cell>
        </row>
        <row r="514">
          <cell r="B514" t="str">
            <v>GlobalRecord to Report15. Provider FTE's at: Client LocationIndia</v>
          </cell>
        </row>
        <row r="515">
          <cell r="B515" t="str">
            <v>GlobalRecord to Report16. Provider FTE's at: IndiaIndia</v>
          </cell>
        </row>
        <row r="516">
          <cell r="B516" t="str">
            <v>GlobalRecord to Report16. Provider FTE's at: PhilippinesPhilippines</v>
          </cell>
        </row>
        <row r="517">
          <cell r="B517" t="str">
            <v>GlobalRecord to Report16. Provider FTE's at: &lt;Location 3&gt;&lt;Location 3&gt;</v>
          </cell>
        </row>
        <row r="518">
          <cell r="B518" t="str">
            <v>GlobalRecord to Report16. Provider FTE's at: &lt;Location 4&gt;&lt;Location 4&gt;</v>
          </cell>
        </row>
        <row r="519">
          <cell r="B519" t="str">
            <v>GlobalRecord to Report16. Provider FTE's at: &lt;Location 5&gt;&lt;Location 5&gt;</v>
          </cell>
        </row>
        <row r="520">
          <cell r="B520" t="str">
            <v>GlobalRecord to Report16. Provider FTE's at: &lt;Location 6&gt;&lt;Location 6&gt;</v>
          </cell>
        </row>
        <row r="521">
          <cell r="B521" t="str">
            <v>GlobalRecord to Report16. Provider FTE's at: &lt;Location 7&gt;&lt;Location 7&gt;</v>
          </cell>
        </row>
        <row r="522">
          <cell r="B522" t="str">
            <v>GlobalRecord to Report16. Provider FTE's at: &lt;Location 8&gt;&lt;Location 8&gt;</v>
          </cell>
        </row>
        <row r="523">
          <cell r="B523" t="str">
            <v>GlobalRecord to Report16. Provider FTE's at: &lt;Location 9&gt;&lt;Location 9&gt;</v>
          </cell>
        </row>
        <row r="524">
          <cell r="B524" t="str">
            <v>GlobalRecord to Report16. Provider FTE's at: &lt;Location 10&gt;&lt;Location 10&gt;</v>
          </cell>
        </row>
        <row r="525">
          <cell r="B525" t="str">
            <v>GlobalRecord to Report17. Client Operational FTE'sTotal</v>
          </cell>
        </row>
        <row r="526">
          <cell r="B526" t="str">
            <v>GlobalRecord to Report18. Provider Operational FTE'sTotal</v>
          </cell>
        </row>
        <row r="527">
          <cell r="B527" t="str">
            <v>GlobalRecord to Report19. Total Operational FTE'sTotal</v>
          </cell>
        </row>
        <row r="528">
          <cell r="B528" t="str">
            <v>North AmericaBusiness Performance Management4. Client EmployeesClient Location</v>
          </cell>
        </row>
        <row r="529">
          <cell r="B529" t="str">
            <v>North AmericaBusiness Performance Management5. Client ContractorsClient Location</v>
          </cell>
        </row>
        <row r="530">
          <cell r="B530" t="str">
            <v>North AmericaBusiness Performance Management6. Provider FTE's at: Client Location</v>
          </cell>
        </row>
        <row r="531">
          <cell r="B531" t="str">
            <v>North AmericaBusiness Performance Management7. Provider FTE's at: IndiaIndia</v>
          </cell>
        </row>
        <row r="532">
          <cell r="B532" t="str">
            <v>North AmericaBusiness Performance Management7. Provider FTE's at: PhilippinesPhilippines</v>
          </cell>
        </row>
        <row r="533">
          <cell r="B533" t="str">
            <v>North AmericaBusiness Performance Management7. Provider FTE's at: &lt;Location 3&gt;&lt;Location 3&gt;</v>
          </cell>
        </row>
        <row r="534">
          <cell r="B534" t="str">
            <v>North AmericaBusiness Performance Management7. Provider FTE's at: &lt;Location 4&gt;&lt;Location 4&gt;</v>
          </cell>
        </row>
        <row r="535">
          <cell r="B535" t="str">
            <v>North AmericaBusiness Performance Management7. Provider FTE's at: &lt;Location 5&gt;&lt;Location 5&gt;</v>
          </cell>
        </row>
        <row r="536">
          <cell r="B536" t="str">
            <v>North AmericaBusiness Performance Management7. Provider FTE's at: &lt;Location 6&gt;&lt;Location 6&gt;</v>
          </cell>
        </row>
        <row r="537">
          <cell r="B537" t="str">
            <v>North AmericaBusiness Performance Management7. Provider FTE's at: &lt;Location 7&gt;&lt;Location 7&gt;</v>
          </cell>
        </row>
        <row r="538">
          <cell r="B538" t="str">
            <v>North AmericaBusiness Performance Management7. Provider FTE's at: &lt;Location 8&gt;&lt;Location 8&gt;</v>
          </cell>
        </row>
        <row r="539">
          <cell r="B539" t="str">
            <v>North AmericaBusiness Performance Management7. Provider FTE's at: &lt;Location 9&gt;&lt;Location 9&gt;</v>
          </cell>
        </row>
        <row r="540">
          <cell r="B540" t="str">
            <v>North AmericaBusiness Performance Management7. Provider FTE's at: &lt;Location 10&gt;&lt;Location 10&gt;</v>
          </cell>
        </row>
        <row r="541">
          <cell r="B541" t="str">
            <v>North AmericaBusiness Performance Management8. Total Client FTE'sTotal</v>
          </cell>
        </row>
        <row r="542">
          <cell r="B542" t="str">
            <v>North AmericaBusiness Performance Management9. Total Provider FTE'sTotal</v>
          </cell>
        </row>
        <row r="543">
          <cell r="B543" t="str">
            <v>North AmericaBusiness Performance Management10. Total Transition FTE'sTotal</v>
          </cell>
        </row>
        <row r="544">
          <cell r="B544" t="str">
            <v>North AmericaBusiness Performance Management11. Client Employees - Pre Go-LiveClient Location</v>
          </cell>
        </row>
        <row r="545">
          <cell r="B545" t="str">
            <v>North AmericaBusiness Performance Management12. Client Contractors - Pre-Go LiveClient Location</v>
          </cell>
        </row>
        <row r="546">
          <cell r="B546" t="str">
            <v>North AmericaBusiness Performance Management13. Rebadged EmployeesClient Location</v>
          </cell>
        </row>
        <row r="547">
          <cell r="B547" t="str">
            <v>North AmericaBusiness Performance Management14. Rebadged ContractorsClient Location</v>
          </cell>
        </row>
        <row r="548">
          <cell r="B548" t="str">
            <v>North AmericaBusiness Performance Management15. Provider FTE's at: Client LocationIndia</v>
          </cell>
        </row>
        <row r="549">
          <cell r="B549" t="str">
            <v>North AmericaBusiness Performance Management16. Provider FTE's at: IndiaIndia</v>
          </cell>
        </row>
        <row r="550">
          <cell r="B550" t="str">
            <v>North AmericaBusiness Performance Management16. Provider FTE's at: PhilippinesPhilippines</v>
          </cell>
        </row>
        <row r="551">
          <cell r="B551" t="str">
            <v>North AmericaBusiness Performance Management16. Provider FTE's at: &lt;Location 3&gt;&lt;Location 3&gt;</v>
          </cell>
        </row>
        <row r="552">
          <cell r="B552" t="str">
            <v>North AmericaBusiness Performance Management16. Provider FTE's at: &lt;Location 4&gt;&lt;Location 4&gt;</v>
          </cell>
        </row>
        <row r="553">
          <cell r="B553" t="str">
            <v>North AmericaBusiness Performance Management16. Provider FTE's at: &lt;Location 5&gt;&lt;Location 5&gt;</v>
          </cell>
        </row>
        <row r="554">
          <cell r="B554" t="str">
            <v>North AmericaBusiness Performance Management16. Provider FTE's at: &lt;Location 6&gt;&lt;Location 6&gt;</v>
          </cell>
        </row>
        <row r="555">
          <cell r="B555" t="str">
            <v>North AmericaBusiness Performance Management16. Provider FTE's at: &lt;Location 7&gt;&lt;Location 7&gt;</v>
          </cell>
        </row>
        <row r="556">
          <cell r="B556" t="str">
            <v>North AmericaBusiness Performance Management16. Provider FTE's at: &lt;Location 8&gt;&lt;Location 8&gt;</v>
          </cell>
        </row>
        <row r="557">
          <cell r="B557" t="str">
            <v>North AmericaBusiness Performance Management16. Provider FTE's at: &lt;Location 9&gt;&lt;Location 9&gt;</v>
          </cell>
        </row>
        <row r="558">
          <cell r="B558" t="str">
            <v>North AmericaBusiness Performance Management16. Provider FTE's at: &lt;Location 10&gt;&lt;Location 10&gt;</v>
          </cell>
        </row>
        <row r="559">
          <cell r="B559" t="str">
            <v>North AmericaBusiness Performance Management17. Client Operational FTE'sTotal</v>
          </cell>
        </row>
        <row r="560">
          <cell r="B560" t="str">
            <v>North AmericaBusiness Performance Management18. Provider Operational FTE'sTotal</v>
          </cell>
        </row>
        <row r="561">
          <cell r="B561" t="str">
            <v>North AmericaBusiness Performance Management19. Total Operational FTE'sTotal</v>
          </cell>
        </row>
        <row r="562">
          <cell r="B562" t="str">
            <v>LatAmBusiness Performance Management4. Client EmployeesClient Location</v>
          </cell>
        </row>
        <row r="563">
          <cell r="B563" t="str">
            <v>LatAmBusiness Performance Management5. Client ContractorsClient Location</v>
          </cell>
        </row>
        <row r="564">
          <cell r="B564" t="str">
            <v>LatAmBusiness Performance Management6. Provider FTE's at: Client Location</v>
          </cell>
        </row>
        <row r="565">
          <cell r="B565" t="str">
            <v>LatAmBusiness Performance Management7. Provider FTE's at: IndiaIndia</v>
          </cell>
        </row>
        <row r="566">
          <cell r="B566" t="str">
            <v>LatAmBusiness Performance Management7. Provider FTE's at: PhilippinesPhilippines</v>
          </cell>
        </row>
        <row r="567">
          <cell r="B567" t="str">
            <v>LatAmBusiness Performance Management7. Provider FTE's at: &lt;Location 3&gt;&lt;Location 3&gt;</v>
          </cell>
        </row>
        <row r="568">
          <cell r="B568" t="str">
            <v>LatAmBusiness Performance Management7. Provider FTE's at: &lt;Location 4&gt;&lt;Location 4&gt;</v>
          </cell>
        </row>
        <row r="569">
          <cell r="B569" t="str">
            <v>LatAmBusiness Performance Management7. Provider FTE's at: &lt;Location 5&gt;&lt;Location 5&gt;</v>
          </cell>
        </row>
        <row r="570">
          <cell r="B570" t="str">
            <v>LatAmBusiness Performance Management7. Provider FTE's at: &lt;Location 6&gt;&lt;Location 6&gt;</v>
          </cell>
        </row>
        <row r="571">
          <cell r="B571" t="str">
            <v>LatAmBusiness Performance Management7. Provider FTE's at: &lt;Location 7&gt;&lt;Location 7&gt;</v>
          </cell>
        </row>
        <row r="572">
          <cell r="B572" t="str">
            <v>LatAmBusiness Performance Management7. Provider FTE's at: &lt;Location 8&gt;&lt;Location 8&gt;</v>
          </cell>
        </row>
        <row r="573">
          <cell r="B573" t="str">
            <v>LatAmBusiness Performance Management7. Provider FTE's at: &lt;Location 9&gt;&lt;Location 9&gt;</v>
          </cell>
        </row>
        <row r="574">
          <cell r="B574" t="str">
            <v>LatAmBusiness Performance Management7. Provider FTE's at: &lt;Location 10&gt;&lt;Location 10&gt;</v>
          </cell>
        </row>
        <row r="575">
          <cell r="B575" t="str">
            <v>LatAmBusiness Performance Management8. Total Client FTE'sTotal</v>
          </cell>
        </row>
        <row r="576">
          <cell r="B576" t="str">
            <v>LatAmBusiness Performance Management9. Total Provider FTE'sTotal</v>
          </cell>
        </row>
        <row r="577">
          <cell r="B577" t="str">
            <v>LatAmBusiness Performance Management10. Total Transition FTE'sTotal</v>
          </cell>
        </row>
        <row r="578">
          <cell r="B578" t="str">
            <v>LatAmBusiness Performance Management11. Client Employees - Pre Go-LiveClient Location</v>
          </cell>
        </row>
        <row r="579">
          <cell r="B579" t="str">
            <v>LatAmBusiness Performance Management12. Client Contractors - Pre-Go LiveClient Location</v>
          </cell>
        </row>
        <row r="580">
          <cell r="B580" t="str">
            <v>LatAmBusiness Performance Management13. Rebadged EmployeesClient Location</v>
          </cell>
        </row>
        <row r="581">
          <cell r="B581" t="str">
            <v>LatAmBusiness Performance Management14. Rebadged ContractorsClient Location</v>
          </cell>
        </row>
        <row r="582">
          <cell r="B582" t="str">
            <v>LatAmBusiness Performance Management15. Provider FTE's at: Client LocationIndia</v>
          </cell>
        </row>
        <row r="583">
          <cell r="B583" t="str">
            <v>LatAmBusiness Performance Management16. Provider FTE's at: IndiaIndia</v>
          </cell>
        </row>
        <row r="584">
          <cell r="B584" t="str">
            <v>LatAmBusiness Performance Management16. Provider FTE's at: PhilippinesPhilippines</v>
          </cell>
        </row>
        <row r="585">
          <cell r="B585" t="str">
            <v>LatAmBusiness Performance Management16. Provider FTE's at: &lt;Location 3&gt;&lt;Location 3&gt;</v>
          </cell>
        </row>
        <row r="586">
          <cell r="B586" t="str">
            <v>LatAmBusiness Performance Management16. Provider FTE's at: &lt;Location 4&gt;&lt;Location 4&gt;</v>
          </cell>
        </row>
        <row r="587">
          <cell r="B587" t="str">
            <v>LatAmBusiness Performance Management16. Provider FTE's at: &lt;Location 5&gt;&lt;Location 5&gt;</v>
          </cell>
        </row>
        <row r="588">
          <cell r="B588" t="str">
            <v>LatAmBusiness Performance Management16. Provider FTE's at: &lt;Location 6&gt;&lt;Location 6&gt;</v>
          </cell>
        </row>
        <row r="589">
          <cell r="B589" t="str">
            <v>LatAmBusiness Performance Management16. Provider FTE's at: &lt;Location 7&gt;&lt;Location 7&gt;</v>
          </cell>
        </row>
        <row r="590">
          <cell r="B590" t="str">
            <v>LatAmBusiness Performance Management16. Provider FTE's at: &lt;Location 8&gt;&lt;Location 8&gt;</v>
          </cell>
        </row>
        <row r="591">
          <cell r="B591" t="str">
            <v>LatAmBusiness Performance Management16. Provider FTE's at: &lt;Location 9&gt;&lt;Location 9&gt;</v>
          </cell>
        </row>
        <row r="592">
          <cell r="B592" t="str">
            <v>LatAmBusiness Performance Management16. Provider FTE's at: &lt;Location 10&gt;&lt;Location 10&gt;</v>
          </cell>
        </row>
        <row r="593">
          <cell r="B593" t="str">
            <v>LatAmBusiness Performance Management17. Client Operational FTE'sTotal</v>
          </cell>
        </row>
        <row r="594">
          <cell r="B594" t="str">
            <v>LatAmBusiness Performance Management18. Provider Operational FTE'sTotal</v>
          </cell>
        </row>
        <row r="595">
          <cell r="B595" t="str">
            <v>LatAmBusiness Performance Management19. Total Operational FTE'sTotal</v>
          </cell>
        </row>
        <row r="596">
          <cell r="B596" t="str">
            <v>EMEABusiness Performance Management4. Client EmployeesClient Location</v>
          </cell>
        </row>
        <row r="597">
          <cell r="B597" t="str">
            <v>EMEABusiness Performance Management5. Client ContractorsClient Location</v>
          </cell>
        </row>
        <row r="598">
          <cell r="B598" t="str">
            <v>EMEABusiness Performance Management6. Provider FTE's at: Client Location</v>
          </cell>
        </row>
        <row r="599">
          <cell r="B599" t="str">
            <v>EMEABusiness Performance Management7. Provider FTE's at: IndiaIndia</v>
          </cell>
        </row>
        <row r="600">
          <cell r="B600" t="str">
            <v>EMEABusiness Performance Management7. Provider FTE's at: PhilippinesPhilippines</v>
          </cell>
        </row>
        <row r="601">
          <cell r="B601" t="str">
            <v>EMEABusiness Performance Management7. Provider FTE's at: &lt;Location 3&gt;&lt;Location 3&gt;</v>
          </cell>
        </row>
        <row r="602">
          <cell r="B602" t="str">
            <v>EMEABusiness Performance Management7. Provider FTE's at: &lt;Location 4&gt;&lt;Location 4&gt;</v>
          </cell>
        </row>
        <row r="603">
          <cell r="B603" t="str">
            <v>EMEABusiness Performance Management7. Provider FTE's at: &lt;Location 5&gt;&lt;Location 5&gt;</v>
          </cell>
        </row>
        <row r="604">
          <cell r="B604" t="str">
            <v>EMEABusiness Performance Management7. Provider FTE's at: &lt;Location 6&gt;&lt;Location 6&gt;</v>
          </cell>
        </row>
        <row r="605">
          <cell r="B605" t="str">
            <v>EMEABusiness Performance Management7. Provider FTE's at: &lt;Location 7&gt;&lt;Location 7&gt;</v>
          </cell>
        </row>
        <row r="606">
          <cell r="B606" t="str">
            <v>EMEABusiness Performance Management7. Provider FTE's at: &lt;Location 8&gt;&lt;Location 8&gt;</v>
          </cell>
        </row>
        <row r="607">
          <cell r="B607" t="str">
            <v>EMEABusiness Performance Management7. Provider FTE's at: &lt;Location 9&gt;&lt;Location 9&gt;</v>
          </cell>
        </row>
        <row r="608">
          <cell r="B608" t="str">
            <v>EMEABusiness Performance Management7. Provider FTE's at: &lt;Location 10&gt;&lt;Location 10&gt;</v>
          </cell>
        </row>
        <row r="609">
          <cell r="B609" t="str">
            <v>EMEABusiness Performance Management8. Total Client FTE'sTotal</v>
          </cell>
        </row>
        <row r="610">
          <cell r="B610" t="str">
            <v>EMEABusiness Performance Management9. Total Provider FTE'sTotal</v>
          </cell>
        </row>
        <row r="611">
          <cell r="B611" t="str">
            <v>EMEABusiness Performance Management10. Total Transition FTE'sTotal</v>
          </cell>
        </row>
        <row r="612">
          <cell r="B612" t="str">
            <v>EMEABusiness Performance Management11. Client Employees - Pre Go-LiveClient Location</v>
          </cell>
        </row>
        <row r="613">
          <cell r="B613" t="str">
            <v>EMEABusiness Performance Management12. Client Contractors - Pre-Go LiveClient Location</v>
          </cell>
        </row>
        <row r="614">
          <cell r="B614" t="str">
            <v>EMEABusiness Performance Management13. Rebadged EmployeesClient Location</v>
          </cell>
        </row>
        <row r="615">
          <cell r="B615" t="str">
            <v>EMEABusiness Performance Management14. Rebadged ContractorsClient Location</v>
          </cell>
        </row>
        <row r="616">
          <cell r="B616" t="str">
            <v>EMEABusiness Performance Management15. Provider FTE's at: Client LocationIndia</v>
          </cell>
        </row>
        <row r="617">
          <cell r="B617" t="str">
            <v>EMEABusiness Performance Management16. Provider FTE's at: IndiaIndia</v>
          </cell>
        </row>
        <row r="618">
          <cell r="B618" t="str">
            <v>EMEABusiness Performance Management16. Provider FTE's at: PhilippinesPhilippines</v>
          </cell>
        </row>
        <row r="619">
          <cell r="B619" t="str">
            <v>EMEABusiness Performance Management16. Provider FTE's at: &lt;Location 3&gt;&lt;Location 3&gt;</v>
          </cell>
        </row>
        <row r="620">
          <cell r="B620" t="str">
            <v>EMEABusiness Performance Management16. Provider FTE's at: &lt;Location 4&gt;&lt;Location 4&gt;</v>
          </cell>
        </row>
        <row r="621">
          <cell r="B621" t="str">
            <v>EMEABusiness Performance Management16. Provider FTE's at: &lt;Location 5&gt;&lt;Location 5&gt;</v>
          </cell>
        </row>
        <row r="622">
          <cell r="B622" t="str">
            <v>EMEABusiness Performance Management16. Provider FTE's at: &lt;Location 6&gt;&lt;Location 6&gt;</v>
          </cell>
        </row>
        <row r="623">
          <cell r="B623" t="str">
            <v>EMEABusiness Performance Management16. Provider FTE's at: &lt;Location 7&gt;&lt;Location 7&gt;</v>
          </cell>
        </row>
        <row r="624">
          <cell r="B624" t="str">
            <v>EMEABusiness Performance Management16. Provider FTE's at: &lt;Location 8&gt;&lt;Location 8&gt;</v>
          </cell>
        </row>
        <row r="625">
          <cell r="B625" t="str">
            <v>EMEABusiness Performance Management16. Provider FTE's at: &lt;Location 9&gt;&lt;Location 9&gt;</v>
          </cell>
        </row>
        <row r="626">
          <cell r="B626" t="str">
            <v>EMEABusiness Performance Management16. Provider FTE's at: &lt;Location 10&gt;&lt;Location 10&gt;</v>
          </cell>
        </row>
        <row r="627">
          <cell r="B627" t="str">
            <v>EMEABusiness Performance Management17. Client Operational FTE'sTotal</v>
          </cell>
        </row>
        <row r="628">
          <cell r="B628" t="str">
            <v>EMEABusiness Performance Management18. Provider Operational FTE'sTotal</v>
          </cell>
        </row>
        <row r="629">
          <cell r="B629" t="str">
            <v>EMEABusiness Performance Management19. Total Operational FTE'sTotal</v>
          </cell>
        </row>
        <row r="630">
          <cell r="B630" t="str">
            <v>APACBusiness Performance Management4. Client EmployeesClient Location</v>
          </cell>
        </row>
        <row r="631">
          <cell r="B631" t="str">
            <v>APACBusiness Performance Management5. Client ContractorsClient Location</v>
          </cell>
        </row>
        <row r="632">
          <cell r="B632" t="str">
            <v>APACBusiness Performance Management6. Provider FTE's at: Client Location</v>
          </cell>
        </row>
        <row r="633">
          <cell r="B633" t="str">
            <v>APACBusiness Performance Management7. Provider FTE's at: IndiaIndia</v>
          </cell>
        </row>
        <row r="634">
          <cell r="B634" t="str">
            <v>APACBusiness Performance Management7. Provider FTE's at: PhilippinesPhilippines</v>
          </cell>
        </row>
        <row r="635">
          <cell r="B635" t="str">
            <v>APACBusiness Performance Management7. Provider FTE's at: &lt;Location 3&gt;&lt;Location 3&gt;</v>
          </cell>
        </row>
        <row r="636">
          <cell r="B636" t="str">
            <v>APACBusiness Performance Management7. Provider FTE's at: &lt;Location 4&gt;&lt;Location 4&gt;</v>
          </cell>
        </row>
        <row r="637">
          <cell r="B637" t="str">
            <v>APACBusiness Performance Management7. Provider FTE's at: &lt;Location 5&gt;&lt;Location 5&gt;</v>
          </cell>
        </row>
        <row r="638">
          <cell r="B638" t="str">
            <v>APACBusiness Performance Management7. Provider FTE's at: &lt;Location 6&gt;&lt;Location 6&gt;</v>
          </cell>
        </row>
        <row r="639">
          <cell r="B639" t="str">
            <v>APACBusiness Performance Management7. Provider FTE's at: &lt;Location 7&gt;&lt;Location 7&gt;</v>
          </cell>
        </row>
        <row r="640">
          <cell r="B640" t="str">
            <v>APACBusiness Performance Management7. Provider FTE's at: &lt;Location 8&gt;&lt;Location 8&gt;</v>
          </cell>
        </row>
        <row r="641">
          <cell r="B641" t="str">
            <v>APACBusiness Performance Management7. Provider FTE's at: &lt;Location 9&gt;&lt;Location 9&gt;</v>
          </cell>
        </row>
        <row r="642">
          <cell r="B642" t="str">
            <v>APACBusiness Performance Management7. Provider FTE's at: &lt;Location 10&gt;&lt;Location 10&gt;</v>
          </cell>
        </row>
        <row r="643">
          <cell r="B643" t="str">
            <v>APACBusiness Performance Management8. Total Client FTE'sTotal</v>
          </cell>
        </row>
        <row r="644">
          <cell r="B644" t="str">
            <v>APACBusiness Performance Management9. Total Provider FTE'sTotal</v>
          </cell>
        </row>
        <row r="645">
          <cell r="B645" t="str">
            <v>APACBusiness Performance Management10. Total Transition FTE'sTotal</v>
          </cell>
        </row>
        <row r="646">
          <cell r="B646" t="str">
            <v>APACBusiness Performance Management11. Client Employees - Pre Go-LiveClient Location</v>
          </cell>
        </row>
        <row r="647">
          <cell r="B647" t="str">
            <v>APACBusiness Performance Management12. Client Contractors - Pre-Go LiveClient Location</v>
          </cell>
        </row>
        <row r="648">
          <cell r="B648" t="str">
            <v>APACBusiness Performance Management13. Rebadged EmployeesClient Location</v>
          </cell>
        </row>
        <row r="649">
          <cell r="B649" t="str">
            <v>APACBusiness Performance Management14. Rebadged ContractorsClient Location</v>
          </cell>
        </row>
        <row r="650">
          <cell r="B650" t="str">
            <v>APACBusiness Performance Management15. Provider FTE's at: Client LocationIndia</v>
          </cell>
        </row>
        <row r="651">
          <cell r="B651" t="str">
            <v>APACBusiness Performance Management16. Provider FTE's at: IndiaIndia</v>
          </cell>
        </row>
        <row r="652">
          <cell r="B652" t="str">
            <v>APACBusiness Performance Management16. Provider FTE's at: PhilippinesPhilippines</v>
          </cell>
        </row>
        <row r="653">
          <cell r="B653" t="str">
            <v>APACBusiness Performance Management16. Provider FTE's at: &lt;Location 3&gt;&lt;Location 3&gt;</v>
          </cell>
        </row>
        <row r="654">
          <cell r="B654" t="str">
            <v>APACBusiness Performance Management16. Provider FTE's at: &lt;Location 4&gt;&lt;Location 4&gt;</v>
          </cell>
        </row>
        <row r="655">
          <cell r="B655" t="str">
            <v>APACBusiness Performance Management16. Provider FTE's at: &lt;Location 5&gt;&lt;Location 5&gt;</v>
          </cell>
        </row>
        <row r="656">
          <cell r="B656" t="str">
            <v>APACBusiness Performance Management16. Provider FTE's at: &lt;Location 6&gt;&lt;Location 6&gt;</v>
          </cell>
        </row>
        <row r="657">
          <cell r="B657" t="str">
            <v>APACBusiness Performance Management16. Provider FTE's at: &lt;Location 7&gt;&lt;Location 7&gt;</v>
          </cell>
        </row>
        <row r="658">
          <cell r="B658" t="str">
            <v>APACBusiness Performance Management16. Provider FTE's at: &lt;Location 8&gt;&lt;Location 8&gt;</v>
          </cell>
        </row>
        <row r="659">
          <cell r="B659" t="str">
            <v>APACBusiness Performance Management16. Provider FTE's at: &lt;Location 9&gt;&lt;Location 9&gt;</v>
          </cell>
        </row>
        <row r="660">
          <cell r="B660" t="str">
            <v>APACBusiness Performance Management16. Provider FTE's at: &lt;Location 10&gt;&lt;Location 10&gt;</v>
          </cell>
        </row>
        <row r="661">
          <cell r="B661" t="str">
            <v>APACBusiness Performance Management17. Client Operational FTE'sTotal</v>
          </cell>
        </row>
        <row r="662">
          <cell r="B662" t="str">
            <v>APACBusiness Performance Management18. Provider Operational FTE'sTotal</v>
          </cell>
        </row>
        <row r="663">
          <cell r="B663" t="str">
            <v>APACBusiness Performance Management19. Total Operational FTE'sTotal</v>
          </cell>
        </row>
        <row r="664">
          <cell r="B664" t="str">
            <v>GlobalBusiness Performance Management4. Client EmployeesClient Location</v>
          </cell>
        </row>
        <row r="665">
          <cell r="B665" t="str">
            <v>GlobalBusiness Performance Management5. Client ContractorsClient Location</v>
          </cell>
        </row>
        <row r="666">
          <cell r="B666" t="str">
            <v>GlobalBusiness Performance Management6. Provider FTE's at: Client Location</v>
          </cell>
        </row>
        <row r="667">
          <cell r="B667" t="str">
            <v>GlobalBusiness Performance Management7. Provider FTE's at: IndiaIndia</v>
          </cell>
        </row>
        <row r="668">
          <cell r="B668" t="str">
            <v>GlobalBusiness Performance Management7. Provider FTE's at: PhilippinesPhilippines</v>
          </cell>
        </row>
        <row r="669">
          <cell r="B669" t="str">
            <v>GlobalBusiness Performance Management7. Provider FTE's at: &lt;Location 3&gt;&lt;Location 3&gt;</v>
          </cell>
        </row>
        <row r="670">
          <cell r="B670" t="str">
            <v>GlobalBusiness Performance Management7. Provider FTE's at: &lt;Location 4&gt;&lt;Location 4&gt;</v>
          </cell>
        </row>
        <row r="671">
          <cell r="B671" t="str">
            <v>GlobalBusiness Performance Management7. Provider FTE's at: &lt;Location 5&gt;&lt;Location 5&gt;</v>
          </cell>
        </row>
        <row r="672">
          <cell r="B672" t="str">
            <v>GlobalBusiness Performance Management7. Provider FTE's at: &lt;Location 6&gt;&lt;Location 6&gt;</v>
          </cell>
        </row>
        <row r="673">
          <cell r="B673" t="str">
            <v>GlobalBusiness Performance Management7. Provider FTE's at: &lt;Location 7&gt;&lt;Location 7&gt;</v>
          </cell>
        </row>
        <row r="674">
          <cell r="B674" t="str">
            <v>GlobalBusiness Performance Management7. Provider FTE's at: &lt;Location 8&gt;&lt;Location 8&gt;</v>
          </cell>
        </row>
        <row r="675">
          <cell r="B675" t="str">
            <v>GlobalBusiness Performance Management7. Provider FTE's at: &lt;Location 9&gt;&lt;Location 9&gt;</v>
          </cell>
        </row>
        <row r="676">
          <cell r="B676" t="str">
            <v>GlobalBusiness Performance Management7. Provider FTE's at: &lt;Location 10&gt;&lt;Location 10&gt;</v>
          </cell>
        </row>
        <row r="677">
          <cell r="B677" t="str">
            <v>GlobalBusiness Performance Management8. Total Client FTE'sTotal</v>
          </cell>
        </row>
        <row r="678">
          <cell r="B678" t="str">
            <v>GlobalBusiness Performance Management9. Total Provider FTE'sTotal</v>
          </cell>
        </row>
        <row r="679">
          <cell r="B679" t="str">
            <v>GlobalBusiness Performance Management10. Total Transition FTE'sTotal</v>
          </cell>
        </row>
        <row r="680">
          <cell r="B680" t="str">
            <v>GlobalBusiness Performance Management11. Client Employees - Pre Go-LiveClient Location</v>
          </cell>
        </row>
        <row r="681">
          <cell r="B681" t="str">
            <v>GlobalBusiness Performance Management12. Client Contractors - Pre-Go LiveClient Location</v>
          </cell>
        </row>
        <row r="682">
          <cell r="B682" t="str">
            <v>GlobalBusiness Performance Management13. Rebadged EmployeesClient Location</v>
          </cell>
        </row>
        <row r="683">
          <cell r="B683" t="str">
            <v>GlobalBusiness Performance Management14. Rebadged ContractorsClient Location</v>
          </cell>
        </row>
        <row r="684">
          <cell r="B684" t="str">
            <v>GlobalBusiness Performance Management15. Provider FTE's at: Client LocationIndia</v>
          </cell>
        </row>
        <row r="685">
          <cell r="B685" t="str">
            <v>GlobalBusiness Performance Management16. Provider FTE's at: IndiaIndia</v>
          </cell>
        </row>
        <row r="686">
          <cell r="B686" t="str">
            <v>GlobalBusiness Performance Management16. Provider FTE's at: PhilippinesPhilippines</v>
          </cell>
        </row>
        <row r="687">
          <cell r="B687" t="str">
            <v>GlobalBusiness Performance Management16. Provider FTE's at: &lt;Location 3&gt;&lt;Location 3&gt;</v>
          </cell>
        </row>
        <row r="688">
          <cell r="B688" t="str">
            <v>GlobalBusiness Performance Management16. Provider FTE's at: &lt;Location 4&gt;&lt;Location 4&gt;</v>
          </cell>
        </row>
        <row r="689">
          <cell r="B689" t="str">
            <v>GlobalBusiness Performance Management16. Provider FTE's at: &lt;Location 5&gt;&lt;Location 5&gt;</v>
          </cell>
        </row>
        <row r="690">
          <cell r="B690" t="str">
            <v>GlobalBusiness Performance Management16. Provider FTE's at: &lt;Location 6&gt;&lt;Location 6&gt;</v>
          </cell>
        </row>
        <row r="691">
          <cell r="B691" t="str">
            <v>GlobalBusiness Performance Management16. Provider FTE's at: &lt;Location 7&gt;&lt;Location 7&gt;</v>
          </cell>
        </row>
        <row r="692">
          <cell r="B692" t="str">
            <v>GlobalBusiness Performance Management16. Provider FTE's at: &lt;Location 8&gt;&lt;Location 8&gt;</v>
          </cell>
        </row>
        <row r="693">
          <cell r="B693" t="str">
            <v>GlobalBusiness Performance Management16. Provider FTE's at: &lt;Location 9&gt;&lt;Location 9&gt;</v>
          </cell>
        </row>
        <row r="694">
          <cell r="B694" t="str">
            <v>GlobalBusiness Performance Management16. Provider FTE's at: &lt;Location 10&gt;&lt;Location 10&gt;</v>
          </cell>
        </row>
        <row r="695">
          <cell r="B695" t="str">
            <v>GlobalBusiness Performance Management17. Client Operational FTE'sTotal</v>
          </cell>
        </row>
        <row r="696">
          <cell r="B696" t="str">
            <v>GlobalBusiness Performance Management18. Provider Operational FTE'sTotal</v>
          </cell>
        </row>
        <row r="697">
          <cell r="B697" t="str">
            <v>GlobalBusiness Performance Management19. Total Operational FTE'sTotal</v>
          </cell>
        </row>
        <row r="698">
          <cell r="B698" t="str">
            <v>North AmericaOther4. Client EmployeesClient Location</v>
          </cell>
        </row>
        <row r="699">
          <cell r="B699" t="str">
            <v>North AmericaOther5. Client ContractorsClient Location</v>
          </cell>
        </row>
        <row r="700">
          <cell r="B700" t="str">
            <v>North AmericaOther6. Provider FTE's at: Client Location</v>
          </cell>
        </row>
        <row r="701">
          <cell r="B701" t="str">
            <v>North AmericaOther7. Provider FTE's at: IndiaIndia</v>
          </cell>
        </row>
        <row r="702">
          <cell r="B702" t="str">
            <v>North AmericaOther7. Provider FTE's at: PhilippinesPhilippines</v>
          </cell>
        </row>
        <row r="703">
          <cell r="B703" t="str">
            <v>North AmericaOther7. Provider FTE's at: &lt;Location 3&gt;&lt;Location 3&gt;</v>
          </cell>
        </row>
        <row r="704">
          <cell r="B704" t="str">
            <v>North AmericaOther7. Provider FTE's at: &lt;Location 4&gt;&lt;Location 4&gt;</v>
          </cell>
        </row>
        <row r="705">
          <cell r="B705" t="str">
            <v>North AmericaOther7. Provider FTE's at: &lt;Location 5&gt;&lt;Location 5&gt;</v>
          </cell>
        </row>
        <row r="706">
          <cell r="B706" t="str">
            <v>North AmericaOther7. Provider FTE's at: &lt;Location 6&gt;&lt;Location 6&gt;</v>
          </cell>
        </row>
        <row r="707">
          <cell r="B707" t="str">
            <v>North AmericaOther7. Provider FTE's at: &lt;Location 7&gt;&lt;Location 7&gt;</v>
          </cell>
        </row>
        <row r="708">
          <cell r="B708" t="str">
            <v>North AmericaOther7. Provider FTE's at: &lt;Location 8&gt;&lt;Location 8&gt;</v>
          </cell>
        </row>
        <row r="709">
          <cell r="B709" t="str">
            <v>North AmericaOther7. Provider FTE's at: &lt;Location 9&gt;&lt;Location 9&gt;</v>
          </cell>
        </row>
        <row r="710">
          <cell r="B710" t="str">
            <v>North AmericaOther7. Provider FTE's at: &lt;Location 10&gt;&lt;Location 10&gt;</v>
          </cell>
        </row>
        <row r="711">
          <cell r="B711" t="str">
            <v>North AmericaOther8. Total Client FTE'sTotal</v>
          </cell>
        </row>
        <row r="712">
          <cell r="B712" t="str">
            <v>North AmericaOther9. Total Provider FTE'sTotal</v>
          </cell>
        </row>
        <row r="713">
          <cell r="B713" t="str">
            <v>North AmericaOther10. Total Transition FTE'sTotal</v>
          </cell>
        </row>
        <row r="714">
          <cell r="B714" t="str">
            <v>North AmericaOther11. Client Employees - Pre Go-LiveClient Location</v>
          </cell>
        </row>
        <row r="715">
          <cell r="B715" t="str">
            <v>North AmericaOther12. Client Contractors - Pre-Go LiveClient Location</v>
          </cell>
        </row>
        <row r="716">
          <cell r="B716" t="str">
            <v>North AmericaOther13. Rebadged EmployeesClient Location</v>
          </cell>
        </row>
        <row r="717">
          <cell r="B717" t="str">
            <v>North AmericaOther14. Rebadged ContractorsClient Location</v>
          </cell>
        </row>
        <row r="718">
          <cell r="B718" t="str">
            <v>North AmericaOther15. Provider FTE's at: Client LocationIndia</v>
          </cell>
        </row>
        <row r="719">
          <cell r="B719" t="str">
            <v>North AmericaOther16. Provider FTE's at: IndiaIndia</v>
          </cell>
        </row>
        <row r="720">
          <cell r="B720" t="str">
            <v>North AmericaOther16. Provider FTE's at: PhilippinesPhilippines</v>
          </cell>
        </row>
        <row r="721">
          <cell r="B721" t="str">
            <v>North AmericaOther16. Provider FTE's at: &lt;Location 3&gt;&lt;Location 3&gt;</v>
          </cell>
        </row>
        <row r="722">
          <cell r="B722" t="str">
            <v>North AmericaOther16. Provider FTE's at: &lt;Location 4&gt;&lt;Location 4&gt;</v>
          </cell>
        </row>
        <row r="723">
          <cell r="B723" t="str">
            <v>North AmericaOther16. Provider FTE's at: &lt;Location 5&gt;&lt;Location 5&gt;</v>
          </cell>
        </row>
        <row r="724">
          <cell r="B724" t="str">
            <v>North AmericaOther16. Provider FTE's at: &lt;Location 6&gt;&lt;Location 6&gt;</v>
          </cell>
        </row>
        <row r="725">
          <cell r="B725" t="str">
            <v>North AmericaOther16. Provider FTE's at: &lt;Location 7&gt;&lt;Location 7&gt;</v>
          </cell>
        </row>
        <row r="726">
          <cell r="B726" t="str">
            <v>North AmericaOther16. Provider FTE's at: &lt;Location 8&gt;&lt;Location 8&gt;</v>
          </cell>
        </row>
        <row r="727">
          <cell r="B727" t="str">
            <v>North AmericaOther16. Provider FTE's at: &lt;Location 9&gt;&lt;Location 9&gt;</v>
          </cell>
        </row>
        <row r="728">
          <cell r="B728" t="str">
            <v>North AmericaOther16. Provider FTE's at: &lt;Location 10&gt;&lt;Location 10&gt;</v>
          </cell>
        </row>
        <row r="729">
          <cell r="B729" t="str">
            <v>North AmericaOther17. Client Operational FTE'sTotal</v>
          </cell>
        </row>
        <row r="730">
          <cell r="B730" t="str">
            <v>North AmericaOther18. Provider Operational FTE'sTotal</v>
          </cell>
        </row>
        <row r="731">
          <cell r="B731" t="str">
            <v>North AmericaOther19. Total Operational FTE'sTotal</v>
          </cell>
        </row>
        <row r="732">
          <cell r="B732" t="str">
            <v>LatAmOther4. Client EmployeesClient Location</v>
          </cell>
        </row>
        <row r="733">
          <cell r="B733" t="str">
            <v>LatAmOther5. Client ContractorsClient Location</v>
          </cell>
        </row>
        <row r="734">
          <cell r="B734" t="str">
            <v>LatAmOther6. Provider FTE's at: Client Location</v>
          </cell>
        </row>
        <row r="735">
          <cell r="B735" t="str">
            <v>LatAmOther7. Provider FTE's at: IndiaIndia</v>
          </cell>
        </row>
        <row r="736">
          <cell r="B736" t="str">
            <v>LatAmOther7. Provider FTE's at: PhilippinesPhilippines</v>
          </cell>
        </row>
        <row r="737">
          <cell r="B737" t="str">
            <v>LatAmOther7. Provider FTE's at: &lt;Location 3&gt;&lt;Location 3&gt;</v>
          </cell>
        </row>
        <row r="738">
          <cell r="B738" t="str">
            <v>LatAmOther7. Provider FTE's at: &lt;Location 4&gt;&lt;Location 4&gt;</v>
          </cell>
        </row>
        <row r="739">
          <cell r="B739" t="str">
            <v>LatAmOther7. Provider FTE's at: &lt;Location 5&gt;&lt;Location 5&gt;</v>
          </cell>
        </row>
        <row r="740">
          <cell r="B740" t="str">
            <v>LatAmOther7. Provider FTE's at: &lt;Location 6&gt;&lt;Location 6&gt;</v>
          </cell>
        </row>
        <row r="741">
          <cell r="B741" t="str">
            <v>LatAmOther7. Provider FTE's at: &lt;Location 7&gt;&lt;Location 7&gt;</v>
          </cell>
        </row>
        <row r="742">
          <cell r="B742" t="str">
            <v>LatAmOther7. Provider FTE's at: &lt;Location 8&gt;&lt;Location 8&gt;</v>
          </cell>
        </row>
        <row r="743">
          <cell r="B743" t="str">
            <v>LatAmOther7. Provider FTE's at: &lt;Location 9&gt;&lt;Location 9&gt;</v>
          </cell>
        </row>
        <row r="744">
          <cell r="B744" t="str">
            <v>LatAmOther7. Provider FTE's at: &lt;Location 10&gt;&lt;Location 10&gt;</v>
          </cell>
        </row>
        <row r="745">
          <cell r="B745" t="str">
            <v>LatAmOther8. Total Client FTE'sTotal</v>
          </cell>
        </row>
        <row r="746">
          <cell r="B746" t="str">
            <v>LatAmOther9. Total Provider FTE'sTotal</v>
          </cell>
        </row>
        <row r="747">
          <cell r="B747" t="str">
            <v>LatAmOther10. Total Transition FTE'sTotal</v>
          </cell>
        </row>
        <row r="748">
          <cell r="B748" t="str">
            <v>LatAmOther11. Client Employees - Pre Go-LiveClient Location</v>
          </cell>
        </row>
        <row r="749">
          <cell r="B749" t="str">
            <v>LatAmOther12. Client Contractors - Pre-Go LiveClient Location</v>
          </cell>
        </row>
        <row r="750">
          <cell r="B750" t="str">
            <v>LatAmOther13. Rebadged EmployeesClient Location</v>
          </cell>
        </row>
        <row r="751">
          <cell r="B751" t="str">
            <v>LatAmOther14. Rebadged ContractorsClient Location</v>
          </cell>
        </row>
        <row r="752">
          <cell r="B752" t="str">
            <v>LatAmOther15. Provider FTE's at: Client LocationIndia</v>
          </cell>
        </row>
        <row r="753">
          <cell r="B753" t="str">
            <v>LatAmOther16. Provider FTE's at: IndiaIndia</v>
          </cell>
        </row>
        <row r="754">
          <cell r="B754" t="str">
            <v>LatAmOther16. Provider FTE's at: PhilippinesPhilippines</v>
          </cell>
        </row>
        <row r="755">
          <cell r="B755" t="str">
            <v>LatAmOther16. Provider FTE's at: &lt;Location 3&gt;&lt;Location 3&gt;</v>
          </cell>
        </row>
        <row r="756">
          <cell r="B756" t="str">
            <v>LatAmOther16. Provider FTE's at: &lt;Location 4&gt;&lt;Location 4&gt;</v>
          </cell>
        </row>
        <row r="757">
          <cell r="B757" t="str">
            <v>LatAmOther16. Provider FTE's at: &lt;Location 5&gt;&lt;Location 5&gt;</v>
          </cell>
        </row>
        <row r="758">
          <cell r="B758" t="str">
            <v>LatAmOther16. Provider FTE's at: &lt;Location 6&gt;&lt;Location 6&gt;</v>
          </cell>
        </row>
        <row r="759">
          <cell r="B759" t="str">
            <v>LatAmOther16. Provider FTE's at: &lt;Location 7&gt;&lt;Location 7&gt;</v>
          </cell>
        </row>
        <row r="760">
          <cell r="B760" t="str">
            <v>LatAmOther16. Provider FTE's at: &lt;Location 8&gt;&lt;Location 8&gt;</v>
          </cell>
        </row>
        <row r="761">
          <cell r="B761" t="str">
            <v>LatAmOther16. Provider FTE's at: &lt;Location 9&gt;&lt;Location 9&gt;</v>
          </cell>
        </row>
        <row r="762">
          <cell r="B762" t="str">
            <v>LatAmOther16. Provider FTE's at: &lt;Location 10&gt;&lt;Location 10&gt;</v>
          </cell>
        </row>
        <row r="763">
          <cell r="B763" t="str">
            <v>LatAmOther17. Client Operational FTE'sTotal</v>
          </cell>
        </row>
        <row r="764">
          <cell r="B764" t="str">
            <v>LatAmOther18. Provider Operational FTE'sTotal</v>
          </cell>
        </row>
        <row r="765">
          <cell r="B765" t="str">
            <v>LatAmOther19. Total Operational FTE'sTotal</v>
          </cell>
        </row>
        <row r="766">
          <cell r="B766" t="str">
            <v>EMEAOther4. Client EmployeesClient Location</v>
          </cell>
        </row>
        <row r="767">
          <cell r="B767" t="str">
            <v>EMEAOther5. Client ContractorsClient Location</v>
          </cell>
        </row>
        <row r="768">
          <cell r="B768" t="str">
            <v>EMEAOther6. Provider FTE's at: Client Location</v>
          </cell>
        </row>
        <row r="769">
          <cell r="B769" t="str">
            <v>EMEAOther7. Provider FTE's at: IndiaIndia</v>
          </cell>
        </row>
        <row r="770">
          <cell r="B770" t="str">
            <v>EMEAOther7. Provider FTE's at: PhilippinesPhilippines</v>
          </cell>
        </row>
        <row r="771">
          <cell r="B771" t="str">
            <v>EMEAOther7. Provider FTE's at: &lt;Location 3&gt;&lt;Location 3&gt;</v>
          </cell>
        </row>
        <row r="772">
          <cell r="B772" t="str">
            <v>EMEAOther7. Provider FTE's at: &lt;Location 4&gt;&lt;Location 4&gt;</v>
          </cell>
        </row>
        <row r="773">
          <cell r="B773" t="str">
            <v>EMEAOther7. Provider FTE's at: &lt;Location 5&gt;&lt;Location 5&gt;</v>
          </cell>
        </row>
        <row r="774">
          <cell r="B774" t="str">
            <v>EMEAOther7. Provider FTE's at: &lt;Location 6&gt;&lt;Location 6&gt;</v>
          </cell>
        </row>
        <row r="775">
          <cell r="B775" t="str">
            <v>EMEAOther7. Provider FTE's at: &lt;Location 7&gt;&lt;Location 7&gt;</v>
          </cell>
        </row>
        <row r="776">
          <cell r="B776" t="str">
            <v>EMEAOther7. Provider FTE's at: &lt;Location 8&gt;&lt;Location 8&gt;</v>
          </cell>
        </row>
        <row r="777">
          <cell r="B777" t="str">
            <v>EMEAOther7. Provider FTE's at: &lt;Location 9&gt;&lt;Location 9&gt;</v>
          </cell>
        </row>
        <row r="778">
          <cell r="B778" t="str">
            <v>EMEAOther7. Provider FTE's at: &lt;Location 10&gt;&lt;Location 10&gt;</v>
          </cell>
        </row>
        <row r="779">
          <cell r="B779" t="str">
            <v>EMEAOther8. Total Client FTE'sTotal</v>
          </cell>
        </row>
        <row r="780">
          <cell r="B780" t="str">
            <v>EMEAOther9. Total Provider FTE'sTotal</v>
          </cell>
        </row>
        <row r="781">
          <cell r="B781" t="str">
            <v>EMEAOther10. Total Transition FTE'sTotal</v>
          </cell>
        </row>
        <row r="782">
          <cell r="B782" t="str">
            <v>EMEAOther11. Client Employees - Pre Go-LiveClient Location</v>
          </cell>
        </row>
        <row r="783">
          <cell r="B783" t="str">
            <v>EMEAOther12. Client Contractors - Pre-Go LiveClient Location</v>
          </cell>
        </row>
        <row r="784">
          <cell r="B784" t="str">
            <v>EMEAOther13. Rebadged EmployeesClient Location</v>
          </cell>
        </row>
        <row r="785">
          <cell r="B785" t="str">
            <v>EMEAOther14. Rebadged ContractorsClient Location</v>
          </cell>
        </row>
        <row r="786">
          <cell r="B786" t="str">
            <v>EMEAOther15. Provider FTE's at: Client LocationIndia</v>
          </cell>
        </row>
        <row r="787">
          <cell r="B787" t="str">
            <v>EMEAOther16. Provider FTE's at: IndiaIndia</v>
          </cell>
        </row>
        <row r="788">
          <cell r="B788" t="str">
            <v>EMEAOther16. Provider FTE's at: PhilippinesPhilippines</v>
          </cell>
        </row>
        <row r="789">
          <cell r="B789" t="str">
            <v>EMEAOther16. Provider FTE's at: &lt;Location 3&gt;&lt;Location 3&gt;</v>
          </cell>
        </row>
        <row r="790">
          <cell r="B790" t="str">
            <v>EMEAOther16. Provider FTE's at: &lt;Location 4&gt;&lt;Location 4&gt;</v>
          </cell>
        </row>
        <row r="791">
          <cell r="B791" t="str">
            <v>EMEAOther16. Provider FTE's at: &lt;Location 5&gt;&lt;Location 5&gt;</v>
          </cell>
        </row>
        <row r="792">
          <cell r="B792" t="str">
            <v>EMEAOther16. Provider FTE's at: &lt;Location 6&gt;&lt;Location 6&gt;</v>
          </cell>
        </row>
        <row r="793">
          <cell r="B793" t="str">
            <v>EMEAOther16. Provider FTE's at: &lt;Location 7&gt;&lt;Location 7&gt;</v>
          </cell>
        </row>
        <row r="794">
          <cell r="B794" t="str">
            <v>EMEAOther16. Provider FTE's at: &lt;Location 8&gt;&lt;Location 8&gt;</v>
          </cell>
        </row>
        <row r="795">
          <cell r="B795" t="str">
            <v>EMEAOther16. Provider FTE's at: &lt;Location 9&gt;&lt;Location 9&gt;</v>
          </cell>
        </row>
        <row r="796">
          <cell r="B796" t="str">
            <v>EMEAOther16. Provider FTE's at: &lt;Location 10&gt;&lt;Location 10&gt;</v>
          </cell>
        </row>
        <row r="797">
          <cell r="B797" t="str">
            <v>EMEAOther17. Client Operational FTE'sTotal</v>
          </cell>
        </row>
        <row r="798">
          <cell r="B798" t="str">
            <v>EMEAOther18. Provider Operational FTE'sTotal</v>
          </cell>
        </row>
        <row r="799">
          <cell r="B799" t="str">
            <v>EMEAOther19. Total Operational FTE'sTotal</v>
          </cell>
        </row>
        <row r="800">
          <cell r="B800" t="str">
            <v>APACOther4. Client EmployeesClient Location</v>
          </cell>
        </row>
        <row r="801">
          <cell r="B801" t="str">
            <v>APACOther5. Client ContractorsClient Location</v>
          </cell>
        </row>
        <row r="802">
          <cell r="B802" t="str">
            <v>APACOther6. Provider FTE's at: Client Location</v>
          </cell>
        </row>
        <row r="803">
          <cell r="B803" t="str">
            <v>APACOther7. Provider FTE's at: IndiaIndia</v>
          </cell>
        </row>
        <row r="804">
          <cell r="B804" t="str">
            <v>APACOther7. Provider FTE's at: PhilippinesPhilippines</v>
          </cell>
        </row>
        <row r="805">
          <cell r="B805" t="str">
            <v>APACOther7. Provider FTE's at: &lt;Location 3&gt;&lt;Location 3&gt;</v>
          </cell>
        </row>
        <row r="806">
          <cell r="B806" t="str">
            <v>APACOther7. Provider FTE's at: &lt;Location 4&gt;&lt;Location 4&gt;</v>
          </cell>
        </row>
        <row r="807">
          <cell r="B807" t="str">
            <v>APACOther7. Provider FTE's at: &lt;Location 5&gt;&lt;Location 5&gt;</v>
          </cell>
        </row>
        <row r="808">
          <cell r="B808" t="str">
            <v>APACOther7. Provider FTE's at: &lt;Location 6&gt;&lt;Location 6&gt;</v>
          </cell>
        </row>
        <row r="809">
          <cell r="B809" t="str">
            <v>APACOther7. Provider FTE's at: &lt;Location 7&gt;&lt;Location 7&gt;</v>
          </cell>
        </row>
        <row r="810">
          <cell r="B810" t="str">
            <v>APACOther7. Provider FTE's at: &lt;Location 8&gt;&lt;Location 8&gt;</v>
          </cell>
        </row>
        <row r="811">
          <cell r="B811" t="str">
            <v>APACOther7. Provider FTE's at: &lt;Location 9&gt;&lt;Location 9&gt;</v>
          </cell>
        </row>
        <row r="812">
          <cell r="B812" t="str">
            <v>APACOther7. Provider FTE's at: &lt;Location 10&gt;&lt;Location 10&gt;</v>
          </cell>
        </row>
        <row r="813">
          <cell r="B813" t="str">
            <v>APACOther8. Total Client FTE'sTotal</v>
          </cell>
        </row>
        <row r="814">
          <cell r="B814" t="str">
            <v>APACOther9. Total Provider FTE'sTotal</v>
          </cell>
        </row>
        <row r="815">
          <cell r="B815" t="str">
            <v>APACOther10. Total Transition FTE'sTotal</v>
          </cell>
        </row>
        <row r="816">
          <cell r="B816" t="str">
            <v>APACOther11. Client Employees - Pre Go-LiveClient Location</v>
          </cell>
        </row>
        <row r="817">
          <cell r="B817" t="str">
            <v>APACOther12. Client Contractors - Pre-Go LiveClient Location</v>
          </cell>
        </row>
        <row r="818">
          <cell r="B818" t="str">
            <v>APACOther13. Rebadged EmployeesClient Location</v>
          </cell>
        </row>
        <row r="819">
          <cell r="B819" t="str">
            <v>APACOther14. Rebadged ContractorsClient Location</v>
          </cell>
        </row>
        <row r="820">
          <cell r="B820" t="str">
            <v>APACOther15. Provider FTE's at: Client LocationIndia</v>
          </cell>
        </row>
        <row r="821">
          <cell r="B821" t="str">
            <v>APACOther16. Provider FTE's at: IndiaIndia</v>
          </cell>
        </row>
        <row r="822">
          <cell r="B822" t="str">
            <v>APACOther16. Provider FTE's at: PhilippinesPhilippines</v>
          </cell>
        </row>
        <row r="823">
          <cell r="B823" t="str">
            <v>APACOther16. Provider FTE's at: &lt;Location 3&gt;&lt;Location 3&gt;</v>
          </cell>
        </row>
        <row r="824">
          <cell r="B824" t="str">
            <v>APACOther16. Provider FTE's at: &lt;Location 4&gt;&lt;Location 4&gt;</v>
          </cell>
        </row>
        <row r="825">
          <cell r="B825" t="str">
            <v>APACOther16. Provider FTE's at: &lt;Location 5&gt;&lt;Location 5&gt;</v>
          </cell>
        </row>
        <row r="826">
          <cell r="B826" t="str">
            <v>APACOther16. Provider FTE's at: &lt;Location 6&gt;&lt;Location 6&gt;</v>
          </cell>
        </row>
        <row r="827">
          <cell r="B827" t="str">
            <v>APACOther16. Provider FTE's at: &lt;Location 7&gt;&lt;Location 7&gt;</v>
          </cell>
        </row>
        <row r="828">
          <cell r="B828" t="str">
            <v>APACOther16. Provider FTE's at: &lt;Location 8&gt;&lt;Location 8&gt;</v>
          </cell>
        </row>
        <row r="829">
          <cell r="B829" t="str">
            <v>APACOther16. Provider FTE's at: &lt;Location 9&gt;&lt;Location 9&gt;</v>
          </cell>
        </row>
        <row r="830">
          <cell r="B830" t="str">
            <v>APACOther16. Provider FTE's at: &lt;Location 10&gt;&lt;Location 10&gt;</v>
          </cell>
        </row>
        <row r="831">
          <cell r="B831" t="str">
            <v>APACOther17. Client Operational FTE'sTotal</v>
          </cell>
        </row>
        <row r="832">
          <cell r="B832" t="str">
            <v>APACOther18. Provider Operational FTE'sTotal</v>
          </cell>
        </row>
        <row r="833">
          <cell r="B833" t="str">
            <v>APACOther19. Total Operational FTE'sTotal</v>
          </cell>
        </row>
        <row r="834">
          <cell r="B834" t="str">
            <v>GlobalOther4. Client EmployeesClient Location</v>
          </cell>
        </row>
        <row r="835">
          <cell r="B835" t="str">
            <v>GlobalOther5. Client ContractorsClient Location</v>
          </cell>
        </row>
        <row r="836">
          <cell r="B836" t="str">
            <v>GlobalOther6. Provider FTE's at: Client Location</v>
          </cell>
        </row>
        <row r="837">
          <cell r="B837" t="str">
            <v>GlobalOther7. Provider FTE's at: IndiaIndia</v>
          </cell>
        </row>
        <row r="838">
          <cell r="B838" t="str">
            <v>GlobalOther7. Provider FTE's at: PhilippinesPhilippines</v>
          </cell>
        </row>
        <row r="839">
          <cell r="B839" t="str">
            <v>GlobalOther7. Provider FTE's at: &lt;Location 3&gt;&lt;Location 3&gt;</v>
          </cell>
        </row>
        <row r="840">
          <cell r="B840" t="str">
            <v>GlobalOther7. Provider FTE's at: &lt;Location 4&gt;&lt;Location 4&gt;</v>
          </cell>
        </row>
        <row r="841">
          <cell r="B841" t="str">
            <v>GlobalOther7. Provider FTE's at: &lt;Location 5&gt;&lt;Location 5&gt;</v>
          </cell>
        </row>
        <row r="842">
          <cell r="B842" t="str">
            <v>GlobalOther7. Provider FTE's at: &lt;Location 6&gt;&lt;Location 6&gt;</v>
          </cell>
        </row>
        <row r="843">
          <cell r="B843" t="str">
            <v>GlobalOther7. Provider FTE's at: &lt;Location 7&gt;&lt;Location 7&gt;</v>
          </cell>
        </row>
        <row r="844">
          <cell r="B844" t="str">
            <v>GlobalOther7. Provider FTE's at: &lt;Location 8&gt;&lt;Location 8&gt;</v>
          </cell>
        </row>
        <row r="845">
          <cell r="B845" t="str">
            <v>GlobalOther7. Provider FTE's at: &lt;Location 9&gt;&lt;Location 9&gt;</v>
          </cell>
        </row>
        <row r="846">
          <cell r="B846" t="str">
            <v>GlobalOther7. Provider FTE's at: &lt;Location 10&gt;&lt;Location 10&gt;</v>
          </cell>
        </row>
        <row r="847">
          <cell r="B847" t="str">
            <v>GlobalOther8. Total Client FTE'sTotal</v>
          </cell>
        </row>
        <row r="848">
          <cell r="B848" t="str">
            <v>GlobalOther9. Total Provider FTE'sTotal</v>
          </cell>
        </row>
        <row r="849">
          <cell r="B849" t="str">
            <v>GlobalOther10. Total Transition FTE'sTotal</v>
          </cell>
        </row>
        <row r="850">
          <cell r="B850" t="str">
            <v>GlobalOther11. Client Employees - Pre Go-LiveClient Location</v>
          </cell>
        </row>
        <row r="851">
          <cell r="B851" t="str">
            <v>GlobalOther12. Client Contractors - Pre-Go LiveClient Location</v>
          </cell>
        </row>
        <row r="852">
          <cell r="B852" t="str">
            <v>GlobalOther13. Rebadged EmployeesClient Location</v>
          </cell>
        </row>
        <row r="853">
          <cell r="B853" t="str">
            <v>GlobalOther14. Rebadged ContractorsClient Location</v>
          </cell>
        </row>
        <row r="854">
          <cell r="B854" t="str">
            <v>GlobalOther15. Provider FTE's at: Client LocationIndia</v>
          </cell>
        </row>
        <row r="855">
          <cell r="B855" t="str">
            <v>GlobalOther16. Provider FTE's at: IndiaIndia</v>
          </cell>
        </row>
        <row r="856">
          <cell r="B856" t="str">
            <v>GlobalOther16. Provider FTE's at: PhilippinesPhilippines</v>
          </cell>
        </row>
        <row r="857">
          <cell r="B857" t="str">
            <v>GlobalOther16. Provider FTE's at: &lt;Location 3&gt;&lt;Location 3&gt;</v>
          </cell>
        </row>
        <row r="858">
          <cell r="B858" t="str">
            <v>GlobalOther16. Provider FTE's at: &lt;Location 4&gt;&lt;Location 4&gt;</v>
          </cell>
        </row>
        <row r="859">
          <cell r="B859" t="str">
            <v>GlobalOther16. Provider FTE's at: &lt;Location 5&gt;&lt;Location 5&gt;</v>
          </cell>
        </row>
        <row r="860">
          <cell r="B860" t="str">
            <v>GlobalOther16. Provider FTE's at: &lt;Location 6&gt;&lt;Location 6&gt;</v>
          </cell>
        </row>
        <row r="861">
          <cell r="B861" t="str">
            <v>GlobalOther16. Provider FTE's at: &lt;Location 7&gt;&lt;Location 7&gt;</v>
          </cell>
        </row>
        <row r="862">
          <cell r="B862" t="str">
            <v>GlobalOther16. Provider FTE's at: &lt;Location 8&gt;&lt;Location 8&gt;</v>
          </cell>
        </row>
        <row r="863">
          <cell r="B863" t="str">
            <v>GlobalOther16. Provider FTE's at: &lt;Location 9&gt;&lt;Location 9&gt;</v>
          </cell>
        </row>
        <row r="864">
          <cell r="B864" t="str">
            <v>GlobalOther16. Provider FTE's at: &lt;Location 10&gt;&lt;Location 10&gt;</v>
          </cell>
        </row>
        <row r="865">
          <cell r="B865" t="str">
            <v>GlobalOther17. Client Operational FTE'sTotal</v>
          </cell>
        </row>
        <row r="866">
          <cell r="B866" t="str">
            <v>GlobalOther18. Provider Operational FTE'sTotal</v>
          </cell>
        </row>
        <row r="867">
          <cell r="B867" t="str">
            <v>GlobalOther19. Total Operational FTE'sTotal</v>
          </cell>
        </row>
        <row r="868">
          <cell r="B868" t="str">
            <v>North AmericaTOTAL4. Client EmployeesClient Location</v>
          </cell>
        </row>
        <row r="869">
          <cell r="B869" t="str">
            <v>North AmericaTOTAL5. Client ContractorsClient Location</v>
          </cell>
        </row>
        <row r="870">
          <cell r="B870" t="str">
            <v>North AmericaTOTAL6. Provider FTE's at:Client Location</v>
          </cell>
        </row>
        <row r="871">
          <cell r="B871" t="str">
            <v>North AmericaTOTAL7. Provider FTE's at: IndiaIndia</v>
          </cell>
        </row>
        <row r="872">
          <cell r="B872" t="str">
            <v>North AmericaTOTAL7. Provider FTE's at: PhilippinesPhilippines</v>
          </cell>
        </row>
        <row r="873">
          <cell r="B873" t="str">
            <v>North AmericaTOTAL7. Provider FTE's at: &lt;Location 3&gt;&lt;Location 3&gt;</v>
          </cell>
        </row>
        <row r="874">
          <cell r="B874" t="str">
            <v>North AmericaTOTAL7. Provider FTE's at: &lt;Location 4&gt;&lt;Location 4&gt;</v>
          </cell>
        </row>
        <row r="875">
          <cell r="B875" t="str">
            <v>North AmericaTOTAL7. Provider FTE's at: &lt;Location 5&gt;&lt;Location 5&gt;</v>
          </cell>
        </row>
        <row r="876">
          <cell r="B876" t="str">
            <v>North AmericaTOTAL7. Provider FTE's at: &lt;Location 6&gt;&lt;Location 6&gt;</v>
          </cell>
        </row>
        <row r="877">
          <cell r="B877" t="str">
            <v>North AmericaTOTAL7. Provider FTE's at: &lt;Location 7&gt;&lt;Location 7&gt;</v>
          </cell>
        </row>
        <row r="878">
          <cell r="B878" t="str">
            <v>North AmericaTOTAL7. Provider FTE's at: &lt;Location 8&gt;&lt;Location 8&gt;</v>
          </cell>
        </row>
        <row r="879">
          <cell r="B879" t="str">
            <v>North AmericaTOTAL7. Provider FTE's at: &lt;Location 9&gt;&lt;Location 9&gt;</v>
          </cell>
        </row>
        <row r="880">
          <cell r="B880" t="str">
            <v>North AmericaTOTAL7. Provider FTE's at: &lt;Location 10&gt;&lt;Location 10&gt;</v>
          </cell>
        </row>
        <row r="881">
          <cell r="B881" t="str">
            <v>North AmericaTOTAL8. Total Client FTE'sTotal</v>
          </cell>
        </row>
        <row r="882">
          <cell r="B882" t="str">
            <v>North AmericaTOTAL9. Total Provider FTE'sTotal</v>
          </cell>
        </row>
        <row r="883">
          <cell r="B883" t="str">
            <v>North AmericaTOTAL10. Total Transition FTE'sTotal</v>
          </cell>
        </row>
        <row r="884">
          <cell r="B884" t="str">
            <v>North AmericaTOTAL11. Client Employees - Pre Go-LiveClient Location</v>
          </cell>
        </row>
        <row r="885">
          <cell r="B885" t="str">
            <v>North AmericaTOTAL12. Client Contractors - Pre-Go LiveClient Location</v>
          </cell>
        </row>
        <row r="886">
          <cell r="B886" t="str">
            <v>North AmericaTOTAL13. Rebadged EmployeesClient Location</v>
          </cell>
        </row>
        <row r="887">
          <cell r="B887" t="str">
            <v>North AmericaTOTAL14. Rebadged ContractorsClient Location</v>
          </cell>
        </row>
        <row r="888">
          <cell r="B888" t="str">
            <v>North AmericaTOTAL15. Provider FTE's at: Client LocationIndia</v>
          </cell>
        </row>
        <row r="889">
          <cell r="B889" t="str">
            <v>North AmericaTOTAL16. Provider FTE's at: IndiaIndia</v>
          </cell>
        </row>
        <row r="890">
          <cell r="B890" t="str">
            <v>North AmericaTOTAL16. Provider FTE's at: PhilippinesPhilippines</v>
          </cell>
        </row>
        <row r="891">
          <cell r="B891" t="str">
            <v>North AmericaTOTAL16. Provider FTE's at: &lt;Location 3&gt;&lt;Location 3&gt;</v>
          </cell>
        </row>
        <row r="892">
          <cell r="B892" t="str">
            <v>North AmericaTOTAL16. Provider FTE's at: &lt;Location 4&gt;&lt;Location 4&gt;</v>
          </cell>
        </row>
        <row r="893">
          <cell r="B893" t="str">
            <v>North AmericaTOTAL16. Provider FTE's at: &lt;Location 5&gt;&lt;Location 5&gt;</v>
          </cell>
        </row>
        <row r="894">
          <cell r="B894" t="str">
            <v>North AmericaTOTAL16. Provider FTE's at: &lt;Location 6&gt;&lt;Location 6&gt;</v>
          </cell>
        </row>
        <row r="895">
          <cell r="B895" t="str">
            <v>North AmericaTOTAL16. Provider FTE's at: &lt;Location 7&gt;&lt;Location 7&gt;</v>
          </cell>
        </row>
        <row r="896">
          <cell r="B896" t="str">
            <v>North AmericaTOTAL16. Provider FTE's at: &lt;Location 8&gt;&lt;Location 8&gt;</v>
          </cell>
        </row>
        <row r="897">
          <cell r="B897" t="str">
            <v>North AmericaTOTAL16. Provider FTE's at: &lt;Location 9&gt;&lt;Location 9&gt;</v>
          </cell>
        </row>
        <row r="898">
          <cell r="B898" t="str">
            <v>North AmericaTOTAL16. Provider FTE's at: &lt;Location 10&gt;&lt;Location 10&gt;</v>
          </cell>
        </row>
        <row r="899">
          <cell r="B899" t="str">
            <v>North AmericaTOTAL17. Client Operational FTE'sTotal</v>
          </cell>
        </row>
        <row r="900">
          <cell r="B900" t="str">
            <v>North AmericaTOTAL18. Provider Operational FTE'sTotal</v>
          </cell>
        </row>
        <row r="901">
          <cell r="B901" t="str">
            <v>North AmericaTOTAL19. Total Operational FTE'sTotal</v>
          </cell>
        </row>
        <row r="902">
          <cell r="B902" t="str">
            <v>LatAmTOTAL4. Client EmployeesClient Location</v>
          </cell>
        </row>
        <row r="903">
          <cell r="B903" t="str">
            <v>LatAmTOTAL5. Client ContractorsClient Location</v>
          </cell>
        </row>
        <row r="904">
          <cell r="B904" t="str">
            <v>LatAmTOTAL6. Provider FTE's at:Client Location</v>
          </cell>
        </row>
        <row r="905">
          <cell r="B905" t="str">
            <v>LatAmTOTAL7. Provider FTE's at: IndiaIndia</v>
          </cell>
        </row>
        <row r="906">
          <cell r="B906" t="str">
            <v>LatAmTOTAL7. Provider FTE's at: PhilippinesPhilippines</v>
          </cell>
        </row>
        <row r="907">
          <cell r="B907" t="str">
            <v>LatAmTOTAL7. Provider FTE's at: &lt;Location 3&gt;&lt;Location 3&gt;</v>
          </cell>
        </row>
        <row r="908">
          <cell r="B908" t="str">
            <v>LatAmTOTAL7. Provider FTE's at: &lt;Location 4&gt;&lt;Location 4&gt;</v>
          </cell>
        </row>
        <row r="909">
          <cell r="B909" t="str">
            <v>LatAmTOTAL7. Provider FTE's at: &lt;Location 5&gt;&lt;Location 5&gt;</v>
          </cell>
        </row>
        <row r="910">
          <cell r="B910" t="str">
            <v>LatAmTOTAL7. Provider FTE's at: &lt;Location 6&gt;&lt;Location 6&gt;</v>
          </cell>
        </row>
        <row r="911">
          <cell r="B911" t="str">
            <v>LatAmTOTAL7. Provider FTE's at: &lt;Location 7&gt;&lt;Location 7&gt;</v>
          </cell>
        </row>
        <row r="912">
          <cell r="B912" t="str">
            <v>LatAmTOTAL7. Provider FTE's at: &lt;Location 8&gt;&lt;Location 8&gt;</v>
          </cell>
        </row>
        <row r="913">
          <cell r="B913" t="str">
            <v>LatAmTOTAL7. Provider FTE's at: &lt;Location 9&gt;&lt;Location 9&gt;</v>
          </cell>
        </row>
        <row r="914">
          <cell r="B914" t="str">
            <v>LatAmTOTAL7. Provider FTE's at: &lt;Location 10&gt;&lt;Location 10&gt;</v>
          </cell>
        </row>
        <row r="915">
          <cell r="B915" t="str">
            <v>LatAmTOTAL8. Total Client FTE'sTotal</v>
          </cell>
        </row>
        <row r="916">
          <cell r="B916" t="str">
            <v>LatAmTOTAL9. Total Provider FTE'sTotal</v>
          </cell>
        </row>
        <row r="917">
          <cell r="B917" t="str">
            <v>LatAmTOTAL10. Total Transition FTE'sTotal</v>
          </cell>
        </row>
        <row r="918">
          <cell r="B918" t="str">
            <v>LatAmTOTAL11. Client Employees - Pre Go-LiveClient Location</v>
          </cell>
        </row>
        <row r="919">
          <cell r="B919" t="str">
            <v>LatAmTOTAL12. Client Contractors - Pre-Go LiveClient Location</v>
          </cell>
        </row>
        <row r="920">
          <cell r="B920" t="str">
            <v>LatAmTOTAL13. Rebadged EmployeesClient Location</v>
          </cell>
        </row>
        <row r="921">
          <cell r="B921" t="str">
            <v>LatAmTOTAL14. Rebadged ContractorsClient Location</v>
          </cell>
        </row>
        <row r="922">
          <cell r="B922" t="str">
            <v>LatAmTOTAL15. Provider FTE's at: Client LocationIndia</v>
          </cell>
        </row>
        <row r="923">
          <cell r="B923" t="str">
            <v>LatAmTOTAL16. Provider FTE's at: IndiaIndia</v>
          </cell>
        </row>
        <row r="924">
          <cell r="B924" t="str">
            <v>LatAmTOTAL16. Provider FTE's at: PhilippinesPhilippines</v>
          </cell>
        </row>
        <row r="925">
          <cell r="B925" t="str">
            <v>LatAmTOTAL16. Provider FTE's at: &lt;Location 3&gt;&lt;Location 3&gt;</v>
          </cell>
        </row>
        <row r="926">
          <cell r="B926" t="str">
            <v>LatAmTOTAL16. Provider FTE's at: &lt;Location 4&gt;&lt;Location 4&gt;</v>
          </cell>
        </row>
        <row r="927">
          <cell r="B927" t="str">
            <v>LatAmTOTAL16. Provider FTE's at: &lt;Location 5&gt;&lt;Location 5&gt;</v>
          </cell>
        </row>
        <row r="928">
          <cell r="B928" t="str">
            <v>LatAmTOTAL16. Provider FTE's at: &lt;Location 6&gt;&lt;Location 6&gt;</v>
          </cell>
        </row>
        <row r="929">
          <cell r="B929" t="str">
            <v>LatAmTOTAL16. Provider FTE's at: &lt;Location 7&gt;&lt;Location 7&gt;</v>
          </cell>
        </row>
        <row r="930">
          <cell r="B930" t="str">
            <v>LatAmTOTAL16. Provider FTE's at: &lt;Location 8&gt;&lt;Location 8&gt;</v>
          </cell>
        </row>
        <row r="931">
          <cell r="B931" t="str">
            <v>LatAmTOTAL16. Provider FTE's at: &lt;Location 9&gt;&lt;Location 9&gt;</v>
          </cell>
        </row>
        <row r="932">
          <cell r="B932" t="str">
            <v>LatAmTOTAL16. Provider FTE's at: &lt;Location 10&gt;&lt;Location 10&gt;</v>
          </cell>
        </row>
        <row r="933">
          <cell r="B933" t="str">
            <v>LatAmTOTAL17. Client Operational FTE'sTotal</v>
          </cell>
        </row>
        <row r="934">
          <cell r="B934" t="str">
            <v>LatAmTOTAL18. Provider Operational FTE'sTotal</v>
          </cell>
        </row>
        <row r="935">
          <cell r="B935" t="str">
            <v>LatAmTOTAL19. Total Operational FTE'sTotal</v>
          </cell>
        </row>
        <row r="936">
          <cell r="B936" t="str">
            <v>EMEATOTAL4. Client EmployeesClient Location</v>
          </cell>
        </row>
        <row r="937">
          <cell r="B937" t="str">
            <v>EMEATOTAL5. Client ContractorsClient Location</v>
          </cell>
        </row>
        <row r="938">
          <cell r="B938" t="str">
            <v>EMEATOTAL6. Provider FTE's at:Client Location</v>
          </cell>
        </row>
        <row r="939">
          <cell r="B939" t="str">
            <v>EMEATOTAL7. Provider FTE's at: IndiaIndia</v>
          </cell>
        </row>
        <row r="940">
          <cell r="B940" t="str">
            <v>EMEATOTAL7. Provider FTE's at: PhilippinesPhilippines</v>
          </cell>
        </row>
        <row r="941">
          <cell r="B941" t="str">
            <v>EMEATOTAL7. Provider FTE's at: &lt;Location 3&gt;&lt;Location 3&gt;</v>
          </cell>
        </row>
        <row r="942">
          <cell r="B942" t="str">
            <v>EMEATOTAL7. Provider FTE's at: &lt;Location 4&gt;&lt;Location 4&gt;</v>
          </cell>
        </row>
        <row r="943">
          <cell r="B943" t="str">
            <v>EMEATOTAL7. Provider FTE's at: &lt;Location 5&gt;&lt;Location 5&gt;</v>
          </cell>
        </row>
        <row r="944">
          <cell r="B944" t="str">
            <v>EMEATOTAL7. Provider FTE's at: &lt;Location 6&gt;&lt;Location 6&gt;</v>
          </cell>
        </row>
        <row r="945">
          <cell r="B945" t="str">
            <v>EMEATOTAL7. Provider FTE's at: &lt;Location 7&gt;&lt;Location 7&gt;</v>
          </cell>
        </row>
        <row r="946">
          <cell r="B946" t="str">
            <v>EMEATOTAL7. Provider FTE's at: &lt;Location 8&gt;&lt;Location 8&gt;</v>
          </cell>
        </row>
        <row r="947">
          <cell r="B947" t="str">
            <v>EMEATOTAL7. Provider FTE's at: &lt;Location 9&gt;&lt;Location 9&gt;</v>
          </cell>
        </row>
        <row r="948">
          <cell r="B948" t="str">
            <v>EMEATOTAL7. Provider FTE's at: &lt;Location 10&gt;&lt;Location 10&gt;</v>
          </cell>
        </row>
        <row r="949">
          <cell r="B949" t="str">
            <v>EMEATOTAL8. Total Client FTE'sTotal</v>
          </cell>
        </row>
        <row r="950">
          <cell r="B950" t="str">
            <v>EMEATOTAL9. Total Provider FTE'sTotal</v>
          </cell>
        </row>
        <row r="951">
          <cell r="B951" t="str">
            <v>EMEATOTAL10. Total Transition FTE'sTotal</v>
          </cell>
        </row>
        <row r="952">
          <cell r="B952" t="str">
            <v>EMEATOTAL11. Client Employees - Pre Go-LiveClient Location</v>
          </cell>
        </row>
        <row r="953">
          <cell r="B953" t="str">
            <v>EMEATOTAL12. Client Contractors - Pre-Go LiveClient Location</v>
          </cell>
        </row>
        <row r="954">
          <cell r="B954" t="str">
            <v>EMEATOTAL13. Rebadged EmployeesClient Location</v>
          </cell>
        </row>
        <row r="955">
          <cell r="B955" t="str">
            <v>EMEATOTAL14. Rebadged ContractorsClient Location</v>
          </cell>
        </row>
        <row r="956">
          <cell r="B956" t="str">
            <v>EMEATOTAL15. Provider FTE's at: Client LocationIndia</v>
          </cell>
        </row>
        <row r="957">
          <cell r="B957" t="str">
            <v>EMEATOTAL16. Provider FTE's at: IndiaIndia</v>
          </cell>
        </row>
        <row r="958">
          <cell r="B958" t="str">
            <v>EMEATOTAL16. Provider FTE's at: PhilippinesPhilippines</v>
          </cell>
        </row>
        <row r="959">
          <cell r="B959" t="str">
            <v>EMEATOTAL16. Provider FTE's at: &lt;Location 3&gt;&lt;Location 3&gt;</v>
          </cell>
        </row>
        <row r="960">
          <cell r="B960" t="str">
            <v>EMEATOTAL16. Provider FTE's at: &lt;Location 4&gt;&lt;Location 4&gt;</v>
          </cell>
        </row>
        <row r="961">
          <cell r="B961" t="str">
            <v>EMEATOTAL16. Provider FTE's at: &lt;Location 5&gt;&lt;Location 5&gt;</v>
          </cell>
        </row>
        <row r="962">
          <cell r="B962" t="str">
            <v>EMEATOTAL16. Provider FTE's at: &lt;Location 6&gt;&lt;Location 6&gt;</v>
          </cell>
        </row>
        <row r="963">
          <cell r="B963" t="str">
            <v>EMEATOTAL16. Provider FTE's at: &lt;Location 7&gt;&lt;Location 7&gt;</v>
          </cell>
        </row>
        <row r="964">
          <cell r="B964" t="str">
            <v>EMEATOTAL16. Provider FTE's at: &lt;Location 8&gt;&lt;Location 8&gt;</v>
          </cell>
        </row>
        <row r="965">
          <cell r="B965" t="str">
            <v>EMEATOTAL16. Provider FTE's at: &lt;Location 9&gt;&lt;Location 9&gt;</v>
          </cell>
        </row>
        <row r="966">
          <cell r="B966" t="str">
            <v>EMEATOTAL16. Provider FTE's at: &lt;Location 10&gt;&lt;Location 10&gt;</v>
          </cell>
        </row>
        <row r="967">
          <cell r="B967" t="str">
            <v>EMEATOTAL17. Client Operational FTE'sTotal</v>
          </cell>
        </row>
        <row r="968">
          <cell r="B968" t="str">
            <v>EMEATOTAL18. Provider Operational FTE'sTotal</v>
          </cell>
        </row>
        <row r="969">
          <cell r="B969" t="str">
            <v>EMEATOTAL19. Total Operational FTE'sTotal</v>
          </cell>
        </row>
        <row r="970">
          <cell r="B970" t="str">
            <v>APACTOTAL4. Client EmployeesClient Location</v>
          </cell>
        </row>
        <row r="971">
          <cell r="B971" t="str">
            <v>APACTOTAL5. Client ContractorsClient Location</v>
          </cell>
        </row>
        <row r="972">
          <cell r="B972" t="str">
            <v>APACTOTAL6. Provider FTE's at:Client Location</v>
          </cell>
        </row>
        <row r="973">
          <cell r="B973" t="str">
            <v>APACTOTAL7. Provider FTE's at: IndiaIndia</v>
          </cell>
        </row>
        <row r="974">
          <cell r="B974" t="str">
            <v>APACTOTAL7. Provider FTE's at: PhilippinesPhilippines</v>
          </cell>
        </row>
        <row r="975">
          <cell r="B975" t="str">
            <v>APACTOTAL7. Provider FTE's at: &lt;Location 3&gt;&lt;Location 3&gt;</v>
          </cell>
        </row>
        <row r="976">
          <cell r="B976" t="str">
            <v>APACTOTAL7. Provider FTE's at: &lt;Location 4&gt;&lt;Location 4&gt;</v>
          </cell>
        </row>
        <row r="977">
          <cell r="B977" t="str">
            <v>APACTOTAL7. Provider FTE's at: &lt;Location 5&gt;&lt;Location 5&gt;</v>
          </cell>
        </row>
        <row r="978">
          <cell r="B978" t="str">
            <v>APACTOTAL7. Provider FTE's at: &lt;Location 6&gt;&lt;Location 6&gt;</v>
          </cell>
        </row>
        <row r="979">
          <cell r="B979" t="str">
            <v>APACTOTAL7. Provider FTE's at: &lt;Location 7&gt;&lt;Location 7&gt;</v>
          </cell>
        </row>
        <row r="980">
          <cell r="B980" t="str">
            <v>APACTOTAL7. Provider FTE's at: &lt;Location 8&gt;&lt;Location 8&gt;</v>
          </cell>
        </row>
        <row r="981">
          <cell r="B981" t="str">
            <v>APACTOTAL7. Provider FTE's at: &lt;Location 9&gt;&lt;Location 9&gt;</v>
          </cell>
        </row>
        <row r="982">
          <cell r="B982" t="str">
            <v>APACTOTAL7. Provider FTE's at: &lt;Location 10&gt;&lt;Location 10&gt;</v>
          </cell>
        </row>
        <row r="983">
          <cell r="B983" t="str">
            <v>APACTOTAL8. Total Client FTE'sTotal</v>
          </cell>
        </row>
        <row r="984">
          <cell r="B984" t="str">
            <v>APACTOTAL9. Total Provider FTE'sTotal</v>
          </cell>
        </row>
        <row r="985">
          <cell r="B985" t="str">
            <v>APACTOTAL10. Total Transition FTE'sTotal</v>
          </cell>
        </row>
        <row r="986">
          <cell r="B986" t="str">
            <v>APACTOTAL11. Client Employees - Pre Go-LiveClient Location</v>
          </cell>
        </row>
        <row r="987">
          <cell r="B987" t="str">
            <v>APACTOTAL12. Client Contractors - Pre-Go LiveClient Location</v>
          </cell>
        </row>
        <row r="988">
          <cell r="B988" t="str">
            <v>APACTOTAL13. Rebadged EmployeesClient Location</v>
          </cell>
        </row>
        <row r="989">
          <cell r="B989" t="str">
            <v>APACTOTAL14. Rebadged ContractorsClient Location</v>
          </cell>
        </row>
        <row r="990">
          <cell r="B990" t="str">
            <v>APACTOTAL15. Provider FTE's at: Client LocationIndia</v>
          </cell>
        </row>
        <row r="991">
          <cell r="B991" t="str">
            <v>APACTOTAL16. Provider FTE's at: IndiaIndia</v>
          </cell>
        </row>
        <row r="992">
          <cell r="B992" t="str">
            <v>APACTOTAL16. Provider FTE's at: PhilippinesPhilippines</v>
          </cell>
        </row>
        <row r="993">
          <cell r="B993" t="str">
            <v>APACTOTAL16. Provider FTE's at: &lt;Location 3&gt;&lt;Location 3&gt;</v>
          </cell>
        </row>
        <row r="994">
          <cell r="B994" t="str">
            <v>APACTOTAL16. Provider FTE's at: &lt;Location 4&gt;&lt;Location 4&gt;</v>
          </cell>
        </row>
        <row r="995">
          <cell r="B995" t="str">
            <v>APACTOTAL16. Provider FTE's at: &lt;Location 5&gt;&lt;Location 5&gt;</v>
          </cell>
        </row>
        <row r="996">
          <cell r="B996" t="str">
            <v>APACTOTAL16. Provider FTE's at: &lt;Location 6&gt;&lt;Location 6&gt;</v>
          </cell>
        </row>
        <row r="997">
          <cell r="B997" t="str">
            <v>APACTOTAL16. Provider FTE's at: &lt;Location 7&gt;&lt;Location 7&gt;</v>
          </cell>
        </row>
        <row r="998">
          <cell r="B998" t="str">
            <v>APACTOTAL16. Provider FTE's at: &lt;Location 8&gt;&lt;Location 8&gt;</v>
          </cell>
        </row>
        <row r="999">
          <cell r="B999" t="str">
            <v>APACTOTAL16. Provider FTE's at: &lt;Location 9&gt;&lt;Location 9&gt;</v>
          </cell>
        </row>
        <row r="1000">
          <cell r="B1000" t="str">
            <v>APACTOTAL16. Provider FTE's at: &lt;Location 10&gt;&lt;Location 10&gt;</v>
          </cell>
        </row>
        <row r="1001">
          <cell r="B1001" t="str">
            <v>APACTOTAL17. Client Operational FTE'sTotal</v>
          </cell>
        </row>
        <row r="1002">
          <cell r="B1002" t="str">
            <v>APACTOTAL18. Provider Operational FTE'sTotal</v>
          </cell>
        </row>
        <row r="1003">
          <cell r="B1003" t="str">
            <v>APACTOTAL19. Total Operational FTE'sTotal</v>
          </cell>
        </row>
        <row r="1004">
          <cell r="B1004" t="str">
            <v>GlobalTOTAL4. Client EmployeesClient Location</v>
          </cell>
        </row>
        <row r="1005">
          <cell r="B1005" t="str">
            <v>GlobalTOTAL5. Client ContractorsClient Location</v>
          </cell>
        </row>
        <row r="1006">
          <cell r="B1006" t="str">
            <v>GlobalTOTAL6. Provider FTE's at:Client Location</v>
          </cell>
        </row>
        <row r="1007">
          <cell r="B1007" t="str">
            <v>GlobalTOTAL7. Provider FTE's at: IndiaIndia</v>
          </cell>
        </row>
        <row r="1008">
          <cell r="B1008" t="str">
            <v>GlobalTOTAL7. Provider FTE's at: PhilippinesPhilippines</v>
          </cell>
        </row>
        <row r="1009">
          <cell r="B1009" t="str">
            <v>GlobalTOTAL7. Provider FTE's at: &lt;Location 3&gt;&lt;Location 3&gt;</v>
          </cell>
        </row>
        <row r="1010">
          <cell r="B1010" t="str">
            <v>GlobalTOTAL7. Provider FTE's at: &lt;Location 4&gt;&lt;Location 4&gt;</v>
          </cell>
        </row>
        <row r="1011">
          <cell r="B1011" t="str">
            <v>GlobalTOTAL7. Provider FTE's at: &lt;Location 5&gt;&lt;Location 5&gt;</v>
          </cell>
        </row>
        <row r="1012">
          <cell r="B1012" t="str">
            <v>GlobalTOTAL7. Provider FTE's at: &lt;Location 6&gt;&lt;Location 6&gt;</v>
          </cell>
        </row>
        <row r="1013">
          <cell r="B1013" t="str">
            <v>GlobalTOTAL7. Provider FTE's at: &lt;Location 7&gt;&lt;Location 7&gt;</v>
          </cell>
        </row>
        <row r="1014">
          <cell r="B1014" t="str">
            <v>GlobalTOTAL7. Provider FTE's at: &lt;Location 8&gt;&lt;Location 8&gt;</v>
          </cell>
        </row>
        <row r="1015">
          <cell r="B1015" t="str">
            <v>GlobalTOTAL7. Provider FTE's at: &lt;Location 9&gt;&lt;Location 9&gt;</v>
          </cell>
        </row>
        <row r="1016">
          <cell r="B1016" t="str">
            <v>GlobalTOTAL7. Provider FTE's at: &lt;Location 10&gt;&lt;Location 10&gt;</v>
          </cell>
        </row>
        <row r="1017">
          <cell r="B1017" t="str">
            <v>GlobalTOTAL8. Total Client FTE'sTotal</v>
          </cell>
        </row>
        <row r="1018">
          <cell r="B1018" t="str">
            <v>GlobalTOTAL9. Total Provider FTE'sTotal</v>
          </cell>
        </row>
        <row r="1019">
          <cell r="B1019" t="str">
            <v>GlobalTOTAL10. Total Transition FTE'sTotal</v>
          </cell>
        </row>
        <row r="1020">
          <cell r="B1020" t="str">
            <v>GlobalTOTAL11. Client Employees - Pre Go-LiveClient Location</v>
          </cell>
        </row>
        <row r="1021">
          <cell r="B1021" t="str">
            <v>GlobalTOTAL12. Client Contractors - Pre-Go LiveClient Location</v>
          </cell>
        </row>
        <row r="1022">
          <cell r="B1022" t="str">
            <v>GlobalTOTAL13. Rebadged EmployeesClient Location</v>
          </cell>
        </row>
        <row r="1023">
          <cell r="B1023" t="str">
            <v>GlobalTOTAL14. Rebadged ContractorsClient Location</v>
          </cell>
        </row>
        <row r="1024">
          <cell r="B1024" t="str">
            <v>GlobalTOTAL15. Provider FTE's at: Client LocationIndia</v>
          </cell>
        </row>
        <row r="1025">
          <cell r="B1025" t="str">
            <v>GlobalTOTAL16. Provider FTE's at: IndiaIndia</v>
          </cell>
        </row>
        <row r="1026">
          <cell r="B1026" t="str">
            <v>GlobalTOTAL16. Provider FTE's at: PhilippinesPhilippines</v>
          </cell>
        </row>
        <row r="1027">
          <cell r="B1027" t="str">
            <v>GlobalTOTAL16. Provider FTE's at: &lt;Location 3&gt;&lt;Location 3&gt;</v>
          </cell>
        </row>
        <row r="1028">
          <cell r="B1028" t="str">
            <v>GlobalTOTAL16. Provider FTE's at: &lt;Location 4&gt;&lt;Location 4&gt;</v>
          </cell>
        </row>
        <row r="1029">
          <cell r="B1029" t="str">
            <v>GlobalTOTAL16. Provider FTE's at: &lt;Location 5&gt;&lt;Location 5&gt;</v>
          </cell>
        </row>
        <row r="1030">
          <cell r="B1030" t="str">
            <v>GlobalTOTAL16. Provider FTE's at: &lt;Location 6&gt;&lt;Location 6&gt;</v>
          </cell>
        </row>
        <row r="1031">
          <cell r="B1031" t="str">
            <v>GlobalTOTAL16. Provider FTE's at: &lt;Location 7&gt;&lt;Location 7&gt;</v>
          </cell>
        </row>
        <row r="1032">
          <cell r="B1032" t="str">
            <v>GlobalTOTAL16. Provider FTE's at: &lt;Location 8&gt;&lt;Location 8&gt;</v>
          </cell>
        </row>
        <row r="1033">
          <cell r="B1033" t="str">
            <v>GlobalTOTAL16. Provider FTE's at: &lt;Location 9&gt;&lt;Location 9&gt;</v>
          </cell>
        </row>
        <row r="1034">
          <cell r="B1034" t="str">
            <v>GlobalTOTAL16. Provider FTE's at: &lt;Location 10&gt;&lt;Location 10&gt;</v>
          </cell>
        </row>
        <row r="1035">
          <cell r="B1035" t="str">
            <v>GlobalTOTAL17. Client Operational FTE'sTotal</v>
          </cell>
        </row>
        <row r="1036">
          <cell r="B1036" t="str">
            <v>GlobalTOTAL18. Provider Operational FTE'sTotal</v>
          </cell>
        </row>
        <row r="1037">
          <cell r="B1037" t="str">
            <v>GlobalTOTAL19. Total Operational FTE'sTotal</v>
          </cell>
        </row>
        <row r="1038">
          <cell r="B1038" t="str">
            <v/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L48"/>
  <sheetViews>
    <sheetView showGridLines="0" topLeftCell="A10" workbookViewId="0">
      <selection activeCell="C14" sqref="C14"/>
    </sheetView>
  </sheetViews>
  <sheetFormatPr defaultColWidth="6.625" defaultRowHeight="12.75" x14ac:dyDescent="0.2"/>
  <cols>
    <col min="1" max="1" width="2.875" style="4" customWidth="1"/>
    <col min="2" max="2" width="38.125" style="4" customWidth="1"/>
    <col min="3" max="3" width="45.625" style="4" customWidth="1"/>
    <col min="4" max="16384" width="6.625" style="4"/>
  </cols>
  <sheetData>
    <row r="1" spans="2:12" x14ac:dyDescent="0.2"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2:12" x14ac:dyDescent="0.2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2:12" x14ac:dyDescent="0.2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2:12" x14ac:dyDescent="0.2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</row>
    <row r="5" spans="2:12" x14ac:dyDescent="0.2"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</row>
    <row r="6" spans="2:12" x14ac:dyDescent="0.2"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</row>
    <row r="7" spans="2:12" x14ac:dyDescent="0.2">
      <c r="B7" s="50"/>
      <c r="C7" s="51"/>
      <c r="D7" s="50"/>
      <c r="E7" s="50"/>
      <c r="F7" s="50"/>
      <c r="G7" s="39"/>
      <c r="H7" s="39"/>
      <c r="I7" s="39"/>
      <c r="J7" s="39"/>
      <c r="K7" s="39"/>
      <c r="L7" s="39"/>
    </row>
    <row r="8" spans="2:12" ht="20.25" x14ac:dyDescent="0.3">
      <c r="B8" s="50"/>
      <c r="C8" s="52" t="s">
        <v>0</v>
      </c>
      <c r="D8" s="50"/>
      <c r="E8" s="50"/>
      <c r="F8" s="50"/>
      <c r="G8" s="39"/>
      <c r="H8" s="39"/>
      <c r="I8" s="39"/>
      <c r="J8" s="39"/>
      <c r="K8" s="39"/>
      <c r="L8" s="39"/>
    </row>
    <row r="9" spans="2:12" ht="20.25" x14ac:dyDescent="0.3">
      <c r="B9" s="50"/>
      <c r="C9" s="52" t="s">
        <v>1</v>
      </c>
      <c r="D9" s="50"/>
      <c r="E9" s="50"/>
      <c r="F9" s="50"/>
      <c r="G9" s="39"/>
      <c r="H9" s="39"/>
      <c r="I9" s="39"/>
      <c r="J9" s="39"/>
      <c r="K9" s="39"/>
      <c r="L9" s="39"/>
    </row>
    <row r="10" spans="2:12" ht="20.25" x14ac:dyDescent="0.3">
      <c r="B10" s="50"/>
      <c r="C10" s="52" t="s">
        <v>333</v>
      </c>
      <c r="D10" s="50"/>
      <c r="E10" s="50"/>
      <c r="F10" s="50"/>
      <c r="G10" s="39"/>
      <c r="H10" s="39"/>
      <c r="I10" s="39"/>
      <c r="J10" s="39"/>
      <c r="K10" s="39"/>
      <c r="L10" s="39"/>
    </row>
    <row r="11" spans="2:12" ht="20.25" x14ac:dyDescent="0.3">
      <c r="B11" s="50"/>
      <c r="C11" s="53"/>
      <c r="D11" s="50"/>
      <c r="E11" s="50"/>
      <c r="F11" s="50"/>
      <c r="G11" s="39"/>
      <c r="H11" s="39"/>
      <c r="I11" s="39"/>
      <c r="J11" s="39"/>
      <c r="K11" s="39"/>
      <c r="L11" s="39"/>
    </row>
    <row r="12" spans="2:12" ht="21" thickBot="1" x14ac:dyDescent="0.35">
      <c r="B12" s="50"/>
      <c r="C12" s="53" t="s">
        <v>2</v>
      </c>
      <c r="D12" s="50"/>
      <c r="E12" s="50"/>
      <c r="F12" s="50"/>
      <c r="G12" s="39"/>
      <c r="H12" s="39"/>
      <c r="I12" s="39"/>
      <c r="J12" s="39"/>
      <c r="K12" s="39"/>
      <c r="L12" s="39"/>
    </row>
    <row r="13" spans="2:12" ht="21.75" thickTop="1" thickBot="1" x14ac:dyDescent="0.35">
      <c r="B13" s="50"/>
      <c r="C13" s="54">
        <v>44566</v>
      </c>
      <c r="D13" s="50"/>
      <c r="E13" s="50"/>
      <c r="F13" s="50"/>
      <c r="G13" s="39"/>
      <c r="H13" s="39"/>
      <c r="I13" s="39"/>
      <c r="J13" s="39"/>
      <c r="K13" s="39"/>
      <c r="L13" s="39"/>
    </row>
    <row r="14" spans="2:12" s="5" customFormat="1" ht="13.5" thickTop="1" x14ac:dyDescent="0.2">
      <c r="B14" s="55"/>
      <c r="C14" s="55"/>
      <c r="D14" s="55"/>
      <c r="E14" s="55"/>
      <c r="F14" s="55"/>
      <c r="G14" s="41"/>
      <c r="H14" s="41"/>
      <c r="I14" s="41"/>
      <c r="J14" s="41"/>
      <c r="K14" s="41"/>
      <c r="L14" s="41"/>
    </row>
    <row r="15" spans="2:12" ht="21" thickBot="1" x14ac:dyDescent="0.35">
      <c r="B15" s="50"/>
      <c r="C15" s="52" t="s">
        <v>3</v>
      </c>
      <c r="D15" s="50"/>
      <c r="E15" s="50"/>
      <c r="F15" s="50"/>
      <c r="G15" s="39"/>
      <c r="H15" s="39"/>
      <c r="I15" s="39"/>
      <c r="J15" s="39"/>
      <c r="K15" s="39"/>
      <c r="L15" s="39"/>
    </row>
    <row r="16" spans="2:12" ht="21.75" thickTop="1" thickBot="1" x14ac:dyDescent="0.35">
      <c r="B16" s="50"/>
      <c r="C16" s="54" t="s">
        <v>402</v>
      </c>
      <c r="D16" s="50"/>
      <c r="E16" s="50"/>
      <c r="F16" s="50"/>
      <c r="G16" s="39"/>
      <c r="H16" s="39"/>
      <c r="I16" s="39"/>
      <c r="J16" s="39"/>
      <c r="K16" s="39"/>
      <c r="L16" s="39"/>
    </row>
    <row r="17" spans="2:12" ht="21" thickTop="1" x14ac:dyDescent="0.3">
      <c r="B17" s="50"/>
      <c r="C17" s="52"/>
      <c r="D17" s="50"/>
      <c r="E17" s="50"/>
      <c r="F17" s="50"/>
      <c r="G17" s="39"/>
      <c r="H17" s="39"/>
      <c r="I17" s="39"/>
      <c r="J17" s="39"/>
      <c r="K17" s="39"/>
      <c r="L17" s="39"/>
    </row>
    <row r="18" spans="2:12" ht="21" thickBot="1" x14ac:dyDescent="0.35">
      <c r="B18" s="50"/>
      <c r="C18" s="52" t="s">
        <v>4</v>
      </c>
      <c r="D18" s="50"/>
      <c r="E18" s="50"/>
      <c r="F18" s="50"/>
      <c r="G18" s="39"/>
      <c r="H18" s="39"/>
      <c r="I18" s="39"/>
      <c r="J18" s="39"/>
      <c r="K18" s="39"/>
      <c r="L18" s="39"/>
    </row>
    <row r="19" spans="2:12" ht="21.75" thickTop="1" thickBot="1" x14ac:dyDescent="0.35">
      <c r="B19" s="50"/>
      <c r="C19" s="216"/>
      <c r="D19" s="50"/>
      <c r="E19" s="50"/>
      <c r="F19" s="50"/>
      <c r="G19" s="39"/>
      <c r="H19" s="39"/>
      <c r="I19" s="39"/>
      <c r="J19" s="39"/>
      <c r="K19" s="39"/>
      <c r="L19" s="39"/>
    </row>
    <row r="20" spans="2:12" ht="21" thickTop="1" x14ac:dyDescent="0.3">
      <c r="B20" s="50"/>
      <c r="C20" s="52"/>
      <c r="D20" s="50"/>
      <c r="E20" s="50"/>
      <c r="F20" s="50"/>
      <c r="G20" s="39"/>
      <c r="H20" s="39"/>
      <c r="I20" s="39"/>
      <c r="J20" s="39"/>
      <c r="K20" s="39"/>
      <c r="L20" s="39"/>
    </row>
    <row r="21" spans="2:12" ht="20.25" x14ac:dyDescent="0.3">
      <c r="B21" s="50"/>
      <c r="C21" s="52"/>
      <c r="D21" s="50"/>
      <c r="E21" s="50"/>
      <c r="F21" s="50"/>
      <c r="G21" s="39"/>
      <c r="H21" s="39"/>
      <c r="I21" s="39"/>
      <c r="J21" s="39"/>
      <c r="K21" s="39"/>
      <c r="L21" s="39"/>
    </row>
    <row r="22" spans="2:12" ht="20.25" x14ac:dyDescent="0.3">
      <c r="B22" s="50"/>
      <c r="C22" s="52"/>
      <c r="D22" s="50"/>
      <c r="E22" s="50"/>
      <c r="F22" s="50"/>
      <c r="G22" s="39"/>
      <c r="H22" s="39"/>
      <c r="I22" s="39"/>
      <c r="J22" s="39"/>
      <c r="K22" s="39"/>
      <c r="L22" s="39"/>
    </row>
    <row r="23" spans="2:12" ht="20.25" x14ac:dyDescent="0.3">
      <c r="B23" s="50"/>
      <c r="C23" s="52"/>
      <c r="D23" s="50"/>
      <c r="E23" s="50"/>
      <c r="F23" s="50"/>
      <c r="G23" s="39"/>
      <c r="H23" s="39"/>
      <c r="I23" s="39"/>
      <c r="J23" s="39"/>
      <c r="K23" s="39"/>
      <c r="L23" s="39"/>
    </row>
    <row r="24" spans="2:12" ht="20.25" x14ac:dyDescent="0.3">
      <c r="B24" s="50"/>
      <c r="C24" s="52"/>
      <c r="D24" s="50"/>
      <c r="E24" s="50"/>
      <c r="F24" s="50"/>
      <c r="G24" s="39"/>
      <c r="H24" s="39"/>
      <c r="I24" s="39"/>
      <c r="J24" s="39"/>
      <c r="K24" s="39"/>
      <c r="L24" s="39"/>
    </row>
    <row r="25" spans="2:12" x14ac:dyDescent="0.2">
      <c r="B25" s="50"/>
      <c r="C25" s="50"/>
      <c r="D25" s="50"/>
      <c r="E25" s="50"/>
      <c r="F25" s="50"/>
      <c r="G25" s="39"/>
      <c r="H25" s="39"/>
      <c r="I25" s="39"/>
      <c r="J25" s="39"/>
      <c r="K25" s="39"/>
      <c r="L25" s="39"/>
    </row>
    <row r="26" spans="2:12" ht="26.25" customHeight="1" x14ac:dyDescent="0.35">
      <c r="B26" s="39"/>
      <c r="C26" s="40"/>
      <c r="D26" s="39"/>
      <c r="E26" s="39"/>
      <c r="F26" s="39"/>
      <c r="G26" s="39"/>
      <c r="H26" s="39"/>
      <c r="I26" s="39"/>
      <c r="J26" s="39"/>
      <c r="K26" s="39"/>
      <c r="L26" s="39"/>
    </row>
    <row r="27" spans="2:12" x14ac:dyDescent="0.2"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</row>
    <row r="28" spans="2:12" x14ac:dyDescent="0.2"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</row>
    <row r="29" spans="2:12" x14ac:dyDescent="0.2"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</row>
    <row r="30" spans="2:12" x14ac:dyDescent="0.2"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</row>
    <row r="31" spans="2:12" x14ac:dyDescent="0.2"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</row>
    <row r="32" spans="2:12" x14ac:dyDescent="0.2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</row>
    <row r="33" spans="2:12" x14ac:dyDescent="0.2"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</row>
    <row r="34" spans="2:12" x14ac:dyDescent="0.2"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</row>
    <row r="35" spans="2:12" x14ac:dyDescent="0.2"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</row>
    <row r="36" spans="2:12" x14ac:dyDescent="0.2"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</row>
    <row r="37" spans="2:12" x14ac:dyDescent="0.2"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</row>
    <row r="38" spans="2:12" x14ac:dyDescent="0.2"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</row>
    <row r="39" spans="2:12" x14ac:dyDescent="0.2"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</row>
    <row r="40" spans="2:12" x14ac:dyDescent="0.2"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</row>
    <row r="41" spans="2:12" x14ac:dyDescent="0.2"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</row>
    <row r="42" spans="2:12" x14ac:dyDescent="0.2"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</row>
    <row r="43" spans="2:12" x14ac:dyDescent="0.2"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</row>
    <row r="44" spans="2:12" x14ac:dyDescent="0.2"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</row>
    <row r="45" spans="2:12" x14ac:dyDescent="0.2"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</row>
    <row r="46" spans="2:12" x14ac:dyDescent="0.2"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</row>
    <row r="47" spans="2:12" x14ac:dyDescent="0.2"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</row>
    <row r="48" spans="2:12" x14ac:dyDescent="0.2"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</row>
  </sheetData>
  <pageMargins left="0.70866141732283472" right="0.70866141732283472" top="0.74803149606299213" bottom="0.74803149606299213" header="0.31496062992125984" footer="0.31496062992125984"/>
  <pageSetup paperSize="9" scale="83" orientation="landscape" horizontalDpi="300" verticalDpi="300" r:id="rId1"/>
  <headerFooter>
    <oddHeader>&amp;C&amp;"-,Vet"COMMERCIEEL VERTROUWELIJK</oddHeader>
    <oddFooter>&amp;L&amp;"-,Vet"&amp;F
&amp;A&amp;R&amp;"-,Vet"&amp;P VAN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1"/>
  <sheetViews>
    <sheetView tabSelected="1" zoomScaleNormal="100" zoomScalePageLayoutView="115" workbookViewId="0">
      <selection activeCell="A22" sqref="A22"/>
    </sheetView>
  </sheetViews>
  <sheetFormatPr defaultColWidth="8.875" defaultRowHeight="11.25" x14ac:dyDescent="0.15"/>
  <cols>
    <col min="1" max="1" width="15" customWidth="1"/>
    <col min="2" max="2" width="12.625" customWidth="1"/>
    <col min="3" max="5" width="13.125" bestFit="1" customWidth="1"/>
    <col min="6" max="6" width="16.5" customWidth="1"/>
    <col min="7" max="9" width="13.125" bestFit="1" customWidth="1"/>
    <col min="10" max="10" width="13.125" customWidth="1"/>
    <col min="11" max="11" width="13.125" bestFit="1" customWidth="1"/>
    <col min="12" max="12" width="14.375" customWidth="1"/>
  </cols>
  <sheetData>
    <row r="1" spans="1:7" ht="15" x14ac:dyDescent="0.2">
      <c r="A1" s="223" t="s">
        <v>389</v>
      </c>
    </row>
    <row r="2" spans="1:7" ht="11.25" customHeight="1" x14ac:dyDescent="0.15">
      <c r="A2" s="279" t="s">
        <v>388</v>
      </c>
      <c r="B2" s="279"/>
      <c r="C2" s="279"/>
      <c r="D2" s="279"/>
      <c r="E2" s="279"/>
      <c r="F2" s="279"/>
      <c r="G2" s="279"/>
    </row>
    <row r="3" spans="1:7" ht="11.25" customHeight="1" x14ac:dyDescent="0.15">
      <c r="A3" s="279"/>
      <c r="B3" s="279"/>
      <c r="C3" s="279"/>
      <c r="D3" s="279"/>
      <c r="E3" s="279"/>
      <c r="F3" s="279"/>
      <c r="G3" s="279"/>
    </row>
    <row r="4" spans="1:7" ht="12" thickBot="1" x14ac:dyDescent="0.2">
      <c r="A4" s="280"/>
      <c r="B4" s="280"/>
      <c r="C4" s="280"/>
      <c r="D4" s="280"/>
      <c r="E4" s="280"/>
      <c r="F4" s="280"/>
      <c r="G4" s="280"/>
    </row>
    <row r="5" spans="1:7" ht="12" thickTop="1" x14ac:dyDescent="0.15">
      <c r="A5" s="227" t="s">
        <v>344</v>
      </c>
      <c r="B5" s="228" t="s">
        <v>353</v>
      </c>
      <c r="C5" s="228" t="s">
        <v>364</v>
      </c>
      <c r="D5" s="229" t="s">
        <v>406</v>
      </c>
      <c r="E5" s="229" t="s">
        <v>410</v>
      </c>
      <c r="F5" s="229" t="s">
        <v>407</v>
      </c>
      <c r="G5" s="230" t="s">
        <v>409</v>
      </c>
    </row>
    <row r="6" spans="1:7" x14ac:dyDescent="0.15">
      <c r="A6" s="245" t="s">
        <v>373</v>
      </c>
      <c r="B6" s="231"/>
      <c r="C6" s="231"/>
      <c r="D6" s="231"/>
      <c r="E6" s="231"/>
      <c r="F6" s="231"/>
      <c r="G6" s="232"/>
    </row>
    <row r="7" spans="1:7" x14ac:dyDescent="0.15">
      <c r="A7" s="246" t="s">
        <v>348</v>
      </c>
      <c r="B7" s="231">
        <v>10</v>
      </c>
      <c r="C7" s="233">
        <v>44864</v>
      </c>
      <c r="D7" s="234">
        <f t="shared" ref="D7:D13" si="0">IF(C7&lt;&gt;"",IF(C7&lt;=$F$7,$G$7,IF(C7&lt;=$F$8,$G$8,IF(C7&lt;=$F$9,$G$9,IF(C7&lt;=$F$10,$G$10,IF(C7&lt;=$F$11,$G$11,IF(C7&lt;=$F$12,$G$12,$G$13)))))),0)</f>
        <v>1</v>
      </c>
      <c r="E7" s="243">
        <f>D7*B7</f>
        <v>10</v>
      </c>
      <c r="F7" s="235">
        <v>44865</v>
      </c>
      <c r="G7" s="236">
        <v>1</v>
      </c>
    </row>
    <row r="8" spans="1:7" x14ac:dyDescent="0.15">
      <c r="A8" s="246" t="s">
        <v>349</v>
      </c>
      <c r="B8" s="231">
        <v>10</v>
      </c>
      <c r="C8" s="233">
        <v>44886</v>
      </c>
      <c r="D8" s="234">
        <f t="shared" si="0"/>
        <v>0.9</v>
      </c>
      <c r="E8" s="243">
        <f t="shared" ref="E8:E13" si="1">D8*B8</f>
        <v>9</v>
      </c>
      <c r="F8" s="235">
        <v>44895</v>
      </c>
      <c r="G8" s="236">
        <v>0.9</v>
      </c>
    </row>
    <row r="9" spans="1:7" x14ac:dyDescent="0.15">
      <c r="A9" s="246" t="s">
        <v>350</v>
      </c>
      <c r="B9" s="231">
        <v>10</v>
      </c>
      <c r="C9" s="233"/>
      <c r="D9" s="234">
        <f t="shared" si="0"/>
        <v>0</v>
      </c>
      <c r="E9" s="243">
        <f t="shared" si="1"/>
        <v>0</v>
      </c>
      <c r="F9" s="235">
        <v>44926</v>
      </c>
      <c r="G9" s="236">
        <v>0.7</v>
      </c>
    </row>
    <row r="10" spans="1:7" x14ac:dyDescent="0.15">
      <c r="A10" s="246" t="s">
        <v>351</v>
      </c>
      <c r="B10" s="231">
        <v>10</v>
      </c>
      <c r="C10" s="233"/>
      <c r="D10" s="234">
        <f t="shared" si="0"/>
        <v>0</v>
      </c>
      <c r="E10" s="243">
        <f t="shared" si="1"/>
        <v>0</v>
      </c>
      <c r="F10" s="235">
        <v>44957</v>
      </c>
      <c r="G10" s="236">
        <v>0.5</v>
      </c>
    </row>
    <row r="11" spans="1:7" x14ac:dyDescent="0.15">
      <c r="A11" s="246" t="s">
        <v>352</v>
      </c>
      <c r="B11" s="231">
        <v>10</v>
      </c>
      <c r="C11" s="233"/>
      <c r="D11" s="234">
        <f t="shared" si="0"/>
        <v>0</v>
      </c>
      <c r="E11" s="243">
        <f t="shared" si="1"/>
        <v>0</v>
      </c>
      <c r="F11" s="235">
        <v>44985</v>
      </c>
      <c r="G11" s="236">
        <v>0.3</v>
      </c>
    </row>
    <row r="12" spans="1:7" x14ac:dyDescent="0.15">
      <c r="A12" s="245" t="s">
        <v>345</v>
      </c>
      <c r="B12" s="231">
        <v>10</v>
      </c>
      <c r="C12" s="233"/>
      <c r="D12" s="234">
        <f t="shared" si="0"/>
        <v>0</v>
      </c>
      <c r="E12" s="243">
        <f t="shared" si="1"/>
        <v>0</v>
      </c>
      <c r="F12" s="235">
        <v>45016</v>
      </c>
      <c r="G12" s="236">
        <v>0.1</v>
      </c>
    </row>
    <row r="13" spans="1:7" x14ac:dyDescent="0.15">
      <c r="A13" s="245" t="s">
        <v>346</v>
      </c>
      <c r="B13" s="231">
        <v>40</v>
      </c>
      <c r="C13" s="233">
        <v>44895</v>
      </c>
      <c r="D13" s="234">
        <f t="shared" si="0"/>
        <v>0.9</v>
      </c>
      <c r="E13" s="243">
        <f t="shared" si="1"/>
        <v>36</v>
      </c>
      <c r="F13" s="235" t="s">
        <v>408</v>
      </c>
      <c r="G13" s="236">
        <v>0</v>
      </c>
    </row>
    <row r="14" spans="1:7" ht="12" thickBot="1" x14ac:dyDescent="0.2">
      <c r="A14" s="237" t="s">
        <v>6</v>
      </c>
      <c r="B14" s="238">
        <f>SUM(B7:B13)</f>
        <v>100</v>
      </c>
      <c r="C14" s="239"/>
      <c r="D14" s="240"/>
      <c r="E14" s="244">
        <f>SUM(E7:E13)</f>
        <v>55</v>
      </c>
      <c r="F14" s="241"/>
      <c r="G14" s="242"/>
    </row>
    <row r="15" spans="1:7" ht="12" thickTop="1" x14ac:dyDescent="0.15"/>
    <row r="16" spans="1:7" x14ac:dyDescent="0.15">
      <c r="A16" t="s">
        <v>347</v>
      </c>
      <c r="B16" s="205">
        <v>44713</v>
      </c>
      <c r="C16" s="195"/>
    </row>
    <row r="17" spans="1:3" x14ac:dyDescent="0.15">
      <c r="A17" t="s">
        <v>370</v>
      </c>
      <c r="B17" s="205">
        <f>DATE(YEAR(B16),MONTH(B16)+B18,1)-1</f>
        <v>45046</v>
      </c>
      <c r="C17" s="195"/>
    </row>
    <row r="18" spans="1:3" x14ac:dyDescent="0.15">
      <c r="A18" t="s">
        <v>371</v>
      </c>
      <c r="B18">
        <v>11</v>
      </c>
      <c r="C18" t="s">
        <v>372</v>
      </c>
    </row>
    <row r="20" spans="1:3" x14ac:dyDescent="0.15">
      <c r="A20" t="s">
        <v>390</v>
      </c>
    </row>
    <row r="21" spans="1:3" x14ac:dyDescent="0.15">
      <c r="A21" t="s">
        <v>411</v>
      </c>
    </row>
  </sheetData>
  <sheetProtection selectLockedCells="1"/>
  <mergeCells count="1">
    <mergeCell ref="A2:G4"/>
  </mergeCells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18"/>
  <sheetViews>
    <sheetView zoomScale="120" zoomScaleNormal="120" workbookViewId="0">
      <selection activeCell="C8" sqref="C8"/>
    </sheetView>
  </sheetViews>
  <sheetFormatPr defaultColWidth="8.875" defaultRowHeight="11.25" x14ac:dyDescent="0.15"/>
  <cols>
    <col min="2" max="2" width="67" customWidth="1"/>
    <col min="3" max="3" width="31.875" customWidth="1"/>
  </cols>
  <sheetData>
    <row r="1" spans="1:5" ht="12.75" customHeight="1" x14ac:dyDescent="0.15">
      <c r="B1" s="20"/>
      <c r="C1" s="20"/>
      <c r="D1" s="20"/>
      <c r="E1" s="20"/>
    </row>
    <row r="2" spans="1:5" ht="24" customHeight="1" x14ac:dyDescent="0.2">
      <c r="A2" s="214" t="s">
        <v>41</v>
      </c>
      <c r="B2" s="213" t="s">
        <v>340</v>
      </c>
      <c r="C2" s="215" t="s">
        <v>42</v>
      </c>
      <c r="D2" s="47"/>
      <c r="E2" s="20"/>
    </row>
    <row r="3" spans="1:5" ht="23.25" customHeight="1" x14ac:dyDescent="0.2">
      <c r="A3" s="214" t="s">
        <v>43</v>
      </c>
      <c r="B3" s="213" t="s">
        <v>44</v>
      </c>
      <c r="C3" s="213"/>
      <c r="D3" s="47"/>
      <c r="E3" s="20"/>
    </row>
    <row r="4" spans="1:5" ht="32.25" customHeight="1" x14ac:dyDescent="0.2">
      <c r="A4" s="214" t="s">
        <v>45</v>
      </c>
      <c r="B4" s="213" t="s">
        <v>46</v>
      </c>
      <c r="C4" s="213"/>
      <c r="D4" s="47"/>
      <c r="E4" s="20"/>
    </row>
    <row r="5" spans="1:5" ht="17.25" customHeight="1" x14ac:dyDescent="0.2">
      <c r="A5" s="214" t="s">
        <v>47</v>
      </c>
      <c r="B5" s="213" t="s">
        <v>48</v>
      </c>
      <c r="C5" s="213"/>
      <c r="D5" s="47"/>
      <c r="E5" s="20"/>
    </row>
    <row r="6" spans="1:5" ht="45.75" customHeight="1" x14ac:dyDescent="0.2">
      <c r="A6" s="214" t="s">
        <v>49</v>
      </c>
      <c r="B6" s="213" t="s">
        <v>378</v>
      </c>
      <c r="C6" s="213"/>
      <c r="D6" s="47"/>
      <c r="E6" s="20"/>
    </row>
    <row r="7" spans="1:5" ht="21" customHeight="1" x14ac:dyDescent="0.2">
      <c r="A7" s="214" t="s">
        <v>50</v>
      </c>
      <c r="B7" s="213" t="s">
        <v>51</v>
      </c>
      <c r="C7" s="213"/>
      <c r="D7" s="47"/>
      <c r="E7" s="20"/>
    </row>
    <row r="8" spans="1:5" ht="63.75" customHeight="1" x14ac:dyDescent="0.2">
      <c r="A8" s="214" t="s">
        <v>376</v>
      </c>
      <c r="B8" s="213" t="s">
        <v>394</v>
      </c>
      <c r="C8" s="213"/>
      <c r="D8" s="47"/>
      <c r="E8" s="20"/>
    </row>
    <row r="9" spans="1:5" ht="48.75" customHeight="1" thickBot="1" x14ac:dyDescent="0.25">
      <c r="A9" s="214" t="s">
        <v>395</v>
      </c>
      <c r="B9" s="213" t="s">
        <v>377</v>
      </c>
      <c r="C9" s="49"/>
      <c r="D9" s="47"/>
      <c r="E9" s="20"/>
    </row>
    <row r="10" spans="1:5" ht="12.75" x14ac:dyDescent="0.2">
      <c r="A10" s="48"/>
      <c r="B10" s="217" t="s">
        <v>52</v>
      </c>
      <c r="C10" s="218"/>
      <c r="D10" s="47"/>
      <c r="E10" s="20"/>
    </row>
    <row r="11" spans="1:5" ht="12.75" x14ac:dyDescent="0.2">
      <c r="A11" s="48"/>
      <c r="B11" s="219" t="s">
        <v>2</v>
      </c>
      <c r="C11" s="220"/>
      <c r="D11" s="47"/>
      <c r="E11" s="20"/>
    </row>
    <row r="12" spans="1:5" ht="12.75" x14ac:dyDescent="0.2">
      <c r="A12" s="48"/>
      <c r="B12" s="219" t="s">
        <v>53</v>
      </c>
      <c r="C12" s="220"/>
      <c r="D12" s="47"/>
      <c r="E12" s="20"/>
    </row>
    <row r="13" spans="1:5" ht="12.75" x14ac:dyDescent="0.2">
      <c r="A13" s="48"/>
      <c r="B13" s="219" t="s">
        <v>54</v>
      </c>
      <c r="C13" s="220"/>
      <c r="D13" s="47"/>
      <c r="E13" s="20"/>
    </row>
    <row r="14" spans="1:5" ht="13.5" thickBot="1" x14ac:dyDescent="0.25">
      <c r="A14" s="48"/>
      <c r="B14" s="221" t="s">
        <v>55</v>
      </c>
      <c r="C14" s="222"/>
      <c r="D14" s="47"/>
      <c r="E14" s="20"/>
    </row>
    <row r="15" spans="1:5" ht="12.75" x14ac:dyDescent="0.2">
      <c r="A15" s="48"/>
      <c r="B15" s="49"/>
      <c r="C15" s="49"/>
      <c r="D15" s="47"/>
      <c r="E15" s="20"/>
    </row>
    <row r="16" spans="1:5" ht="12.75" x14ac:dyDescent="0.2">
      <c r="A16" s="48"/>
      <c r="B16" s="49"/>
      <c r="C16" s="49"/>
      <c r="D16" s="47"/>
      <c r="E16" s="20"/>
    </row>
    <row r="17" spans="1:5" x14ac:dyDescent="0.15">
      <c r="A17" s="42"/>
      <c r="B17" s="43"/>
      <c r="C17" s="43"/>
      <c r="D17" s="20"/>
      <c r="E17" s="20"/>
    </row>
    <row r="18" spans="1:5" x14ac:dyDescent="0.15">
      <c r="B18" s="20"/>
      <c r="C18" s="20"/>
      <c r="D18" s="20"/>
      <c r="E18" s="2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6"/>
  <sheetViews>
    <sheetView topLeftCell="B1" zoomScaleNormal="100" workbookViewId="0">
      <selection activeCell="H10" sqref="H10"/>
    </sheetView>
  </sheetViews>
  <sheetFormatPr defaultColWidth="8.875" defaultRowHeight="12.75" x14ac:dyDescent="0.2"/>
  <cols>
    <col min="1" max="1" width="55" style="1" customWidth="1"/>
    <col min="2" max="2" width="10" style="1" customWidth="1"/>
    <col min="3" max="3" width="12.125" style="1" customWidth="1"/>
    <col min="4" max="4" width="14.125" style="1" customWidth="1"/>
    <col min="5" max="5" width="13.125" style="1" customWidth="1"/>
    <col min="6" max="15" width="12.875" style="1" customWidth="1"/>
    <col min="16" max="16" width="14" style="2" customWidth="1"/>
  </cols>
  <sheetData>
    <row r="1" spans="1:16" ht="89.1" customHeight="1" x14ac:dyDescent="0.15">
      <c r="A1" s="128" t="s">
        <v>69</v>
      </c>
      <c r="B1" s="129"/>
      <c r="C1" s="129"/>
      <c r="D1" s="129"/>
      <c r="E1" s="129"/>
      <c r="F1" s="129"/>
      <c r="G1" s="129"/>
      <c r="H1" s="129"/>
      <c r="I1" s="129"/>
      <c r="J1" s="93"/>
      <c r="K1" s="129"/>
      <c r="L1" s="129"/>
      <c r="M1" s="129"/>
      <c r="N1" s="129"/>
      <c r="O1" s="93"/>
      <c r="P1" s="21"/>
    </row>
    <row r="2" spans="1:16" ht="35.1" customHeight="1" x14ac:dyDescent="0.15">
      <c r="A2" s="34" t="s">
        <v>97</v>
      </c>
      <c r="B2" s="130" t="s">
        <v>71</v>
      </c>
      <c r="C2" s="130"/>
      <c r="D2" s="130" t="s">
        <v>119</v>
      </c>
      <c r="E2" s="130"/>
      <c r="F2" s="33" t="s">
        <v>78</v>
      </c>
      <c r="G2" s="33" t="s">
        <v>79</v>
      </c>
      <c r="H2" s="33" t="s">
        <v>80</v>
      </c>
      <c r="I2" s="33" t="s">
        <v>81</v>
      </c>
      <c r="J2" s="33" t="s">
        <v>82</v>
      </c>
      <c r="K2" s="33" t="s">
        <v>83</v>
      </c>
      <c r="L2" s="33" t="s">
        <v>111</v>
      </c>
      <c r="M2" s="33" t="s">
        <v>112</v>
      </c>
      <c r="N2" s="33" t="s">
        <v>113</v>
      </c>
      <c r="O2" s="33" t="s">
        <v>114</v>
      </c>
      <c r="P2" s="33" t="s">
        <v>115</v>
      </c>
    </row>
    <row r="3" spans="1:16" ht="27.95" customHeight="1" x14ac:dyDescent="0.2">
      <c r="A3" s="58"/>
      <c r="B3" s="46" t="s">
        <v>73</v>
      </c>
      <c r="C3" s="46" t="s">
        <v>72</v>
      </c>
      <c r="D3" s="45" t="s">
        <v>7</v>
      </c>
      <c r="E3" s="45" t="s">
        <v>68</v>
      </c>
      <c r="F3" s="45"/>
      <c r="G3" s="45"/>
      <c r="H3" s="45"/>
      <c r="I3" s="45"/>
      <c r="J3" s="45"/>
      <c r="K3" s="45"/>
      <c r="L3" s="45"/>
      <c r="M3" s="45"/>
      <c r="N3" s="45"/>
      <c r="O3" s="45"/>
      <c r="P3" s="72"/>
    </row>
    <row r="4" spans="1:16" ht="14.1" customHeight="1" x14ac:dyDescent="0.2">
      <c r="A4" s="73" t="s">
        <v>8</v>
      </c>
      <c r="B4" s="159">
        <v>1500</v>
      </c>
      <c r="C4" s="160">
        <v>6500</v>
      </c>
      <c r="D4" s="86"/>
      <c r="E4" s="87"/>
      <c r="F4" s="60">
        <f>12*(($B4*$D4)+($C4*$E4))</f>
        <v>0</v>
      </c>
      <c r="G4" s="60">
        <f t="shared" ref="G4:O4" si="0">12*(($B4*$D4)+($C4*$E4))</f>
        <v>0</v>
      </c>
      <c r="H4" s="60">
        <f t="shared" si="0"/>
        <v>0</v>
      </c>
      <c r="I4" s="60">
        <f t="shared" si="0"/>
        <v>0</v>
      </c>
      <c r="J4" s="60">
        <f t="shared" si="0"/>
        <v>0</v>
      </c>
      <c r="K4" s="60">
        <f t="shared" si="0"/>
        <v>0</v>
      </c>
      <c r="L4" s="60">
        <f t="shared" si="0"/>
        <v>0</v>
      </c>
      <c r="M4" s="60">
        <f t="shared" si="0"/>
        <v>0</v>
      </c>
      <c r="N4" s="60">
        <f t="shared" si="0"/>
        <v>0</v>
      </c>
      <c r="O4" s="60">
        <f t="shared" si="0"/>
        <v>0</v>
      </c>
      <c r="P4" s="117">
        <f>SUM(F4:O4)</f>
        <v>0</v>
      </c>
    </row>
    <row r="5" spans="1:16" ht="14.1" customHeight="1" x14ac:dyDescent="0.2">
      <c r="A5" s="73" t="s">
        <v>9</v>
      </c>
      <c r="B5" s="159">
        <v>19000</v>
      </c>
      <c r="C5" s="161">
        <v>70000</v>
      </c>
      <c r="D5" s="86"/>
      <c r="E5" s="87"/>
      <c r="F5" s="60">
        <f>12*(($B5*$D5)+($C5*$E5))</f>
        <v>0</v>
      </c>
      <c r="G5" s="60">
        <f t="shared" ref="G5:O6" si="1">12*(($B5*$D5)+($C5*$E5))</f>
        <v>0</v>
      </c>
      <c r="H5" s="60">
        <f t="shared" si="1"/>
        <v>0</v>
      </c>
      <c r="I5" s="60">
        <f t="shared" si="1"/>
        <v>0</v>
      </c>
      <c r="J5" s="60">
        <f t="shared" si="1"/>
        <v>0</v>
      </c>
      <c r="K5" s="60">
        <f t="shared" si="1"/>
        <v>0</v>
      </c>
      <c r="L5" s="60">
        <f t="shared" si="1"/>
        <v>0</v>
      </c>
      <c r="M5" s="60">
        <f t="shared" si="1"/>
        <v>0</v>
      </c>
      <c r="N5" s="60">
        <f t="shared" si="1"/>
        <v>0</v>
      </c>
      <c r="O5" s="60">
        <f t="shared" si="1"/>
        <v>0</v>
      </c>
      <c r="P5" s="117">
        <f t="shared" ref="P5:P6" si="2">SUM(F5:O5)</f>
        <v>0</v>
      </c>
    </row>
    <row r="6" spans="1:16" ht="14.1" customHeight="1" x14ac:dyDescent="0.2">
      <c r="A6" s="73" t="s">
        <v>99</v>
      </c>
      <c r="B6" s="159">
        <v>350000</v>
      </c>
      <c r="C6" s="160">
        <v>2200000</v>
      </c>
      <c r="D6" s="86"/>
      <c r="E6" s="87"/>
      <c r="F6" s="60">
        <f>12*(($B6*$D6)+($C6*$E6))</f>
        <v>0</v>
      </c>
      <c r="G6" s="60">
        <f t="shared" si="1"/>
        <v>0</v>
      </c>
      <c r="H6" s="60">
        <f t="shared" si="1"/>
        <v>0</v>
      </c>
      <c r="I6" s="155"/>
      <c r="J6" s="156"/>
      <c r="K6" s="173"/>
      <c r="L6" s="173"/>
      <c r="M6" s="173"/>
      <c r="N6" s="173"/>
      <c r="O6" s="157"/>
      <c r="P6" s="117">
        <f t="shared" si="2"/>
        <v>0</v>
      </c>
    </row>
    <row r="7" spans="1:16" ht="12" x14ac:dyDescent="0.2">
      <c r="A7" s="61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143"/>
    </row>
    <row r="8" spans="1:16" ht="12" x14ac:dyDescent="0.2">
      <c r="A8" s="253" t="s">
        <v>85</v>
      </c>
      <c r="B8" s="254"/>
      <c r="C8" s="254"/>
      <c r="D8" s="254"/>
      <c r="E8" s="255"/>
      <c r="F8" s="118">
        <f>SUM(F4:F6)</f>
        <v>0</v>
      </c>
      <c r="G8" s="118">
        <f t="shared" ref="G8:O8" si="3">SUM(G4:G6)</f>
        <v>0</v>
      </c>
      <c r="H8" s="118">
        <f t="shared" si="3"/>
        <v>0</v>
      </c>
      <c r="I8" s="118">
        <f t="shared" si="3"/>
        <v>0</v>
      </c>
      <c r="J8" s="118">
        <f t="shared" si="3"/>
        <v>0</v>
      </c>
      <c r="K8" s="118">
        <f t="shared" si="3"/>
        <v>0</v>
      </c>
      <c r="L8" s="118">
        <f t="shared" si="3"/>
        <v>0</v>
      </c>
      <c r="M8" s="118">
        <f t="shared" si="3"/>
        <v>0</v>
      </c>
      <c r="N8" s="118">
        <f t="shared" si="3"/>
        <v>0</v>
      </c>
      <c r="O8" s="118">
        <f t="shared" si="3"/>
        <v>0</v>
      </c>
      <c r="P8" s="118">
        <f>SUM(P4:P6)</f>
        <v>0</v>
      </c>
    </row>
    <row r="9" spans="1:16" ht="12" x14ac:dyDescent="0.2">
      <c r="A9" s="71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74"/>
    </row>
    <row r="10" spans="1:16" ht="24" x14ac:dyDescent="0.2">
      <c r="A10" s="32" t="s">
        <v>100</v>
      </c>
      <c r="B10" s="33" t="s">
        <v>36</v>
      </c>
      <c r="C10" s="130" t="s">
        <v>60</v>
      </c>
      <c r="D10" s="130"/>
      <c r="E10" s="78"/>
      <c r="F10" s="33" t="s">
        <v>78</v>
      </c>
      <c r="G10" s="33" t="s">
        <v>79</v>
      </c>
      <c r="H10" s="33" t="s">
        <v>80</v>
      </c>
      <c r="I10" s="33" t="s">
        <v>81</v>
      </c>
      <c r="J10" s="33" t="s">
        <v>82</v>
      </c>
      <c r="K10" s="33" t="s">
        <v>83</v>
      </c>
      <c r="L10" s="33" t="s">
        <v>111</v>
      </c>
      <c r="M10" s="33" t="s">
        <v>112</v>
      </c>
      <c r="N10" s="33" t="s">
        <v>113</v>
      </c>
      <c r="O10" s="33" t="s">
        <v>114</v>
      </c>
      <c r="P10" s="33" t="s">
        <v>115</v>
      </c>
    </row>
    <row r="11" spans="1:16" ht="12" x14ac:dyDescent="0.2">
      <c r="A11" s="44"/>
      <c r="B11" s="45"/>
      <c r="C11" s="46"/>
      <c r="D11" s="45"/>
      <c r="E11" s="46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75"/>
    </row>
    <row r="12" spans="1:16" ht="12" x14ac:dyDescent="0.2">
      <c r="A12" s="77" t="s">
        <v>75</v>
      </c>
      <c r="B12" s="162">
        <v>3750</v>
      </c>
      <c r="C12" s="88"/>
      <c r="D12" s="131"/>
      <c r="E12" s="131"/>
      <c r="F12" s="82">
        <f>$B12*$C12*12</f>
        <v>0</v>
      </c>
      <c r="G12" s="82">
        <f t="shared" ref="G12:O19" si="4">$B12*$C12*12</f>
        <v>0</v>
      </c>
      <c r="H12" s="82">
        <f t="shared" ref="H12:O12" si="5">$B12*$C12*12</f>
        <v>0</v>
      </c>
      <c r="I12" s="82">
        <f t="shared" si="5"/>
        <v>0</v>
      </c>
      <c r="J12" s="82">
        <f t="shared" si="5"/>
        <v>0</v>
      </c>
      <c r="K12" s="82">
        <f t="shared" si="5"/>
        <v>0</v>
      </c>
      <c r="L12" s="82">
        <f t="shared" si="5"/>
        <v>0</v>
      </c>
      <c r="M12" s="82">
        <f t="shared" si="5"/>
        <v>0</v>
      </c>
      <c r="N12" s="82">
        <f t="shared" si="5"/>
        <v>0</v>
      </c>
      <c r="O12" s="82">
        <f t="shared" si="5"/>
        <v>0</v>
      </c>
      <c r="P12" s="68">
        <f>SUM(F12:O12)</f>
        <v>0</v>
      </c>
    </row>
    <row r="13" spans="1:16" ht="12" x14ac:dyDescent="0.2">
      <c r="A13" s="77" t="s">
        <v>74</v>
      </c>
      <c r="B13" s="162">
        <v>125</v>
      </c>
      <c r="C13" s="88"/>
      <c r="D13" s="131"/>
      <c r="E13" s="131"/>
      <c r="F13" s="82">
        <f t="shared" ref="F13:F19" si="6">$B13*$C13*12</f>
        <v>0</v>
      </c>
      <c r="G13" s="82">
        <f t="shared" si="4"/>
        <v>0</v>
      </c>
      <c r="H13" s="82">
        <f t="shared" si="4"/>
        <v>0</v>
      </c>
      <c r="I13" s="82">
        <f t="shared" si="4"/>
        <v>0</v>
      </c>
      <c r="J13" s="82">
        <f t="shared" si="4"/>
        <v>0</v>
      </c>
      <c r="K13" s="82">
        <f t="shared" si="4"/>
        <v>0</v>
      </c>
      <c r="L13" s="82">
        <f t="shared" si="4"/>
        <v>0</v>
      </c>
      <c r="M13" s="82">
        <f t="shared" si="4"/>
        <v>0</v>
      </c>
      <c r="N13" s="82">
        <f t="shared" si="4"/>
        <v>0</v>
      </c>
      <c r="O13" s="82">
        <f t="shared" si="4"/>
        <v>0</v>
      </c>
      <c r="P13" s="68">
        <f t="shared" ref="P13:P19" si="7">SUM(F13:O13)</f>
        <v>0</v>
      </c>
    </row>
    <row r="14" spans="1:16" ht="12" x14ac:dyDescent="0.2">
      <c r="A14" s="77" t="s">
        <v>130</v>
      </c>
      <c r="B14" s="162">
        <v>20</v>
      </c>
      <c r="C14" s="88"/>
      <c r="D14" s="131"/>
      <c r="E14" s="131"/>
      <c r="F14" s="82">
        <f t="shared" si="6"/>
        <v>0</v>
      </c>
      <c r="G14" s="82">
        <f t="shared" si="4"/>
        <v>0</v>
      </c>
      <c r="H14" s="82">
        <f t="shared" si="4"/>
        <v>0</v>
      </c>
      <c r="I14" s="82">
        <f t="shared" si="4"/>
        <v>0</v>
      </c>
      <c r="J14" s="82">
        <f t="shared" si="4"/>
        <v>0</v>
      </c>
      <c r="K14" s="82">
        <f t="shared" si="4"/>
        <v>0</v>
      </c>
      <c r="L14" s="82">
        <f t="shared" si="4"/>
        <v>0</v>
      </c>
      <c r="M14" s="82">
        <f t="shared" si="4"/>
        <v>0</v>
      </c>
      <c r="N14" s="82">
        <f t="shared" si="4"/>
        <v>0</v>
      </c>
      <c r="O14" s="82">
        <f t="shared" si="4"/>
        <v>0</v>
      </c>
      <c r="P14" s="68">
        <f t="shared" si="7"/>
        <v>0</v>
      </c>
    </row>
    <row r="15" spans="1:16" ht="12" x14ac:dyDescent="0.2">
      <c r="A15" s="77" t="s">
        <v>76</v>
      </c>
      <c r="B15" s="162">
        <v>500</v>
      </c>
      <c r="C15" s="88"/>
      <c r="D15" s="131"/>
      <c r="E15" s="131"/>
      <c r="F15" s="82">
        <f t="shared" si="6"/>
        <v>0</v>
      </c>
      <c r="G15" s="82">
        <f t="shared" si="4"/>
        <v>0</v>
      </c>
      <c r="H15" s="82">
        <f t="shared" si="4"/>
        <v>0</v>
      </c>
      <c r="I15" s="155"/>
      <c r="J15" s="156"/>
      <c r="K15" s="173"/>
      <c r="L15" s="173"/>
      <c r="M15" s="173"/>
      <c r="N15" s="173"/>
      <c r="O15" s="157"/>
      <c r="P15" s="68">
        <f t="shared" si="7"/>
        <v>0</v>
      </c>
    </row>
    <row r="16" spans="1:16" ht="12" x14ac:dyDescent="0.2">
      <c r="A16" s="77" t="s">
        <v>77</v>
      </c>
      <c r="B16" s="162">
        <v>500</v>
      </c>
      <c r="C16" s="88"/>
      <c r="D16" s="131"/>
      <c r="E16" s="131"/>
      <c r="F16" s="82">
        <f t="shared" si="6"/>
        <v>0</v>
      </c>
      <c r="G16" s="82">
        <f t="shared" si="4"/>
        <v>0</v>
      </c>
      <c r="H16" s="82">
        <f t="shared" si="4"/>
        <v>0</v>
      </c>
      <c r="I16" s="155"/>
      <c r="J16" s="156"/>
      <c r="K16" s="173"/>
      <c r="L16" s="173"/>
      <c r="M16" s="173"/>
      <c r="N16" s="173"/>
      <c r="O16" s="157"/>
      <c r="P16" s="68">
        <f t="shared" si="7"/>
        <v>0</v>
      </c>
    </row>
    <row r="17" spans="1:16" ht="12" x14ac:dyDescent="0.2">
      <c r="A17" s="79" t="s">
        <v>118</v>
      </c>
      <c r="B17" s="163">
        <v>20</v>
      </c>
      <c r="C17" s="88"/>
      <c r="D17" s="131"/>
      <c r="E17" s="131"/>
      <c r="F17" s="82">
        <f t="shared" si="6"/>
        <v>0</v>
      </c>
      <c r="G17" s="82">
        <f t="shared" si="4"/>
        <v>0</v>
      </c>
      <c r="H17" s="82">
        <f t="shared" si="4"/>
        <v>0</v>
      </c>
      <c r="I17" s="82">
        <f t="shared" si="4"/>
        <v>0</v>
      </c>
      <c r="J17" s="82">
        <f t="shared" si="4"/>
        <v>0</v>
      </c>
      <c r="K17" s="82">
        <f t="shared" si="4"/>
        <v>0</v>
      </c>
      <c r="L17" s="82">
        <f t="shared" si="4"/>
        <v>0</v>
      </c>
      <c r="M17" s="82">
        <f t="shared" si="4"/>
        <v>0</v>
      </c>
      <c r="N17" s="82">
        <f t="shared" si="4"/>
        <v>0</v>
      </c>
      <c r="O17" s="82">
        <f t="shared" si="4"/>
        <v>0</v>
      </c>
      <c r="P17" s="68">
        <f t="shared" si="7"/>
        <v>0</v>
      </c>
    </row>
    <row r="18" spans="1:16" ht="12" x14ac:dyDescent="0.2">
      <c r="A18" s="79" t="s">
        <v>39</v>
      </c>
      <c r="B18" s="164">
        <v>5</v>
      </c>
      <c r="C18" s="88"/>
      <c r="D18" s="131"/>
      <c r="E18" s="131"/>
      <c r="F18" s="82">
        <f t="shared" si="6"/>
        <v>0</v>
      </c>
      <c r="G18" s="82">
        <f t="shared" si="4"/>
        <v>0</v>
      </c>
      <c r="H18" s="82">
        <f t="shared" si="4"/>
        <v>0</v>
      </c>
      <c r="I18" s="82">
        <f t="shared" si="4"/>
        <v>0</v>
      </c>
      <c r="J18" s="82">
        <f t="shared" si="4"/>
        <v>0</v>
      </c>
      <c r="K18" s="82">
        <f t="shared" si="4"/>
        <v>0</v>
      </c>
      <c r="L18" s="82">
        <f t="shared" si="4"/>
        <v>0</v>
      </c>
      <c r="M18" s="82">
        <f t="shared" si="4"/>
        <v>0</v>
      </c>
      <c r="N18" s="82">
        <f t="shared" si="4"/>
        <v>0</v>
      </c>
      <c r="O18" s="82">
        <f t="shared" si="4"/>
        <v>0</v>
      </c>
      <c r="P18" s="68">
        <f t="shared" si="7"/>
        <v>0</v>
      </c>
    </row>
    <row r="19" spans="1:16" ht="12" x14ac:dyDescent="0.2">
      <c r="A19" s="79" t="s">
        <v>10</v>
      </c>
      <c r="B19" s="164">
        <v>5</v>
      </c>
      <c r="C19" s="88"/>
      <c r="D19" s="131"/>
      <c r="E19" s="131"/>
      <c r="F19" s="82">
        <f t="shared" si="6"/>
        <v>0</v>
      </c>
      <c r="G19" s="82">
        <f t="shared" si="4"/>
        <v>0</v>
      </c>
      <c r="H19" s="82">
        <f t="shared" si="4"/>
        <v>0</v>
      </c>
      <c r="I19" s="82">
        <f t="shared" si="4"/>
        <v>0</v>
      </c>
      <c r="J19" s="82">
        <f t="shared" si="4"/>
        <v>0</v>
      </c>
      <c r="K19" s="82">
        <f t="shared" si="4"/>
        <v>0</v>
      </c>
      <c r="L19" s="82">
        <f t="shared" si="4"/>
        <v>0</v>
      </c>
      <c r="M19" s="82">
        <f t="shared" si="4"/>
        <v>0</v>
      </c>
      <c r="N19" s="82">
        <f t="shared" si="4"/>
        <v>0</v>
      </c>
      <c r="O19" s="82">
        <f t="shared" si="4"/>
        <v>0</v>
      </c>
      <c r="P19" s="68">
        <f t="shared" si="7"/>
        <v>0</v>
      </c>
    </row>
    <row r="20" spans="1:16" ht="12" x14ac:dyDescent="0.2">
      <c r="A20" s="65"/>
      <c r="B20" s="66"/>
      <c r="C20" s="66"/>
      <c r="D20" s="66"/>
      <c r="E20" s="66"/>
      <c r="F20" s="66"/>
      <c r="G20" s="66"/>
      <c r="H20" s="66"/>
      <c r="I20" s="67"/>
      <c r="J20" s="95"/>
      <c r="K20" s="95"/>
      <c r="L20" s="95"/>
      <c r="M20" s="95"/>
      <c r="N20" s="95"/>
      <c r="O20" s="95"/>
      <c r="P20" s="69"/>
    </row>
    <row r="21" spans="1:16" ht="12" x14ac:dyDescent="0.2">
      <c r="A21" s="250" t="s">
        <v>85</v>
      </c>
      <c r="B21" s="251"/>
      <c r="C21" s="251"/>
      <c r="D21" s="251"/>
      <c r="E21" s="252"/>
      <c r="F21" s="83">
        <f t="shared" ref="F21:N21" si="8">SUM(F12:F19)</f>
        <v>0</v>
      </c>
      <c r="G21" s="83">
        <f t="shared" si="8"/>
        <v>0</v>
      </c>
      <c r="H21" s="83">
        <f t="shared" si="8"/>
        <v>0</v>
      </c>
      <c r="I21" s="83">
        <f t="shared" si="8"/>
        <v>0</v>
      </c>
      <c r="J21" s="83">
        <f t="shared" si="8"/>
        <v>0</v>
      </c>
      <c r="K21" s="83">
        <f t="shared" si="8"/>
        <v>0</v>
      </c>
      <c r="L21" s="83">
        <f t="shared" si="8"/>
        <v>0</v>
      </c>
      <c r="M21" s="83">
        <f t="shared" si="8"/>
        <v>0</v>
      </c>
      <c r="N21" s="83">
        <f t="shared" si="8"/>
        <v>0</v>
      </c>
      <c r="O21" s="83">
        <f>SUM(O12:O19)</f>
        <v>0</v>
      </c>
      <c r="P21" s="84">
        <f>SUM(P12:P19)</f>
        <v>0</v>
      </c>
    </row>
    <row r="22" spans="1:16" ht="12" x14ac:dyDescent="0.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76"/>
    </row>
    <row r="23" spans="1:16" ht="26.1" customHeight="1" x14ac:dyDescent="0.15">
      <c r="A23" s="32" t="s">
        <v>98</v>
      </c>
      <c r="B23" s="33" t="s">
        <v>36</v>
      </c>
      <c r="C23" s="130" t="s">
        <v>60</v>
      </c>
      <c r="D23" s="33"/>
      <c r="E23" s="32"/>
      <c r="F23" s="33" t="s">
        <v>78</v>
      </c>
      <c r="G23" s="33" t="s">
        <v>79</v>
      </c>
      <c r="H23" s="33" t="s">
        <v>80</v>
      </c>
      <c r="I23" s="33" t="s">
        <v>81</v>
      </c>
      <c r="J23" s="33" t="s">
        <v>82</v>
      </c>
      <c r="K23" s="33" t="s">
        <v>83</v>
      </c>
      <c r="L23" s="33" t="s">
        <v>111</v>
      </c>
      <c r="M23" s="33" t="s">
        <v>112</v>
      </c>
      <c r="N23" s="33" t="s">
        <v>113</v>
      </c>
      <c r="O23" s="33" t="s">
        <v>114</v>
      </c>
      <c r="P23" s="33" t="s">
        <v>115</v>
      </c>
    </row>
    <row r="24" spans="1:16" x14ac:dyDescent="0.2">
      <c r="A24" s="80"/>
      <c r="B24" s="174"/>
      <c r="C24" s="80"/>
      <c r="D24" s="80"/>
      <c r="E24" s="81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75"/>
    </row>
    <row r="25" spans="1:16" ht="12" x14ac:dyDescent="0.2">
      <c r="A25" s="167" t="s">
        <v>120</v>
      </c>
      <c r="B25" s="165">
        <v>1</v>
      </c>
      <c r="C25" s="94"/>
      <c r="D25" s="132"/>
      <c r="E25" s="132"/>
      <c r="F25" s="82">
        <f>$B25*$C25*12</f>
        <v>0</v>
      </c>
      <c r="G25" s="82">
        <f t="shared" ref="G25:O27" si="9">$B25*$C25*12</f>
        <v>0</v>
      </c>
      <c r="H25" s="82">
        <f t="shared" si="9"/>
        <v>0</v>
      </c>
      <c r="I25" s="82">
        <f t="shared" si="9"/>
        <v>0</v>
      </c>
      <c r="J25" s="82">
        <f t="shared" si="9"/>
        <v>0</v>
      </c>
      <c r="K25" s="82">
        <f t="shared" si="9"/>
        <v>0</v>
      </c>
      <c r="L25" s="82">
        <f t="shared" si="9"/>
        <v>0</v>
      </c>
      <c r="M25" s="82">
        <f t="shared" si="9"/>
        <v>0</v>
      </c>
      <c r="N25" s="82">
        <f t="shared" si="9"/>
        <v>0</v>
      </c>
      <c r="O25" s="82">
        <f t="shared" si="9"/>
        <v>0</v>
      </c>
      <c r="P25" s="68">
        <f>SUM(F25:O25)</f>
        <v>0</v>
      </c>
    </row>
    <row r="26" spans="1:16" ht="12" x14ac:dyDescent="0.2">
      <c r="A26" s="211" t="s">
        <v>387</v>
      </c>
      <c r="B26" s="166">
        <v>1</v>
      </c>
      <c r="C26" s="89"/>
      <c r="D26" s="131"/>
      <c r="E26" s="131"/>
      <c r="F26" s="82">
        <f>$B26*$C26*12</f>
        <v>0</v>
      </c>
      <c r="G26" s="82">
        <f t="shared" si="9"/>
        <v>0</v>
      </c>
      <c r="H26" s="82">
        <f t="shared" si="9"/>
        <v>0</v>
      </c>
      <c r="I26" s="82">
        <f t="shared" si="9"/>
        <v>0</v>
      </c>
      <c r="J26" s="82">
        <f t="shared" si="9"/>
        <v>0</v>
      </c>
      <c r="K26" s="82">
        <f t="shared" si="9"/>
        <v>0</v>
      </c>
      <c r="L26" s="82">
        <f t="shared" si="9"/>
        <v>0</v>
      </c>
      <c r="M26" s="82">
        <f t="shared" si="9"/>
        <v>0</v>
      </c>
      <c r="N26" s="82">
        <f t="shared" si="9"/>
        <v>0</v>
      </c>
      <c r="O26" s="82">
        <f t="shared" si="9"/>
        <v>0</v>
      </c>
      <c r="P26" s="68">
        <f>SUM(F26:O26)</f>
        <v>0</v>
      </c>
    </row>
    <row r="27" spans="1:16" ht="24" x14ac:dyDescent="0.2">
      <c r="A27" s="211" t="s">
        <v>393</v>
      </c>
      <c r="B27" s="166">
        <v>2</v>
      </c>
      <c r="C27" s="89"/>
      <c r="D27" s="257" t="s">
        <v>365</v>
      </c>
      <c r="E27" s="257"/>
      <c r="F27" s="82">
        <f>$B27*$C27*12</f>
        <v>0</v>
      </c>
      <c r="G27" s="82">
        <f t="shared" si="9"/>
        <v>0</v>
      </c>
      <c r="H27" s="82">
        <f t="shared" si="9"/>
        <v>0</v>
      </c>
      <c r="I27" s="82">
        <f t="shared" si="9"/>
        <v>0</v>
      </c>
      <c r="J27" s="82">
        <f t="shared" si="9"/>
        <v>0</v>
      </c>
      <c r="K27" s="82">
        <f t="shared" si="9"/>
        <v>0</v>
      </c>
      <c r="L27" s="82">
        <f t="shared" si="9"/>
        <v>0</v>
      </c>
      <c r="M27" s="82">
        <f t="shared" si="9"/>
        <v>0</v>
      </c>
      <c r="N27" s="82">
        <f t="shared" si="9"/>
        <v>0</v>
      </c>
      <c r="O27" s="82">
        <f t="shared" si="9"/>
        <v>0</v>
      </c>
      <c r="P27" s="68">
        <f>SUM(F27:O27)</f>
        <v>0</v>
      </c>
    </row>
    <row r="28" spans="1:16" ht="12" x14ac:dyDescent="0.15">
      <c r="A28" s="247" t="s">
        <v>85</v>
      </c>
      <c r="B28" s="248"/>
      <c r="C28" s="248"/>
      <c r="D28" s="248"/>
      <c r="E28" s="249"/>
      <c r="F28" s="85">
        <f>SUM(F25:F27)</f>
        <v>0</v>
      </c>
      <c r="G28" s="85">
        <f t="shared" ref="G28:P28" si="10">SUM(G25:G27)</f>
        <v>0</v>
      </c>
      <c r="H28" s="85">
        <f t="shared" si="10"/>
        <v>0</v>
      </c>
      <c r="I28" s="85">
        <f t="shared" si="10"/>
        <v>0</v>
      </c>
      <c r="J28" s="85">
        <f t="shared" si="10"/>
        <v>0</v>
      </c>
      <c r="K28" s="85">
        <f t="shared" si="10"/>
        <v>0</v>
      </c>
      <c r="L28" s="85">
        <f t="shared" si="10"/>
        <v>0</v>
      </c>
      <c r="M28" s="85">
        <f t="shared" si="10"/>
        <v>0</v>
      </c>
      <c r="N28" s="85">
        <f t="shared" si="10"/>
        <v>0</v>
      </c>
      <c r="O28" s="85">
        <f t="shared" si="10"/>
        <v>0</v>
      </c>
      <c r="P28" s="85">
        <f t="shared" si="10"/>
        <v>0</v>
      </c>
    </row>
    <row r="29" spans="1:16" ht="13.5" thickBot="1" x14ac:dyDescent="0.25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1"/>
    </row>
    <row r="30" spans="1:16" ht="13.5" thickBot="1" x14ac:dyDescent="0.25">
      <c r="A30" s="116" t="s">
        <v>129</v>
      </c>
      <c r="B30" s="256">
        <f>SUM(P8,P21,P28)</f>
        <v>0</v>
      </c>
      <c r="C30" s="256"/>
      <c r="D30" s="30"/>
      <c r="E30" s="29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1"/>
    </row>
    <row r="31" spans="1:16" x14ac:dyDescent="0.2">
      <c r="A31" s="30"/>
      <c r="B31" s="30"/>
      <c r="C31" s="30"/>
      <c r="D31" s="30"/>
      <c r="E31" s="29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1"/>
    </row>
    <row r="32" spans="1:16" x14ac:dyDescent="0.2">
      <c r="A32" s="30" t="s">
        <v>379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1"/>
    </row>
    <row r="33" spans="1:16" x14ac:dyDescent="0.2">
      <c r="A33" s="30" t="s">
        <v>380</v>
      </c>
      <c r="B33" s="29"/>
      <c r="C33" s="29"/>
      <c r="D33" s="29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1"/>
    </row>
    <row r="34" spans="1:16" x14ac:dyDescent="0.2">
      <c r="A34" s="30" t="s">
        <v>381</v>
      </c>
      <c r="B34" s="29"/>
      <c r="C34" s="29"/>
      <c r="D34" s="29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1:16" x14ac:dyDescent="0.2">
      <c r="A35" s="30" t="s">
        <v>382</v>
      </c>
      <c r="B35" s="29"/>
      <c r="C35" s="29"/>
      <c r="D35" s="29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1"/>
    </row>
    <row r="36" spans="1:16" x14ac:dyDescent="0.2">
      <c r="A36" s="1" t="s">
        <v>386</v>
      </c>
    </row>
  </sheetData>
  <mergeCells count="5">
    <mergeCell ref="A28:E28"/>
    <mergeCell ref="A21:E21"/>
    <mergeCell ref="A8:E8"/>
    <mergeCell ref="B30:C30"/>
    <mergeCell ref="D27:E2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S71"/>
  <sheetViews>
    <sheetView zoomScale="90" zoomScaleNormal="90" workbookViewId="0">
      <selection activeCell="A6" sqref="A6"/>
    </sheetView>
  </sheetViews>
  <sheetFormatPr defaultColWidth="8.875" defaultRowHeight="12.75" x14ac:dyDescent="0.2"/>
  <cols>
    <col min="1" max="1" width="62.375" style="1" customWidth="1"/>
    <col min="2" max="2" width="8.125" style="1" customWidth="1"/>
    <col min="3" max="3" width="12.125" style="1" customWidth="1"/>
    <col min="4" max="4" width="14.125" style="1" customWidth="1"/>
    <col min="5" max="5" width="13.125" style="1" customWidth="1"/>
    <col min="6" max="15" width="12.875" style="1" customWidth="1"/>
    <col min="16" max="16" width="16" style="2" customWidth="1"/>
    <col min="17" max="17" width="26.125" style="3" bestFit="1" customWidth="1"/>
  </cols>
  <sheetData>
    <row r="1" spans="1:19" ht="89.1" customHeight="1" x14ac:dyDescent="0.15">
      <c r="A1" s="128" t="s">
        <v>70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21"/>
      <c r="Q1" s="21"/>
      <c r="R1" s="20"/>
      <c r="S1" s="20"/>
    </row>
    <row r="2" spans="1:19" ht="48.75" customHeight="1" x14ac:dyDescent="0.2">
      <c r="A2" s="34" t="s">
        <v>103</v>
      </c>
      <c r="B2" s="33" t="s">
        <v>36</v>
      </c>
      <c r="C2" s="130" t="s">
        <v>106</v>
      </c>
      <c r="D2" s="130" t="s">
        <v>107</v>
      </c>
      <c r="E2" s="130" t="s">
        <v>60</v>
      </c>
      <c r="F2" s="97" t="s">
        <v>78</v>
      </c>
      <c r="G2" s="97" t="s">
        <v>79</v>
      </c>
      <c r="H2" s="97" t="s">
        <v>80</v>
      </c>
      <c r="I2" s="97" t="s">
        <v>81</v>
      </c>
      <c r="J2" s="97" t="s">
        <v>82</v>
      </c>
      <c r="K2" s="97" t="s">
        <v>83</v>
      </c>
      <c r="L2" s="97" t="s">
        <v>111</v>
      </c>
      <c r="M2" s="97" t="s">
        <v>112</v>
      </c>
      <c r="N2" s="97" t="s">
        <v>113</v>
      </c>
      <c r="O2" s="97" t="s">
        <v>114</v>
      </c>
      <c r="P2" s="33" t="s">
        <v>115</v>
      </c>
      <c r="Q2" s="22"/>
      <c r="R2" s="20"/>
      <c r="S2" s="20"/>
    </row>
    <row r="3" spans="1:19" x14ac:dyDescent="0.2">
      <c r="A3" s="136" t="s">
        <v>56</v>
      </c>
      <c r="B3" s="137"/>
      <c r="C3" s="137"/>
      <c r="D3" s="137"/>
      <c r="E3" s="137"/>
      <c r="F3" s="137"/>
      <c r="G3" s="137"/>
      <c r="H3" s="137"/>
      <c r="I3" s="138"/>
      <c r="J3" s="137"/>
      <c r="K3" s="137"/>
      <c r="L3" s="137"/>
      <c r="M3" s="137"/>
      <c r="N3" s="137"/>
      <c r="O3" s="137"/>
      <c r="P3" s="150"/>
      <c r="Q3" s="24"/>
      <c r="R3" s="25"/>
      <c r="S3" s="20"/>
    </row>
    <row r="4" spans="1:19" ht="14.1" customHeight="1" x14ac:dyDescent="0.15">
      <c r="A4" s="226" t="s">
        <v>403</v>
      </c>
      <c r="B4" s="175">
        <v>24000</v>
      </c>
      <c r="C4" s="64"/>
      <c r="D4" s="90"/>
      <c r="E4" s="60">
        <f>B4*D4</f>
        <v>0</v>
      </c>
      <c r="F4" s="57">
        <f>12*$E4</f>
        <v>0</v>
      </c>
      <c r="G4" s="57">
        <f t="shared" ref="G4:O4" si="0">12*$E4</f>
        <v>0</v>
      </c>
      <c r="H4" s="57">
        <f t="shared" si="0"/>
        <v>0</v>
      </c>
      <c r="I4" s="57">
        <f t="shared" si="0"/>
        <v>0</v>
      </c>
      <c r="J4" s="57">
        <f t="shared" si="0"/>
        <v>0</v>
      </c>
      <c r="K4" s="57">
        <f t="shared" si="0"/>
        <v>0</v>
      </c>
      <c r="L4" s="57">
        <f t="shared" si="0"/>
        <v>0</v>
      </c>
      <c r="M4" s="57">
        <f t="shared" si="0"/>
        <v>0</v>
      </c>
      <c r="N4" s="57">
        <f t="shared" si="0"/>
        <v>0</v>
      </c>
      <c r="O4" s="57">
        <f t="shared" si="0"/>
        <v>0</v>
      </c>
      <c r="P4" s="63">
        <f>SUM(F4:O4)</f>
        <v>0</v>
      </c>
      <c r="Q4" s="23"/>
      <c r="R4" s="20"/>
      <c r="S4" s="20"/>
    </row>
    <row r="5" spans="1:19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1"/>
      <c r="Q5" s="27"/>
    </row>
    <row r="6" spans="1:19" ht="14.1" customHeight="1" x14ac:dyDescent="0.15">
      <c r="A6" s="225" t="s">
        <v>405</v>
      </c>
      <c r="B6" s="194">
        <f>B4</f>
        <v>24000</v>
      </c>
      <c r="C6" s="59" t="s">
        <v>65</v>
      </c>
      <c r="D6" s="91"/>
      <c r="E6" s="60">
        <f>$B$6*D6</f>
        <v>0</v>
      </c>
      <c r="F6" s="186">
        <f t="shared" ref="F6:F11" si="1">$B$6*$D6*F16*12</f>
        <v>0</v>
      </c>
      <c r="G6" s="186">
        <f t="shared" ref="G6:O6" si="2">$B$6*$D6*G16*12</f>
        <v>0</v>
      </c>
      <c r="H6" s="186">
        <f t="shared" si="2"/>
        <v>0</v>
      </c>
      <c r="I6" s="186">
        <f t="shared" si="2"/>
        <v>0</v>
      </c>
      <c r="J6" s="186">
        <f t="shared" si="2"/>
        <v>0</v>
      </c>
      <c r="K6" s="186">
        <f t="shared" si="2"/>
        <v>0</v>
      </c>
      <c r="L6" s="186">
        <f t="shared" si="2"/>
        <v>0</v>
      </c>
      <c r="M6" s="186">
        <f t="shared" si="2"/>
        <v>0</v>
      </c>
      <c r="N6" s="186">
        <f t="shared" si="2"/>
        <v>0</v>
      </c>
      <c r="O6" s="186">
        <f t="shared" si="2"/>
        <v>0</v>
      </c>
      <c r="P6" s="117">
        <f t="shared" ref="P6:P27" si="3">SUM(F6:O6)</f>
        <v>0</v>
      </c>
      <c r="Q6" s="23"/>
      <c r="R6" s="20"/>
      <c r="S6" s="20"/>
    </row>
    <row r="7" spans="1:19" ht="14.1" customHeight="1" x14ac:dyDescent="0.15">
      <c r="A7" s="145"/>
      <c r="B7" s="148"/>
      <c r="C7" s="59" t="s">
        <v>86</v>
      </c>
      <c r="D7" s="91"/>
      <c r="E7" s="60">
        <f t="shared" ref="E7:E11" si="4">$B$6*D7</f>
        <v>0</v>
      </c>
      <c r="F7" s="57">
        <f t="shared" si="1"/>
        <v>0</v>
      </c>
      <c r="G7" s="57">
        <f t="shared" ref="G7:O7" si="5">$B$6*$D7*G17*12</f>
        <v>0</v>
      </c>
      <c r="H7" s="57">
        <f t="shared" si="5"/>
        <v>0</v>
      </c>
      <c r="I7" s="57">
        <f t="shared" si="5"/>
        <v>0</v>
      </c>
      <c r="J7" s="57">
        <f t="shared" si="5"/>
        <v>0</v>
      </c>
      <c r="K7" s="57">
        <f t="shared" si="5"/>
        <v>0</v>
      </c>
      <c r="L7" s="57">
        <f t="shared" si="5"/>
        <v>0</v>
      </c>
      <c r="M7" s="57">
        <f t="shared" si="5"/>
        <v>0</v>
      </c>
      <c r="N7" s="57">
        <f t="shared" si="5"/>
        <v>0</v>
      </c>
      <c r="O7" s="57">
        <f t="shared" si="5"/>
        <v>0</v>
      </c>
      <c r="P7" s="63">
        <f t="shared" si="3"/>
        <v>0</v>
      </c>
      <c r="Q7" s="23"/>
      <c r="R7" s="20"/>
      <c r="S7" s="20"/>
    </row>
    <row r="8" spans="1:19" ht="14.1" customHeight="1" x14ac:dyDescent="0.15">
      <c r="A8" s="145"/>
      <c r="B8" s="148"/>
      <c r="C8" s="59" t="s">
        <v>66</v>
      </c>
      <c r="D8" s="91"/>
      <c r="E8" s="60">
        <f t="shared" si="4"/>
        <v>0</v>
      </c>
      <c r="F8" s="57">
        <f t="shared" si="1"/>
        <v>0</v>
      </c>
      <c r="G8" s="57">
        <f t="shared" ref="G8:O8" si="6">$B$6*$D8*G18*12</f>
        <v>0</v>
      </c>
      <c r="H8" s="57">
        <f t="shared" si="6"/>
        <v>0</v>
      </c>
      <c r="I8" s="57">
        <f t="shared" si="6"/>
        <v>0</v>
      </c>
      <c r="J8" s="57">
        <f t="shared" si="6"/>
        <v>0</v>
      </c>
      <c r="K8" s="57">
        <f t="shared" si="6"/>
        <v>0</v>
      </c>
      <c r="L8" s="57">
        <f t="shared" si="6"/>
        <v>0</v>
      </c>
      <c r="M8" s="57">
        <f t="shared" si="6"/>
        <v>0</v>
      </c>
      <c r="N8" s="57">
        <f t="shared" si="6"/>
        <v>0</v>
      </c>
      <c r="O8" s="57">
        <f t="shared" si="6"/>
        <v>0</v>
      </c>
      <c r="P8" s="63">
        <f t="shared" si="3"/>
        <v>0</v>
      </c>
      <c r="Q8" s="23"/>
      <c r="R8" s="20"/>
      <c r="S8" s="20"/>
    </row>
    <row r="9" spans="1:19" ht="14.1" customHeight="1" x14ac:dyDescent="0.2">
      <c r="A9" s="145"/>
      <c r="B9" s="148"/>
      <c r="C9" s="144" t="s">
        <v>101</v>
      </c>
      <c r="D9" s="91"/>
      <c r="E9" s="60">
        <f t="shared" si="4"/>
        <v>0</v>
      </c>
      <c r="F9" s="57">
        <f t="shared" si="1"/>
        <v>0</v>
      </c>
      <c r="G9" s="57">
        <f t="shared" ref="G9:O9" si="7">$B$6*$D9*G19*12</f>
        <v>0</v>
      </c>
      <c r="H9" s="57">
        <f t="shared" si="7"/>
        <v>0</v>
      </c>
      <c r="I9" s="57">
        <f t="shared" si="7"/>
        <v>0</v>
      </c>
      <c r="J9" s="57">
        <f t="shared" si="7"/>
        <v>0</v>
      </c>
      <c r="K9" s="57">
        <f t="shared" si="7"/>
        <v>0</v>
      </c>
      <c r="L9" s="57">
        <f t="shared" si="7"/>
        <v>0</v>
      </c>
      <c r="M9" s="57">
        <f t="shared" si="7"/>
        <v>0</v>
      </c>
      <c r="N9" s="57">
        <f t="shared" si="7"/>
        <v>0</v>
      </c>
      <c r="O9" s="57">
        <f t="shared" si="7"/>
        <v>0</v>
      </c>
      <c r="P9" s="63">
        <f t="shared" si="3"/>
        <v>0</v>
      </c>
      <c r="Q9" s="23"/>
      <c r="R9" s="20"/>
      <c r="S9" s="20"/>
    </row>
    <row r="10" spans="1:19" ht="14.1" customHeight="1" x14ac:dyDescent="0.15">
      <c r="A10" s="146"/>
      <c r="B10" s="148"/>
      <c r="C10" s="59" t="s">
        <v>102</v>
      </c>
      <c r="D10" s="91"/>
      <c r="E10" s="60">
        <f t="shared" si="4"/>
        <v>0</v>
      </c>
      <c r="F10" s="57">
        <f t="shared" si="1"/>
        <v>0</v>
      </c>
      <c r="G10" s="57">
        <f t="shared" ref="G10:O10" si="8">$B$6*$D10*G20*12</f>
        <v>0</v>
      </c>
      <c r="H10" s="57">
        <f t="shared" si="8"/>
        <v>0</v>
      </c>
      <c r="I10" s="57">
        <f t="shared" si="8"/>
        <v>0</v>
      </c>
      <c r="J10" s="57">
        <f t="shared" si="8"/>
        <v>0</v>
      </c>
      <c r="K10" s="57">
        <f t="shared" si="8"/>
        <v>0</v>
      </c>
      <c r="L10" s="57">
        <f t="shared" si="8"/>
        <v>0</v>
      </c>
      <c r="M10" s="57">
        <f t="shared" si="8"/>
        <v>0</v>
      </c>
      <c r="N10" s="57">
        <f t="shared" si="8"/>
        <v>0</v>
      </c>
      <c r="O10" s="57">
        <f t="shared" si="8"/>
        <v>0</v>
      </c>
      <c r="P10" s="63">
        <f t="shared" si="3"/>
        <v>0</v>
      </c>
      <c r="Q10" s="23"/>
      <c r="R10" s="20"/>
      <c r="S10" s="20"/>
    </row>
    <row r="11" spans="1:19" ht="14.1" customHeight="1" x14ac:dyDescent="0.15">
      <c r="A11" s="147"/>
      <c r="B11" s="149"/>
      <c r="C11" s="59" t="s">
        <v>116</v>
      </c>
      <c r="D11" s="91"/>
      <c r="E11" s="60">
        <f t="shared" si="4"/>
        <v>0</v>
      </c>
      <c r="F11" s="57">
        <f t="shared" si="1"/>
        <v>0</v>
      </c>
      <c r="G11" s="57">
        <f t="shared" ref="G11:O11" si="9">$B$6*$D11*G21*12</f>
        <v>0</v>
      </c>
      <c r="H11" s="57">
        <f t="shared" si="9"/>
        <v>0</v>
      </c>
      <c r="I11" s="57">
        <f t="shared" si="9"/>
        <v>0</v>
      </c>
      <c r="J11" s="57">
        <f t="shared" si="9"/>
        <v>0</v>
      </c>
      <c r="K11" s="57">
        <f t="shared" si="9"/>
        <v>0</v>
      </c>
      <c r="L11" s="57">
        <f t="shared" si="9"/>
        <v>0</v>
      </c>
      <c r="M11" s="57">
        <f t="shared" si="9"/>
        <v>0</v>
      </c>
      <c r="N11" s="57">
        <f t="shared" si="9"/>
        <v>0</v>
      </c>
      <c r="O11" s="57">
        <f t="shared" si="9"/>
        <v>0</v>
      </c>
      <c r="P11" s="63">
        <f t="shared" si="3"/>
        <v>0</v>
      </c>
      <c r="Q11" s="23"/>
      <c r="R11" s="20"/>
      <c r="S11" s="20"/>
    </row>
    <row r="12" spans="1:19" x14ac:dyDescent="0.2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1"/>
      <c r="Q12" s="27"/>
    </row>
    <row r="13" spans="1:19" ht="12" x14ac:dyDescent="0.15">
      <c r="A13" s="111"/>
      <c r="B13" s="112"/>
      <c r="C13" s="112"/>
      <c r="D13" s="112"/>
      <c r="E13" s="113" t="s">
        <v>134</v>
      </c>
      <c r="F13" s="96">
        <f>SUM(F4:F11)</f>
        <v>0</v>
      </c>
      <c r="G13" s="96">
        <f t="shared" ref="G13:P13" si="10">SUM(G4:G11)</f>
        <v>0</v>
      </c>
      <c r="H13" s="96">
        <f t="shared" si="10"/>
        <v>0</v>
      </c>
      <c r="I13" s="96">
        <f t="shared" si="10"/>
        <v>0</v>
      </c>
      <c r="J13" s="96">
        <f t="shared" si="10"/>
        <v>0</v>
      </c>
      <c r="K13" s="96">
        <f t="shared" si="10"/>
        <v>0</v>
      </c>
      <c r="L13" s="96">
        <f t="shared" si="10"/>
        <v>0</v>
      </c>
      <c r="M13" s="96">
        <f t="shared" si="10"/>
        <v>0</v>
      </c>
      <c r="N13" s="96">
        <f t="shared" si="10"/>
        <v>0</v>
      </c>
      <c r="O13" s="96">
        <f t="shared" si="10"/>
        <v>0</v>
      </c>
      <c r="P13" s="96">
        <f t="shared" si="10"/>
        <v>0</v>
      </c>
      <c r="Q13" s="20"/>
    </row>
    <row r="14" spans="1:19" x14ac:dyDescent="0.2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1"/>
      <c r="Q14" s="27"/>
    </row>
    <row r="15" spans="1:19" x14ac:dyDescent="0.2">
      <c r="A15" s="188" t="s">
        <v>133</v>
      </c>
      <c r="B15" s="189"/>
      <c r="C15" s="189"/>
      <c r="D15" s="189"/>
      <c r="E15" s="189"/>
      <c r="F15" s="190">
        <f>SUM(F16:F21)</f>
        <v>1.0000000000000002</v>
      </c>
      <c r="G15" s="190">
        <f t="shared" ref="G15:O15" si="11">SUM(G16:G21)</f>
        <v>1.0000000000000002</v>
      </c>
      <c r="H15" s="190">
        <f t="shared" si="11"/>
        <v>1.0000000000000002</v>
      </c>
      <c r="I15" s="190">
        <f t="shared" si="11"/>
        <v>1</v>
      </c>
      <c r="J15" s="190">
        <f t="shared" si="11"/>
        <v>1</v>
      </c>
      <c r="K15" s="190">
        <f t="shared" si="11"/>
        <v>1</v>
      </c>
      <c r="L15" s="190">
        <f t="shared" si="11"/>
        <v>1</v>
      </c>
      <c r="M15" s="190">
        <f t="shared" si="11"/>
        <v>1</v>
      </c>
      <c r="N15" s="190">
        <f t="shared" si="11"/>
        <v>1</v>
      </c>
      <c r="O15" s="190">
        <f t="shared" si="11"/>
        <v>1</v>
      </c>
      <c r="P15" s="191" t="s">
        <v>132</v>
      </c>
      <c r="Q15" s="24"/>
      <c r="R15" s="25"/>
      <c r="S15" s="20"/>
    </row>
    <row r="16" spans="1:19" ht="14.1" customHeight="1" x14ac:dyDescent="0.2">
      <c r="A16" s="177"/>
      <c r="B16" s="260" t="s">
        <v>131</v>
      </c>
      <c r="C16" s="59" t="str">
        <f>C6</f>
        <v>0 - 20 TB</v>
      </c>
      <c r="D16" s="178"/>
      <c r="E16" s="179"/>
      <c r="F16" s="187">
        <v>0.6</v>
      </c>
      <c r="G16" s="187">
        <v>0.6</v>
      </c>
      <c r="H16" s="187">
        <v>0.2</v>
      </c>
      <c r="I16" s="187">
        <v>0.2</v>
      </c>
      <c r="J16" s="187">
        <v>0.1</v>
      </c>
      <c r="K16" s="187">
        <v>0.1</v>
      </c>
      <c r="L16" s="187">
        <v>0.05</v>
      </c>
      <c r="M16" s="187">
        <v>0.05</v>
      </c>
      <c r="N16" s="187">
        <v>0.05</v>
      </c>
      <c r="O16" s="187">
        <v>0.05</v>
      </c>
      <c r="P16" s="184">
        <f>SUM(F16:O16)</f>
        <v>2</v>
      </c>
      <c r="Q16" s="23"/>
      <c r="R16" s="20"/>
      <c r="S16" s="20"/>
    </row>
    <row r="17" spans="1:19" ht="14.1" customHeight="1" x14ac:dyDescent="0.2">
      <c r="A17" s="177"/>
      <c r="B17" s="260"/>
      <c r="C17" s="59" t="str">
        <f t="shared" ref="C17:C21" si="12">C7</f>
        <v>20 - 30 TB</v>
      </c>
      <c r="D17" s="180"/>
      <c r="E17" s="181"/>
      <c r="F17" s="187">
        <v>0.2</v>
      </c>
      <c r="G17" s="187">
        <v>0.2</v>
      </c>
      <c r="H17" s="187">
        <v>0.6</v>
      </c>
      <c r="I17" s="187">
        <v>0.5</v>
      </c>
      <c r="J17" s="187">
        <v>0.2</v>
      </c>
      <c r="K17" s="187">
        <v>0.1</v>
      </c>
      <c r="L17" s="187">
        <v>0.05</v>
      </c>
      <c r="M17" s="187">
        <v>0.05</v>
      </c>
      <c r="N17" s="187">
        <v>0.05</v>
      </c>
      <c r="O17" s="187">
        <v>0.05</v>
      </c>
      <c r="P17" s="184">
        <f t="shared" ref="P17:P21" si="13">SUM(F17:O17)</f>
        <v>2</v>
      </c>
      <c r="Q17" s="23"/>
      <c r="R17" s="20"/>
      <c r="S17" s="20"/>
    </row>
    <row r="18" spans="1:19" ht="14.1" customHeight="1" x14ac:dyDescent="0.2">
      <c r="A18" s="177"/>
      <c r="B18" s="260"/>
      <c r="C18" s="59" t="str">
        <f t="shared" si="12"/>
        <v>30 - 35 TB</v>
      </c>
      <c r="D18" s="180"/>
      <c r="E18" s="181"/>
      <c r="F18" s="187">
        <v>0.05</v>
      </c>
      <c r="G18" s="187">
        <v>0.05</v>
      </c>
      <c r="H18" s="187">
        <v>0.05</v>
      </c>
      <c r="I18" s="187">
        <v>0.15</v>
      </c>
      <c r="J18" s="187">
        <v>0.45</v>
      </c>
      <c r="K18" s="187">
        <v>0.5</v>
      </c>
      <c r="L18" s="187">
        <v>0.25</v>
      </c>
      <c r="M18" s="187">
        <v>0.25</v>
      </c>
      <c r="N18" s="187">
        <v>0.15</v>
      </c>
      <c r="O18" s="187">
        <v>0.1</v>
      </c>
      <c r="P18" s="184">
        <f t="shared" si="13"/>
        <v>2</v>
      </c>
      <c r="Q18" s="23"/>
      <c r="R18" s="20"/>
      <c r="S18" s="20"/>
    </row>
    <row r="19" spans="1:19" ht="14.1" customHeight="1" x14ac:dyDescent="0.2">
      <c r="A19" s="177"/>
      <c r="B19" s="260"/>
      <c r="C19" s="59" t="str">
        <f t="shared" si="12"/>
        <v>35 - 40 TB</v>
      </c>
      <c r="D19" s="180"/>
      <c r="E19" s="181"/>
      <c r="F19" s="187">
        <v>0.05</v>
      </c>
      <c r="G19" s="187">
        <v>0.05</v>
      </c>
      <c r="H19" s="187">
        <v>0.05</v>
      </c>
      <c r="I19" s="187">
        <v>0.05</v>
      </c>
      <c r="J19" s="187">
        <v>0.15</v>
      </c>
      <c r="K19" s="187">
        <v>0.2</v>
      </c>
      <c r="L19" s="187">
        <v>0.5</v>
      </c>
      <c r="M19" s="187">
        <v>0.5</v>
      </c>
      <c r="N19" s="187">
        <v>0.25</v>
      </c>
      <c r="O19" s="187">
        <v>0.2</v>
      </c>
      <c r="P19" s="184">
        <f t="shared" si="13"/>
        <v>2</v>
      </c>
      <c r="Q19" s="23"/>
      <c r="R19" s="20"/>
      <c r="S19" s="20"/>
    </row>
    <row r="20" spans="1:19" ht="14.1" customHeight="1" x14ac:dyDescent="0.2">
      <c r="A20" s="177"/>
      <c r="B20" s="260"/>
      <c r="C20" s="59" t="str">
        <f t="shared" si="12"/>
        <v>40 - 45 TB</v>
      </c>
      <c r="D20" s="180"/>
      <c r="E20" s="181"/>
      <c r="F20" s="187">
        <v>0.05</v>
      </c>
      <c r="G20" s="187">
        <v>0.05</v>
      </c>
      <c r="H20" s="187">
        <v>0.05</v>
      </c>
      <c r="I20" s="187">
        <v>0.05</v>
      </c>
      <c r="J20" s="187">
        <v>0.05</v>
      </c>
      <c r="K20" s="187">
        <v>0.05</v>
      </c>
      <c r="L20" s="187">
        <v>0.1</v>
      </c>
      <c r="M20" s="187">
        <v>0.1</v>
      </c>
      <c r="N20" s="187">
        <v>0.3</v>
      </c>
      <c r="O20" s="187">
        <v>0.2</v>
      </c>
      <c r="P20" s="184">
        <f t="shared" si="13"/>
        <v>1</v>
      </c>
      <c r="Q20" s="23"/>
      <c r="R20" s="20"/>
      <c r="S20" s="20"/>
    </row>
    <row r="21" spans="1:19" ht="14.1" customHeight="1" x14ac:dyDescent="0.2">
      <c r="A21" s="185"/>
      <c r="B21" s="261"/>
      <c r="C21" s="59" t="str">
        <f t="shared" si="12"/>
        <v>45 - 50 TB</v>
      </c>
      <c r="D21" s="182"/>
      <c r="E21" s="183"/>
      <c r="F21" s="187">
        <v>0.05</v>
      </c>
      <c r="G21" s="187">
        <v>0.05</v>
      </c>
      <c r="H21" s="187">
        <v>0.05</v>
      </c>
      <c r="I21" s="187">
        <v>0.05</v>
      </c>
      <c r="J21" s="187">
        <v>0.05</v>
      </c>
      <c r="K21" s="187">
        <v>0.05</v>
      </c>
      <c r="L21" s="187">
        <v>0.05</v>
      </c>
      <c r="M21" s="187">
        <v>0.05</v>
      </c>
      <c r="N21" s="187">
        <v>0.2</v>
      </c>
      <c r="O21" s="187">
        <v>0.4</v>
      </c>
      <c r="P21" s="192">
        <f t="shared" si="13"/>
        <v>1</v>
      </c>
      <c r="Q21" s="23"/>
      <c r="R21" s="20"/>
      <c r="S21" s="20"/>
    </row>
    <row r="22" spans="1:19" x14ac:dyDescent="0.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1"/>
      <c r="Q22" s="27"/>
    </row>
    <row r="23" spans="1:19" x14ac:dyDescent="0.2">
      <c r="A23" s="136" t="s">
        <v>57</v>
      </c>
      <c r="B23" s="137"/>
      <c r="C23" s="137"/>
      <c r="D23" s="137"/>
      <c r="E23" s="137"/>
      <c r="F23" s="137"/>
      <c r="G23" s="137"/>
      <c r="H23" s="137"/>
      <c r="I23" s="138"/>
      <c r="J23" s="137"/>
      <c r="K23" s="137"/>
      <c r="L23" s="137"/>
      <c r="M23" s="137"/>
      <c r="N23" s="137"/>
      <c r="O23" s="137"/>
      <c r="P23" s="150"/>
      <c r="Q23" s="24"/>
      <c r="R23" s="25"/>
      <c r="S23" s="20"/>
    </row>
    <row r="24" spans="1:19" x14ac:dyDescent="0.2">
      <c r="A24" s="224" t="s">
        <v>404</v>
      </c>
      <c r="B24" s="176">
        <v>4000</v>
      </c>
      <c r="C24" s="120" t="s">
        <v>64</v>
      </c>
      <c r="D24" s="92"/>
      <c r="E24" s="60">
        <f>$B$24*D24</f>
        <v>0</v>
      </c>
      <c r="F24" s="57">
        <f>$B$24*$D24*F32*12</f>
        <v>0</v>
      </c>
      <c r="G24" s="57">
        <f t="shared" ref="G24:O24" si="14">$B$24*$D24*G32*12</f>
        <v>0</v>
      </c>
      <c r="H24" s="57">
        <f t="shared" si="14"/>
        <v>0</v>
      </c>
      <c r="I24" s="57">
        <f t="shared" si="14"/>
        <v>0</v>
      </c>
      <c r="J24" s="57">
        <f t="shared" si="14"/>
        <v>0</v>
      </c>
      <c r="K24" s="57">
        <f t="shared" si="14"/>
        <v>0</v>
      </c>
      <c r="L24" s="57">
        <f t="shared" si="14"/>
        <v>0</v>
      </c>
      <c r="M24" s="57">
        <f t="shared" si="14"/>
        <v>0</v>
      </c>
      <c r="N24" s="57">
        <f t="shared" si="14"/>
        <v>0</v>
      </c>
      <c r="O24" s="57">
        <f t="shared" si="14"/>
        <v>0</v>
      </c>
      <c r="P24" s="63">
        <f t="shared" si="3"/>
        <v>0</v>
      </c>
      <c r="Q24" s="193"/>
      <c r="R24" s="25"/>
      <c r="S24" s="20"/>
    </row>
    <row r="25" spans="1:19" x14ac:dyDescent="0.15">
      <c r="A25" s="139"/>
      <c r="B25" s="141"/>
      <c r="C25" s="120" t="s">
        <v>58</v>
      </c>
      <c r="D25" s="92"/>
      <c r="E25" s="60">
        <f>$B$24*D25</f>
        <v>0</v>
      </c>
      <c r="F25" s="57">
        <f t="shared" ref="F25:O27" si="15">$B$24*$D25*F33*12</f>
        <v>0</v>
      </c>
      <c r="G25" s="57">
        <f t="shared" si="15"/>
        <v>0</v>
      </c>
      <c r="H25" s="57">
        <f t="shared" si="15"/>
        <v>0</v>
      </c>
      <c r="I25" s="57">
        <f t="shared" si="15"/>
        <v>0</v>
      </c>
      <c r="J25" s="57">
        <f t="shared" si="15"/>
        <v>0</v>
      </c>
      <c r="K25" s="57">
        <f t="shared" si="15"/>
        <v>0</v>
      </c>
      <c r="L25" s="57">
        <f t="shared" si="15"/>
        <v>0</v>
      </c>
      <c r="M25" s="57">
        <f t="shared" si="15"/>
        <v>0</v>
      </c>
      <c r="N25" s="57">
        <f t="shared" si="15"/>
        <v>0</v>
      </c>
      <c r="O25" s="57">
        <f t="shared" si="15"/>
        <v>0</v>
      </c>
      <c r="P25" s="63">
        <f t="shared" si="3"/>
        <v>0</v>
      </c>
      <c r="Q25" s="26"/>
      <c r="R25" s="25"/>
      <c r="S25" s="20"/>
    </row>
    <row r="26" spans="1:19" x14ac:dyDescent="0.15">
      <c r="A26" s="140"/>
      <c r="B26" s="141"/>
      <c r="C26" s="120" t="s">
        <v>59</v>
      </c>
      <c r="D26" s="92"/>
      <c r="E26" s="60">
        <f>$B$24*D26</f>
        <v>0</v>
      </c>
      <c r="F26" s="57">
        <f t="shared" si="15"/>
        <v>0</v>
      </c>
      <c r="G26" s="57">
        <f t="shared" si="15"/>
        <v>0</v>
      </c>
      <c r="H26" s="57">
        <f t="shared" si="15"/>
        <v>0</v>
      </c>
      <c r="I26" s="57">
        <f t="shared" si="15"/>
        <v>0</v>
      </c>
      <c r="J26" s="57">
        <f t="shared" si="15"/>
        <v>0</v>
      </c>
      <c r="K26" s="57">
        <f t="shared" si="15"/>
        <v>0</v>
      </c>
      <c r="L26" s="57">
        <f t="shared" si="15"/>
        <v>0</v>
      </c>
      <c r="M26" s="57">
        <f t="shared" si="15"/>
        <v>0</v>
      </c>
      <c r="N26" s="57">
        <f t="shared" si="15"/>
        <v>0</v>
      </c>
      <c r="O26" s="57">
        <f t="shared" si="15"/>
        <v>0</v>
      </c>
      <c r="P26" s="63">
        <f t="shared" si="3"/>
        <v>0</v>
      </c>
      <c r="Q26" s="26"/>
      <c r="R26" s="25"/>
      <c r="S26" s="20"/>
    </row>
    <row r="27" spans="1:19" x14ac:dyDescent="0.15">
      <c r="A27" s="140"/>
      <c r="B27" s="142"/>
      <c r="C27" s="120" t="s">
        <v>117</v>
      </c>
      <c r="D27" s="92"/>
      <c r="E27" s="60">
        <f>$B$24*D27</f>
        <v>0</v>
      </c>
      <c r="F27" s="57">
        <f t="shared" si="15"/>
        <v>0</v>
      </c>
      <c r="G27" s="57">
        <f t="shared" si="15"/>
        <v>0</v>
      </c>
      <c r="H27" s="57">
        <f t="shared" si="15"/>
        <v>0</v>
      </c>
      <c r="I27" s="57">
        <f t="shared" si="15"/>
        <v>0</v>
      </c>
      <c r="J27" s="57">
        <f t="shared" si="15"/>
        <v>0</v>
      </c>
      <c r="K27" s="57">
        <f t="shared" si="15"/>
        <v>0</v>
      </c>
      <c r="L27" s="57">
        <f t="shared" si="15"/>
        <v>0</v>
      </c>
      <c r="M27" s="57">
        <f t="shared" si="15"/>
        <v>0</v>
      </c>
      <c r="N27" s="57">
        <f t="shared" si="15"/>
        <v>0</v>
      </c>
      <c r="O27" s="57">
        <f t="shared" si="15"/>
        <v>0</v>
      </c>
      <c r="P27" s="63">
        <f t="shared" si="3"/>
        <v>0</v>
      </c>
      <c r="Q27" s="26"/>
      <c r="R27" s="25"/>
      <c r="S27" s="20"/>
    </row>
    <row r="28" spans="1:19" x14ac:dyDescent="0.2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1"/>
      <c r="Q28" s="27"/>
    </row>
    <row r="29" spans="1:19" ht="12" x14ac:dyDescent="0.15">
      <c r="A29" s="111"/>
      <c r="B29" s="112"/>
      <c r="C29" s="112"/>
      <c r="D29" s="112"/>
      <c r="E29" s="113" t="s">
        <v>134</v>
      </c>
      <c r="F29" s="96">
        <f>SUM(F24:F27)</f>
        <v>0</v>
      </c>
      <c r="G29" s="96">
        <f t="shared" ref="G29:P29" si="16">SUM(G24:G27)</f>
        <v>0</v>
      </c>
      <c r="H29" s="96">
        <f t="shared" si="16"/>
        <v>0</v>
      </c>
      <c r="I29" s="96">
        <f t="shared" si="16"/>
        <v>0</v>
      </c>
      <c r="J29" s="96">
        <f t="shared" si="16"/>
        <v>0</v>
      </c>
      <c r="K29" s="96">
        <f t="shared" si="16"/>
        <v>0</v>
      </c>
      <c r="L29" s="96">
        <f t="shared" si="16"/>
        <v>0</v>
      </c>
      <c r="M29" s="96">
        <f t="shared" si="16"/>
        <v>0</v>
      </c>
      <c r="N29" s="96">
        <f t="shared" si="16"/>
        <v>0</v>
      </c>
      <c r="O29" s="96">
        <f t="shared" si="16"/>
        <v>0</v>
      </c>
      <c r="P29" s="96">
        <f t="shared" si="16"/>
        <v>0</v>
      </c>
      <c r="Q29" s="20"/>
    </row>
    <row r="30" spans="1:19" x14ac:dyDescent="0.2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1"/>
      <c r="Q30" s="27"/>
    </row>
    <row r="31" spans="1:19" x14ac:dyDescent="0.2">
      <c r="A31" s="188" t="s">
        <v>135</v>
      </c>
      <c r="B31" s="189"/>
      <c r="C31" s="189"/>
      <c r="D31" s="189"/>
      <c r="E31" s="189"/>
      <c r="F31" s="190">
        <f t="shared" ref="F31:O31" si="17">SUM(F32:F36)</f>
        <v>1</v>
      </c>
      <c r="G31" s="190">
        <f t="shared" si="17"/>
        <v>1</v>
      </c>
      <c r="H31" s="190">
        <f t="shared" si="17"/>
        <v>1</v>
      </c>
      <c r="I31" s="190">
        <f t="shared" si="17"/>
        <v>1</v>
      </c>
      <c r="J31" s="190">
        <f t="shared" si="17"/>
        <v>1</v>
      </c>
      <c r="K31" s="190">
        <f t="shared" si="17"/>
        <v>1</v>
      </c>
      <c r="L31" s="190">
        <f t="shared" si="17"/>
        <v>1</v>
      </c>
      <c r="M31" s="190">
        <f t="shared" si="17"/>
        <v>1</v>
      </c>
      <c r="N31" s="190">
        <f t="shared" si="17"/>
        <v>1</v>
      </c>
      <c r="O31" s="190">
        <f t="shared" si="17"/>
        <v>1</v>
      </c>
      <c r="P31" s="191" t="s">
        <v>132</v>
      </c>
      <c r="Q31" s="24"/>
      <c r="R31" s="25"/>
      <c r="S31" s="20"/>
    </row>
    <row r="32" spans="1:19" ht="14.1" customHeight="1" x14ac:dyDescent="0.2">
      <c r="A32" s="177"/>
      <c r="B32" s="260" t="s">
        <v>131</v>
      </c>
      <c r="C32" s="59" t="str">
        <f>C24</f>
        <v>0 - 15 TB</v>
      </c>
      <c r="D32" s="178"/>
      <c r="E32" s="179"/>
      <c r="F32" s="187">
        <v>0.7</v>
      </c>
      <c r="G32" s="187">
        <v>0.6</v>
      </c>
      <c r="H32" s="187">
        <v>0.5</v>
      </c>
      <c r="I32" s="187">
        <v>0.4</v>
      </c>
      <c r="J32" s="187">
        <v>0.3</v>
      </c>
      <c r="K32" s="187">
        <v>0.2</v>
      </c>
      <c r="L32" s="187">
        <v>0.1</v>
      </c>
      <c r="M32" s="187">
        <v>0.1</v>
      </c>
      <c r="N32" s="187">
        <v>0.05</v>
      </c>
      <c r="O32" s="187">
        <v>0.05</v>
      </c>
      <c r="P32" s="184">
        <f>SUM(F32:O32)</f>
        <v>2.9999999999999996</v>
      </c>
      <c r="Q32" s="23"/>
      <c r="R32" s="20"/>
      <c r="S32" s="20"/>
    </row>
    <row r="33" spans="1:19" ht="14.1" customHeight="1" x14ac:dyDescent="0.2">
      <c r="A33" s="177"/>
      <c r="B33" s="260"/>
      <c r="C33" s="59" t="str">
        <f t="shared" ref="C33:C35" si="18">C25</f>
        <v>15 - 20 TB</v>
      </c>
      <c r="D33" s="180"/>
      <c r="E33" s="181"/>
      <c r="F33" s="187">
        <v>0.2</v>
      </c>
      <c r="G33" s="187">
        <v>0.3</v>
      </c>
      <c r="H33" s="187">
        <v>0.35</v>
      </c>
      <c r="I33" s="187">
        <v>0.4</v>
      </c>
      <c r="J33" s="187">
        <v>0.5</v>
      </c>
      <c r="K33" s="187">
        <v>0.5</v>
      </c>
      <c r="L33" s="187">
        <v>0.35</v>
      </c>
      <c r="M33" s="187">
        <v>0.2</v>
      </c>
      <c r="N33" s="187">
        <v>0.15</v>
      </c>
      <c r="O33" s="187">
        <v>0.05</v>
      </c>
      <c r="P33" s="184">
        <f t="shared" ref="P33:P35" si="19">SUM(F33:O33)</f>
        <v>3</v>
      </c>
      <c r="Q33" s="23"/>
      <c r="R33" s="20"/>
      <c r="S33" s="20"/>
    </row>
    <row r="34" spans="1:19" ht="14.1" customHeight="1" x14ac:dyDescent="0.2">
      <c r="A34" s="177"/>
      <c r="B34" s="260"/>
      <c r="C34" s="59" t="str">
        <f t="shared" si="18"/>
        <v>20 - 25 TB</v>
      </c>
      <c r="D34" s="180"/>
      <c r="E34" s="181"/>
      <c r="F34" s="187">
        <v>0.05</v>
      </c>
      <c r="G34" s="187">
        <v>0.05</v>
      </c>
      <c r="H34" s="187">
        <v>0.1</v>
      </c>
      <c r="I34" s="187">
        <v>0.15</v>
      </c>
      <c r="J34" s="187">
        <v>0.15</v>
      </c>
      <c r="K34" s="187">
        <v>0.25</v>
      </c>
      <c r="L34" s="187">
        <v>0.5</v>
      </c>
      <c r="M34" s="187">
        <v>0.4</v>
      </c>
      <c r="N34" s="187">
        <v>0.25</v>
      </c>
      <c r="O34" s="187">
        <v>0.1</v>
      </c>
      <c r="P34" s="184">
        <f t="shared" si="19"/>
        <v>2</v>
      </c>
      <c r="Q34" s="23"/>
      <c r="R34" s="20"/>
      <c r="S34" s="20"/>
    </row>
    <row r="35" spans="1:19" ht="14.1" customHeight="1" x14ac:dyDescent="0.2">
      <c r="A35" s="185"/>
      <c r="B35" s="261"/>
      <c r="C35" s="59" t="str">
        <f t="shared" si="18"/>
        <v>25 - 30 TB</v>
      </c>
      <c r="D35" s="182"/>
      <c r="E35" s="183"/>
      <c r="F35" s="187">
        <v>0.05</v>
      </c>
      <c r="G35" s="187">
        <v>0.05</v>
      </c>
      <c r="H35" s="187">
        <v>0.05</v>
      </c>
      <c r="I35" s="187">
        <v>0.05</v>
      </c>
      <c r="J35" s="187">
        <v>0.05</v>
      </c>
      <c r="K35" s="187">
        <v>0.05</v>
      </c>
      <c r="L35" s="187">
        <v>0.05</v>
      </c>
      <c r="M35" s="187">
        <v>0.3</v>
      </c>
      <c r="N35" s="187">
        <v>0.55000000000000004</v>
      </c>
      <c r="O35" s="187">
        <v>0.8</v>
      </c>
      <c r="P35" s="192">
        <f t="shared" si="19"/>
        <v>2</v>
      </c>
      <c r="Q35" s="23"/>
      <c r="R35" s="20"/>
      <c r="S35" s="20"/>
    </row>
    <row r="36" spans="1:19" x14ac:dyDescent="0.2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1"/>
      <c r="Q36" s="27"/>
    </row>
    <row r="37" spans="1:19" ht="36.75" customHeight="1" x14ac:dyDescent="0.2">
      <c r="A37" s="158" t="s">
        <v>109</v>
      </c>
      <c r="B37" s="130" t="s">
        <v>84</v>
      </c>
      <c r="C37" s="130" t="s">
        <v>61</v>
      </c>
      <c r="D37" s="33"/>
      <c r="E37" s="130" t="s">
        <v>60</v>
      </c>
      <c r="F37" s="97" t="s">
        <v>78</v>
      </c>
      <c r="G37" s="97" t="s">
        <v>79</v>
      </c>
      <c r="H37" s="97" t="s">
        <v>80</v>
      </c>
      <c r="I37" s="97" t="s">
        <v>81</v>
      </c>
      <c r="J37" s="97" t="s">
        <v>82</v>
      </c>
      <c r="K37" s="97" t="s">
        <v>83</v>
      </c>
      <c r="L37" s="97" t="s">
        <v>111</v>
      </c>
      <c r="M37" s="97" t="s">
        <v>112</v>
      </c>
      <c r="N37" s="97" t="s">
        <v>113</v>
      </c>
      <c r="O37" s="97" t="s">
        <v>114</v>
      </c>
      <c r="P37" s="33" t="s">
        <v>115</v>
      </c>
      <c r="Q37" s="28"/>
      <c r="R37" s="20"/>
      <c r="S37" s="20"/>
    </row>
    <row r="38" spans="1:19" x14ac:dyDescent="0.2">
      <c r="A38" s="114" t="s">
        <v>110</v>
      </c>
      <c r="B38" s="105">
        <v>150</v>
      </c>
      <c r="C38" s="106"/>
      <c r="D38" s="104"/>
      <c r="E38" s="107">
        <f>B38*C38</f>
        <v>0</v>
      </c>
      <c r="F38" s="108">
        <f>12*E38</f>
        <v>0</v>
      </c>
      <c r="G38" s="108">
        <f>F38</f>
        <v>0</v>
      </c>
      <c r="H38" s="108">
        <f>G38</f>
        <v>0</v>
      </c>
      <c r="I38" s="108">
        <f>F38</f>
        <v>0</v>
      </c>
      <c r="J38" s="108">
        <f>F38</f>
        <v>0</v>
      </c>
      <c r="K38" s="108">
        <f>G38</f>
        <v>0</v>
      </c>
      <c r="L38" s="108">
        <f>H38</f>
        <v>0</v>
      </c>
      <c r="M38" s="108">
        <f>I38</f>
        <v>0</v>
      </c>
      <c r="N38" s="108">
        <f>J38</f>
        <v>0</v>
      </c>
      <c r="O38" s="108">
        <f>F38</f>
        <v>0</v>
      </c>
      <c r="P38" s="109">
        <f>SUM(F38:O38)</f>
        <v>0</v>
      </c>
      <c r="Q38" s="28"/>
      <c r="R38" s="20"/>
      <c r="S38" s="20"/>
    </row>
    <row r="39" spans="1:19" ht="12" x14ac:dyDescent="0.15">
      <c r="A39" s="133"/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5"/>
      <c r="Q39" s="20"/>
    </row>
    <row r="40" spans="1:19" ht="12" x14ac:dyDescent="0.2">
      <c r="A40" s="111" t="s">
        <v>85</v>
      </c>
      <c r="B40" s="112"/>
      <c r="C40" s="112"/>
      <c r="D40" s="112"/>
      <c r="E40" s="113"/>
      <c r="F40" s="96">
        <f>SUM(F38:F38)</f>
        <v>0</v>
      </c>
      <c r="G40" s="96">
        <f t="shared" ref="G40:O40" si="20">SUM(G38:G38)</f>
        <v>0</v>
      </c>
      <c r="H40" s="96">
        <f t="shared" si="20"/>
        <v>0</v>
      </c>
      <c r="I40" s="96">
        <f t="shared" si="20"/>
        <v>0</v>
      </c>
      <c r="J40" s="96">
        <f t="shared" si="20"/>
        <v>0</v>
      </c>
      <c r="K40" s="96">
        <f t="shared" si="20"/>
        <v>0</v>
      </c>
      <c r="L40" s="96">
        <f t="shared" si="20"/>
        <v>0</v>
      </c>
      <c r="M40" s="96">
        <f t="shared" si="20"/>
        <v>0</v>
      </c>
      <c r="N40" s="96">
        <f t="shared" si="20"/>
        <v>0</v>
      </c>
      <c r="O40" s="96">
        <f t="shared" si="20"/>
        <v>0</v>
      </c>
      <c r="P40" s="110">
        <f>SUM(P38:P38)</f>
        <v>0</v>
      </c>
      <c r="Q40" s="20"/>
    </row>
    <row r="41" spans="1:19" x14ac:dyDescent="0.2">
      <c r="A41" s="30"/>
      <c r="B41" s="30"/>
      <c r="C41" s="30"/>
      <c r="D41" s="30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103"/>
      <c r="Q41" s="27"/>
    </row>
    <row r="42" spans="1:19" ht="13.5" thickBot="1" x14ac:dyDescent="0.25">
      <c r="A42" s="30"/>
      <c r="B42" s="30"/>
      <c r="C42" s="30"/>
      <c r="D42" s="30"/>
      <c r="E42" s="98"/>
      <c r="F42" s="98"/>
      <c r="G42" s="99"/>
      <c r="H42" s="99"/>
      <c r="I42" s="99"/>
      <c r="J42" s="99"/>
      <c r="K42" s="99"/>
      <c r="L42" s="99"/>
      <c r="M42" s="99"/>
      <c r="N42" s="99"/>
      <c r="O42" s="99"/>
      <c r="P42" s="100"/>
      <c r="Q42" s="27"/>
    </row>
    <row r="43" spans="1:19" ht="13.5" thickBot="1" x14ac:dyDescent="0.25">
      <c r="A43" s="116" t="s">
        <v>108</v>
      </c>
      <c r="B43" s="258">
        <f>SUM(P13,P29,P40)</f>
        <v>0</v>
      </c>
      <c r="C43" s="259"/>
      <c r="D43" s="30"/>
      <c r="E43" s="98"/>
      <c r="F43" s="98"/>
      <c r="G43" s="101"/>
      <c r="H43" s="101"/>
      <c r="I43" s="101"/>
      <c r="J43" s="101"/>
      <c r="K43" s="101"/>
      <c r="L43" s="101"/>
      <c r="M43" s="101"/>
      <c r="N43" s="101"/>
      <c r="O43" s="101"/>
      <c r="P43" s="100"/>
      <c r="Q43" s="27"/>
    </row>
    <row r="44" spans="1:19" x14ac:dyDescent="0.2">
      <c r="A44" s="56"/>
      <c r="B44" s="30"/>
      <c r="C44" s="30"/>
      <c r="D44" s="30"/>
      <c r="E44" s="98"/>
      <c r="F44" s="98"/>
      <c r="G44" s="101"/>
      <c r="H44" s="101"/>
      <c r="I44" s="101"/>
      <c r="J44" s="101"/>
      <c r="K44" s="101"/>
      <c r="L44" s="101"/>
      <c r="M44" s="101"/>
      <c r="N44" s="101"/>
      <c r="O44" s="101"/>
      <c r="P44" s="100"/>
      <c r="Q44" s="27"/>
    </row>
    <row r="45" spans="1:19" x14ac:dyDescent="0.2">
      <c r="A45" s="30"/>
      <c r="B45" s="30"/>
      <c r="C45" s="30"/>
      <c r="D45" s="30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100"/>
      <c r="Q45" s="27"/>
    </row>
    <row r="46" spans="1:19" x14ac:dyDescent="0.2">
      <c r="A46" s="30"/>
      <c r="B46" s="30"/>
      <c r="C46" s="30"/>
      <c r="D46" s="30"/>
      <c r="E46" s="30"/>
      <c r="F46" s="30"/>
      <c r="G46" s="30"/>
      <c r="H46" s="30"/>
      <c r="I46" s="30"/>
      <c r="J46" s="102"/>
      <c r="K46" s="102"/>
      <c r="L46" s="102"/>
      <c r="M46" s="102"/>
      <c r="N46" s="102"/>
      <c r="O46" s="102"/>
      <c r="P46" s="100"/>
      <c r="Q46" s="27"/>
    </row>
    <row r="47" spans="1:19" x14ac:dyDescent="0.2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1"/>
      <c r="Q47" s="27"/>
    </row>
    <row r="48" spans="1:19" x14ac:dyDescent="0.2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1"/>
      <c r="Q48" s="27"/>
    </row>
    <row r="49" spans="1:17" x14ac:dyDescent="0.2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1"/>
      <c r="Q49" s="27"/>
    </row>
    <row r="50" spans="1:17" x14ac:dyDescent="0.2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1"/>
      <c r="Q50" s="27"/>
    </row>
    <row r="51" spans="1:17" x14ac:dyDescent="0.2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1"/>
      <c r="Q51" s="27"/>
    </row>
    <row r="52" spans="1:17" x14ac:dyDescent="0.2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1"/>
      <c r="Q52" s="27"/>
    </row>
    <row r="53" spans="1:17" x14ac:dyDescent="0.2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1"/>
      <c r="Q53" s="27"/>
    </row>
    <row r="54" spans="1:17" x14ac:dyDescent="0.2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1"/>
      <c r="Q54" s="27"/>
    </row>
    <row r="55" spans="1:17" x14ac:dyDescent="0.2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1"/>
      <c r="Q55" s="27"/>
    </row>
    <row r="56" spans="1:17" x14ac:dyDescent="0.2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1"/>
      <c r="Q56" s="27"/>
    </row>
    <row r="57" spans="1:17" x14ac:dyDescent="0.2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1"/>
      <c r="Q57" s="27"/>
    </row>
    <row r="58" spans="1:17" x14ac:dyDescent="0.2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1"/>
      <c r="Q58" s="27"/>
    </row>
    <row r="59" spans="1:17" x14ac:dyDescent="0.2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  <c r="Q59" s="27"/>
    </row>
    <row r="60" spans="1:17" x14ac:dyDescent="0.2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1"/>
      <c r="Q60" s="27"/>
    </row>
    <row r="61" spans="1:17" x14ac:dyDescent="0.2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1"/>
      <c r="Q61" s="27"/>
    </row>
    <row r="62" spans="1:17" x14ac:dyDescent="0.2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1"/>
      <c r="Q62" s="27"/>
    </row>
    <row r="63" spans="1:17" x14ac:dyDescent="0.2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1"/>
      <c r="Q63" s="27"/>
    </row>
    <row r="64" spans="1:17" x14ac:dyDescent="0.2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1"/>
      <c r="Q64" s="27"/>
    </row>
    <row r="65" spans="1:17" x14ac:dyDescent="0.2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1"/>
      <c r="Q65" s="27"/>
    </row>
    <row r="66" spans="1:17" x14ac:dyDescent="0.2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1"/>
      <c r="Q66" s="27"/>
    </row>
    <row r="67" spans="1:17" x14ac:dyDescent="0.2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1"/>
      <c r="Q67" s="27"/>
    </row>
    <row r="68" spans="1:17" x14ac:dyDescent="0.2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1"/>
      <c r="Q68" s="27"/>
    </row>
    <row r="69" spans="1:17" x14ac:dyDescent="0.2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1"/>
      <c r="Q69" s="27"/>
    </row>
    <row r="70" spans="1:17" x14ac:dyDescent="0.2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1"/>
      <c r="Q70" s="27"/>
    </row>
    <row r="71" spans="1:17" x14ac:dyDescent="0.2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1"/>
      <c r="Q71" s="27"/>
    </row>
  </sheetData>
  <sheetProtection selectLockedCells="1"/>
  <mergeCells count="3">
    <mergeCell ref="B43:C43"/>
    <mergeCell ref="B16:B21"/>
    <mergeCell ref="B32:B35"/>
  </mergeCells>
  <pageMargins left="0.23622047244094491" right="0.23622047244094491" top="0.74803149606299213" bottom="0.74803149606299213" header="0.31496062992125984" footer="0.31496062992125984"/>
  <pageSetup paperSize="9" scale="7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191"/>
  <sheetViews>
    <sheetView zoomScaleNormal="100" workbookViewId="0">
      <selection activeCell="F25" sqref="F25"/>
    </sheetView>
  </sheetViews>
  <sheetFormatPr defaultColWidth="9" defaultRowHeight="12" x14ac:dyDescent="0.2"/>
  <cols>
    <col min="1" max="1" width="39.125" style="35" customWidth="1"/>
    <col min="2" max="2" width="14.875" style="36" customWidth="1"/>
    <col min="3" max="16384" width="9" style="14"/>
  </cols>
  <sheetData>
    <row r="1" spans="1:3" ht="87.95" customHeight="1" x14ac:dyDescent="0.15">
      <c r="A1" s="262" t="s">
        <v>105</v>
      </c>
      <c r="B1" s="262"/>
      <c r="C1" s="262"/>
    </row>
    <row r="2" spans="1:3" ht="30.95" customHeight="1" x14ac:dyDescent="0.15">
      <c r="A2" s="37" t="s">
        <v>96</v>
      </c>
      <c r="B2" s="37" t="s">
        <v>33</v>
      </c>
    </row>
    <row r="3" spans="1:3" x14ac:dyDescent="0.15">
      <c r="A3" s="38" t="s">
        <v>62</v>
      </c>
      <c r="B3" s="151">
        <v>1</v>
      </c>
    </row>
    <row r="4" spans="1:3" x14ac:dyDescent="0.15">
      <c r="A4" s="38" t="s">
        <v>12</v>
      </c>
      <c r="B4" s="151">
        <v>1</v>
      </c>
    </row>
    <row r="5" spans="1:3" x14ac:dyDescent="0.15">
      <c r="A5" s="38" t="s">
        <v>14</v>
      </c>
      <c r="B5" s="151">
        <v>1</v>
      </c>
    </row>
    <row r="6" spans="1:3" x14ac:dyDescent="0.15">
      <c r="A6" s="38" t="s">
        <v>15</v>
      </c>
      <c r="B6" s="151">
        <v>1</v>
      </c>
    </row>
    <row r="7" spans="1:3" x14ac:dyDescent="0.15">
      <c r="A7" s="38" t="s">
        <v>16</v>
      </c>
      <c r="B7" s="151">
        <v>1</v>
      </c>
    </row>
    <row r="8" spans="1:3" x14ac:dyDescent="0.15">
      <c r="A8" s="38" t="s">
        <v>18</v>
      </c>
      <c r="B8" s="151">
        <v>1</v>
      </c>
    </row>
    <row r="9" spans="1:3" x14ac:dyDescent="0.15">
      <c r="A9" s="38" t="s">
        <v>20</v>
      </c>
      <c r="B9" s="151">
        <v>1</v>
      </c>
    </row>
    <row r="10" spans="1:3" x14ac:dyDescent="0.15">
      <c r="A10" s="38" t="s">
        <v>63</v>
      </c>
      <c r="B10" s="151">
        <v>1</v>
      </c>
    </row>
    <row r="11" spans="1:3" x14ac:dyDescent="0.15">
      <c r="A11" s="38" t="s">
        <v>22</v>
      </c>
      <c r="B11" s="151">
        <v>1</v>
      </c>
    </row>
    <row r="12" spans="1:3" x14ac:dyDescent="0.15">
      <c r="A12" s="38" t="s">
        <v>23</v>
      </c>
      <c r="B12" s="151">
        <v>1</v>
      </c>
    </row>
    <row r="13" spans="1:3" x14ac:dyDescent="0.15">
      <c r="A13" s="38" t="s">
        <v>25</v>
      </c>
      <c r="B13" s="151">
        <v>1</v>
      </c>
    </row>
    <row r="14" spans="1:3" x14ac:dyDescent="0.15">
      <c r="A14" s="38" t="s">
        <v>27</v>
      </c>
      <c r="B14" s="151">
        <v>1</v>
      </c>
    </row>
    <row r="15" spans="1:3" x14ac:dyDescent="0.15">
      <c r="A15" s="38" t="s">
        <v>29</v>
      </c>
      <c r="B15" s="151">
        <v>1</v>
      </c>
    </row>
    <row r="16" spans="1:3" x14ac:dyDescent="0.15">
      <c r="A16" s="38" t="s">
        <v>30</v>
      </c>
      <c r="B16" s="151">
        <v>1</v>
      </c>
    </row>
    <row r="17" spans="1:3" x14ac:dyDescent="0.15">
      <c r="A17" s="38" t="s">
        <v>32</v>
      </c>
      <c r="B17" s="151">
        <v>1</v>
      </c>
    </row>
    <row r="18" spans="1:3" x14ac:dyDescent="0.15">
      <c r="A18" s="38" t="s">
        <v>11</v>
      </c>
      <c r="B18" s="151">
        <v>1</v>
      </c>
    </row>
    <row r="19" spans="1:3" x14ac:dyDescent="0.15">
      <c r="A19" s="38" t="s">
        <v>13</v>
      </c>
      <c r="B19" s="151">
        <v>1</v>
      </c>
    </row>
    <row r="20" spans="1:3" x14ac:dyDescent="0.15">
      <c r="A20" s="38" t="s">
        <v>17</v>
      </c>
      <c r="B20" s="151">
        <v>1</v>
      </c>
    </row>
    <row r="21" spans="1:3" x14ac:dyDescent="0.15">
      <c r="A21" s="38" t="s">
        <v>19</v>
      </c>
      <c r="B21" s="151">
        <v>1</v>
      </c>
    </row>
    <row r="22" spans="1:3" x14ac:dyDescent="0.15">
      <c r="A22" s="38" t="s">
        <v>40</v>
      </c>
      <c r="B22" s="151">
        <v>1</v>
      </c>
    </row>
    <row r="23" spans="1:3" x14ac:dyDescent="0.15">
      <c r="A23" s="38" t="s">
        <v>21</v>
      </c>
      <c r="B23" s="151">
        <v>1</v>
      </c>
    </row>
    <row r="24" spans="1:3" x14ac:dyDescent="0.15">
      <c r="A24" s="38" t="s">
        <v>24</v>
      </c>
      <c r="B24" s="151">
        <v>1</v>
      </c>
    </row>
    <row r="25" spans="1:3" x14ac:dyDescent="0.15">
      <c r="A25" s="38" t="s">
        <v>26</v>
      </c>
      <c r="B25" s="151">
        <v>1</v>
      </c>
    </row>
    <row r="26" spans="1:3" x14ac:dyDescent="0.15">
      <c r="A26" s="38" t="s">
        <v>104</v>
      </c>
      <c r="B26" s="151">
        <v>1</v>
      </c>
    </row>
    <row r="27" spans="1:3" x14ac:dyDescent="0.15">
      <c r="A27" s="38" t="s">
        <v>28</v>
      </c>
      <c r="B27" s="151">
        <v>1</v>
      </c>
    </row>
    <row r="28" spans="1:3" x14ac:dyDescent="0.15">
      <c r="A28" s="38" t="s">
        <v>34</v>
      </c>
      <c r="B28" s="151">
        <v>1</v>
      </c>
    </row>
    <row r="29" spans="1:3" x14ac:dyDescent="0.15">
      <c r="A29" s="70" t="s">
        <v>31</v>
      </c>
      <c r="B29" s="151">
        <v>1</v>
      </c>
    </row>
    <row r="30" spans="1:3" x14ac:dyDescent="0.2">
      <c r="A30" s="152"/>
      <c r="B30" s="127"/>
      <c r="C30" s="200" t="s">
        <v>138</v>
      </c>
    </row>
    <row r="31" spans="1:3" x14ac:dyDescent="0.2">
      <c r="A31" s="152"/>
      <c r="B31" s="127"/>
      <c r="C31" s="14" t="s">
        <v>136</v>
      </c>
    </row>
    <row r="32" spans="1:3" x14ac:dyDescent="0.2">
      <c r="A32" s="152"/>
      <c r="B32" s="127"/>
      <c r="C32" s="14" t="s">
        <v>137</v>
      </c>
    </row>
    <row r="33" spans="1:3" x14ac:dyDescent="0.15">
      <c r="A33" s="153"/>
      <c r="B33" s="127"/>
      <c r="C33" s="14" t="s">
        <v>139</v>
      </c>
    </row>
    <row r="34" spans="1:3" x14ac:dyDescent="0.15">
      <c r="A34" s="153"/>
      <c r="B34" s="127"/>
    </row>
    <row r="35" spans="1:3" x14ac:dyDescent="0.15">
      <c r="A35" s="153"/>
      <c r="B35" s="127"/>
    </row>
    <row r="36" spans="1:3" x14ac:dyDescent="0.15">
      <c r="A36" s="153"/>
      <c r="B36" s="127"/>
    </row>
    <row r="37" spans="1:3" x14ac:dyDescent="0.15">
      <c r="A37" s="153"/>
      <c r="B37" s="127"/>
    </row>
    <row r="38" spans="1:3" x14ac:dyDescent="0.15">
      <c r="A38" s="153"/>
      <c r="B38" s="127"/>
    </row>
    <row r="39" spans="1:3" x14ac:dyDescent="0.15">
      <c r="A39" s="153"/>
      <c r="B39" s="127"/>
    </row>
    <row r="40" spans="1:3" x14ac:dyDescent="0.15">
      <c r="A40" s="153"/>
      <c r="B40" s="127"/>
    </row>
    <row r="41" spans="1:3" x14ac:dyDescent="0.15">
      <c r="A41" s="153"/>
      <c r="B41" s="127"/>
    </row>
    <row r="42" spans="1:3" x14ac:dyDescent="0.15">
      <c r="A42" s="153"/>
      <c r="B42" s="127"/>
    </row>
    <row r="43" spans="1:3" x14ac:dyDescent="0.15">
      <c r="A43" s="153"/>
      <c r="B43" s="127"/>
    </row>
    <row r="44" spans="1:3" x14ac:dyDescent="0.15">
      <c r="A44" s="153"/>
      <c r="B44" s="127"/>
    </row>
    <row r="45" spans="1:3" x14ac:dyDescent="0.15">
      <c r="A45" s="153"/>
      <c r="B45" s="127"/>
    </row>
    <row r="46" spans="1:3" x14ac:dyDescent="0.15">
      <c r="A46" s="153"/>
      <c r="B46" s="127"/>
    </row>
    <row r="47" spans="1:3" x14ac:dyDescent="0.15">
      <c r="A47" s="153"/>
      <c r="B47" s="127"/>
    </row>
    <row r="48" spans="1:3" x14ac:dyDescent="0.15">
      <c r="A48" s="153"/>
      <c r="B48" s="127"/>
    </row>
    <row r="49" spans="1:2" x14ac:dyDescent="0.2">
      <c r="A49" s="154"/>
      <c r="B49" s="127"/>
    </row>
    <row r="50" spans="1:2" ht="11.25" x14ac:dyDescent="0.15">
      <c r="A50" s="14"/>
      <c r="B50" s="14"/>
    </row>
    <row r="51" spans="1:2" ht="11.25" x14ac:dyDescent="0.15">
      <c r="A51" s="14"/>
      <c r="B51" s="14"/>
    </row>
    <row r="52" spans="1:2" ht="11.25" x14ac:dyDescent="0.15">
      <c r="A52" s="14"/>
      <c r="B52" s="14"/>
    </row>
    <row r="53" spans="1:2" ht="11.25" x14ac:dyDescent="0.15">
      <c r="A53" s="14"/>
      <c r="B53" s="14"/>
    </row>
    <row r="54" spans="1:2" ht="11.25" x14ac:dyDescent="0.15">
      <c r="A54" s="14"/>
      <c r="B54" s="14"/>
    </row>
    <row r="55" spans="1:2" ht="11.25" x14ac:dyDescent="0.15">
      <c r="A55" s="14"/>
      <c r="B55" s="14"/>
    </row>
    <row r="56" spans="1:2" ht="11.25" x14ac:dyDescent="0.15">
      <c r="A56" s="14"/>
      <c r="B56" s="14"/>
    </row>
    <row r="57" spans="1:2" ht="11.25" x14ac:dyDescent="0.15">
      <c r="A57" s="14"/>
      <c r="B57" s="14"/>
    </row>
    <row r="58" spans="1:2" ht="11.25" x14ac:dyDescent="0.15">
      <c r="A58" s="14"/>
      <c r="B58" s="14"/>
    </row>
    <row r="59" spans="1:2" ht="11.25" x14ac:dyDescent="0.15">
      <c r="A59" s="14"/>
      <c r="B59" s="14"/>
    </row>
    <row r="60" spans="1:2" ht="11.25" x14ac:dyDescent="0.15">
      <c r="A60" s="14"/>
      <c r="B60" s="14"/>
    </row>
    <row r="61" spans="1:2" ht="11.25" x14ac:dyDescent="0.15">
      <c r="A61" s="14"/>
      <c r="B61" s="14"/>
    </row>
    <row r="62" spans="1:2" ht="11.25" x14ac:dyDescent="0.15">
      <c r="A62" s="14"/>
      <c r="B62" s="14"/>
    </row>
    <row r="63" spans="1:2" ht="11.25" x14ac:dyDescent="0.15">
      <c r="A63" s="14"/>
      <c r="B63" s="14"/>
    </row>
    <row r="64" spans="1:2" ht="11.25" x14ac:dyDescent="0.15">
      <c r="A64" s="14"/>
      <c r="B64" s="14"/>
    </row>
    <row r="65" spans="1:2" ht="11.25" x14ac:dyDescent="0.15">
      <c r="A65" s="14"/>
      <c r="B65" s="14"/>
    </row>
    <row r="66" spans="1:2" ht="11.25" x14ac:dyDescent="0.15">
      <c r="A66" s="14"/>
      <c r="B66" s="14"/>
    </row>
    <row r="67" spans="1:2" ht="11.25" x14ac:dyDescent="0.15">
      <c r="A67" s="14"/>
      <c r="B67" s="14"/>
    </row>
    <row r="68" spans="1:2" ht="11.25" x14ac:dyDescent="0.15">
      <c r="A68" s="14"/>
      <c r="B68" s="14"/>
    </row>
    <row r="69" spans="1:2" ht="11.25" x14ac:dyDescent="0.15">
      <c r="A69" s="14"/>
      <c r="B69" s="14"/>
    </row>
    <row r="70" spans="1:2" ht="11.25" x14ac:dyDescent="0.15">
      <c r="A70" s="14"/>
      <c r="B70" s="14"/>
    </row>
    <row r="71" spans="1:2" ht="11.25" x14ac:dyDescent="0.15">
      <c r="A71" s="14"/>
      <c r="B71" s="14"/>
    </row>
    <row r="72" spans="1:2" ht="11.25" x14ac:dyDescent="0.15">
      <c r="A72" s="14"/>
      <c r="B72" s="14"/>
    </row>
    <row r="73" spans="1:2" ht="11.25" x14ac:dyDescent="0.15">
      <c r="A73" s="14"/>
      <c r="B73" s="14"/>
    </row>
    <row r="74" spans="1:2" ht="11.25" x14ac:dyDescent="0.15">
      <c r="A74" s="14"/>
      <c r="B74" s="14"/>
    </row>
    <row r="75" spans="1:2" ht="11.25" x14ac:dyDescent="0.15">
      <c r="A75" s="14"/>
      <c r="B75" s="14"/>
    </row>
    <row r="76" spans="1:2" ht="11.25" x14ac:dyDescent="0.15">
      <c r="A76" s="14"/>
      <c r="B76" s="14"/>
    </row>
    <row r="77" spans="1:2" ht="11.25" x14ac:dyDescent="0.15">
      <c r="A77" s="14"/>
      <c r="B77" s="14"/>
    </row>
    <row r="78" spans="1:2" ht="11.25" x14ac:dyDescent="0.15">
      <c r="A78" s="14"/>
      <c r="B78" s="14"/>
    </row>
    <row r="79" spans="1:2" ht="11.25" x14ac:dyDescent="0.15">
      <c r="A79" s="14"/>
      <c r="B79" s="14"/>
    </row>
    <row r="80" spans="1:2" ht="11.25" x14ac:dyDescent="0.15">
      <c r="A80" s="14"/>
      <c r="B80" s="14"/>
    </row>
    <row r="81" spans="1:2" ht="11.25" x14ac:dyDescent="0.15">
      <c r="A81" s="14"/>
      <c r="B81" s="14"/>
    </row>
    <row r="82" spans="1:2" ht="11.25" x14ac:dyDescent="0.15">
      <c r="A82" s="14"/>
      <c r="B82" s="14"/>
    </row>
    <row r="83" spans="1:2" ht="11.25" x14ac:dyDescent="0.15">
      <c r="A83" s="14"/>
      <c r="B83" s="14"/>
    </row>
    <row r="84" spans="1:2" ht="11.25" x14ac:dyDescent="0.15">
      <c r="A84" s="14"/>
      <c r="B84" s="14"/>
    </row>
    <row r="85" spans="1:2" ht="11.25" x14ac:dyDescent="0.15">
      <c r="A85" s="14"/>
      <c r="B85" s="14"/>
    </row>
    <row r="86" spans="1:2" ht="11.25" x14ac:dyDescent="0.15">
      <c r="A86" s="14"/>
      <c r="B86" s="14"/>
    </row>
    <row r="87" spans="1:2" ht="11.25" x14ac:dyDescent="0.15">
      <c r="A87" s="14"/>
      <c r="B87" s="14"/>
    </row>
    <row r="88" spans="1:2" ht="11.25" x14ac:dyDescent="0.15">
      <c r="A88" s="14"/>
      <c r="B88" s="14"/>
    </row>
    <row r="89" spans="1:2" ht="11.25" x14ac:dyDescent="0.15">
      <c r="A89" s="14"/>
      <c r="B89" s="14"/>
    </row>
    <row r="90" spans="1:2" ht="11.25" x14ac:dyDescent="0.15">
      <c r="A90" s="14"/>
      <c r="B90" s="14"/>
    </row>
    <row r="91" spans="1:2" ht="11.25" x14ac:dyDescent="0.15">
      <c r="A91" s="14"/>
      <c r="B91" s="14"/>
    </row>
    <row r="92" spans="1:2" ht="11.25" x14ac:dyDescent="0.15">
      <c r="A92" s="14"/>
      <c r="B92" s="14"/>
    </row>
    <row r="93" spans="1:2" ht="11.25" x14ac:dyDescent="0.15">
      <c r="A93" s="14"/>
      <c r="B93" s="14"/>
    </row>
    <row r="94" spans="1:2" ht="11.25" x14ac:dyDescent="0.15">
      <c r="A94" s="14"/>
      <c r="B94" s="14"/>
    </row>
    <row r="95" spans="1:2" ht="11.25" x14ac:dyDescent="0.15">
      <c r="A95" s="14"/>
      <c r="B95" s="14"/>
    </row>
    <row r="96" spans="1:2" ht="11.25" x14ac:dyDescent="0.15">
      <c r="A96" s="14"/>
      <c r="B96" s="14"/>
    </row>
    <row r="97" spans="1:2" ht="11.25" x14ac:dyDescent="0.15">
      <c r="A97" s="14"/>
      <c r="B97" s="14"/>
    </row>
    <row r="98" spans="1:2" ht="11.25" x14ac:dyDescent="0.15">
      <c r="A98" s="14"/>
      <c r="B98" s="14"/>
    </row>
    <row r="99" spans="1:2" ht="11.25" x14ac:dyDescent="0.15">
      <c r="A99" s="14"/>
      <c r="B99" s="14"/>
    </row>
    <row r="100" spans="1:2" ht="11.25" x14ac:dyDescent="0.15">
      <c r="A100" s="14"/>
      <c r="B100" s="14"/>
    </row>
    <row r="101" spans="1:2" ht="11.25" x14ac:dyDescent="0.15">
      <c r="A101" s="14"/>
      <c r="B101" s="14"/>
    </row>
    <row r="102" spans="1:2" ht="11.25" x14ac:dyDescent="0.15">
      <c r="A102" s="14"/>
      <c r="B102" s="14"/>
    </row>
    <row r="103" spans="1:2" ht="11.25" x14ac:dyDescent="0.15">
      <c r="A103" s="14"/>
      <c r="B103" s="14"/>
    </row>
    <row r="104" spans="1:2" ht="11.25" x14ac:dyDescent="0.15">
      <c r="A104" s="14"/>
      <c r="B104" s="14"/>
    </row>
    <row r="105" spans="1:2" ht="11.25" x14ac:dyDescent="0.15">
      <c r="A105" s="14"/>
      <c r="B105" s="14"/>
    </row>
    <row r="106" spans="1:2" ht="11.25" x14ac:dyDescent="0.15">
      <c r="A106" s="14"/>
      <c r="B106" s="14"/>
    </row>
    <row r="107" spans="1:2" ht="11.25" x14ac:dyDescent="0.15">
      <c r="A107" s="14"/>
      <c r="B107" s="14"/>
    </row>
    <row r="108" spans="1:2" ht="11.25" x14ac:dyDescent="0.15">
      <c r="A108" s="14"/>
      <c r="B108" s="14"/>
    </row>
    <row r="109" spans="1:2" ht="11.25" x14ac:dyDescent="0.15">
      <c r="A109" s="14"/>
      <c r="B109" s="14"/>
    </row>
    <row r="110" spans="1:2" ht="11.25" x14ac:dyDescent="0.15">
      <c r="A110" s="14"/>
      <c r="B110" s="14"/>
    </row>
    <row r="111" spans="1:2" ht="11.25" x14ac:dyDescent="0.15">
      <c r="A111" s="14"/>
      <c r="B111" s="14"/>
    </row>
    <row r="112" spans="1:2" ht="11.25" x14ac:dyDescent="0.15">
      <c r="A112" s="14"/>
      <c r="B112" s="14"/>
    </row>
    <row r="113" spans="1:2" ht="11.25" x14ac:dyDescent="0.15">
      <c r="A113" s="14"/>
      <c r="B113" s="14"/>
    </row>
    <row r="114" spans="1:2" ht="11.25" x14ac:dyDescent="0.15">
      <c r="A114" s="14"/>
      <c r="B114" s="14"/>
    </row>
    <row r="115" spans="1:2" ht="11.25" x14ac:dyDescent="0.15">
      <c r="A115" s="14"/>
      <c r="B115" s="14"/>
    </row>
    <row r="116" spans="1:2" ht="11.25" x14ac:dyDescent="0.15">
      <c r="A116" s="14"/>
      <c r="B116" s="14"/>
    </row>
    <row r="117" spans="1:2" ht="11.25" x14ac:dyDescent="0.15">
      <c r="A117" s="14"/>
      <c r="B117" s="14"/>
    </row>
    <row r="118" spans="1:2" ht="11.25" x14ac:dyDescent="0.15">
      <c r="A118" s="14"/>
      <c r="B118" s="14"/>
    </row>
    <row r="119" spans="1:2" ht="11.25" x14ac:dyDescent="0.15">
      <c r="A119" s="14"/>
      <c r="B119" s="14"/>
    </row>
    <row r="120" spans="1:2" ht="11.25" x14ac:dyDescent="0.15">
      <c r="A120" s="14"/>
      <c r="B120" s="14"/>
    </row>
    <row r="121" spans="1:2" ht="11.25" x14ac:dyDescent="0.15">
      <c r="A121" s="14"/>
      <c r="B121" s="14"/>
    </row>
    <row r="122" spans="1:2" ht="11.25" x14ac:dyDescent="0.15">
      <c r="A122" s="14"/>
      <c r="B122" s="14"/>
    </row>
    <row r="123" spans="1:2" ht="11.25" x14ac:dyDescent="0.15">
      <c r="A123" s="14"/>
      <c r="B123" s="14"/>
    </row>
    <row r="124" spans="1:2" ht="11.25" x14ac:dyDescent="0.15">
      <c r="A124" s="14"/>
      <c r="B124" s="14"/>
    </row>
    <row r="125" spans="1:2" ht="11.25" x14ac:dyDescent="0.15">
      <c r="A125" s="14"/>
      <c r="B125" s="14"/>
    </row>
    <row r="126" spans="1:2" ht="11.25" x14ac:dyDescent="0.15">
      <c r="A126" s="14"/>
      <c r="B126" s="14"/>
    </row>
    <row r="127" spans="1:2" ht="11.25" x14ac:dyDescent="0.15">
      <c r="A127" s="14"/>
      <c r="B127" s="14"/>
    </row>
    <row r="128" spans="1:2" ht="11.25" x14ac:dyDescent="0.15">
      <c r="A128" s="14"/>
      <c r="B128" s="14"/>
    </row>
    <row r="129" spans="1:2" ht="11.25" x14ac:dyDescent="0.15">
      <c r="A129" s="14"/>
      <c r="B129" s="14"/>
    </row>
    <row r="130" spans="1:2" ht="11.25" x14ac:dyDescent="0.15">
      <c r="A130" s="14"/>
      <c r="B130" s="14"/>
    </row>
    <row r="131" spans="1:2" ht="11.25" x14ac:dyDescent="0.15">
      <c r="A131" s="14"/>
      <c r="B131" s="14"/>
    </row>
    <row r="132" spans="1:2" ht="11.25" x14ac:dyDescent="0.15">
      <c r="A132" s="14"/>
      <c r="B132" s="14"/>
    </row>
    <row r="133" spans="1:2" ht="11.25" x14ac:dyDescent="0.15">
      <c r="A133" s="14"/>
      <c r="B133" s="14"/>
    </row>
    <row r="134" spans="1:2" ht="11.25" x14ac:dyDescent="0.15">
      <c r="A134" s="14"/>
      <c r="B134" s="14"/>
    </row>
    <row r="135" spans="1:2" ht="11.25" x14ac:dyDescent="0.15">
      <c r="A135" s="14"/>
      <c r="B135" s="14"/>
    </row>
    <row r="136" spans="1:2" ht="11.25" x14ac:dyDescent="0.15">
      <c r="A136" s="14"/>
      <c r="B136" s="14"/>
    </row>
    <row r="137" spans="1:2" ht="11.25" x14ac:dyDescent="0.15">
      <c r="A137" s="14"/>
      <c r="B137" s="14"/>
    </row>
    <row r="138" spans="1:2" ht="11.25" x14ac:dyDescent="0.15">
      <c r="A138" s="14"/>
      <c r="B138" s="14"/>
    </row>
    <row r="139" spans="1:2" ht="11.25" x14ac:dyDescent="0.15">
      <c r="A139" s="14"/>
      <c r="B139" s="14"/>
    </row>
    <row r="140" spans="1:2" ht="11.25" x14ac:dyDescent="0.15">
      <c r="A140" s="14"/>
      <c r="B140" s="14"/>
    </row>
    <row r="141" spans="1:2" ht="11.25" x14ac:dyDescent="0.15">
      <c r="A141" s="14"/>
      <c r="B141" s="14"/>
    </row>
    <row r="142" spans="1:2" ht="11.25" x14ac:dyDescent="0.15">
      <c r="A142" s="14"/>
      <c r="B142" s="14"/>
    </row>
    <row r="143" spans="1:2" ht="11.25" x14ac:dyDescent="0.15">
      <c r="A143" s="14"/>
      <c r="B143" s="14"/>
    </row>
    <row r="144" spans="1:2" ht="11.25" x14ac:dyDescent="0.15">
      <c r="A144" s="14"/>
      <c r="B144" s="14"/>
    </row>
    <row r="145" spans="1:2" ht="11.25" x14ac:dyDescent="0.15">
      <c r="A145" s="14"/>
      <c r="B145" s="14"/>
    </row>
    <row r="146" spans="1:2" ht="11.25" x14ac:dyDescent="0.15">
      <c r="A146" s="14"/>
      <c r="B146" s="14"/>
    </row>
    <row r="147" spans="1:2" ht="11.25" x14ac:dyDescent="0.15">
      <c r="A147" s="14"/>
      <c r="B147" s="14"/>
    </row>
    <row r="148" spans="1:2" ht="11.25" x14ac:dyDescent="0.15">
      <c r="A148" s="14"/>
      <c r="B148" s="14"/>
    </row>
    <row r="149" spans="1:2" ht="11.25" x14ac:dyDescent="0.15">
      <c r="A149" s="14"/>
      <c r="B149" s="14"/>
    </row>
    <row r="150" spans="1:2" ht="11.25" x14ac:dyDescent="0.15">
      <c r="A150" s="14"/>
      <c r="B150" s="14"/>
    </row>
    <row r="151" spans="1:2" ht="11.25" x14ac:dyDescent="0.15">
      <c r="A151" s="14"/>
      <c r="B151" s="14"/>
    </row>
    <row r="152" spans="1:2" ht="11.25" x14ac:dyDescent="0.15">
      <c r="A152" s="14"/>
      <c r="B152" s="14"/>
    </row>
    <row r="153" spans="1:2" ht="11.25" x14ac:dyDescent="0.15">
      <c r="A153" s="14"/>
      <c r="B153" s="14"/>
    </row>
    <row r="154" spans="1:2" ht="11.25" x14ac:dyDescent="0.15">
      <c r="A154" s="14"/>
      <c r="B154" s="14"/>
    </row>
    <row r="155" spans="1:2" ht="11.25" x14ac:dyDescent="0.15">
      <c r="A155" s="14"/>
      <c r="B155" s="14"/>
    </row>
    <row r="156" spans="1:2" ht="11.25" x14ac:dyDescent="0.15">
      <c r="A156" s="14"/>
      <c r="B156" s="14"/>
    </row>
    <row r="157" spans="1:2" ht="11.25" x14ac:dyDescent="0.15">
      <c r="A157" s="14"/>
      <c r="B157" s="14"/>
    </row>
    <row r="158" spans="1:2" ht="11.25" x14ac:dyDescent="0.15">
      <c r="A158" s="14"/>
      <c r="B158" s="14"/>
    </row>
    <row r="159" spans="1:2" ht="11.25" x14ac:dyDescent="0.15">
      <c r="A159" s="14"/>
      <c r="B159" s="14"/>
    </row>
    <row r="160" spans="1:2" ht="11.25" x14ac:dyDescent="0.15">
      <c r="A160" s="14"/>
      <c r="B160" s="14"/>
    </row>
    <row r="161" spans="1:2" ht="11.25" x14ac:dyDescent="0.15">
      <c r="A161" s="14"/>
      <c r="B161" s="14"/>
    </row>
    <row r="162" spans="1:2" ht="11.25" x14ac:dyDescent="0.15">
      <c r="A162" s="14"/>
      <c r="B162" s="14"/>
    </row>
    <row r="163" spans="1:2" ht="15" customHeight="1" x14ac:dyDescent="0.15">
      <c r="A163" s="14"/>
      <c r="B163" s="14"/>
    </row>
    <row r="164" spans="1:2" ht="12.95" customHeight="1" x14ac:dyDescent="0.15">
      <c r="A164" s="14"/>
      <c r="B164" s="14"/>
    </row>
    <row r="165" spans="1:2" ht="11.25" x14ac:dyDescent="0.15">
      <c r="A165" s="14"/>
      <c r="B165" s="14"/>
    </row>
    <row r="166" spans="1:2" ht="11.25" x14ac:dyDescent="0.15">
      <c r="A166" s="14"/>
      <c r="B166" s="14"/>
    </row>
    <row r="167" spans="1:2" ht="11.25" x14ac:dyDescent="0.15">
      <c r="A167" s="14"/>
      <c r="B167" s="14"/>
    </row>
    <row r="168" spans="1:2" ht="11.25" x14ac:dyDescent="0.15">
      <c r="A168" s="14"/>
      <c r="B168" s="14"/>
    </row>
    <row r="169" spans="1:2" ht="11.25" x14ac:dyDescent="0.15">
      <c r="A169" s="14"/>
      <c r="B169" s="14"/>
    </row>
    <row r="170" spans="1:2" ht="11.25" x14ac:dyDescent="0.15">
      <c r="A170" s="14"/>
      <c r="B170" s="14"/>
    </row>
    <row r="171" spans="1:2" ht="11.25" x14ac:dyDescent="0.15">
      <c r="A171" s="14"/>
      <c r="B171" s="14"/>
    </row>
    <row r="172" spans="1:2" ht="11.25" x14ac:dyDescent="0.15">
      <c r="A172" s="14"/>
      <c r="B172" s="14"/>
    </row>
    <row r="173" spans="1:2" ht="11.25" x14ac:dyDescent="0.15">
      <c r="A173" s="14"/>
      <c r="B173" s="14"/>
    </row>
    <row r="174" spans="1:2" ht="11.25" x14ac:dyDescent="0.15">
      <c r="A174" s="14"/>
      <c r="B174" s="14"/>
    </row>
    <row r="175" spans="1:2" ht="11.25" x14ac:dyDescent="0.15">
      <c r="A175" s="14"/>
      <c r="B175" s="14"/>
    </row>
    <row r="176" spans="1:2" ht="11.25" x14ac:dyDescent="0.15">
      <c r="A176" s="14"/>
      <c r="B176" s="14"/>
    </row>
    <row r="177" spans="1:2" ht="11.25" x14ac:dyDescent="0.15">
      <c r="A177" s="14"/>
      <c r="B177" s="14"/>
    </row>
    <row r="178" spans="1:2" ht="11.25" x14ac:dyDescent="0.15">
      <c r="A178" s="14"/>
      <c r="B178" s="14"/>
    </row>
    <row r="179" spans="1:2" ht="11.25" x14ac:dyDescent="0.15">
      <c r="A179" s="14"/>
      <c r="B179" s="14"/>
    </row>
    <row r="180" spans="1:2" ht="11.25" x14ac:dyDescent="0.15">
      <c r="A180" s="14"/>
      <c r="B180" s="14"/>
    </row>
    <row r="181" spans="1:2" ht="11.25" x14ac:dyDescent="0.15">
      <c r="A181" s="14"/>
      <c r="B181" s="14"/>
    </row>
    <row r="182" spans="1:2" ht="11.25" x14ac:dyDescent="0.15">
      <c r="A182" s="14"/>
      <c r="B182" s="14"/>
    </row>
    <row r="183" spans="1:2" ht="11.25" x14ac:dyDescent="0.15">
      <c r="A183" s="14"/>
      <c r="B183" s="14"/>
    </row>
    <row r="184" spans="1:2" ht="11.25" x14ac:dyDescent="0.15">
      <c r="A184" s="14"/>
      <c r="B184" s="14"/>
    </row>
    <row r="185" spans="1:2" ht="11.25" x14ac:dyDescent="0.15">
      <c r="A185" s="14"/>
      <c r="B185" s="14"/>
    </row>
    <row r="186" spans="1:2" ht="11.25" x14ac:dyDescent="0.15">
      <c r="A186" s="14"/>
      <c r="B186" s="14"/>
    </row>
    <row r="187" spans="1:2" ht="11.25" x14ac:dyDescent="0.15">
      <c r="A187" s="14"/>
      <c r="B187" s="14"/>
    </row>
    <row r="188" spans="1:2" ht="11.25" x14ac:dyDescent="0.15">
      <c r="A188" s="14"/>
      <c r="B188" s="14"/>
    </row>
    <row r="189" spans="1:2" ht="11.25" x14ac:dyDescent="0.15">
      <c r="A189" s="14"/>
      <c r="B189" s="14"/>
    </row>
    <row r="190" spans="1:2" ht="11.25" x14ac:dyDescent="0.15">
      <c r="A190" s="14"/>
      <c r="B190" s="14"/>
    </row>
    <row r="191" spans="1:2" ht="11.25" x14ac:dyDescent="0.15">
      <c r="A191" s="14"/>
      <c r="B191" s="14"/>
    </row>
  </sheetData>
  <sortState ref="A6:A48">
    <sortCondition ref="A6:A48"/>
  </sortState>
  <mergeCells count="1">
    <mergeCell ref="A1:C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90"/>
  <sheetViews>
    <sheetView zoomScale="120" zoomScaleNormal="120" workbookViewId="0">
      <selection activeCell="E97" sqref="E97"/>
    </sheetView>
  </sheetViews>
  <sheetFormatPr defaultColWidth="8.875" defaultRowHeight="11.25" x14ac:dyDescent="0.15"/>
  <cols>
    <col min="1" max="1" width="8" bestFit="1" customWidth="1"/>
    <col min="2" max="2" width="33.375" customWidth="1"/>
    <col min="3" max="3" width="13.125" customWidth="1"/>
    <col min="4" max="5" width="15.5" customWidth="1"/>
    <col min="6" max="6" width="13.375" customWidth="1"/>
    <col min="7" max="7" width="15.5" customWidth="1"/>
    <col min="8" max="8" width="14.625" customWidth="1"/>
    <col min="9" max="9" width="16.375" customWidth="1"/>
    <col min="10" max="10" width="10.625" customWidth="1"/>
  </cols>
  <sheetData>
    <row r="1" spans="1:10" ht="50.25" customHeight="1" x14ac:dyDescent="0.15">
      <c r="A1" s="263" t="s">
        <v>383</v>
      </c>
      <c r="B1" s="263"/>
      <c r="C1" s="263"/>
      <c r="D1" s="263"/>
      <c r="E1" s="263"/>
      <c r="F1" s="263"/>
      <c r="G1" s="263"/>
      <c r="H1" s="263"/>
      <c r="I1" s="263"/>
    </row>
    <row r="2" spans="1:10" ht="12" x14ac:dyDescent="0.15">
      <c r="C2" s="124" t="s">
        <v>94</v>
      </c>
      <c r="D2" s="125">
        <f t="shared" ref="D2:I2" si="0">SUM(D4:D74)</f>
        <v>0</v>
      </c>
      <c r="E2" s="125">
        <f t="shared" si="0"/>
        <v>0</v>
      </c>
      <c r="F2" s="125">
        <f t="shared" si="0"/>
        <v>0</v>
      </c>
      <c r="G2" s="125">
        <f t="shared" si="0"/>
        <v>0</v>
      </c>
      <c r="H2" s="125">
        <f t="shared" si="0"/>
        <v>0</v>
      </c>
      <c r="I2" s="125">
        <f t="shared" si="0"/>
        <v>0</v>
      </c>
    </row>
    <row r="3" spans="1:10" ht="24" x14ac:dyDescent="0.15">
      <c r="A3" s="34" t="s">
        <v>87</v>
      </c>
      <c r="B3" s="115" t="s">
        <v>88</v>
      </c>
      <c r="C3" s="115" t="s">
        <v>89</v>
      </c>
      <c r="D3" s="115" t="s">
        <v>399</v>
      </c>
      <c r="E3" s="115" t="s">
        <v>91</v>
      </c>
      <c r="F3" s="119" t="s">
        <v>122</v>
      </c>
      <c r="G3" s="119" t="s">
        <v>92</v>
      </c>
      <c r="H3" s="119" t="s">
        <v>90</v>
      </c>
      <c r="I3" s="119" t="s">
        <v>93</v>
      </c>
    </row>
    <row r="4" spans="1:10" ht="12" x14ac:dyDescent="0.15">
      <c r="A4" s="121" t="s">
        <v>140</v>
      </c>
      <c r="B4" s="121" t="s">
        <v>142</v>
      </c>
      <c r="C4" s="121" t="s">
        <v>141</v>
      </c>
      <c r="D4" s="86"/>
      <c r="E4" s="122">
        <f>D4/72</f>
        <v>0</v>
      </c>
      <c r="F4" s="168">
        <f t="shared" ref="F4:F35" si="1">(D4*$A$83)/12</f>
        <v>0</v>
      </c>
      <c r="G4" s="122">
        <f t="shared" ref="G4:G35" si="2">E4+F4</f>
        <v>0</v>
      </c>
      <c r="H4" s="122">
        <f>G4*12</f>
        <v>0</v>
      </c>
      <c r="I4" s="122">
        <f>D4+(120*F4)</f>
        <v>0</v>
      </c>
      <c r="J4" s="123"/>
    </row>
    <row r="5" spans="1:10" ht="12" x14ac:dyDescent="0.15">
      <c r="A5" s="121" t="s">
        <v>143</v>
      </c>
      <c r="B5" s="121" t="s">
        <v>144</v>
      </c>
      <c r="C5" s="121" t="s">
        <v>141</v>
      </c>
      <c r="D5" s="86"/>
      <c r="E5" s="122">
        <f t="shared" ref="E5:E67" si="3">D5/72</f>
        <v>0</v>
      </c>
      <c r="F5" s="168">
        <f t="shared" si="1"/>
        <v>0</v>
      </c>
      <c r="G5" s="122">
        <f t="shared" si="2"/>
        <v>0</v>
      </c>
      <c r="H5" s="122">
        <f t="shared" ref="H5:H67" si="4">G5*12</f>
        <v>0</v>
      </c>
      <c r="I5" s="122">
        <f t="shared" ref="I5:I35" si="5">D5+(120*F5)</f>
        <v>0</v>
      </c>
    </row>
    <row r="6" spans="1:10" ht="12" x14ac:dyDescent="0.15">
      <c r="A6" s="121" t="s">
        <v>145</v>
      </c>
      <c r="B6" s="121" t="s">
        <v>147</v>
      </c>
      <c r="C6" s="121" t="s">
        <v>146</v>
      </c>
      <c r="D6" s="86"/>
      <c r="E6" s="122">
        <f t="shared" si="3"/>
        <v>0</v>
      </c>
      <c r="F6" s="168">
        <f t="shared" si="1"/>
        <v>0</v>
      </c>
      <c r="G6" s="122">
        <f t="shared" si="2"/>
        <v>0</v>
      </c>
      <c r="H6" s="122">
        <f t="shared" si="4"/>
        <v>0</v>
      </c>
      <c r="I6" s="122">
        <f t="shared" si="5"/>
        <v>0</v>
      </c>
      <c r="J6" s="123"/>
    </row>
    <row r="7" spans="1:10" ht="12" x14ac:dyDescent="0.15">
      <c r="A7" s="121" t="s">
        <v>148</v>
      </c>
      <c r="B7" s="121" t="s">
        <v>150</v>
      </c>
      <c r="C7" s="121" t="s">
        <v>149</v>
      </c>
      <c r="D7" s="86"/>
      <c r="E7" s="122">
        <f t="shared" si="3"/>
        <v>0</v>
      </c>
      <c r="F7" s="168">
        <f t="shared" si="1"/>
        <v>0</v>
      </c>
      <c r="G7" s="122">
        <f t="shared" si="2"/>
        <v>0</v>
      </c>
      <c r="H7" s="122">
        <f t="shared" si="4"/>
        <v>0</v>
      </c>
      <c r="I7" s="122">
        <f t="shared" si="5"/>
        <v>0</v>
      </c>
    </row>
    <row r="8" spans="1:10" ht="12" x14ac:dyDescent="0.15">
      <c r="A8" s="121" t="s">
        <v>151</v>
      </c>
      <c r="B8" s="121" t="s">
        <v>153</v>
      </c>
      <c r="C8" s="121" t="s">
        <v>152</v>
      </c>
      <c r="D8" s="86"/>
      <c r="E8" s="122">
        <f t="shared" si="3"/>
        <v>0</v>
      </c>
      <c r="F8" s="168">
        <f t="shared" si="1"/>
        <v>0</v>
      </c>
      <c r="G8" s="122">
        <f t="shared" si="2"/>
        <v>0</v>
      </c>
      <c r="H8" s="122">
        <f t="shared" si="4"/>
        <v>0</v>
      </c>
      <c r="I8" s="122">
        <f t="shared" si="5"/>
        <v>0</v>
      </c>
    </row>
    <row r="9" spans="1:10" ht="12" x14ac:dyDescent="0.15">
      <c r="A9" s="121" t="s">
        <v>154</v>
      </c>
      <c r="B9" s="121" t="s">
        <v>156</v>
      </c>
      <c r="C9" s="121" t="s">
        <v>155</v>
      </c>
      <c r="D9" s="86"/>
      <c r="E9" s="122">
        <f t="shared" si="3"/>
        <v>0</v>
      </c>
      <c r="F9" s="168">
        <f t="shared" si="1"/>
        <v>0</v>
      </c>
      <c r="G9" s="122">
        <f t="shared" si="2"/>
        <v>0</v>
      </c>
      <c r="H9" s="122">
        <f t="shared" si="4"/>
        <v>0</v>
      </c>
      <c r="I9" s="122">
        <f t="shared" si="5"/>
        <v>0</v>
      </c>
    </row>
    <row r="10" spans="1:10" ht="12" x14ac:dyDescent="0.15">
      <c r="A10" s="121" t="s">
        <v>157</v>
      </c>
      <c r="B10" s="121" t="s">
        <v>158</v>
      </c>
      <c r="C10" s="121" t="s">
        <v>155</v>
      </c>
      <c r="D10" s="86"/>
      <c r="E10" s="122">
        <f t="shared" si="3"/>
        <v>0</v>
      </c>
      <c r="F10" s="168">
        <f t="shared" si="1"/>
        <v>0</v>
      </c>
      <c r="G10" s="122">
        <f t="shared" si="2"/>
        <v>0</v>
      </c>
      <c r="H10" s="122">
        <f t="shared" si="4"/>
        <v>0</v>
      </c>
      <c r="I10" s="122">
        <f t="shared" si="5"/>
        <v>0</v>
      </c>
    </row>
    <row r="11" spans="1:10" ht="12" x14ac:dyDescent="0.15">
      <c r="A11" s="121" t="s">
        <v>159</v>
      </c>
      <c r="B11" s="121" t="s">
        <v>160</v>
      </c>
      <c r="C11" s="121" t="s">
        <v>155</v>
      </c>
      <c r="D11" s="86"/>
      <c r="E11" s="122">
        <f t="shared" si="3"/>
        <v>0</v>
      </c>
      <c r="F11" s="168">
        <f t="shared" si="1"/>
        <v>0</v>
      </c>
      <c r="G11" s="122">
        <f t="shared" si="2"/>
        <v>0</v>
      </c>
      <c r="H11" s="122">
        <f t="shared" si="4"/>
        <v>0</v>
      </c>
      <c r="I11" s="122">
        <f t="shared" si="5"/>
        <v>0</v>
      </c>
    </row>
    <row r="12" spans="1:10" ht="12" x14ac:dyDescent="0.15">
      <c r="A12" s="121" t="s">
        <v>161</v>
      </c>
      <c r="B12" s="121" t="s">
        <v>320</v>
      </c>
      <c r="C12" s="121" t="s">
        <v>155</v>
      </c>
      <c r="D12" s="86"/>
      <c r="E12" s="122">
        <f t="shared" si="3"/>
        <v>0</v>
      </c>
      <c r="F12" s="168">
        <f t="shared" si="1"/>
        <v>0</v>
      </c>
      <c r="G12" s="122">
        <f t="shared" si="2"/>
        <v>0</v>
      </c>
      <c r="H12" s="122">
        <f t="shared" si="4"/>
        <v>0</v>
      </c>
      <c r="I12" s="122">
        <f t="shared" si="5"/>
        <v>0</v>
      </c>
    </row>
    <row r="13" spans="1:10" ht="12" x14ac:dyDescent="0.15">
      <c r="A13" s="121" t="s">
        <v>162</v>
      </c>
      <c r="B13" s="121" t="s">
        <v>321</v>
      </c>
      <c r="C13" s="121" t="s">
        <v>155</v>
      </c>
      <c r="D13" s="86"/>
      <c r="E13" s="122">
        <f t="shared" si="3"/>
        <v>0</v>
      </c>
      <c r="F13" s="168">
        <f t="shared" si="1"/>
        <v>0</v>
      </c>
      <c r="G13" s="122">
        <f t="shared" si="2"/>
        <v>0</v>
      </c>
      <c r="H13" s="122">
        <f t="shared" si="4"/>
        <v>0</v>
      </c>
      <c r="I13" s="122">
        <f t="shared" si="5"/>
        <v>0</v>
      </c>
    </row>
    <row r="14" spans="1:10" ht="12" x14ac:dyDescent="0.15">
      <c r="A14" s="121" t="s">
        <v>163</v>
      </c>
      <c r="B14" s="121" t="s">
        <v>164</v>
      </c>
      <c r="C14" s="121" t="s">
        <v>155</v>
      </c>
      <c r="D14" s="86"/>
      <c r="E14" s="122">
        <f t="shared" si="3"/>
        <v>0</v>
      </c>
      <c r="F14" s="168">
        <f t="shared" si="1"/>
        <v>0</v>
      </c>
      <c r="G14" s="122">
        <f t="shared" si="2"/>
        <v>0</v>
      </c>
      <c r="H14" s="122">
        <f t="shared" si="4"/>
        <v>0</v>
      </c>
      <c r="I14" s="122">
        <f t="shared" si="5"/>
        <v>0</v>
      </c>
    </row>
    <row r="15" spans="1:10" ht="12" x14ac:dyDescent="0.15">
      <c r="A15" s="121" t="s">
        <v>165</v>
      </c>
      <c r="B15" s="121" t="s">
        <v>167</v>
      </c>
      <c r="C15" s="121" t="s">
        <v>166</v>
      </c>
      <c r="D15" s="86"/>
      <c r="E15" s="122">
        <f t="shared" si="3"/>
        <v>0</v>
      </c>
      <c r="F15" s="168">
        <f t="shared" si="1"/>
        <v>0</v>
      </c>
      <c r="G15" s="122">
        <f t="shared" si="2"/>
        <v>0</v>
      </c>
      <c r="H15" s="122">
        <f t="shared" si="4"/>
        <v>0</v>
      </c>
      <c r="I15" s="122">
        <f t="shared" si="5"/>
        <v>0</v>
      </c>
    </row>
    <row r="16" spans="1:10" ht="12" x14ac:dyDescent="0.15">
      <c r="A16" s="121" t="s">
        <v>168</v>
      </c>
      <c r="B16" s="121" t="s">
        <v>170</v>
      </c>
      <c r="C16" s="121" t="s">
        <v>169</v>
      </c>
      <c r="D16" s="86"/>
      <c r="E16" s="122">
        <f t="shared" si="3"/>
        <v>0</v>
      </c>
      <c r="F16" s="168">
        <f t="shared" si="1"/>
        <v>0</v>
      </c>
      <c r="G16" s="122">
        <f t="shared" si="2"/>
        <v>0</v>
      </c>
      <c r="H16" s="122">
        <f t="shared" si="4"/>
        <v>0</v>
      </c>
      <c r="I16" s="122">
        <f t="shared" si="5"/>
        <v>0</v>
      </c>
    </row>
    <row r="17" spans="1:9" ht="12" x14ac:dyDescent="0.15">
      <c r="A17" s="121" t="s">
        <v>171</v>
      </c>
      <c r="B17" s="121" t="s">
        <v>172</v>
      </c>
      <c r="C17" s="121" t="s">
        <v>169</v>
      </c>
      <c r="D17" s="86"/>
      <c r="E17" s="122">
        <f t="shared" si="3"/>
        <v>0</v>
      </c>
      <c r="F17" s="168">
        <f t="shared" si="1"/>
        <v>0</v>
      </c>
      <c r="G17" s="122">
        <f t="shared" si="2"/>
        <v>0</v>
      </c>
      <c r="H17" s="122">
        <f t="shared" si="4"/>
        <v>0</v>
      </c>
      <c r="I17" s="122">
        <f t="shared" si="5"/>
        <v>0</v>
      </c>
    </row>
    <row r="18" spans="1:9" ht="12" x14ac:dyDescent="0.15">
      <c r="A18" s="121" t="s">
        <v>173</v>
      </c>
      <c r="B18" s="121" t="s">
        <v>175</v>
      </c>
      <c r="C18" s="121" t="s">
        <v>174</v>
      </c>
      <c r="D18" s="86"/>
      <c r="E18" s="122">
        <f t="shared" si="3"/>
        <v>0</v>
      </c>
      <c r="F18" s="168">
        <f t="shared" si="1"/>
        <v>0</v>
      </c>
      <c r="G18" s="122">
        <f t="shared" si="2"/>
        <v>0</v>
      </c>
      <c r="H18" s="122">
        <f t="shared" si="4"/>
        <v>0</v>
      </c>
      <c r="I18" s="122">
        <f t="shared" si="5"/>
        <v>0</v>
      </c>
    </row>
    <row r="19" spans="1:9" ht="12" x14ac:dyDescent="0.15">
      <c r="A19" s="121" t="s">
        <v>176</v>
      </c>
      <c r="B19" s="121" t="s">
        <v>177</v>
      </c>
      <c r="C19" s="121" t="s">
        <v>174</v>
      </c>
      <c r="D19" s="86"/>
      <c r="E19" s="122">
        <f t="shared" si="3"/>
        <v>0</v>
      </c>
      <c r="F19" s="168">
        <f t="shared" si="1"/>
        <v>0</v>
      </c>
      <c r="G19" s="122">
        <f t="shared" si="2"/>
        <v>0</v>
      </c>
      <c r="H19" s="122">
        <f t="shared" si="4"/>
        <v>0</v>
      </c>
      <c r="I19" s="122">
        <f t="shared" si="5"/>
        <v>0</v>
      </c>
    </row>
    <row r="20" spans="1:9" ht="12" x14ac:dyDescent="0.15">
      <c r="A20" s="121" t="s">
        <v>178</v>
      </c>
      <c r="B20" s="121" t="s">
        <v>179</v>
      </c>
      <c r="C20" s="121" t="s">
        <v>174</v>
      </c>
      <c r="D20" s="86"/>
      <c r="E20" s="122">
        <f t="shared" si="3"/>
        <v>0</v>
      </c>
      <c r="F20" s="168">
        <f t="shared" si="1"/>
        <v>0</v>
      </c>
      <c r="G20" s="122">
        <f t="shared" si="2"/>
        <v>0</v>
      </c>
      <c r="H20" s="122">
        <f t="shared" si="4"/>
        <v>0</v>
      </c>
      <c r="I20" s="122">
        <f t="shared" si="5"/>
        <v>0</v>
      </c>
    </row>
    <row r="21" spans="1:9" ht="12" x14ac:dyDescent="0.15">
      <c r="A21" s="121" t="s">
        <v>180</v>
      </c>
      <c r="B21" s="121" t="s">
        <v>182</v>
      </c>
      <c r="C21" s="121" t="s">
        <v>181</v>
      </c>
      <c r="D21" s="86"/>
      <c r="E21" s="122">
        <f t="shared" si="3"/>
        <v>0</v>
      </c>
      <c r="F21" s="168">
        <f t="shared" si="1"/>
        <v>0</v>
      </c>
      <c r="G21" s="122">
        <f t="shared" si="2"/>
        <v>0</v>
      </c>
      <c r="H21" s="122">
        <f t="shared" si="4"/>
        <v>0</v>
      </c>
      <c r="I21" s="122">
        <f t="shared" si="5"/>
        <v>0</v>
      </c>
    </row>
    <row r="22" spans="1:9" ht="12" x14ac:dyDescent="0.15">
      <c r="A22" s="121" t="s">
        <v>183</v>
      </c>
      <c r="B22" s="121" t="s">
        <v>185</v>
      </c>
      <c r="C22" s="121" t="s">
        <v>184</v>
      </c>
      <c r="D22" s="86"/>
      <c r="E22" s="122">
        <f t="shared" si="3"/>
        <v>0</v>
      </c>
      <c r="F22" s="168">
        <f t="shared" si="1"/>
        <v>0</v>
      </c>
      <c r="G22" s="122">
        <f t="shared" si="2"/>
        <v>0</v>
      </c>
      <c r="H22" s="122">
        <f t="shared" si="4"/>
        <v>0</v>
      </c>
      <c r="I22" s="122">
        <f t="shared" si="5"/>
        <v>0</v>
      </c>
    </row>
    <row r="23" spans="1:9" ht="12" x14ac:dyDescent="0.15">
      <c r="A23" s="121" t="s">
        <v>186</v>
      </c>
      <c r="B23" s="121" t="s">
        <v>187</v>
      </c>
      <c r="C23" s="121" t="s">
        <v>184</v>
      </c>
      <c r="D23" s="86"/>
      <c r="E23" s="122">
        <f t="shared" si="3"/>
        <v>0</v>
      </c>
      <c r="F23" s="168">
        <f t="shared" si="1"/>
        <v>0</v>
      </c>
      <c r="G23" s="122">
        <f t="shared" si="2"/>
        <v>0</v>
      </c>
      <c r="H23" s="122">
        <f t="shared" si="4"/>
        <v>0</v>
      </c>
      <c r="I23" s="122">
        <f t="shared" si="5"/>
        <v>0</v>
      </c>
    </row>
    <row r="24" spans="1:9" ht="12" x14ac:dyDescent="0.15">
      <c r="A24" s="121" t="s">
        <v>188</v>
      </c>
      <c r="B24" s="121" t="s">
        <v>190</v>
      </c>
      <c r="C24" s="121" t="s">
        <v>189</v>
      </c>
      <c r="D24" s="86"/>
      <c r="E24" s="122">
        <f t="shared" si="3"/>
        <v>0</v>
      </c>
      <c r="F24" s="168">
        <f t="shared" si="1"/>
        <v>0</v>
      </c>
      <c r="G24" s="122">
        <f t="shared" si="2"/>
        <v>0</v>
      </c>
      <c r="H24" s="122">
        <f t="shared" si="4"/>
        <v>0</v>
      </c>
      <c r="I24" s="122">
        <f t="shared" si="5"/>
        <v>0</v>
      </c>
    </row>
    <row r="25" spans="1:9" ht="12" x14ac:dyDescent="0.15">
      <c r="A25" s="121" t="s">
        <v>191</v>
      </c>
      <c r="B25" s="121" t="s">
        <v>193</v>
      </c>
      <c r="C25" s="121" t="s">
        <v>192</v>
      </c>
      <c r="D25" s="86"/>
      <c r="E25" s="122">
        <f t="shared" si="3"/>
        <v>0</v>
      </c>
      <c r="F25" s="168">
        <f t="shared" si="1"/>
        <v>0</v>
      </c>
      <c r="G25" s="122">
        <f t="shared" si="2"/>
        <v>0</v>
      </c>
      <c r="H25" s="122">
        <f t="shared" si="4"/>
        <v>0</v>
      </c>
      <c r="I25" s="122">
        <f t="shared" si="5"/>
        <v>0</v>
      </c>
    </row>
    <row r="26" spans="1:9" ht="12" x14ac:dyDescent="0.15">
      <c r="A26" s="121" t="s">
        <v>194</v>
      </c>
      <c r="B26" s="121" t="s">
        <v>195</v>
      </c>
      <c r="C26" s="121" t="s">
        <v>189</v>
      </c>
      <c r="D26" s="86"/>
      <c r="E26" s="122">
        <f t="shared" si="3"/>
        <v>0</v>
      </c>
      <c r="F26" s="168">
        <f t="shared" si="1"/>
        <v>0</v>
      </c>
      <c r="G26" s="122">
        <f t="shared" si="2"/>
        <v>0</v>
      </c>
      <c r="H26" s="122">
        <f t="shared" si="4"/>
        <v>0</v>
      </c>
      <c r="I26" s="122">
        <f t="shared" si="5"/>
        <v>0</v>
      </c>
    </row>
    <row r="27" spans="1:9" ht="12" x14ac:dyDescent="0.15">
      <c r="A27" s="121" t="s">
        <v>196</v>
      </c>
      <c r="B27" s="121" t="s">
        <v>197</v>
      </c>
      <c r="C27" s="121" t="s">
        <v>189</v>
      </c>
      <c r="D27" s="86"/>
      <c r="E27" s="122">
        <f t="shared" si="3"/>
        <v>0</v>
      </c>
      <c r="F27" s="168">
        <f t="shared" si="1"/>
        <v>0</v>
      </c>
      <c r="G27" s="122">
        <f t="shared" si="2"/>
        <v>0</v>
      </c>
      <c r="H27" s="122">
        <f t="shared" si="4"/>
        <v>0</v>
      </c>
      <c r="I27" s="122">
        <f t="shared" si="5"/>
        <v>0</v>
      </c>
    </row>
    <row r="28" spans="1:9" ht="12" x14ac:dyDescent="0.15">
      <c r="A28" s="121" t="s">
        <v>198</v>
      </c>
      <c r="B28" s="121" t="s">
        <v>200</v>
      </c>
      <c r="C28" s="121" t="s">
        <v>199</v>
      </c>
      <c r="D28" s="86"/>
      <c r="E28" s="122">
        <f t="shared" si="3"/>
        <v>0</v>
      </c>
      <c r="F28" s="168">
        <f t="shared" si="1"/>
        <v>0</v>
      </c>
      <c r="G28" s="122">
        <f t="shared" si="2"/>
        <v>0</v>
      </c>
      <c r="H28" s="122">
        <f t="shared" si="4"/>
        <v>0</v>
      </c>
      <c r="I28" s="122">
        <f t="shared" si="5"/>
        <v>0</v>
      </c>
    </row>
    <row r="29" spans="1:9" ht="12" x14ac:dyDescent="0.15">
      <c r="A29" s="121" t="s">
        <v>201</v>
      </c>
      <c r="B29" s="121" t="s">
        <v>203</v>
      </c>
      <c r="C29" s="121" t="s">
        <v>202</v>
      </c>
      <c r="D29" s="86"/>
      <c r="E29" s="122">
        <f t="shared" si="3"/>
        <v>0</v>
      </c>
      <c r="F29" s="168">
        <f t="shared" si="1"/>
        <v>0</v>
      </c>
      <c r="G29" s="122">
        <f t="shared" si="2"/>
        <v>0</v>
      </c>
      <c r="H29" s="122">
        <f t="shared" si="4"/>
        <v>0</v>
      </c>
      <c r="I29" s="122">
        <f t="shared" si="5"/>
        <v>0</v>
      </c>
    </row>
    <row r="30" spans="1:9" ht="12" x14ac:dyDescent="0.15">
      <c r="A30" s="121" t="s">
        <v>204</v>
      </c>
      <c r="B30" s="121" t="s">
        <v>205</v>
      </c>
      <c r="C30" s="121" t="s">
        <v>202</v>
      </c>
      <c r="D30" s="86"/>
      <c r="E30" s="122">
        <f t="shared" si="3"/>
        <v>0</v>
      </c>
      <c r="F30" s="168">
        <f t="shared" si="1"/>
        <v>0</v>
      </c>
      <c r="G30" s="122">
        <f t="shared" si="2"/>
        <v>0</v>
      </c>
      <c r="H30" s="122">
        <f t="shared" si="4"/>
        <v>0</v>
      </c>
      <c r="I30" s="122">
        <f t="shared" si="5"/>
        <v>0</v>
      </c>
    </row>
    <row r="31" spans="1:9" ht="12" x14ac:dyDescent="0.15">
      <c r="A31" s="121" t="s">
        <v>206</v>
      </c>
      <c r="B31" s="121" t="s">
        <v>208</v>
      </c>
      <c r="C31" s="121" t="s">
        <v>207</v>
      </c>
      <c r="D31" s="86"/>
      <c r="E31" s="122">
        <f t="shared" si="3"/>
        <v>0</v>
      </c>
      <c r="F31" s="168">
        <f t="shared" si="1"/>
        <v>0</v>
      </c>
      <c r="G31" s="122">
        <f t="shared" si="2"/>
        <v>0</v>
      </c>
      <c r="H31" s="122">
        <f t="shared" si="4"/>
        <v>0</v>
      </c>
      <c r="I31" s="122">
        <f t="shared" si="5"/>
        <v>0</v>
      </c>
    </row>
    <row r="32" spans="1:9" ht="12" x14ac:dyDescent="0.15">
      <c r="A32" s="121" t="s">
        <v>209</v>
      </c>
      <c r="B32" s="121" t="s">
        <v>211</v>
      </c>
      <c r="C32" s="121" t="s">
        <v>210</v>
      </c>
      <c r="D32" s="86"/>
      <c r="E32" s="122">
        <f t="shared" si="3"/>
        <v>0</v>
      </c>
      <c r="F32" s="168">
        <f t="shared" si="1"/>
        <v>0</v>
      </c>
      <c r="G32" s="122">
        <f t="shared" si="2"/>
        <v>0</v>
      </c>
      <c r="H32" s="122">
        <f t="shared" si="4"/>
        <v>0</v>
      </c>
      <c r="I32" s="122">
        <f t="shared" si="5"/>
        <v>0</v>
      </c>
    </row>
    <row r="33" spans="1:9" ht="12" x14ac:dyDescent="0.15">
      <c r="A33" s="121" t="s">
        <v>212</v>
      </c>
      <c r="B33" s="121" t="s">
        <v>213</v>
      </c>
      <c r="C33" s="121" t="s">
        <v>210</v>
      </c>
      <c r="D33" s="86"/>
      <c r="E33" s="122">
        <f t="shared" si="3"/>
        <v>0</v>
      </c>
      <c r="F33" s="168">
        <f t="shared" si="1"/>
        <v>0</v>
      </c>
      <c r="G33" s="122">
        <f t="shared" si="2"/>
        <v>0</v>
      </c>
      <c r="H33" s="122">
        <f t="shared" si="4"/>
        <v>0</v>
      </c>
      <c r="I33" s="122">
        <f t="shared" si="5"/>
        <v>0</v>
      </c>
    </row>
    <row r="34" spans="1:9" ht="12" x14ac:dyDescent="0.15">
      <c r="A34" s="121" t="s">
        <v>214</v>
      </c>
      <c r="B34" s="121" t="s">
        <v>216</v>
      </c>
      <c r="C34" s="121" t="s">
        <v>215</v>
      </c>
      <c r="D34" s="86"/>
      <c r="E34" s="122">
        <f t="shared" si="3"/>
        <v>0</v>
      </c>
      <c r="F34" s="168">
        <f t="shared" si="1"/>
        <v>0</v>
      </c>
      <c r="G34" s="122">
        <f t="shared" si="2"/>
        <v>0</v>
      </c>
      <c r="H34" s="122">
        <f t="shared" si="4"/>
        <v>0</v>
      </c>
      <c r="I34" s="122">
        <f t="shared" si="5"/>
        <v>0</v>
      </c>
    </row>
    <row r="35" spans="1:9" ht="12" x14ac:dyDescent="0.15">
      <c r="A35" s="121" t="s">
        <v>217</v>
      </c>
      <c r="B35" s="121" t="s">
        <v>219</v>
      </c>
      <c r="C35" s="121" t="s">
        <v>218</v>
      </c>
      <c r="D35" s="86"/>
      <c r="E35" s="122">
        <f t="shared" si="3"/>
        <v>0</v>
      </c>
      <c r="F35" s="168">
        <f t="shared" si="1"/>
        <v>0</v>
      </c>
      <c r="G35" s="122">
        <f t="shared" si="2"/>
        <v>0</v>
      </c>
      <c r="H35" s="122">
        <f t="shared" si="4"/>
        <v>0</v>
      </c>
      <c r="I35" s="122">
        <f t="shared" si="5"/>
        <v>0</v>
      </c>
    </row>
    <row r="36" spans="1:9" ht="12" x14ac:dyDescent="0.15">
      <c r="A36" s="121" t="s">
        <v>220</v>
      </c>
      <c r="B36" s="121" t="s">
        <v>222</v>
      </c>
      <c r="C36" s="121" t="s">
        <v>221</v>
      </c>
      <c r="D36" s="86"/>
      <c r="E36" s="122">
        <f t="shared" si="3"/>
        <v>0</v>
      </c>
      <c r="F36" s="168">
        <f t="shared" ref="F36:F67" si="6">(D36*$A$83)/12</f>
        <v>0</v>
      </c>
      <c r="G36" s="122">
        <f t="shared" ref="G36:G67" si="7">E36+F36</f>
        <v>0</v>
      </c>
      <c r="H36" s="122">
        <f t="shared" si="4"/>
        <v>0</v>
      </c>
      <c r="I36" s="122">
        <f t="shared" ref="I36:I74" si="8">D36+(120*F36)</f>
        <v>0</v>
      </c>
    </row>
    <row r="37" spans="1:9" ht="12" x14ac:dyDescent="0.15">
      <c r="A37" s="121" t="s">
        <v>223</v>
      </c>
      <c r="B37" s="121" t="s">
        <v>224</v>
      </c>
      <c r="C37" s="121" t="s">
        <v>221</v>
      </c>
      <c r="D37" s="86"/>
      <c r="E37" s="122">
        <f t="shared" si="3"/>
        <v>0</v>
      </c>
      <c r="F37" s="168">
        <f t="shared" si="6"/>
        <v>0</v>
      </c>
      <c r="G37" s="122">
        <f t="shared" si="7"/>
        <v>0</v>
      </c>
      <c r="H37" s="122">
        <f t="shared" si="4"/>
        <v>0</v>
      </c>
      <c r="I37" s="122">
        <f t="shared" si="8"/>
        <v>0</v>
      </c>
    </row>
    <row r="38" spans="1:9" ht="12" x14ac:dyDescent="0.15">
      <c r="A38" s="121" t="s">
        <v>225</v>
      </c>
      <c r="B38" s="121" t="s">
        <v>147</v>
      </c>
      <c r="C38" s="121" t="s">
        <v>226</v>
      </c>
      <c r="D38" s="86"/>
      <c r="E38" s="122">
        <f t="shared" si="3"/>
        <v>0</v>
      </c>
      <c r="F38" s="168">
        <f t="shared" si="6"/>
        <v>0</v>
      </c>
      <c r="G38" s="122">
        <f t="shared" si="7"/>
        <v>0</v>
      </c>
      <c r="H38" s="122">
        <f t="shared" si="4"/>
        <v>0</v>
      </c>
      <c r="I38" s="122">
        <f t="shared" si="8"/>
        <v>0</v>
      </c>
    </row>
    <row r="39" spans="1:9" ht="12" x14ac:dyDescent="0.15">
      <c r="A39" s="121" t="s">
        <v>227</v>
      </c>
      <c r="B39" s="121" t="s">
        <v>229</v>
      </c>
      <c r="C39" s="121" t="s">
        <v>228</v>
      </c>
      <c r="D39" s="86"/>
      <c r="E39" s="122">
        <f t="shared" si="3"/>
        <v>0</v>
      </c>
      <c r="F39" s="168">
        <f t="shared" si="6"/>
        <v>0</v>
      </c>
      <c r="G39" s="122">
        <f t="shared" si="7"/>
        <v>0</v>
      </c>
      <c r="H39" s="122">
        <f t="shared" si="4"/>
        <v>0</v>
      </c>
      <c r="I39" s="122">
        <f t="shared" si="8"/>
        <v>0</v>
      </c>
    </row>
    <row r="40" spans="1:9" ht="12" x14ac:dyDescent="0.15">
      <c r="A40" s="121" t="s">
        <v>230</v>
      </c>
      <c r="B40" s="121" t="s">
        <v>232</v>
      </c>
      <c r="C40" s="121" t="s">
        <v>231</v>
      </c>
      <c r="D40" s="86"/>
      <c r="E40" s="122">
        <f t="shared" si="3"/>
        <v>0</v>
      </c>
      <c r="F40" s="168">
        <f t="shared" si="6"/>
        <v>0</v>
      </c>
      <c r="G40" s="122">
        <f t="shared" si="7"/>
        <v>0</v>
      </c>
      <c r="H40" s="122">
        <f t="shared" si="4"/>
        <v>0</v>
      </c>
      <c r="I40" s="122">
        <f t="shared" si="8"/>
        <v>0</v>
      </c>
    </row>
    <row r="41" spans="1:9" ht="12" x14ac:dyDescent="0.15">
      <c r="A41" s="121" t="s">
        <v>233</v>
      </c>
      <c r="B41" s="121" t="s">
        <v>234</v>
      </c>
      <c r="C41" s="121" t="s">
        <v>231</v>
      </c>
      <c r="D41" s="86"/>
      <c r="E41" s="122">
        <f t="shared" si="3"/>
        <v>0</v>
      </c>
      <c r="F41" s="168">
        <f t="shared" si="6"/>
        <v>0</v>
      </c>
      <c r="G41" s="122">
        <f t="shared" si="7"/>
        <v>0</v>
      </c>
      <c r="H41" s="122">
        <f t="shared" si="4"/>
        <v>0</v>
      </c>
      <c r="I41" s="122">
        <f t="shared" si="8"/>
        <v>0</v>
      </c>
    </row>
    <row r="42" spans="1:9" ht="12" x14ac:dyDescent="0.15">
      <c r="A42" s="121" t="s">
        <v>235</v>
      </c>
      <c r="B42" s="121" t="s">
        <v>236</v>
      </c>
      <c r="C42" s="121" t="s">
        <v>231</v>
      </c>
      <c r="D42" s="86"/>
      <c r="E42" s="122">
        <f t="shared" si="3"/>
        <v>0</v>
      </c>
      <c r="F42" s="168">
        <f t="shared" si="6"/>
        <v>0</v>
      </c>
      <c r="G42" s="122">
        <f t="shared" si="7"/>
        <v>0</v>
      </c>
      <c r="H42" s="122">
        <f t="shared" si="4"/>
        <v>0</v>
      </c>
      <c r="I42" s="122">
        <f t="shared" si="8"/>
        <v>0</v>
      </c>
    </row>
    <row r="43" spans="1:9" ht="12" x14ac:dyDescent="0.15">
      <c r="A43" s="121" t="s">
        <v>237</v>
      </c>
      <c r="B43" s="121" t="s">
        <v>239</v>
      </c>
      <c r="C43" s="121" t="s">
        <v>238</v>
      </c>
      <c r="D43" s="86"/>
      <c r="E43" s="122">
        <f t="shared" si="3"/>
        <v>0</v>
      </c>
      <c r="F43" s="168">
        <f t="shared" si="6"/>
        <v>0</v>
      </c>
      <c r="G43" s="122">
        <f t="shared" si="7"/>
        <v>0</v>
      </c>
      <c r="H43" s="122">
        <f t="shared" si="4"/>
        <v>0</v>
      </c>
      <c r="I43" s="122">
        <f t="shared" si="8"/>
        <v>0</v>
      </c>
    </row>
    <row r="44" spans="1:9" ht="12" x14ac:dyDescent="0.15">
      <c r="A44" s="121" t="s">
        <v>240</v>
      </c>
      <c r="B44" s="121" t="s">
        <v>242</v>
      </c>
      <c r="C44" s="121" t="s">
        <v>241</v>
      </c>
      <c r="D44" s="86"/>
      <c r="E44" s="122">
        <f t="shared" si="3"/>
        <v>0</v>
      </c>
      <c r="F44" s="168">
        <f t="shared" si="6"/>
        <v>0</v>
      </c>
      <c r="G44" s="122">
        <f t="shared" si="7"/>
        <v>0</v>
      </c>
      <c r="H44" s="122">
        <f t="shared" si="4"/>
        <v>0</v>
      </c>
      <c r="I44" s="122">
        <f t="shared" si="8"/>
        <v>0</v>
      </c>
    </row>
    <row r="45" spans="1:9" ht="12" x14ac:dyDescent="0.15">
      <c r="A45" s="121" t="s">
        <v>243</v>
      </c>
      <c r="B45" s="121" t="s">
        <v>245</v>
      </c>
      <c r="C45" s="121" t="s">
        <v>244</v>
      </c>
      <c r="D45" s="86"/>
      <c r="E45" s="122">
        <f t="shared" si="3"/>
        <v>0</v>
      </c>
      <c r="F45" s="168">
        <f t="shared" si="6"/>
        <v>0</v>
      </c>
      <c r="G45" s="122">
        <f t="shared" si="7"/>
        <v>0</v>
      </c>
      <c r="H45" s="122">
        <f t="shared" si="4"/>
        <v>0</v>
      </c>
      <c r="I45" s="122">
        <f t="shared" si="8"/>
        <v>0</v>
      </c>
    </row>
    <row r="46" spans="1:9" ht="12" x14ac:dyDescent="0.15">
      <c r="A46" s="121" t="s">
        <v>246</v>
      </c>
      <c r="B46" s="121" t="s">
        <v>247</v>
      </c>
      <c r="C46" s="121" t="s">
        <v>244</v>
      </c>
      <c r="D46" s="86"/>
      <c r="E46" s="122">
        <f t="shared" si="3"/>
        <v>0</v>
      </c>
      <c r="F46" s="168">
        <f t="shared" si="6"/>
        <v>0</v>
      </c>
      <c r="G46" s="122">
        <f t="shared" si="7"/>
        <v>0</v>
      </c>
      <c r="H46" s="122">
        <f t="shared" si="4"/>
        <v>0</v>
      </c>
      <c r="I46" s="122">
        <f t="shared" si="8"/>
        <v>0</v>
      </c>
    </row>
    <row r="47" spans="1:9" ht="12" x14ac:dyDescent="0.15">
      <c r="A47" s="121" t="s">
        <v>248</v>
      </c>
      <c r="B47" s="121" t="s">
        <v>249</v>
      </c>
      <c r="C47" s="121" t="s">
        <v>244</v>
      </c>
      <c r="D47" s="86"/>
      <c r="E47" s="122">
        <f t="shared" si="3"/>
        <v>0</v>
      </c>
      <c r="F47" s="168">
        <f t="shared" si="6"/>
        <v>0</v>
      </c>
      <c r="G47" s="122">
        <f t="shared" si="7"/>
        <v>0</v>
      </c>
      <c r="H47" s="122">
        <f t="shared" si="4"/>
        <v>0</v>
      </c>
      <c r="I47" s="122">
        <f t="shared" si="8"/>
        <v>0</v>
      </c>
    </row>
    <row r="48" spans="1:9" ht="12" x14ac:dyDescent="0.15">
      <c r="A48" s="121" t="s">
        <v>250</v>
      </c>
      <c r="B48" s="121" t="s">
        <v>252</v>
      </c>
      <c r="C48" s="121" t="s">
        <v>251</v>
      </c>
      <c r="D48" s="86"/>
      <c r="E48" s="122">
        <f t="shared" si="3"/>
        <v>0</v>
      </c>
      <c r="F48" s="168">
        <f t="shared" si="6"/>
        <v>0</v>
      </c>
      <c r="G48" s="122">
        <f t="shared" si="7"/>
        <v>0</v>
      </c>
      <c r="H48" s="122">
        <f t="shared" si="4"/>
        <v>0</v>
      </c>
      <c r="I48" s="122">
        <f t="shared" si="8"/>
        <v>0</v>
      </c>
    </row>
    <row r="49" spans="1:9" ht="12" x14ac:dyDescent="0.15">
      <c r="A49" s="121" t="s">
        <v>253</v>
      </c>
      <c r="B49" s="121" t="s">
        <v>255</v>
      </c>
      <c r="C49" s="121" t="s">
        <v>254</v>
      </c>
      <c r="D49" s="86"/>
      <c r="E49" s="122">
        <f t="shared" si="3"/>
        <v>0</v>
      </c>
      <c r="F49" s="168">
        <f t="shared" si="6"/>
        <v>0</v>
      </c>
      <c r="G49" s="122">
        <f t="shared" si="7"/>
        <v>0</v>
      </c>
      <c r="H49" s="122">
        <f t="shared" si="4"/>
        <v>0</v>
      </c>
      <c r="I49" s="122">
        <f t="shared" si="8"/>
        <v>0</v>
      </c>
    </row>
    <row r="50" spans="1:9" ht="12" x14ac:dyDescent="0.15">
      <c r="A50" s="121" t="s">
        <v>256</v>
      </c>
      <c r="B50" s="121" t="s">
        <v>258</v>
      </c>
      <c r="C50" s="121" t="s">
        <v>257</v>
      </c>
      <c r="D50" s="86"/>
      <c r="E50" s="122">
        <f t="shared" si="3"/>
        <v>0</v>
      </c>
      <c r="F50" s="168">
        <f t="shared" si="6"/>
        <v>0</v>
      </c>
      <c r="G50" s="122">
        <f t="shared" si="7"/>
        <v>0</v>
      </c>
      <c r="H50" s="122">
        <f t="shared" si="4"/>
        <v>0</v>
      </c>
      <c r="I50" s="122">
        <f t="shared" si="8"/>
        <v>0</v>
      </c>
    </row>
    <row r="51" spans="1:9" ht="12" x14ac:dyDescent="0.15">
      <c r="A51" s="121" t="s">
        <v>259</v>
      </c>
      <c r="B51" s="121" t="s">
        <v>261</v>
      </c>
      <c r="C51" s="121" t="s">
        <v>260</v>
      </c>
      <c r="D51" s="86"/>
      <c r="E51" s="122">
        <f t="shared" si="3"/>
        <v>0</v>
      </c>
      <c r="F51" s="168">
        <f t="shared" si="6"/>
        <v>0</v>
      </c>
      <c r="G51" s="122">
        <f t="shared" si="7"/>
        <v>0</v>
      </c>
      <c r="H51" s="122">
        <f t="shared" si="4"/>
        <v>0</v>
      </c>
      <c r="I51" s="122">
        <f t="shared" si="8"/>
        <v>0</v>
      </c>
    </row>
    <row r="52" spans="1:9" ht="12" x14ac:dyDescent="0.15">
      <c r="A52" s="121" t="s">
        <v>262</v>
      </c>
      <c r="B52" s="121" t="s">
        <v>263</v>
      </c>
      <c r="C52" s="121" t="s">
        <v>260</v>
      </c>
      <c r="D52" s="86"/>
      <c r="E52" s="122">
        <f t="shared" si="3"/>
        <v>0</v>
      </c>
      <c r="F52" s="168">
        <f t="shared" si="6"/>
        <v>0</v>
      </c>
      <c r="G52" s="122">
        <f t="shared" si="7"/>
        <v>0</v>
      </c>
      <c r="H52" s="122">
        <f t="shared" si="4"/>
        <v>0</v>
      </c>
      <c r="I52" s="122">
        <f t="shared" si="8"/>
        <v>0</v>
      </c>
    </row>
    <row r="53" spans="1:9" ht="12" x14ac:dyDescent="0.15">
      <c r="A53" s="121" t="s">
        <v>264</v>
      </c>
      <c r="B53" s="121" t="s">
        <v>265</v>
      </c>
      <c r="C53" s="121" t="s">
        <v>260</v>
      </c>
      <c r="D53" s="86"/>
      <c r="E53" s="122">
        <f t="shared" si="3"/>
        <v>0</v>
      </c>
      <c r="F53" s="168">
        <f t="shared" si="6"/>
        <v>0</v>
      </c>
      <c r="G53" s="122">
        <f t="shared" si="7"/>
        <v>0</v>
      </c>
      <c r="H53" s="122">
        <f t="shared" si="4"/>
        <v>0</v>
      </c>
      <c r="I53" s="122">
        <f t="shared" si="8"/>
        <v>0</v>
      </c>
    </row>
    <row r="54" spans="1:9" ht="12" x14ac:dyDescent="0.15">
      <c r="A54" s="121" t="s">
        <v>266</v>
      </c>
      <c r="B54" s="121" t="s">
        <v>268</v>
      </c>
      <c r="C54" s="121" t="s">
        <v>267</v>
      </c>
      <c r="D54" s="86"/>
      <c r="E54" s="122">
        <f t="shared" si="3"/>
        <v>0</v>
      </c>
      <c r="F54" s="168">
        <f t="shared" si="6"/>
        <v>0</v>
      </c>
      <c r="G54" s="122">
        <f t="shared" si="7"/>
        <v>0</v>
      </c>
      <c r="H54" s="122">
        <f t="shared" si="4"/>
        <v>0</v>
      </c>
      <c r="I54" s="122">
        <f t="shared" si="8"/>
        <v>0</v>
      </c>
    </row>
    <row r="55" spans="1:9" ht="12" x14ac:dyDescent="0.15">
      <c r="A55" s="121" t="s">
        <v>269</v>
      </c>
      <c r="B55" s="121" t="s">
        <v>271</v>
      </c>
      <c r="C55" s="121" t="s">
        <v>270</v>
      </c>
      <c r="D55" s="86"/>
      <c r="E55" s="122">
        <f t="shared" si="3"/>
        <v>0</v>
      </c>
      <c r="F55" s="168">
        <f t="shared" si="6"/>
        <v>0</v>
      </c>
      <c r="G55" s="122">
        <f t="shared" si="7"/>
        <v>0</v>
      </c>
      <c r="H55" s="122">
        <f t="shared" si="4"/>
        <v>0</v>
      </c>
      <c r="I55" s="122">
        <f t="shared" si="8"/>
        <v>0</v>
      </c>
    </row>
    <row r="56" spans="1:9" ht="12" x14ac:dyDescent="0.15">
      <c r="A56" s="121" t="s">
        <v>272</v>
      </c>
      <c r="B56" s="121" t="s">
        <v>274</v>
      </c>
      <c r="C56" s="121" t="s">
        <v>273</v>
      </c>
      <c r="D56" s="86"/>
      <c r="E56" s="122">
        <f t="shared" si="3"/>
        <v>0</v>
      </c>
      <c r="F56" s="168">
        <f t="shared" si="6"/>
        <v>0</v>
      </c>
      <c r="G56" s="122">
        <f t="shared" si="7"/>
        <v>0</v>
      </c>
      <c r="H56" s="122">
        <f t="shared" si="4"/>
        <v>0</v>
      </c>
      <c r="I56" s="122">
        <f t="shared" si="8"/>
        <v>0</v>
      </c>
    </row>
    <row r="57" spans="1:9" ht="12" x14ac:dyDescent="0.15">
      <c r="A57" s="121" t="s">
        <v>275</v>
      </c>
      <c r="B57" s="121" t="s">
        <v>276</v>
      </c>
      <c r="C57" s="121" t="s">
        <v>273</v>
      </c>
      <c r="D57" s="86"/>
      <c r="E57" s="122">
        <f t="shared" si="3"/>
        <v>0</v>
      </c>
      <c r="F57" s="168">
        <f t="shared" si="6"/>
        <v>0</v>
      </c>
      <c r="G57" s="122">
        <f t="shared" si="7"/>
        <v>0</v>
      </c>
      <c r="H57" s="122">
        <f t="shared" si="4"/>
        <v>0</v>
      </c>
      <c r="I57" s="122">
        <f t="shared" si="8"/>
        <v>0</v>
      </c>
    </row>
    <row r="58" spans="1:9" ht="12" x14ac:dyDescent="0.15">
      <c r="A58" s="121" t="s">
        <v>277</v>
      </c>
      <c r="B58" s="121" t="s">
        <v>279</v>
      </c>
      <c r="C58" s="121" t="s">
        <v>278</v>
      </c>
      <c r="D58" s="86"/>
      <c r="E58" s="122">
        <f t="shared" si="3"/>
        <v>0</v>
      </c>
      <c r="F58" s="168">
        <f t="shared" si="6"/>
        <v>0</v>
      </c>
      <c r="G58" s="122">
        <f t="shared" si="7"/>
        <v>0</v>
      </c>
      <c r="H58" s="122">
        <f t="shared" si="4"/>
        <v>0</v>
      </c>
      <c r="I58" s="122">
        <f t="shared" si="8"/>
        <v>0</v>
      </c>
    </row>
    <row r="59" spans="1:9" ht="12" x14ac:dyDescent="0.15">
      <c r="A59" s="121" t="s">
        <v>280</v>
      </c>
      <c r="B59" s="121" t="s">
        <v>282</v>
      </c>
      <c r="C59" s="121" t="s">
        <v>281</v>
      </c>
      <c r="D59" s="86"/>
      <c r="E59" s="122">
        <f t="shared" si="3"/>
        <v>0</v>
      </c>
      <c r="F59" s="168">
        <f t="shared" si="6"/>
        <v>0</v>
      </c>
      <c r="G59" s="122">
        <f t="shared" si="7"/>
        <v>0</v>
      </c>
      <c r="H59" s="122">
        <f t="shared" si="4"/>
        <v>0</v>
      </c>
      <c r="I59" s="122">
        <f t="shared" si="8"/>
        <v>0</v>
      </c>
    </row>
    <row r="60" spans="1:9" ht="12" x14ac:dyDescent="0.15">
      <c r="A60" s="121" t="s">
        <v>283</v>
      </c>
      <c r="B60" s="121" t="s">
        <v>284</v>
      </c>
      <c r="C60" s="121" t="s">
        <v>281</v>
      </c>
      <c r="D60" s="86"/>
      <c r="E60" s="122">
        <f t="shared" si="3"/>
        <v>0</v>
      </c>
      <c r="F60" s="168">
        <f t="shared" si="6"/>
        <v>0</v>
      </c>
      <c r="G60" s="122">
        <f t="shared" si="7"/>
        <v>0</v>
      </c>
      <c r="H60" s="122">
        <f t="shared" si="4"/>
        <v>0</v>
      </c>
      <c r="I60" s="122">
        <f t="shared" si="8"/>
        <v>0</v>
      </c>
    </row>
    <row r="61" spans="1:9" ht="12" x14ac:dyDescent="0.15">
      <c r="A61" s="121" t="s">
        <v>285</v>
      </c>
      <c r="B61" s="121" t="s">
        <v>286</v>
      </c>
      <c r="C61" s="121" t="s">
        <v>281</v>
      </c>
      <c r="D61" s="86"/>
      <c r="E61" s="122">
        <f t="shared" si="3"/>
        <v>0</v>
      </c>
      <c r="F61" s="168">
        <f t="shared" si="6"/>
        <v>0</v>
      </c>
      <c r="G61" s="122">
        <f t="shared" si="7"/>
        <v>0</v>
      </c>
      <c r="H61" s="122">
        <f t="shared" si="4"/>
        <v>0</v>
      </c>
      <c r="I61" s="122">
        <f t="shared" si="8"/>
        <v>0</v>
      </c>
    </row>
    <row r="62" spans="1:9" ht="12" x14ac:dyDescent="0.15">
      <c r="A62" s="121" t="s">
        <v>287</v>
      </c>
      <c r="B62" s="121" t="s">
        <v>288</v>
      </c>
      <c r="C62" s="121" t="s">
        <v>281</v>
      </c>
      <c r="D62" s="86"/>
      <c r="E62" s="122">
        <f t="shared" si="3"/>
        <v>0</v>
      </c>
      <c r="F62" s="168">
        <f t="shared" si="6"/>
        <v>0</v>
      </c>
      <c r="G62" s="122">
        <f t="shared" si="7"/>
        <v>0</v>
      </c>
      <c r="H62" s="122">
        <f t="shared" si="4"/>
        <v>0</v>
      </c>
      <c r="I62" s="122">
        <f t="shared" si="8"/>
        <v>0</v>
      </c>
    </row>
    <row r="63" spans="1:9" ht="12" x14ac:dyDescent="0.15">
      <c r="A63" s="121" t="s">
        <v>289</v>
      </c>
      <c r="B63" s="121" t="s">
        <v>291</v>
      </c>
      <c r="C63" s="121" t="s">
        <v>290</v>
      </c>
      <c r="D63" s="86"/>
      <c r="E63" s="122">
        <f t="shared" si="3"/>
        <v>0</v>
      </c>
      <c r="F63" s="168">
        <f t="shared" si="6"/>
        <v>0</v>
      </c>
      <c r="G63" s="122">
        <f t="shared" si="7"/>
        <v>0</v>
      </c>
      <c r="H63" s="122">
        <f t="shared" si="4"/>
        <v>0</v>
      </c>
      <c r="I63" s="122">
        <f t="shared" si="8"/>
        <v>0</v>
      </c>
    </row>
    <row r="64" spans="1:9" ht="12" x14ac:dyDescent="0.15">
      <c r="A64" s="121" t="s">
        <v>292</v>
      </c>
      <c r="B64" s="121" t="s">
        <v>294</v>
      </c>
      <c r="C64" s="121" t="s">
        <v>293</v>
      </c>
      <c r="D64" s="86"/>
      <c r="E64" s="122">
        <f t="shared" si="3"/>
        <v>0</v>
      </c>
      <c r="F64" s="168">
        <f t="shared" si="6"/>
        <v>0</v>
      </c>
      <c r="G64" s="122">
        <f t="shared" si="7"/>
        <v>0</v>
      </c>
      <c r="H64" s="122">
        <f t="shared" si="4"/>
        <v>0</v>
      </c>
      <c r="I64" s="122">
        <f t="shared" si="8"/>
        <v>0</v>
      </c>
    </row>
    <row r="65" spans="1:9" ht="12" x14ac:dyDescent="0.15">
      <c r="A65" s="121" t="s">
        <v>295</v>
      </c>
      <c r="B65" s="121" t="s">
        <v>297</v>
      </c>
      <c r="C65" s="121" t="s">
        <v>296</v>
      </c>
      <c r="D65" s="86"/>
      <c r="E65" s="122">
        <f t="shared" si="3"/>
        <v>0</v>
      </c>
      <c r="F65" s="168">
        <f t="shared" si="6"/>
        <v>0</v>
      </c>
      <c r="G65" s="122">
        <f t="shared" si="7"/>
        <v>0</v>
      </c>
      <c r="H65" s="122">
        <f t="shared" si="4"/>
        <v>0</v>
      </c>
      <c r="I65" s="122">
        <f t="shared" si="8"/>
        <v>0</v>
      </c>
    </row>
    <row r="66" spans="1:9" ht="12" x14ac:dyDescent="0.15">
      <c r="A66" s="121" t="s">
        <v>298</v>
      </c>
      <c r="B66" s="121" t="s">
        <v>299</v>
      </c>
      <c r="C66" s="121" t="s">
        <v>296</v>
      </c>
      <c r="D66" s="86"/>
      <c r="E66" s="122">
        <f t="shared" si="3"/>
        <v>0</v>
      </c>
      <c r="F66" s="168">
        <f t="shared" si="6"/>
        <v>0</v>
      </c>
      <c r="G66" s="122">
        <f t="shared" si="7"/>
        <v>0</v>
      </c>
      <c r="H66" s="122">
        <f t="shared" si="4"/>
        <v>0</v>
      </c>
      <c r="I66" s="122">
        <f t="shared" si="8"/>
        <v>0</v>
      </c>
    </row>
    <row r="67" spans="1:9" ht="12" x14ac:dyDescent="0.15">
      <c r="A67" s="121" t="s">
        <v>300</v>
      </c>
      <c r="B67" s="121" t="s">
        <v>301</v>
      </c>
      <c r="C67" s="121" t="s">
        <v>296</v>
      </c>
      <c r="D67" s="86"/>
      <c r="E67" s="122">
        <f t="shared" si="3"/>
        <v>0</v>
      </c>
      <c r="F67" s="168">
        <f t="shared" si="6"/>
        <v>0</v>
      </c>
      <c r="G67" s="122">
        <f t="shared" si="7"/>
        <v>0</v>
      </c>
      <c r="H67" s="122">
        <f t="shared" si="4"/>
        <v>0</v>
      </c>
      <c r="I67" s="122">
        <f t="shared" si="8"/>
        <v>0</v>
      </c>
    </row>
    <row r="68" spans="1:9" ht="12" x14ac:dyDescent="0.15">
      <c r="A68" s="121" t="s">
        <v>302</v>
      </c>
      <c r="B68" s="121" t="s">
        <v>304</v>
      </c>
      <c r="C68" s="121" t="s">
        <v>303</v>
      </c>
      <c r="D68" s="86"/>
      <c r="E68" s="122">
        <f t="shared" ref="E68:E72" si="9">D68/72</f>
        <v>0</v>
      </c>
      <c r="F68" s="168">
        <f t="shared" ref="F68:F74" si="10">(D68*$A$83)/12</f>
        <v>0</v>
      </c>
      <c r="G68" s="122">
        <f t="shared" ref="G68:G72" si="11">E68+F68</f>
        <v>0</v>
      </c>
      <c r="H68" s="122">
        <f t="shared" ref="H68:H72" si="12">G68*12</f>
        <v>0</v>
      </c>
      <c r="I68" s="122">
        <f t="shared" ref="I68:I72" si="13">D68+(120*F68)</f>
        <v>0</v>
      </c>
    </row>
    <row r="69" spans="1:9" ht="12" x14ac:dyDescent="0.15">
      <c r="A69" s="121" t="s">
        <v>305</v>
      </c>
      <c r="B69" s="121" t="s">
        <v>307</v>
      </c>
      <c r="C69" s="121" t="s">
        <v>306</v>
      </c>
      <c r="D69" s="86"/>
      <c r="E69" s="122">
        <f t="shared" si="9"/>
        <v>0</v>
      </c>
      <c r="F69" s="168">
        <f t="shared" si="10"/>
        <v>0</v>
      </c>
      <c r="G69" s="122">
        <f t="shared" si="11"/>
        <v>0</v>
      </c>
      <c r="H69" s="122">
        <f t="shared" si="12"/>
        <v>0</v>
      </c>
      <c r="I69" s="122">
        <f t="shared" si="13"/>
        <v>0</v>
      </c>
    </row>
    <row r="70" spans="1:9" ht="12" x14ac:dyDescent="0.15">
      <c r="A70" s="121" t="s">
        <v>308</v>
      </c>
      <c r="B70" s="121" t="s">
        <v>309</v>
      </c>
      <c r="C70" s="121" t="s">
        <v>306</v>
      </c>
      <c r="D70" s="86"/>
      <c r="E70" s="122">
        <f t="shared" si="9"/>
        <v>0</v>
      </c>
      <c r="F70" s="168">
        <f t="shared" si="10"/>
        <v>0</v>
      </c>
      <c r="G70" s="122">
        <f t="shared" si="11"/>
        <v>0</v>
      </c>
      <c r="H70" s="122">
        <f t="shared" si="12"/>
        <v>0</v>
      </c>
      <c r="I70" s="122">
        <f t="shared" si="13"/>
        <v>0</v>
      </c>
    </row>
    <row r="71" spans="1:9" ht="12" x14ac:dyDescent="0.15">
      <c r="A71" s="121" t="s">
        <v>310</v>
      </c>
      <c r="B71" s="121" t="s">
        <v>312</v>
      </c>
      <c r="C71" s="121" t="s">
        <v>311</v>
      </c>
      <c r="D71" s="86"/>
      <c r="E71" s="122">
        <f t="shared" si="9"/>
        <v>0</v>
      </c>
      <c r="F71" s="168">
        <f t="shared" si="10"/>
        <v>0</v>
      </c>
      <c r="G71" s="122">
        <f t="shared" si="11"/>
        <v>0</v>
      </c>
      <c r="H71" s="122">
        <f t="shared" si="12"/>
        <v>0</v>
      </c>
      <c r="I71" s="122">
        <f t="shared" si="13"/>
        <v>0</v>
      </c>
    </row>
    <row r="72" spans="1:9" ht="12" x14ac:dyDescent="0.15">
      <c r="A72" s="121" t="s">
        <v>313</v>
      </c>
      <c r="B72" s="121" t="s">
        <v>315</v>
      </c>
      <c r="C72" s="121" t="s">
        <v>314</v>
      </c>
      <c r="D72" s="86"/>
      <c r="E72" s="122">
        <f t="shared" si="9"/>
        <v>0</v>
      </c>
      <c r="F72" s="168">
        <f t="shared" si="10"/>
        <v>0</v>
      </c>
      <c r="G72" s="122">
        <f t="shared" si="11"/>
        <v>0</v>
      </c>
      <c r="H72" s="122">
        <f t="shared" si="12"/>
        <v>0</v>
      </c>
      <c r="I72" s="122">
        <f t="shared" si="13"/>
        <v>0</v>
      </c>
    </row>
    <row r="73" spans="1:9" ht="12" x14ac:dyDescent="0.15">
      <c r="A73" s="121" t="s">
        <v>316</v>
      </c>
      <c r="B73" s="121" t="s">
        <v>317</v>
      </c>
      <c r="C73" s="121" t="s">
        <v>314</v>
      </c>
      <c r="D73" s="86"/>
      <c r="E73" s="122">
        <f>D73/72</f>
        <v>0</v>
      </c>
      <c r="F73" s="168">
        <f t="shared" si="10"/>
        <v>0</v>
      </c>
      <c r="G73" s="122">
        <f>E73+F73</f>
        <v>0</v>
      </c>
      <c r="H73" s="122">
        <f>G73*12</f>
        <v>0</v>
      </c>
      <c r="I73" s="122">
        <f t="shared" si="8"/>
        <v>0</v>
      </c>
    </row>
    <row r="74" spans="1:9" ht="12" x14ac:dyDescent="0.15">
      <c r="A74" s="121" t="s">
        <v>318</v>
      </c>
      <c r="B74" s="121" t="s">
        <v>319</v>
      </c>
      <c r="C74" s="121" t="s">
        <v>296</v>
      </c>
      <c r="D74" s="86"/>
      <c r="E74" s="122">
        <f>D74/72</f>
        <v>0</v>
      </c>
      <c r="F74" s="168">
        <f t="shared" si="10"/>
        <v>0</v>
      </c>
      <c r="G74" s="122">
        <f>E74+F74</f>
        <v>0</v>
      </c>
      <c r="H74" s="122">
        <f>G74*12</f>
        <v>0</v>
      </c>
      <c r="I74" s="122">
        <f t="shared" si="8"/>
        <v>0</v>
      </c>
    </row>
    <row r="76" spans="1:9" x14ac:dyDescent="0.15">
      <c r="C76" t="s">
        <v>367</v>
      </c>
      <c r="D76" t="s">
        <v>368</v>
      </c>
      <c r="E76" t="s">
        <v>115</v>
      </c>
    </row>
    <row r="77" spans="1:9" ht="23.25" customHeight="1" x14ac:dyDescent="0.2">
      <c r="A77" s="267" t="s">
        <v>369</v>
      </c>
      <c r="B77" s="268"/>
      <c r="C77" s="166">
        <v>10</v>
      </c>
      <c r="D77" s="89"/>
      <c r="E77" s="110">
        <f>C77*D77</f>
        <v>0</v>
      </c>
      <c r="F77" s="266" t="s">
        <v>366</v>
      </c>
      <c r="G77" s="266"/>
      <c r="H77" s="266"/>
    </row>
    <row r="81" spans="1:4" ht="12.75" x14ac:dyDescent="0.2">
      <c r="A81" s="264" t="s">
        <v>330</v>
      </c>
      <c r="B81" s="265"/>
      <c r="C81" s="258">
        <f>SUM(I4:I74)+E77</f>
        <v>0</v>
      </c>
      <c r="D81" s="259"/>
    </row>
    <row r="83" spans="1:4" x14ac:dyDescent="0.15">
      <c r="A83" s="126"/>
      <c r="B83" t="s">
        <v>322</v>
      </c>
      <c r="C83" t="s">
        <v>397</v>
      </c>
    </row>
    <row r="84" spans="1:4" x14ac:dyDescent="0.15">
      <c r="C84" t="s">
        <v>384</v>
      </c>
    </row>
    <row r="85" spans="1:4" x14ac:dyDescent="0.15">
      <c r="C85" t="s">
        <v>396</v>
      </c>
    </row>
    <row r="86" spans="1:4" x14ac:dyDescent="0.15">
      <c r="C86" t="s">
        <v>398</v>
      </c>
    </row>
    <row r="87" spans="1:4" x14ac:dyDescent="0.15">
      <c r="C87" t="s">
        <v>123</v>
      </c>
    </row>
    <row r="88" spans="1:4" x14ac:dyDescent="0.15">
      <c r="C88" t="s">
        <v>95</v>
      </c>
    </row>
    <row r="89" spans="1:4" x14ac:dyDescent="0.15">
      <c r="C89" t="s">
        <v>401</v>
      </c>
    </row>
    <row r="90" spans="1:4" x14ac:dyDescent="0.15">
      <c r="C90" t="s">
        <v>400</v>
      </c>
    </row>
  </sheetData>
  <mergeCells count="5">
    <mergeCell ref="A1:I1"/>
    <mergeCell ref="C81:D81"/>
    <mergeCell ref="A81:B81"/>
    <mergeCell ref="F77:H77"/>
    <mergeCell ref="A77:B7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27"/>
  <sheetViews>
    <sheetView zoomScaleNormal="100" zoomScalePageLayoutView="115" workbookViewId="0">
      <selection activeCell="B23" sqref="B23"/>
    </sheetView>
  </sheetViews>
  <sheetFormatPr defaultColWidth="8.875" defaultRowHeight="11.25" x14ac:dyDescent="0.15"/>
  <cols>
    <col min="1" max="1" width="41.125" customWidth="1"/>
    <col min="2" max="2" width="3.875" customWidth="1"/>
    <col min="3" max="3" width="15" customWidth="1"/>
    <col min="4" max="4" width="12.625" customWidth="1"/>
    <col min="5" max="11" width="13.125" bestFit="1" customWidth="1"/>
    <col min="12" max="12" width="13.125" customWidth="1"/>
    <col min="13" max="13" width="13.125" bestFit="1" customWidth="1"/>
    <col min="14" max="14" width="14.375" customWidth="1"/>
  </cols>
  <sheetData>
    <row r="1" spans="1:14" ht="12.75" thickBo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12" customHeight="1" thickTop="1" thickBot="1" x14ac:dyDescent="0.25">
      <c r="A2" s="199" t="s">
        <v>334</v>
      </c>
      <c r="B2" s="6"/>
      <c r="C2" s="206" t="s">
        <v>354</v>
      </c>
      <c r="D2" s="207" t="s">
        <v>355</v>
      </c>
      <c r="E2" s="207" t="s">
        <v>356</v>
      </c>
      <c r="F2" s="207" t="s">
        <v>357</v>
      </c>
      <c r="G2" s="207" t="s">
        <v>358</v>
      </c>
      <c r="H2" s="207" t="s">
        <v>359</v>
      </c>
      <c r="I2" s="207" t="s">
        <v>360</v>
      </c>
      <c r="J2" s="207" t="s">
        <v>361</v>
      </c>
      <c r="K2" s="207" t="s">
        <v>362</v>
      </c>
      <c r="L2" s="207" t="s">
        <v>363</v>
      </c>
      <c r="M2" s="207" t="s">
        <v>374</v>
      </c>
      <c r="N2" s="208" t="s">
        <v>6</v>
      </c>
    </row>
    <row r="3" spans="1:14" ht="12" customHeight="1" thickTop="1" x14ac:dyDescent="0.2">
      <c r="A3" s="169" t="s">
        <v>335</v>
      </c>
      <c r="B3" s="7"/>
      <c r="C3" s="170"/>
      <c r="D3" s="171"/>
      <c r="E3" s="172"/>
      <c r="F3" s="172"/>
      <c r="G3" s="172"/>
      <c r="H3" s="172"/>
      <c r="I3" s="172"/>
      <c r="J3" s="172"/>
      <c r="K3" s="171"/>
      <c r="L3" s="171"/>
      <c r="M3" s="171"/>
      <c r="N3" s="209">
        <f>SUM(C3:M3)</f>
        <v>0</v>
      </c>
    </row>
    <row r="4" spans="1:14" ht="12" customHeight="1" x14ac:dyDescent="0.2">
      <c r="A4" s="169" t="s">
        <v>336</v>
      </c>
      <c r="B4" s="7"/>
      <c r="C4" s="170"/>
      <c r="D4" s="171"/>
      <c r="E4" s="171"/>
      <c r="F4" s="171"/>
      <c r="G4" s="171"/>
      <c r="H4" s="171"/>
      <c r="I4" s="171"/>
      <c r="J4" s="171"/>
      <c r="K4" s="172"/>
      <c r="L4" s="172"/>
      <c r="M4" s="172"/>
      <c r="N4" s="209">
        <f>SUM(C4:M4)</f>
        <v>0</v>
      </c>
    </row>
    <row r="5" spans="1:14" ht="12" customHeight="1" x14ac:dyDescent="0.2">
      <c r="A5" s="169" t="s">
        <v>337</v>
      </c>
      <c r="B5" s="7"/>
      <c r="C5" s="170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209">
        <f>SUM(C5:M5)</f>
        <v>0</v>
      </c>
    </row>
    <row r="6" spans="1:14" ht="12" customHeight="1" x14ac:dyDescent="0.2">
      <c r="A6" s="169" t="s">
        <v>5</v>
      </c>
      <c r="B6" s="7"/>
      <c r="C6" s="170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209">
        <f>SUM(C6:M6)</f>
        <v>0</v>
      </c>
    </row>
    <row r="7" spans="1:14" ht="12" customHeight="1" x14ac:dyDescent="0.2">
      <c r="A7" s="169" t="s">
        <v>5</v>
      </c>
      <c r="B7" s="6"/>
      <c r="C7" s="170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209">
        <f>SUM(C7:M7)</f>
        <v>0</v>
      </c>
    </row>
    <row r="8" spans="1:14" ht="12" customHeight="1" thickBot="1" x14ac:dyDescent="0.25">
      <c r="A8" s="8"/>
      <c r="B8" s="6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210">
        <f>SUM(N3:N7)</f>
        <v>0</v>
      </c>
    </row>
    <row r="9" spans="1:14" ht="12" thickTop="1" x14ac:dyDescent="0.15"/>
    <row r="10" spans="1:14" ht="12.75" x14ac:dyDescent="0.2">
      <c r="A10" s="264" t="s">
        <v>338</v>
      </c>
      <c r="B10" s="265"/>
      <c r="C10" s="258">
        <f>SUM(N3:N7)</f>
        <v>0</v>
      </c>
      <c r="D10" s="259"/>
    </row>
    <row r="12" spans="1:14" x14ac:dyDescent="0.15">
      <c r="A12" s="200" t="s">
        <v>138</v>
      </c>
    </row>
    <row r="13" spans="1:14" x14ac:dyDescent="0.15">
      <c r="A13" s="269" t="s">
        <v>339</v>
      </c>
    </row>
    <row r="14" spans="1:14" x14ac:dyDescent="0.15">
      <c r="A14" s="269"/>
    </row>
    <row r="15" spans="1:14" x14ac:dyDescent="0.15">
      <c r="A15" s="269"/>
    </row>
    <row r="16" spans="1:14" x14ac:dyDescent="0.15">
      <c r="A16" s="269"/>
    </row>
    <row r="17" spans="1:5" x14ac:dyDescent="0.15">
      <c r="A17" s="269"/>
    </row>
    <row r="18" spans="1:5" x14ac:dyDescent="0.15">
      <c r="A18" s="269"/>
    </row>
    <row r="19" spans="1:5" x14ac:dyDescent="0.15">
      <c r="A19" s="269"/>
    </row>
    <row r="26" spans="1:5" x14ac:dyDescent="0.15">
      <c r="D26" s="205"/>
      <c r="E26" s="195"/>
    </row>
    <row r="27" spans="1:5" x14ac:dyDescent="0.15">
      <c r="D27" s="205"/>
      <c r="E27" s="195"/>
    </row>
  </sheetData>
  <sheetProtection selectLockedCells="1"/>
  <mergeCells count="3">
    <mergeCell ref="A10:B10"/>
    <mergeCell ref="C10:D10"/>
    <mergeCell ref="A13:A19"/>
  </mergeCells>
  <pageMargins left="0.7" right="0.7" top="0.75" bottom="0.75" header="0.3" footer="0.3"/>
  <pageSetup paperSize="9" orientation="portrait" horizontalDpi="4294967292" vertic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15"/>
  <sheetViews>
    <sheetView zoomScale="120" zoomScaleNormal="120" workbookViewId="0">
      <selection activeCell="B14" sqref="B14"/>
    </sheetView>
  </sheetViews>
  <sheetFormatPr defaultColWidth="8.875" defaultRowHeight="11.25" x14ac:dyDescent="0.15"/>
  <cols>
    <col min="1" max="1" width="6.25" customWidth="1"/>
    <col min="2" max="2" width="38.125" customWidth="1"/>
    <col min="4" max="4" width="10.375" customWidth="1"/>
  </cols>
  <sheetData>
    <row r="1" spans="1:4" x14ac:dyDescent="0.15">
      <c r="A1" s="18" t="s">
        <v>37</v>
      </c>
      <c r="B1" s="19" t="s">
        <v>125</v>
      </c>
      <c r="C1" s="19" t="s">
        <v>331</v>
      </c>
      <c r="D1" s="19" t="s">
        <v>124</v>
      </c>
    </row>
    <row r="2" spans="1:4" x14ac:dyDescent="0.15">
      <c r="A2" s="195">
        <v>1</v>
      </c>
      <c r="B2" t="s">
        <v>128</v>
      </c>
      <c r="C2" s="15" t="s">
        <v>38</v>
      </c>
      <c r="D2" s="16">
        <v>0</v>
      </c>
    </row>
    <row r="3" spans="1:4" x14ac:dyDescent="0.15">
      <c r="A3" s="195">
        <v>2</v>
      </c>
      <c r="B3" t="s">
        <v>127</v>
      </c>
      <c r="C3" s="15" t="s">
        <v>38</v>
      </c>
      <c r="D3" s="16">
        <v>0</v>
      </c>
    </row>
    <row r="4" spans="1:4" x14ac:dyDescent="0.15">
      <c r="A4" s="195">
        <v>3</v>
      </c>
      <c r="B4" t="s">
        <v>35</v>
      </c>
      <c r="C4" s="15" t="s">
        <v>38</v>
      </c>
      <c r="D4" s="16">
        <v>0</v>
      </c>
    </row>
    <row r="5" spans="1:4" x14ac:dyDescent="0.15">
      <c r="A5" s="195">
        <v>4</v>
      </c>
      <c r="B5" t="s">
        <v>67</v>
      </c>
      <c r="C5" s="15" t="s">
        <v>38</v>
      </c>
      <c r="D5" s="16">
        <v>0</v>
      </c>
    </row>
    <row r="6" spans="1:4" x14ac:dyDescent="0.15">
      <c r="A6" s="195">
        <v>5</v>
      </c>
      <c r="B6" t="s">
        <v>121</v>
      </c>
      <c r="C6" s="15" t="s">
        <v>38</v>
      </c>
      <c r="D6" s="16">
        <v>0</v>
      </c>
    </row>
    <row r="9" spans="1:4" x14ac:dyDescent="0.15">
      <c r="B9" s="200" t="s">
        <v>385</v>
      </c>
    </row>
    <row r="10" spans="1:4" x14ac:dyDescent="0.15">
      <c r="B10" t="s">
        <v>126</v>
      </c>
    </row>
    <row r="11" spans="1:4" x14ac:dyDescent="0.15">
      <c r="B11" s="212" t="s">
        <v>375</v>
      </c>
    </row>
    <row r="12" spans="1:4" x14ac:dyDescent="0.15">
      <c r="B12" s="17"/>
    </row>
    <row r="15" spans="1:4" x14ac:dyDescent="0.15">
      <c r="B15" s="17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0"/>
  <sheetViews>
    <sheetView zoomScale="160" zoomScaleNormal="160" workbookViewId="0">
      <selection activeCell="G10" sqref="G10"/>
    </sheetView>
  </sheetViews>
  <sheetFormatPr defaultColWidth="8.875" defaultRowHeight="11.25" x14ac:dyDescent="0.15"/>
  <cols>
    <col min="1" max="1" width="26.5" customWidth="1"/>
    <col min="2" max="2" width="16.625" customWidth="1"/>
    <col min="4" max="4" width="17" customWidth="1"/>
    <col min="5" max="5" width="15.375" customWidth="1"/>
    <col min="8" max="8" width="27.5" customWidth="1"/>
  </cols>
  <sheetData>
    <row r="1" spans="1:8" ht="19.5" x14ac:dyDescent="0.15">
      <c r="A1" s="277" t="s">
        <v>323</v>
      </c>
      <c r="B1" s="278"/>
    </row>
    <row r="3" spans="1:8" x14ac:dyDescent="0.15">
      <c r="A3" t="s">
        <v>324</v>
      </c>
      <c r="B3" s="197">
        <f>'2 Vaste Telefonie'!B30:C30</f>
        <v>0</v>
      </c>
    </row>
    <row r="4" spans="1:8" x14ac:dyDescent="0.15">
      <c r="A4" t="s">
        <v>325</v>
      </c>
      <c r="B4" s="197">
        <f>'3. Mobiel'!B43:C43</f>
        <v>0</v>
      </c>
    </row>
    <row r="5" spans="1:8" x14ac:dyDescent="0.15">
      <c r="A5" t="s">
        <v>326</v>
      </c>
      <c r="B5" s="197">
        <f>'5. Inpandige dekking'!C81</f>
        <v>0</v>
      </c>
      <c r="H5" s="13"/>
    </row>
    <row r="6" spans="1:8" x14ac:dyDescent="0.15">
      <c r="A6" t="s">
        <v>327</v>
      </c>
      <c r="B6" s="197">
        <f>'6. Migratie'!C10</f>
        <v>0</v>
      </c>
    </row>
    <row r="7" spans="1:8" x14ac:dyDescent="0.15">
      <c r="A7" s="196" t="s">
        <v>329</v>
      </c>
      <c r="B7" s="198">
        <f>SUM(B3:B6)</f>
        <v>0</v>
      </c>
      <c r="C7" t="s">
        <v>332</v>
      </c>
    </row>
    <row r="8" spans="1:8" x14ac:dyDescent="0.15">
      <c r="A8" t="s">
        <v>391</v>
      </c>
      <c r="B8" s="197">
        <v>58500000</v>
      </c>
      <c r="C8" t="s">
        <v>392</v>
      </c>
      <c r="H8" s="12"/>
    </row>
    <row r="9" spans="1:8" x14ac:dyDescent="0.15">
      <c r="H9" s="12"/>
    </row>
    <row r="10" spans="1:8" x14ac:dyDescent="0.15">
      <c r="A10" t="s">
        <v>328</v>
      </c>
    </row>
    <row r="12" spans="1:8" ht="12" thickBot="1" x14ac:dyDescent="0.2">
      <c r="H12" s="11"/>
    </row>
    <row r="13" spans="1:8" ht="19.5" customHeight="1" x14ac:dyDescent="0.15">
      <c r="B13" s="203"/>
      <c r="C13" s="270" t="s">
        <v>343</v>
      </c>
      <c r="D13" s="271"/>
      <c r="E13" s="271"/>
      <c r="F13" s="272"/>
      <c r="G13" s="203"/>
    </row>
    <row r="14" spans="1:8" ht="19.5" customHeight="1" thickBot="1" x14ac:dyDescent="0.2">
      <c r="A14" s="203"/>
      <c r="B14" s="203"/>
      <c r="C14" s="273"/>
      <c r="D14" s="274"/>
      <c r="E14" s="274"/>
      <c r="F14" s="275"/>
      <c r="G14" s="203"/>
      <c r="H14" s="11"/>
    </row>
    <row r="15" spans="1:8" x14ac:dyDescent="0.15">
      <c r="C15" s="204" t="s">
        <v>341</v>
      </c>
      <c r="D15" s="204" t="str">
        <f>A7</f>
        <v>Totale Inschrijfprijs</v>
      </c>
      <c r="E15" s="276" t="s">
        <v>342</v>
      </c>
      <c r="F15" s="276"/>
    </row>
    <row r="16" spans="1:8" x14ac:dyDescent="0.15">
      <c r="C16">
        <v>1500</v>
      </c>
      <c r="D16" s="202">
        <f>$B$7</f>
        <v>0</v>
      </c>
      <c r="E16" s="201">
        <f>D16/C16</f>
        <v>0</v>
      </c>
    </row>
    <row r="17" spans="3:5" x14ac:dyDescent="0.15">
      <c r="C17">
        <v>1400</v>
      </c>
      <c r="D17" s="202">
        <f t="shared" ref="D17:D30" si="0">$B$7</f>
        <v>0</v>
      </c>
      <c r="E17" s="201">
        <f t="shared" ref="E17:E30" si="1">D17/C17</f>
        <v>0</v>
      </c>
    </row>
    <row r="18" spans="3:5" x14ac:dyDescent="0.15">
      <c r="C18">
        <v>1300</v>
      </c>
      <c r="D18" s="202">
        <f t="shared" si="0"/>
        <v>0</v>
      </c>
      <c r="E18" s="201">
        <f t="shared" si="1"/>
        <v>0</v>
      </c>
    </row>
    <row r="19" spans="3:5" x14ac:dyDescent="0.15">
      <c r="C19">
        <v>1200</v>
      </c>
      <c r="D19" s="202">
        <f t="shared" si="0"/>
        <v>0</v>
      </c>
      <c r="E19" s="201">
        <f t="shared" si="1"/>
        <v>0</v>
      </c>
    </row>
    <row r="20" spans="3:5" x14ac:dyDescent="0.15">
      <c r="C20">
        <v>1100</v>
      </c>
      <c r="D20" s="202">
        <f t="shared" si="0"/>
        <v>0</v>
      </c>
      <c r="E20" s="201">
        <f t="shared" si="1"/>
        <v>0</v>
      </c>
    </row>
    <row r="21" spans="3:5" x14ac:dyDescent="0.15">
      <c r="C21">
        <v>1000</v>
      </c>
      <c r="D21" s="202">
        <f t="shared" si="0"/>
        <v>0</v>
      </c>
      <c r="E21" s="201">
        <f t="shared" si="1"/>
        <v>0</v>
      </c>
    </row>
    <row r="22" spans="3:5" x14ac:dyDescent="0.15">
      <c r="C22">
        <v>900</v>
      </c>
      <c r="D22" s="202">
        <f t="shared" si="0"/>
        <v>0</v>
      </c>
      <c r="E22" s="201">
        <f t="shared" si="1"/>
        <v>0</v>
      </c>
    </row>
    <row r="23" spans="3:5" x14ac:dyDescent="0.15">
      <c r="C23">
        <v>800</v>
      </c>
      <c r="D23" s="202">
        <f t="shared" si="0"/>
        <v>0</v>
      </c>
      <c r="E23" s="201">
        <f t="shared" si="1"/>
        <v>0</v>
      </c>
    </row>
    <row r="24" spans="3:5" x14ac:dyDescent="0.15">
      <c r="C24">
        <v>700</v>
      </c>
      <c r="D24" s="202">
        <f t="shared" si="0"/>
        <v>0</v>
      </c>
      <c r="E24" s="201">
        <f t="shared" si="1"/>
        <v>0</v>
      </c>
    </row>
    <row r="25" spans="3:5" x14ac:dyDescent="0.15">
      <c r="C25">
        <v>600</v>
      </c>
      <c r="D25" s="202">
        <f t="shared" si="0"/>
        <v>0</v>
      </c>
      <c r="E25" s="201">
        <f t="shared" si="1"/>
        <v>0</v>
      </c>
    </row>
    <row r="26" spans="3:5" x14ac:dyDescent="0.15">
      <c r="C26">
        <v>500</v>
      </c>
      <c r="D26" s="202">
        <f t="shared" si="0"/>
        <v>0</v>
      </c>
      <c r="E26" s="201">
        <f t="shared" si="1"/>
        <v>0</v>
      </c>
    </row>
    <row r="27" spans="3:5" x14ac:dyDescent="0.15">
      <c r="C27">
        <v>400</v>
      </c>
      <c r="D27" s="202">
        <f t="shared" si="0"/>
        <v>0</v>
      </c>
      <c r="E27" s="201">
        <f t="shared" si="1"/>
        <v>0</v>
      </c>
    </row>
    <row r="28" spans="3:5" x14ac:dyDescent="0.15">
      <c r="C28">
        <v>300</v>
      </c>
      <c r="D28" s="202">
        <f t="shared" si="0"/>
        <v>0</v>
      </c>
      <c r="E28" s="201">
        <f t="shared" si="1"/>
        <v>0</v>
      </c>
    </row>
    <row r="29" spans="3:5" x14ac:dyDescent="0.15">
      <c r="C29">
        <v>200</v>
      </c>
      <c r="D29" s="202">
        <f t="shared" si="0"/>
        <v>0</v>
      </c>
      <c r="E29" s="201">
        <f t="shared" si="1"/>
        <v>0</v>
      </c>
    </row>
    <row r="30" spans="3:5" x14ac:dyDescent="0.15">
      <c r="C30">
        <v>100</v>
      </c>
      <c r="D30" s="202">
        <f t="shared" si="0"/>
        <v>0</v>
      </c>
      <c r="E30" s="201">
        <f t="shared" si="1"/>
        <v>0</v>
      </c>
    </row>
  </sheetData>
  <sheetProtection selectLockedCells="1"/>
  <mergeCells count="3">
    <mergeCell ref="C13:F14"/>
    <mergeCell ref="E15:F15"/>
    <mergeCell ref="A1:B1"/>
  </mergeCells>
  <conditionalFormatting sqref="B7">
    <cfRule type="expression" dxfId="0" priority="1">
      <formula>$B$7&gt;$B$8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5c8cb159-2b14-44f1-9f1e-2f87ce4796ac" ContentTypeId="0x0101" PreviousValue="false"/>
</file>

<file path=customXml/item2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/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6F02B87080349ABC9AC804B7529D3" ma:contentTypeVersion="0" ma:contentTypeDescription="Een nieuw document maken." ma:contentTypeScope="" ma:versionID="e14e1975a0beee23ea293ee5c5c2ea6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d2a6fdfcb71de048e140027f1bc31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91E752-9A6D-4B6B-AED2-4FD68E7EAD20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88CA08DD-C1F3-40DB-AE53-86019A530021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56C10497-7C00-497A-BAA9-F52915A793B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490E1D4-E583-488D-83E8-481B2E96E2B9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3B81EC6A-77C1-4135-8671-B3A7B1B5BA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10</vt:i4>
      </vt:variant>
      <vt:variant>
        <vt:lpstr>Benoemde bereiken</vt:lpstr>
      </vt:variant>
      <vt:variant>
        <vt:i4>1</vt:i4>
      </vt:variant>
    </vt:vector>
  </HeadingPairs>
  <TitlesOfParts>
    <vt:vector size="11" baseType="lpstr">
      <vt:lpstr>0. Voorblad</vt:lpstr>
      <vt:lpstr>1. Toelichting</vt:lpstr>
      <vt:lpstr>2 Vaste Telefonie</vt:lpstr>
      <vt:lpstr>3. Mobiel</vt:lpstr>
      <vt:lpstr>4. Tariefzones mobiel</vt:lpstr>
      <vt:lpstr>5. Inpandige dekking</vt:lpstr>
      <vt:lpstr>6. Migratie</vt:lpstr>
      <vt:lpstr>7. Diversen</vt:lpstr>
      <vt:lpstr>Overzicht Totale kosten</vt:lpstr>
      <vt:lpstr>A2. Migratie snelheid</vt:lpstr>
      <vt:lpstr>'0. Voorblad'!Afdrukbereik</vt:lpstr>
    </vt:vector>
  </TitlesOfParts>
  <Company>UWV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Michiel van Hemert</dc:creator>
  <cp:lastModifiedBy>Fermont, Dominique (D.)</cp:lastModifiedBy>
  <cp:lastPrinted>2016-06-07T07:58:08Z</cp:lastPrinted>
  <dcterms:created xsi:type="dcterms:W3CDTF">2014-02-05T15:29:02Z</dcterms:created>
  <dcterms:modified xsi:type="dcterms:W3CDTF">2022-01-14T13:23:19Z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0x0101001306F02B87080349ABC9AC804B7529D3</vt:lpwstr>
  </property>
  <property fmtid="{D5CDD505-2E9C-101B-9397-08002B2CF9AE}" pid="3" name="_dlc_DocIdItemGuid">
    <vt:lpwstr>7623dc9b-72ce-47d6-bf76-06a7d6fc3f5d</vt:lpwstr>
  </property>
  <property fmtid="{D5CDD505-2E9C-101B-9397-08002B2CF9AE}" pid="4" name="BT Document Line of Business">
    <vt:lpwstr/>
  </property>
  <property fmtid="{D5CDD505-2E9C-101B-9397-08002B2CF9AE}" pid="5" name="Document Language">
    <vt:lpwstr/>
  </property>
</Properties>
</file>