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Z:\VB Plus Office\02. Projecten\171066 Biezonderwijs\171066 Biezonderwijs Onderh regie org\9. Exploitatiefase\9.1 Onderhoud gebouw en installaties\3. Aanbesteding Percelen\Nota van Inlichtingen P3\"/>
    </mc:Choice>
  </mc:AlternateContent>
  <xr:revisionPtr revIDLastSave="0" documentId="8_{9B0E690F-3ACE-4C37-8EFA-5354FC3D0334}" xr6:coauthVersionLast="47" xr6:coauthVersionMax="47" xr10:uidLastSave="{00000000-0000-0000-0000-000000000000}"/>
  <bookViews>
    <workbookView xWindow="-28920" yWindow="-8775" windowWidth="29040" windowHeight="15840" activeTab="3" xr2:uid="{00000000-000D-0000-FFFF-FFFF00000000}"/>
  </bookViews>
  <sheets>
    <sheet name="Totaal Onderhoud" sheetId="2" r:id="rId1"/>
    <sheet name="Preventief Onderhoud" sheetId="1" r:id="rId2"/>
    <sheet name="Correctief Onderhoud" sheetId="3" r:id="rId3"/>
    <sheet name="Vervangend Onderhoud" sheetId="4" r:id="rId4"/>
  </sheets>
  <definedNames>
    <definedName name="_xlnm._FilterDatabase" localSheetId="1" hidden="1">'Preventief Onderhoud'!$A$4:$F$122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4" l="1"/>
  <c r="M118" i="1"/>
  <c r="M160" i="1"/>
  <c r="M202" i="1"/>
  <c r="M289" i="1"/>
  <c r="F14" i="4"/>
  <c r="F9" i="4"/>
  <c r="F8" i="4"/>
  <c r="F7" i="4"/>
  <c r="F6" i="4"/>
  <c r="I16" i="3"/>
  <c r="I15" i="3"/>
  <c r="I14" i="3"/>
  <c r="I13" i="3"/>
  <c r="I12" i="3"/>
  <c r="I11" i="3"/>
  <c r="I10" i="3"/>
  <c r="I9" i="3"/>
  <c r="I8" i="3"/>
  <c r="F10" i="4" l="1"/>
  <c r="F15" i="4" s="1"/>
  <c r="F16" i="4" s="1"/>
  <c r="I6" i="3"/>
  <c r="C7" i="2" s="1"/>
  <c r="F20" i="4" l="1"/>
  <c r="F22" i="4"/>
  <c r="F21" i="4"/>
  <c r="F24" i="4" l="1"/>
  <c r="F28" i="4" s="1"/>
  <c r="C8" i="2" s="1"/>
  <c r="I371" i="1"/>
  <c r="J371" i="1"/>
  <c r="K371" i="1"/>
  <c r="L371" i="1"/>
  <c r="H37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21" i="1"/>
  <c r="I318" i="1"/>
  <c r="J318" i="1"/>
  <c r="K318" i="1"/>
  <c r="L318" i="1"/>
  <c r="H31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268" i="1"/>
  <c r="I265" i="1"/>
  <c r="J265" i="1"/>
  <c r="K265" i="1"/>
  <c r="L265" i="1"/>
  <c r="H265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28" i="1"/>
  <c r="I225" i="1"/>
  <c r="J225" i="1"/>
  <c r="K225" i="1"/>
  <c r="L225" i="1"/>
  <c r="H225" i="1"/>
  <c r="M194" i="1"/>
  <c r="M195" i="1"/>
  <c r="M196" i="1"/>
  <c r="M197" i="1"/>
  <c r="M198" i="1"/>
  <c r="M199" i="1"/>
  <c r="M200" i="1"/>
  <c r="M201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193" i="1"/>
  <c r="I190" i="1"/>
  <c r="J190" i="1"/>
  <c r="K190" i="1"/>
  <c r="L190" i="1"/>
  <c r="H190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47" i="1"/>
  <c r="I144" i="1"/>
  <c r="J144" i="1"/>
  <c r="K144" i="1"/>
  <c r="L144" i="1"/>
  <c r="H144" i="1"/>
  <c r="M110" i="1"/>
  <c r="M111" i="1"/>
  <c r="M112" i="1"/>
  <c r="M113" i="1"/>
  <c r="M114" i="1"/>
  <c r="M115" i="1"/>
  <c r="M116" i="1"/>
  <c r="M117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09" i="1"/>
  <c r="I106" i="1"/>
  <c r="J106" i="1"/>
  <c r="K106" i="1"/>
  <c r="L106" i="1"/>
  <c r="H106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60" i="1"/>
  <c r="I57" i="1"/>
  <c r="J57" i="1"/>
  <c r="K57" i="1"/>
  <c r="L57" i="1"/>
  <c r="H57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23" i="1"/>
  <c r="L20" i="1"/>
  <c r="I20" i="1"/>
  <c r="J20" i="1"/>
  <c r="K20" i="1"/>
  <c r="H20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5" i="1"/>
  <c r="M225" i="1" l="1"/>
  <c r="J373" i="1"/>
  <c r="I373" i="1"/>
  <c r="H373" i="1"/>
  <c r="L373" i="1"/>
  <c r="M190" i="1"/>
  <c r="M265" i="1"/>
  <c r="M318" i="1"/>
  <c r="M371" i="1"/>
  <c r="M144" i="1"/>
  <c r="M20" i="1"/>
  <c r="K373" i="1"/>
  <c r="M57" i="1"/>
  <c r="M106" i="1"/>
  <c r="D8" i="2"/>
  <c r="D7" i="2"/>
  <c r="M373" i="1" l="1"/>
  <c r="C6" i="2" s="1"/>
  <c r="C4" i="2" s="1"/>
  <c r="D4" i="2" s="1"/>
  <c r="D6" i="2" l="1"/>
</calcChain>
</file>

<file path=xl/sharedStrings.xml><?xml version="1.0" encoding="utf-8"?>
<sst xmlns="http://schemas.openxmlformats.org/spreadsheetml/2006/main" count="2212" uniqueCount="467">
  <si>
    <t>NL/SfB</t>
  </si>
  <si>
    <t>Element</t>
  </si>
  <si>
    <t>Hoeveelheid</t>
  </si>
  <si>
    <t>Eenheid</t>
  </si>
  <si>
    <t>Conditie</t>
  </si>
  <si>
    <t>Omschrijving</t>
  </si>
  <si>
    <t>m2</t>
  </si>
  <si>
    <t>st</t>
  </si>
  <si>
    <t>pst</t>
  </si>
  <si>
    <t>m1</t>
  </si>
  <si>
    <t>5212</t>
  </si>
  <si>
    <t>Hemelwaterafvoer pluvia (inpandig)</t>
  </si>
  <si>
    <t>11x pluvia hoge dak, 2x dak voorzijde, 4x gymzaal</t>
  </si>
  <si>
    <t>Parcours</t>
  </si>
  <si>
    <t>Activiteiten</t>
  </si>
  <si>
    <t>prijs/eh. 
Jaar 1</t>
  </si>
  <si>
    <t>prijs/eh. 
Jaar 2</t>
  </si>
  <si>
    <t>prijs/eh. 
Jaar 3</t>
  </si>
  <si>
    <t>Totaal Prijs</t>
  </si>
  <si>
    <t>Zonnesteen</t>
  </si>
  <si>
    <t>5211</t>
  </si>
  <si>
    <t>Hemelwaterafvoer pvc</t>
  </si>
  <si>
    <t>Bodde 1</t>
  </si>
  <si>
    <t>Hemelwaterafvoer staal</t>
  </si>
  <si>
    <t>Voorzien van schilderwerk</t>
  </si>
  <si>
    <t>Bodde 2</t>
  </si>
  <si>
    <t>De Keyzer</t>
  </si>
  <si>
    <t>Nooderlicht</t>
  </si>
  <si>
    <t>Praktijkcollege</t>
  </si>
  <si>
    <t>T.b.v. opbouw technische ruimte</t>
  </si>
  <si>
    <t>4x pluvia afvoerpunten</t>
  </si>
  <si>
    <t>T.b.v. gymzaal</t>
  </si>
  <si>
    <t>Westerwel</t>
  </si>
  <si>
    <t>Bijgebouw Bodde 1</t>
  </si>
  <si>
    <t>Stadsuitloop zink</t>
  </si>
  <si>
    <t>Noodoversort 220x80 zink</t>
  </si>
  <si>
    <t>TOTAAL ONDERHOUD</t>
  </si>
  <si>
    <t>Vervangend onderhoud</t>
  </si>
  <si>
    <t>CORRECTIEF ONDERHOUD</t>
  </si>
  <si>
    <t>VERVANGEND ONDERHOUD EN KLANTWENSEN</t>
  </si>
  <si>
    <t xml:space="preserve">Let op! Enkel de witte vlakken dienen ingevuld te worden. </t>
  </si>
  <si>
    <t>Manuurloon</t>
  </si>
  <si>
    <t>* Functies</t>
  </si>
  <si>
    <t>Overige functies binnen deze tariefgroep.</t>
  </si>
  <si>
    <t>Uurtarief exclusief toeslagen en exclusief btw*</t>
  </si>
  <si>
    <t>Uren (fictief)</t>
  </si>
  <si>
    <t>Totaal (fictief)</t>
  </si>
  <si>
    <t>Manuurloon 01</t>
  </si>
  <si>
    <t>Projectleider*</t>
  </si>
  <si>
    <t xml:space="preserve">Leidinggevend aan de compolete uitvoering rapporterend aan klant en contractmanager. </t>
  </si>
  <si>
    <t>Manuurloon 02</t>
  </si>
  <si>
    <t>Werkvoorbereider*</t>
  </si>
  <si>
    <t>Zelfstandig operernd in alle voorbereidende werkzaamehden materiaal, planning e.d.</t>
  </si>
  <si>
    <t>Manuurloon 03</t>
  </si>
  <si>
    <t>Alle voorkomende technische reviseer werkzaamheden (geen bouwkundig tekenwerk)</t>
  </si>
  <si>
    <t>Subtotaal uren (fictief)</t>
  </si>
  <si>
    <t>Eventuele opmerkingen/toelichting</t>
  </si>
  <si>
    <t>Percentage</t>
  </si>
  <si>
    <t xml:space="preserve">Toeslag percentages </t>
  </si>
  <si>
    <t>Toeslag 01</t>
  </si>
  <si>
    <t>Toeslag 02</t>
  </si>
  <si>
    <t>Groot Materiaal</t>
  </si>
  <si>
    <t>Toeslag 03</t>
  </si>
  <si>
    <t>Onderaanneming</t>
  </si>
  <si>
    <t>Toeslag 04</t>
  </si>
  <si>
    <t>Winst &amp; risico</t>
  </si>
  <si>
    <t>Totaal  (fictief)</t>
  </si>
  <si>
    <t>* Uurtarieven zijn inclusief voorrijkosten, reiskosten en overige functionarisgebonden kosten.</t>
  </si>
  <si>
    <t>De Keijzer</t>
  </si>
  <si>
    <t>De Bodde 1</t>
  </si>
  <si>
    <t>De Bodde 2</t>
  </si>
  <si>
    <t>Totaal</t>
  </si>
  <si>
    <t>catalogus nader omschrijven door inschrijver</t>
  </si>
  <si>
    <t>Manuurloon 04</t>
  </si>
  <si>
    <t>Ecel. BTW.</t>
  </si>
  <si>
    <t>Incl. BTW</t>
  </si>
  <si>
    <t>9013</t>
  </si>
  <si>
    <t>Drainagevoorziening algemeen</t>
  </si>
  <si>
    <t>Onderhoudsconcept en taakplan formuleren door opdrachtnemer</t>
  </si>
  <si>
    <t>6513</t>
  </si>
  <si>
    <t>Poederblusser</t>
  </si>
  <si>
    <t>5721</t>
  </si>
  <si>
    <t>Kanaalventilator algemeen</t>
  </si>
  <si>
    <t>S&amp;P ventilator</t>
  </si>
  <si>
    <t>5710</t>
  </si>
  <si>
    <t>Ventilatie dakdoorvoer metaal</t>
  </si>
  <si>
    <t>5610</t>
  </si>
  <si>
    <t xml:space="preserve">CV-verdeler/verzamelaar </t>
  </si>
  <si>
    <t>Therminon 10</t>
  </si>
  <si>
    <t>CV-expansievat individueel</t>
  </si>
  <si>
    <t>18 lit/0,5 Flexcon</t>
  </si>
  <si>
    <t>5321</t>
  </si>
  <si>
    <t>Boiler elektr. 80-250 liter</t>
  </si>
  <si>
    <t>Daalderop mono koper Type 07.14 18 049</t>
  </si>
  <si>
    <t>5151</t>
  </si>
  <si>
    <t>Warmtepompen algemeen</t>
  </si>
  <si>
    <t>Termo 07C / fabricanr. OA007BL14167001</t>
  </si>
  <si>
    <t>5121</t>
  </si>
  <si>
    <t>WW-pomp individueel</t>
  </si>
  <si>
    <t>T.b.v. warmwater circuit</t>
  </si>
  <si>
    <t>CV-pomp collectief</t>
  </si>
  <si>
    <t>Grundoss</t>
  </si>
  <si>
    <t>6720</t>
  </si>
  <si>
    <t>Gebouwbeheersysteem algemeen</t>
  </si>
  <si>
    <t>bvo</t>
  </si>
  <si>
    <t>t.p.v. regelkast techniek</t>
  </si>
  <si>
    <t>Brandslang haspel</t>
  </si>
  <si>
    <t>Brandmeldinstallatie totaal</t>
  </si>
  <si>
    <t>6221</t>
  </si>
  <si>
    <t>Verdeelkast (regelkast techniek)</t>
  </si>
  <si>
    <t>5771</t>
  </si>
  <si>
    <t>Luchtkanalen ventilatie</t>
  </si>
  <si>
    <t>Luchtbehandelingskast toevoer  0,6 - 1,4 m3/s</t>
  </si>
  <si>
    <t>LBK Dantherm, 2500 m3/h Model CDP 125 -3x400V wcc</t>
  </si>
  <si>
    <t>Warmteterugwin-sectie algemeen</t>
  </si>
  <si>
    <t xml:space="preserve">Warmteterugwinunit Zehnder type WHR 930 </t>
  </si>
  <si>
    <t>Dakventilator algemeen</t>
  </si>
  <si>
    <t>Orcon MPV</t>
  </si>
  <si>
    <t>Rosenberg</t>
  </si>
  <si>
    <t>1x Td ruimte 1030, 1x kooklokaal 1036, 1x  aula ruimte 1044/45</t>
  </si>
  <si>
    <t>Ventilatiedakdoorvoer kunststof plat</t>
  </si>
  <si>
    <t>3x rond 250, 63x rond 125</t>
  </si>
  <si>
    <t>5611</t>
  </si>
  <si>
    <t>Radiatoren</t>
  </si>
  <si>
    <t>Membraamafsluiter warmtedistributie  </t>
  </si>
  <si>
    <t>T.b.v. cv groepen</t>
  </si>
  <si>
    <t>Inregelafsluiter warmtedistributie DN 20-40</t>
  </si>
  <si>
    <t>Falmco 110/05</t>
  </si>
  <si>
    <t>5512</t>
  </si>
  <si>
    <t>Splitsysteem enkelvoudig &lt; 3 kW</t>
  </si>
  <si>
    <t>Carrier 12-12-08 R410 Type 38NYVots H</t>
  </si>
  <si>
    <t>5334</t>
  </si>
  <si>
    <t>Zwembad-watersysteem algemeen</t>
  </si>
  <si>
    <t>Bestaande uit pomp, Sem control unit, zandfilter, zuur-en choor doseerunit en flowmeter</t>
  </si>
  <si>
    <t>5322</t>
  </si>
  <si>
    <t>Voorraadboiler indirect verwarmd 500 l</t>
  </si>
  <si>
    <t>Close-in boiler</t>
  </si>
  <si>
    <t>Daalderop 15 liter</t>
  </si>
  <si>
    <t xml:space="preserve">Daalderop 15 liter </t>
  </si>
  <si>
    <t>AO Smith 120 liter</t>
  </si>
  <si>
    <t>Boiler elektrisch 50 liter</t>
  </si>
  <si>
    <t>Daalderop 50 liter</t>
  </si>
  <si>
    <t>5130</t>
  </si>
  <si>
    <t>Stadsverwarming algemeen totaal</t>
  </si>
  <si>
    <t>CV-pomp individueel</t>
  </si>
  <si>
    <t>T.b.v. cv -groepen</t>
  </si>
  <si>
    <t>Incl. luchttoevoerroosters / afzuigrozetten (124 stuks)</t>
  </si>
  <si>
    <t>Luchtbehandelingskast toevoer &lt; 0,6 m3/s</t>
  </si>
  <si>
    <t>Verhulst VKT-2005 order L2777 102 432 m3/h</t>
  </si>
  <si>
    <t>Luchtbehandelingskast toevoer 2,8 - 5,6 m3/s</t>
  </si>
  <si>
    <t>Verhulst VKT-2005 order L2777 101 15228 m3/h + Verhulst VKT-2005 order L2777 13608 m3/h</t>
  </si>
  <si>
    <t>Keuken</t>
  </si>
  <si>
    <t>Stork VDA250/4EC, 230V, 50hz (toiletgroep)</t>
  </si>
  <si>
    <t>Stork VDA200/4EC, 230V, 50hz (Gymzaal+Spoelkeuken)</t>
  </si>
  <si>
    <t>Rucon, leslokalen 1e verdieping</t>
  </si>
  <si>
    <t>Natte ruimten 1e verdieping</t>
  </si>
  <si>
    <t>Stork VDA250/4EC, 230V, 50hz (toiletgroep )</t>
  </si>
  <si>
    <t>Incl. 6 stralingspanelen t.p.v. gymzaal</t>
  </si>
  <si>
    <t>Inregelafsluiter warmtedistributie DN 65</t>
  </si>
  <si>
    <t>STA_F 65</t>
  </si>
  <si>
    <t>Inregelafsluiter warmtedistributie DN 50</t>
  </si>
  <si>
    <t>STA-F 50</t>
  </si>
  <si>
    <t>Inregelafsluiter warmtedistributie DN 40</t>
  </si>
  <si>
    <t>STA-D 40</t>
  </si>
  <si>
    <t>Inregelafsluiter warmtedistributie DN 32</t>
  </si>
  <si>
    <t>STA-D 32</t>
  </si>
  <si>
    <t>Inregelafsluiter warmtedistributie DN 25</t>
  </si>
  <si>
    <t>STA-D 25</t>
  </si>
  <si>
    <t>Inregelafsluiter warmtedistrib. &lt; DN 20</t>
  </si>
  <si>
    <t>STA-D 10 en 15</t>
  </si>
  <si>
    <t>CV-expansievat collectief</t>
  </si>
  <si>
    <t>Flamco Flexcon 140/1</t>
  </si>
  <si>
    <t xml:space="preserve">Mitsubisch SRC 50ZMX-S 2,9 kw </t>
  </si>
  <si>
    <t>Carrier 2,82 KW</t>
  </si>
  <si>
    <t>Daalderop E 50 liter</t>
  </si>
  <si>
    <t>Boiler gas &gt;250 liter</t>
  </si>
  <si>
    <t>Sentry Type B11 bouwjaar 2004</t>
  </si>
  <si>
    <t>T.b.v. stadsverwarming</t>
  </si>
  <si>
    <t>T.b.v. groep radiatoren</t>
  </si>
  <si>
    <t>T.b.v. groep radiatoren /gymzaal</t>
  </si>
  <si>
    <t>T.b.v. groep luchtbehandeling</t>
  </si>
  <si>
    <t>T.b.v. groep auticluster</t>
  </si>
  <si>
    <t>T.b.v. LBK UPS 36-50F</t>
  </si>
  <si>
    <t>T.b.v. warmwater UPS 25-60</t>
  </si>
  <si>
    <t>3120</t>
  </si>
  <si>
    <t>Ventilatie plafond / gevel rooster staal</t>
  </si>
  <si>
    <t>t.p.v. buitenplafond volkern</t>
  </si>
  <si>
    <t>7312</t>
  </si>
  <si>
    <t>Afzuigkap keukenblok algemeen</t>
  </si>
  <si>
    <t>T.p.v. kooklokaal + techniek lokaal</t>
  </si>
  <si>
    <t>5820</t>
  </si>
  <si>
    <t>Centrale regelkast CV-installatie</t>
  </si>
  <si>
    <t>Incl. luchttoevoerroosters / afzuigrozetten (113 stuks)</t>
  </si>
  <si>
    <t>Luchtbehandelingskast toevoer VB + WTW 2,8 - 5,6 m3/s</t>
  </si>
  <si>
    <t>GEA Cairplus 160.125 VVV</t>
  </si>
  <si>
    <t>Stork Air groot MX 210 ZMV (gymzaal)</t>
  </si>
  <si>
    <t>Stork Air klein (aula, keuken)</t>
  </si>
  <si>
    <t>Stork Air groot (aula, keuken)</t>
  </si>
  <si>
    <t>Stork Air klein (hoge dak)</t>
  </si>
  <si>
    <t>Stork Air groot (hoge dak)</t>
  </si>
  <si>
    <t>5630</t>
  </si>
  <si>
    <t>Vuilfiter CV installatie</t>
  </si>
  <si>
    <t xml:space="preserve">Luchtafscheider </t>
  </si>
  <si>
    <t>Spirovent 82/89 DN 80</t>
  </si>
  <si>
    <t>Incl. 18x stralingspanelen, 96x thermo. kraan</t>
  </si>
  <si>
    <t xml:space="preserve">CV-expansievat </t>
  </si>
  <si>
    <t>Flexcon 300/1,0</t>
  </si>
  <si>
    <t>Afsluiter warmtedistributie 5/4"-2"</t>
  </si>
  <si>
    <t>Klepafsluiter warmtedistributie DN 40</t>
  </si>
  <si>
    <t>5531</t>
  </si>
  <si>
    <t>Inregelafsluiter koudedistributie DN 40</t>
  </si>
  <si>
    <t>STA-D 32-50</t>
  </si>
  <si>
    <t>Splitsysteem enkelvoudig 3 - 6 kW</t>
  </si>
  <si>
    <t>T.b.v. serverruimte</t>
  </si>
  <si>
    <t>Itho 300 liter Type OLB-300</t>
  </si>
  <si>
    <t>Daalderop 10 liter (berging BG)</t>
  </si>
  <si>
    <t>Daalderop 10 liter (kooklokaal)</t>
  </si>
  <si>
    <t>Daalderop 10 liter (personeelsruimte)</t>
  </si>
  <si>
    <t>5310</t>
  </si>
  <si>
    <t>Waterleidingnet algemeen</t>
  </si>
  <si>
    <t>CV-ketel HR</t>
  </si>
  <si>
    <t>Nefit HR 70 kW</t>
  </si>
  <si>
    <t>Nefit HR 100 kW</t>
  </si>
  <si>
    <t>Standen geregelede pompen</t>
  </si>
  <si>
    <t>Toerengeregelde pompen</t>
  </si>
  <si>
    <t>Luchtbehandelingskast toevoer VB + WTW 0,6 - 1,4 m3/s</t>
  </si>
  <si>
    <t>Gea Happel, CAIRplus 064, 3000 m3/h (Gymzaal)</t>
  </si>
  <si>
    <t>Luchtbehandelingskast toevoer VB + WTW &lt; 0,6 m3/s</t>
  </si>
  <si>
    <t>Gea Happel (Aula)</t>
  </si>
  <si>
    <t>Incl. luchttoevoerroosters / afzuigrozetten (60stuks) inblaaszakken (6stuks)</t>
  </si>
  <si>
    <t>5741</t>
  </si>
  <si>
    <t>Mechanische ventilatie unit + WTW</t>
  </si>
  <si>
    <t>Inatherm type VEX HR40 of VR 700E</t>
  </si>
  <si>
    <t>t.b.v. tolietruimte</t>
  </si>
  <si>
    <t xml:space="preserve">Rucon 700 m/h </t>
  </si>
  <si>
    <t>Luchtafscheider</t>
  </si>
  <si>
    <t>Spirovent BAO80F</t>
  </si>
  <si>
    <t>Incl. 10 stralingspanelen t.p.v. gymzaal</t>
  </si>
  <si>
    <t>Flamco Flexcon 110/05</t>
  </si>
  <si>
    <t>Flamco Flexcon 12/05</t>
  </si>
  <si>
    <t>Carrier 38NYV035H 2 KW (serverruimte)</t>
  </si>
  <si>
    <t>Voorraadboiler indirect verwarmd 300 l</t>
  </si>
  <si>
    <t>Buderus</t>
  </si>
  <si>
    <t>Daalderop 80 liter</t>
  </si>
  <si>
    <t xml:space="preserve">Daalderop 10 liter </t>
  </si>
  <si>
    <t>Nefit Topline 100 kw</t>
  </si>
  <si>
    <t>Grundfoss (t.b.v. radiatoren)</t>
  </si>
  <si>
    <t>t.b.v. Transportpomp Grundfoss Magna</t>
  </si>
  <si>
    <t>Grunfoss UPS 25-80 (stralingpanelen Gymzaal)</t>
  </si>
  <si>
    <t>t.b.v. LBK Grunfoss UPS 25-40</t>
  </si>
  <si>
    <t>t.b.v. tapwater Grunfoss</t>
  </si>
  <si>
    <t>Nefit Topline 70 kW</t>
  </si>
  <si>
    <t>t.p.v. gevel speelplaats</t>
  </si>
  <si>
    <t>7412</t>
  </si>
  <si>
    <t>Toilet aangepast algemeen</t>
  </si>
  <si>
    <t>Luchtbehandelingskast toevoer VB + WTW 1,4 - 2,8 m3/s</t>
  </si>
  <si>
    <t>Gea Happel 6150 m3/h CO.44/vbv</t>
  </si>
  <si>
    <t>Gea Happel 9525 m3/h  C40B5DhFE75</t>
  </si>
  <si>
    <t>Incl. luchttoevoerroosters / afzuigrozetten (170 stuks)</t>
  </si>
  <si>
    <t xml:space="preserve">Stork Air VPM 19/24 </t>
  </si>
  <si>
    <t>Stork Air VDA 160</t>
  </si>
  <si>
    <t>Stork Air VDA 250</t>
  </si>
  <si>
    <t>Stork Air VDA 355 6EC</t>
  </si>
  <si>
    <t>Spirovent BAO100F</t>
  </si>
  <si>
    <t>5613</t>
  </si>
  <si>
    <t>Vloerverwarming algemeen</t>
  </si>
  <si>
    <t xml:space="preserve">incl.   2 vloerverwarmingssets </t>
  </si>
  <si>
    <t>Incl. 9 stralingspanelen t.p.v. gymzaal</t>
  </si>
  <si>
    <t>STA-F 40</t>
  </si>
  <si>
    <t>Flamco Flexcon</t>
  </si>
  <si>
    <t>TSA warmtedistributie platenwisselaar</t>
  </si>
  <si>
    <t>stk</t>
  </si>
  <si>
    <t>Nibe N14-St16-17 80KW</t>
  </si>
  <si>
    <t>Nibe EKS -EX-500</t>
  </si>
  <si>
    <t>Daalderop 10 liter</t>
  </si>
  <si>
    <t>5314</t>
  </si>
  <si>
    <t>Hydrofoor</t>
  </si>
  <si>
    <t>Duijvelaar pompen 2 traps DPVE4-30 bouwjaar 2007</t>
  </si>
  <si>
    <t>Grundfos UP 20-30</t>
  </si>
  <si>
    <t>Grundfos magna 3  bouwjaar 2014</t>
  </si>
  <si>
    <t>Grundfos magna 32-100</t>
  </si>
  <si>
    <t>Grunfos ups 25-80</t>
  </si>
  <si>
    <t xml:space="preserve">Grundfos UP 20-45 </t>
  </si>
  <si>
    <t xml:space="preserve">Zonnesteen </t>
  </si>
  <si>
    <t>2x de R-40 1x 2655 m3/h / 1x 1989 m3/h</t>
  </si>
  <si>
    <t>2x Versor-R-70 1x 8726 m3/h / 1x 8891 m3/h</t>
  </si>
  <si>
    <t>Incl. luchttoevoerroosters / afzuigrozetten (146 stuks)</t>
  </si>
  <si>
    <t>Rucon RDA 31 3540 bouwjaar 2006</t>
  </si>
  <si>
    <t>Bouwjaar 2006</t>
  </si>
  <si>
    <t>Rucon RDA 31 3535 bouwjaar 2006</t>
  </si>
  <si>
    <t>Bouwjaar 2014</t>
  </si>
  <si>
    <t>Spirovent BAO80F ( tekstelement aangepast!!)</t>
  </si>
  <si>
    <t>Incl. stralingspanelen, 86x radiatorkranen</t>
  </si>
  <si>
    <t>Flamco Flexcon 300/0,5</t>
  </si>
  <si>
    <t>Flamco Flexcon 110/1,5</t>
  </si>
  <si>
    <t>STA-F 65</t>
  </si>
  <si>
    <t>STA-D  15</t>
  </si>
  <si>
    <t>Bouwjaar 2008</t>
  </si>
  <si>
    <t>Bouwjaar 2016</t>
  </si>
  <si>
    <t>Boiler elektrisch 80 liter</t>
  </si>
  <si>
    <t>Indirect gestookte boiler (op CV installatie)</t>
  </si>
  <si>
    <t>Nefit Econline HR 43</t>
  </si>
  <si>
    <t>Grundfoss, bouwjaar 2008</t>
  </si>
  <si>
    <t>Grundfoss bouwjaar 2014</t>
  </si>
  <si>
    <t>Grundfoss Magna bouwjaar 2014</t>
  </si>
  <si>
    <t>Grundfoss Alpha bouwjaar 2014</t>
  </si>
  <si>
    <t>Dauerluftung gevelkozijnen, aluminium</t>
  </si>
  <si>
    <t>Ventilatierooster aluminium</t>
  </si>
  <si>
    <t>Deurroosters</t>
  </si>
  <si>
    <t>Brandventilatievoorziening rookgordijn</t>
  </si>
  <si>
    <t>1x kantoor, 6x praktijklokaal</t>
  </si>
  <si>
    <t>Incl. luchttoevoerroosters / afzuigrozetten (136 stuks)</t>
  </si>
  <si>
    <t xml:space="preserve">Atrea (t.b.v. kooklokaal 1e verd., cons lokaal bg) </t>
  </si>
  <si>
    <t>Holland Heating</t>
  </si>
  <si>
    <t>Wandventilator algemeen</t>
  </si>
  <si>
    <t>t.b.v. lasdampen afzuiginstallatie</t>
  </si>
  <si>
    <t>5640</t>
  </si>
  <si>
    <t>Heteluchtverwarming</t>
  </si>
  <si>
    <t>Waterzijdig gestookt</t>
  </si>
  <si>
    <t>incl.   25 vloerverwarmingssets en 16 stralingspanelen (vanaf tek.)</t>
  </si>
  <si>
    <t>Incl. 9x thermo. kraan</t>
  </si>
  <si>
    <t>Flexcon 220/0.5</t>
  </si>
  <si>
    <t>Flexcon 35/0,5</t>
  </si>
  <si>
    <t>STA-D t.b.v. groep stralingspanelen en groepen LBK</t>
  </si>
  <si>
    <t>t.b.v. serverruimte</t>
  </si>
  <si>
    <t>Daalderop (1x) 50 liter, (1x) 30 liter</t>
  </si>
  <si>
    <t>A.O. Smith Thermo control, 368 liter</t>
  </si>
  <si>
    <t>Daalderop 10 liter (werkkast, pantry lokaal)</t>
  </si>
  <si>
    <t>Thermia Robust 45 UM</t>
  </si>
  <si>
    <t>T.b.v. cv ketel grundfoss UPS 25-80 130</t>
  </si>
  <si>
    <t>T.v.b. vloerverwarming Grundfoos (vanaf tek.)</t>
  </si>
  <si>
    <t>T.b.v. warmptepompen Grundfoss</t>
  </si>
  <si>
    <t>T.b.v. stralingspanelen Grundfoss</t>
  </si>
  <si>
    <t>T.b.v. LBK Grundfoss</t>
  </si>
  <si>
    <t>T.b.v. totaal systeem Grundfoss</t>
  </si>
  <si>
    <t>Remeha  Quinta 85</t>
  </si>
  <si>
    <t>Remeha  Quinta 65</t>
  </si>
  <si>
    <t>Hier vallen geen hoofd / verdeelkasten onder</t>
  </si>
  <si>
    <t>Hier vallen geen hoofd- / verdeelkasten onder</t>
  </si>
  <si>
    <t>Tbv Gymzaal Carrier Type VZR 71-250</t>
  </si>
  <si>
    <t>Carrier RZR 11-355 39HQ 06.06 7569 m3/h</t>
  </si>
  <si>
    <t>Nakoeler algemeen</t>
  </si>
  <si>
    <t>Carrier 25 kw Type 39HQ0604</t>
  </si>
  <si>
    <t xml:space="preserve">Kanaal naverwarmer </t>
  </si>
  <si>
    <t>Inatherm CV-10 390 m3/h 3,9 kw</t>
  </si>
  <si>
    <t>GEA X1A AUE 10690 m3/h Cairplus SX160.096AVBV</t>
  </si>
  <si>
    <t>Incl. luchttoevoer- / afzuigroosters  (212 stuks) + 15 luchtinblaaszakken</t>
  </si>
  <si>
    <t xml:space="preserve">Ventilatorconvector </t>
  </si>
  <si>
    <t>Leverancier GEA</t>
  </si>
  <si>
    <t xml:space="preserve">Kanaalventilator </t>
  </si>
  <si>
    <t>Inatherm boxventialtor IRB 125 65 m3/h</t>
  </si>
  <si>
    <t>Inatherm boxventialtor IRB 250 390 m3/h</t>
  </si>
  <si>
    <t>TLT Type DRV315/30-4 
Bouwjaar moeilijk leesbaar 2003 waarschijnlijk</t>
  </si>
  <si>
    <t>Trox Type DRV minivent 1E, 670 m3/h</t>
  </si>
  <si>
    <t>Exhausto A/S Type VVR2501EC</t>
  </si>
  <si>
    <t xml:space="preserve">Incl. 6x vloerverwarmingssets </t>
  </si>
  <si>
    <t>Incl.2 stuks stralingspanelen, 144x rad.kranen</t>
  </si>
  <si>
    <t>STA-D 2-1,5"</t>
  </si>
  <si>
    <t xml:space="preserve">Flexocn 100/0,5 </t>
  </si>
  <si>
    <t xml:space="preserve">Flexocn 200/0,5 </t>
  </si>
  <si>
    <t>5521</t>
  </si>
  <si>
    <t>Centrifugaal koelmachines algemeen</t>
  </si>
  <si>
    <t>Western model AlFA 101 ST AIRB030253</t>
  </si>
  <si>
    <t>Toshiba RAV SM802AT Patch ruimte</t>
  </si>
  <si>
    <t>AO SMITH  368 liter model BFC 30 N</t>
  </si>
  <si>
    <t>Buderus Logano plus GB 302 140 KW</t>
  </si>
  <si>
    <t>T.b.v. tapwater Grunfoss UP20-15N</t>
  </si>
  <si>
    <t>Nefit topline HR 70 66 KW</t>
  </si>
  <si>
    <t>Nefit topline HR 100 96 KW</t>
  </si>
  <si>
    <t xml:space="preserve">Grundfoss Magna 25-100 + Ups </t>
  </si>
  <si>
    <t>Biral A13-1</t>
  </si>
  <si>
    <t>Briral met moduleA 40-10 220 RED</t>
  </si>
  <si>
    <t>Ventilatie gevel rooster staal</t>
  </si>
  <si>
    <t>T.p.v. stookruimte</t>
  </si>
  <si>
    <t>7411</t>
  </si>
  <si>
    <t>Toilet wandcloset</t>
  </si>
  <si>
    <t>Hangtoilet</t>
  </si>
  <si>
    <t>Sanitair uitstortgootsteen</t>
  </si>
  <si>
    <t>Wastrog RVS</t>
  </si>
  <si>
    <t>3x tapkraan gemengd water</t>
  </si>
  <si>
    <t>Incl. 1 stuks miva toitel</t>
  </si>
  <si>
    <t>Sanitair douche / wc- schot</t>
  </si>
  <si>
    <t>Douchecombinatie algemeen</t>
  </si>
  <si>
    <t>Fonteincombinatie algemeen</t>
  </si>
  <si>
    <t>Wastrogcombinatie algemeen</t>
  </si>
  <si>
    <t>Wastafelcombinatie algemeen</t>
  </si>
  <si>
    <t>Incl. 1 stuks miva wastafel</t>
  </si>
  <si>
    <t>Sanitair douche-schot</t>
  </si>
  <si>
    <t>Schaamschot algemeen</t>
  </si>
  <si>
    <t>Urinoir algemeen</t>
  </si>
  <si>
    <t>Uitstortgootsteen  </t>
  </si>
  <si>
    <t>Wastrogcombinatie RVS</t>
  </si>
  <si>
    <t>Incl. 3 stuks miva wastafels</t>
  </si>
  <si>
    <t>Incl. 3 stuks miva toilet</t>
  </si>
  <si>
    <t>T.p.v. gymzaal + techniekruimte 0.48 / 0.49</t>
  </si>
  <si>
    <t>Incl. 1 stuks  miva wastafel</t>
  </si>
  <si>
    <t>Incl. 1 stuks miva toilet</t>
  </si>
  <si>
    <t>Incl. 1 stuks miva wastafels</t>
  </si>
  <si>
    <t>Sanitair toilet-schot</t>
  </si>
  <si>
    <t>Toilet wand/staan closet</t>
  </si>
  <si>
    <t>Incl. 2 stuks miva toiletten</t>
  </si>
  <si>
    <t>Incl. 2 stuks miva wastafles</t>
  </si>
  <si>
    <t>Techniekruimte</t>
  </si>
  <si>
    <t>Sanitaire douche-schot</t>
  </si>
  <si>
    <t>Heren &amp; dames ruimten</t>
  </si>
  <si>
    <t>Miva toiletruimten +  heren &amp; dames doucheruimten</t>
  </si>
  <si>
    <t>Incl.  1 stuks miva wastafel</t>
  </si>
  <si>
    <t>Werkkast + werkkast consumtief+werkkast BGG Kantoren</t>
  </si>
  <si>
    <t>Sanitair douche/ wc -schot</t>
  </si>
  <si>
    <t>Incl. 2 stuks miva wastafels</t>
  </si>
  <si>
    <t>prijs/eh. 
Jaar 4</t>
  </si>
  <si>
    <t>prijs/eh. 
Jaar 5</t>
  </si>
  <si>
    <t xml:space="preserve">  Preventief onderhoud (over periode van 5 jaar)</t>
  </si>
  <si>
    <t>Correctief onderhoud (over periode van  jaar)</t>
  </si>
  <si>
    <t>Instructie:</t>
  </si>
  <si>
    <t>*</t>
  </si>
  <si>
    <t>Inschrijver dient alle tabbladen volledig in te vullen.</t>
  </si>
  <si>
    <t>Voor zowel preventief- als correctief onderhoud dienen de prijzen</t>
  </si>
  <si>
    <t xml:space="preserve">gebasseerd te zijn op de huidige conditie van de assets. </t>
  </si>
  <si>
    <t>Kortom, inschrijver dient geen rekening te houden met het MJOP.</t>
  </si>
  <si>
    <t>Indien assets conform het MJOP vervangen gaan worden zullen</t>
  </si>
  <si>
    <t>de jaarbedragen voor preventief onderhoud in overeenstemming</t>
  </si>
  <si>
    <t>naar beneden gesteld worden.</t>
  </si>
  <si>
    <t xml:space="preserve">De prijsopgave van 'Vervangend Onderhoud' betreft een fictieve opdracht </t>
  </si>
  <si>
    <t>welke meegerekend wordt in de totale inschrijfprijs om tot een goed prijsvergelijk te komen.</t>
  </si>
  <si>
    <t>Overige voorwaarden:</t>
  </si>
  <si>
    <t xml:space="preserve">De tarieven worden aangeboden in Euro's, maximaal twee </t>
  </si>
  <si>
    <t>decimalen, exclusief BTW, maar inclusief alle overige bijkomende kosten.</t>
  </si>
  <si>
    <t>Er mogen geen negatieve tarieven worden aangeboden.</t>
  </si>
  <si>
    <t>Tarieven dienen reëel te zijn.</t>
  </si>
  <si>
    <t xml:space="preserve">Extreem lage tarieven kunnen worden onderzocht, dit betekent </t>
  </si>
  <si>
    <t>dat de inschrijver binnen drie werkdagen, na eerste verzoek daartoe van</t>
  </si>
  <si>
    <t xml:space="preserve">opdrachtgever, schriftelijk dient aan te tonen dat de marktconformiteit </t>
  </si>
  <si>
    <t xml:space="preserve">van het product  gewaarborgd is. </t>
  </si>
  <si>
    <t>Van marktconformiteit is in elk geval geen sprake indien het tarief onder de kostprijs wordt aangeboden.</t>
  </si>
  <si>
    <t>Dit document mag op geen enkele wijze aangepast worden.</t>
  </si>
  <si>
    <t>De prijs dient gebasseerd te zijn op de aanbestedingsleidraad en de bijlagen van deze aanbesteding.</t>
  </si>
  <si>
    <t xml:space="preserve">De preventieve onderhoudsprijs per asset mag maximaal 10% afwijken </t>
  </si>
  <si>
    <t>van de preventieve onderhoudsprijs van het voorgaande jaar.</t>
  </si>
  <si>
    <t>Naam rechtsgeldig ondertekenaar:</t>
  </si>
  <si>
    <t>Functie:</t>
  </si>
  <si>
    <t>Datum:</t>
  </si>
  <si>
    <t>Handtekening:</t>
  </si>
  <si>
    <t>Totaal Preventief onderhoud</t>
  </si>
  <si>
    <t xml:space="preserve">Let op! De blauwe vlakken dienen ingevuld te worden. </t>
  </si>
  <si>
    <t>(Totaal 5 jaar)</t>
  </si>
  <si>
    <t>Jaar 1</t>
  </si>
  <si>
    <t>Jaar 2</t>
  </si>
  <si>
    <t>Jaar 3</t>
  </si>
  <si>
    <t>Jaar 4</t>
  </si>
  <si>
    <t>Jaar 5</t>
  </si>
  <si>
    <t>Tekenaar*</t>
  </si>
  <si>
    <t xml:space="preserve">Zelfstandig installatiewerkzaamheden uitvoeren  </t>
  </si>
  <si>
    <t>Materiaal &amp; Kortingspercentage</t>
  </si>
  <si>
    <t>Kosten (fictief)</t>
  </si>
  <si>
    <t>Inkoopprijs</t>
  </si>
  <si>
    <t>Materialen</t>
  </si>
  <si>
    <t>Korting op catalogusprijs materialen</t>
  </si>
  <si>
    <t>Subtotaal Kosten (fictief)</t>
  </si>
  <si>
    <t>Kosten(fictief)</t>
  </si>
  <si>
    <t>Klein Materieel</t>
  </si>
  <si>
    <t>nader omschrijven door inschrijver</t>
  </si>
  <si>
    <t>o.b.v. subtotaal</t>
  </si>
  <si>
    <t>Codering benodigd</t>
  </si>
  <si>
    <t>Monteur</t>
  </si>
  <si>
    <t>nee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</si>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</sst>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########0.00"/>
    <numFmt numFmtId="165" formatCode="#"/>
    <numFmt numFmtId="166" formatCode="_ &quot;€&quot;\ * #,##0_ ;_ &quot;€&quot;\ * \-#,##0_ ;_ &quot;€&quot;\ * &quot;-&quot;??_ ;_ @_ "/>
    <numFmt numFmtId="167" formatCode="_-&quot;€&quot;\ * #,##0.00_-;_-&quot;€&quot;\ * #,##0.00\-;_-&quot;€&quot;\ * &quot;-&quot;??_-;_-@_-"/>
    <numFmt numFmtId="168" formatCode="_(&quot;€&quot;* #,##0.00_);_(&quot;€&quot;* \(#,##0.00\);_(&quot;€&quot;* &quot;-&quot;??_);_(@_)"/>
    <numFmt numFmtId="169" formatCode="0.0%"/>
    <numFmt numFmtId="170" formatCode="&quot;€&quot;\ #,##0.00"/>
    <numFmt numFmtId="171" formatCode="&quot;€&quot;\ #,##0;[Red]&quot;€&quot;\ #,##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theme="0"/>
      <name val="Calibri"/>
      <family val="2"/>
    </font>
    <font>
      <b/>
      <sz val="2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26522"/>
      <name val="Calibri"/>
      <family val="2"/>
    </font>
    <font>
      <b/>
      <sz val="14"/>
      <color rgb="FFF2652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orbe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0"/>
      <name val="Calibri"/>
      <family val="2"/>
      <scheme val="minor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FFFFFF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1C43"/>
        <bgColor rgb="FF000000"/>
      </patternFill>
    </fill>
    <fill>
      <patternFill patternType="solid">
        <fgColor rgb="FF001C43"/>
        <bgColor indexed="64"/>
      </patternFill>
    </fill>
    <fill>
      <patternFill patternType="solid">
        <fgColor rgb="FF0082C6"/>
        <bgColor indexed="64"/>
      </patternFill>
    </fill>
    <fill>
      <patternFill patternType="solid">
        <fgColor rgb="FFF7941E"/>
        <bgColor indexed="64"/>
      </patternFill>
    </fill>
    <fill>
      <patternFill patternType="solid">
        <fgColor rgb="FFF265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Protection="1">
      <protection hidden="1"/>
    </xf>
    <xf numFmtId="0" fontId="3" fillId="2" borderId="3" xfId="0" applyFont="1" applyFill="1" applyBorder="1" applyAlignment="1" applyProtection="1">
      <alignment horizontal="left"/>
      <protection hidden="1"/>
    </xf>
    <xf numFmtId="166" fontId="4" fillId="3" borderId="3" xfId="0" applyNumberFormat="1" applyFont="1" applyFill="1" applyBorder="1" applyAlignment="1" applyProtection="1">
      <alignment vertical="center"/>
      <protection hidden="1"/>
    </xf>
    <xf numFmtId="0" fontId="5" fillId="4" borderId="3" xfId="0" applyFont="1" applyFill="1" applyBorder="1" applyAlignment="1" applyProtection="1">
      <alignment horizontal="right" vertical="center"/>
      <protection hidden="1"/>
    </xf>
    <xf numFmtId="166" fontId="6" fillId="4" borderId="3" xfId="0" applyNumberFormat="1" applyFont="1" applyFill="1" applyBorder="1" applyAlignment="1" applyProtection="1">
      <alignment vertical="center"/>
      <protection hidden="1"/>
    </xf>
    <xf numFmtId="0" fontId="5" fillId="5" borderId="3" xfId="0" applyFont="1" applyFill="1" applyBorder="1" applyAlignment="1" applyProtection="1">
      <alignment horizontal="right" vertical="center"/>
      <protection hidden="1"/>
    </xf>
    <xf numFmtId="0" fontId="5" fillId="6" borderId="3" xfId="0" applyFont="1" applyFill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right"/>
      <protection hidden="1"/>
    </xf>
    <xf numFmtId="0" fontId="4" fillId="5" borderId="3" xfId="0" applyFont="1" applyFill="1" applyBorder="1" applyProtection="1">
      <protection hidden="1"/>
    </xf>
    <xf numFmtId="166" fontId="4" fillId="5" borderId="3" xfId="0" applyNumberFormat="1" applyFont="1" applyFill="1" applyBorder="1" applyAlignment="1" applyProtection="1">
      <alignment vertical="center"/>
      <protection hidden="1"/>
    </xf>
    <xf numFmtId="0" fontId="5" fillId="5" borderId="3" xfId="0" applyFont="1" applyFill="1" applyBorder="1" applyAlignment="1" applyProtection="1">
      <alignment horizontal="right" vertical="center"/>
      <protection locked="0"/>
    </xf>
    <xf numFmtId="166" fontId="6" fillId="5" borderId="3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2" fillId="6" borderId="4" xfId="0" applyFont="1" applyFill="1" applyBorder="1" applyAlignment="1" applyProtection="1">
      <alignment vertical="top"/>
      <protection hidden="1"/>
    </xf>
    <xf numFmtId="0" fontId="2" fillId="6" borderId="5" xfId="0" applyFont="1" applyFill="1" applyBorder="1" applyAlignment="1" applyProtection="1">
      <alignment vertical="top"/>
      <protection hidden="1"/>
    </xf>
    <xf numFmtId="0" fontId="2" fillId="6" borderId="5" xfId="0" applyFont="1" applyFill="1" applyBorder="1" applyAlignment="1" applyProtection="1">
      <alignment vertical="top" wrapText="1"/>
      <protection hidden="1"/>
    </xf>
    <xf numFmtId="0" fontId="15" fillId="6" borderId="5" xfId="0" applyFont="1" applyFill="1" applyBorder="1" applyAlignment="1" applyProtection="1">
      <alignment vertical="top" wrapText="1"/>
      <protection hidden="1"/>
    </xf>
    <xf numFmtId="0" fontId="2" fillId="6" borderId="6" xfId="0" applyFont="1" applyFill="1" applyBorder="1" applyAlignment="1" applyProtection="1">
      <alignment vertical="top"/>
      <protection hidden="1"/>
    </xf>
    <xf numFmtId="0" fontId="16" fillId="7" borderId="2" xfId="0" applyFont="1" applyFill="1" applyBorder="1" applyAlignment="1" applyProtection="1">
      <alignment vertical="center"/>
      <protection hidden="1"/>
    </xf>
    <xf numFmtId="0" fontId="17" fillId="7" borderId="2" xfId="0" applyFont="1" applyFill="1" applyBorder="1" applyAlignment="1" applyProtection="1">
      <alignment vertical="center" wrapText="1"/>
      <protection hidden="1"/>
    </xf>
    <xf numFmtId="167" fontId="16" fillId="0" borderId="2" xfId="0" applyNumberFormat="1" applyFont="1" applyBorder="1" applyAlignment="1" applyProtection="1">
      <alignment horizontal="center" vertical="center"/>
      <protection locked="0"/>
    </xf>
    <xf numFmtId="0" fontId="10" fillId="7" borderId="2" xfId="0" applyFont="1" applyFill="1" applyBorder="1" applyAlignment="1" applyProtection="1">
      <alignment horizontal="center" vertical="center"/>
      <protection hidden="1"/>
    </xf>
    <xf numFmtId="167" fontId="10" fillId="7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6" borderId="1" xfId="0" applyFont="1" applyFill="1" applyBorder="1" applyAlignment="1" applyProtection="1">
      <alignment vertical="center"/>
      <protection hidden="1"/>
    </xf>
    <xf numFmtId="0" fontId="2" fillId="6" borderId="7" xfId="0" applyFont="1" applyFill="1" applyBorder="1" applyAlignment="1" applyProtection="1">
      <alignment vertical="center"/>
      <protection hidden="1"/>
    </xf>
    <xf numFmtId="168" fontId="2" fillId="6" borderId="8" xfId="0" applyNumberFormat="1" applyFont="1" applyFill="1" applyBorder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0" fontId="2" fillId="6" borderId="1" xfId="0" applyFont="1" applyFill="1" applyBorder="1" applyAlignment="1" applyProtection="1">
      <alignment vertical="top"/>
      <protection hidden="1"/>
    </xf>
    <xf numFmtId="0" fontId="2" fillId="6" borderId="7" xfId="0" applyFont="1" applyFill="1" applyBorder="1" applyAlignment="1" applyProtection="1">
      <alignment vertical="top"/>
      <protection hidden="1"/>
    </xf>
    <xf numFmtId="0" fontId="2" fillId="6" borderId="8" xfId="0" applyFont="1" applyFill="1" applyBorder="1" applyAlignment="1" applyProtection="1">
      <alignment vertical="top"/>
      <protection hidden="1"/>
    </xf>
    <xf numFmtId="169" fontId="16" fillId="0" borderId="2" xfId="1" applyNumberFormat="1" applyFont="1" applyBorder="1" applyAlignment="1" applyProtection="1">
      <alignment vertical="center"/>
      <protection hidden="1"/>
    </xf>
    <xf numFmtId="0" fontId="10" fillId="7" borderId="2" xfId="0" applyFont="1" applyFill="1" applyBorder="1" applyAlignment="1" applyProtection="1">
      <alignment vertical="center"/>
      <protection hidden="1"/>
    </xf>
    <xf numFmtId="0" fontId="17" fillId="7" borderId="2" xfId="0" applyFont="1" applyFill="1" applyBorder="1" applyAlignment="1" applyProtection="1">
      <alignment vertical="center"/>
      <protection hidden="1"/>
    </xf>
    <xf numFmtId="169" fontId="16" fillId="0" borderId="2" xfId="1" applyNumberFormat="1" applyFont="1" applyBorder="1" applyAlignment="1" applyProtection="1">
      <alignment vertical="center"/>
      <protection locked="0"/>
    </xf>
    <xf numFmtId="167" fontId="10" fillId="7" borderId="2" xfId="0" applyNumberFormat="1" applyFont="1" applyFill="1" applyBorder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6" fillId="6" borderId="1" xfId="0" applyFont="1" applyFill="1" applyBorder="1" applyAlignment="1" applyProtection="1">
      <alignment vertical="center"/>
      <protection hidden="1"/>
    </xf>
    <xf numFmtId="0" fontId="6" fillId="6" borderId="7" xfId="0" applyFont="1" applyFill="1" applyBorder="1" applyAlignment="1" applyProtection="1">
      <alignment vertical="center"/>
      <protection hidden="1"/>
    </xf>
    <xf numFmtId="168" fontId="6" fillId="6" borderId="8" xfId="0" applyNumberFormat="1" applyFont="1" applyFill="1" applyBorder="1" applyAlignment="1" applyProtection="1">
      <alignment vertical="center"/>
      <protection hidden="1"/>
    </xf>
    <xf numFmtId="0" fontId="18" fillId="0" borderId="0" xfId="0" applyFont="1" applyProtection="1">
      <protection hidden="1"/>
    </xf>
    <xf numFmtId="170" fontId="10" fillId="7" borderId="2" xfId="0" applyNumberFormat="1" applyFont="1" applyFill="1" applyBorder="1" applyAlignment="1" applyProtection="1">
      <alignment horizontal="center" vertical="center"/>
      <protection hidden="1"/>
    </xf>
    <xf numFmtId="170" fontId="2" fillId="6" borderId="8" xfId="0" applyNumberFormat="1" applyFont="1" applyFill="1" applyBorder="1" applyAlignment="1" applyProtection="1">
      <alignment vertical="center"/>
      <protection hidden="1"/>
    </xf>
    <xf numFmtId="0" fontId="17" fillId="7" borderId="2" xfId="0" applyFont="1" applyFill="1" applyBorder="1" applyAlignment="1" applyProtection="1">
      <alignment horizontal="left" vertical="center" wrapText="1"/>
      <protection locked="0"/>
    </xf>
    <xf numFmtId="0" fontId="17" fillId="7" borderId="2" xfId="0" applyFont="1" applyFill="1" applyBorder="1" applyAlignment="1" applyProtection="1">
      <alignment horizontal="left" vertical="center" wrapText="1"/>
      <protection hidden="1"/>
    </xf>
    <xf numFmtId="49" fontId="16" fillId="7" borderId="2" xfId="1" applyNumberFormat="1" applyFont="1" applyFill="1" applyBorder="1" applyAlignment="1" applyProtection="1">
      <alignment vertical="center"/>
      <protection locked="0"/>
    </xf>
    <xf numFmtId="166" fontId="0" fillId="0" borderId="0" xfId="0" applyNumberFormat="1"/>
    <xf numFmtId="166" fontId="6" fillId="6" borderId="3" xfId="0" applyNumberFormat="1" applyFont="1" applyFill="1" applyBorder="1" applyAlignment="1" applyProtection="1">
      <alignment vertical="center"/>
      <protection hidden="1"/>
    </xf>
    <xf numFmtId="166" fontId="6" fillId="5" borderId="3" xfId="0" applyNumberFormat="1" applyFont="1" applyFill="1" applyBorder="1" applyAlignment="1" applyProtection="1">
      <alignment vertical="center"/>
      <protection hidden="1"/>
    </xf>
    <xf numFmtId="166" fontId="19" fillId="5" borderId="0" xfId="0" applyNumberFormat="1" applyFont="1" applyFill="1"/>
    <xf numFmtId="166" fontId="19" fillId="6" borderId="0" xfId="0" applyNumberFormat="1" applyFont="1" applyFill="1"/>
    <xf numFmtId="166" fontId="19" fillId="4" borderId="0" xfId="0" applyNumberFormat="1" applyFont="1" applyFill="1"/>
    <xf numFmtId="171" fontId="21" fillId="3" borderId="0" xfId="0" applyNumberFormat="1" applyFont="1" applyFill="1" applyAlignment="1">
      <alignment horizontal="left"/>
    </xf>
    <xf numFmtId="0" fontId="22" fillId="9" borderId="0" xfId="0" applyFont="1" applyFill="1"/>
    <xf numFmtId="0" fontId="23" fillId="9" borderId="0" xfId="0" applyFont="1" applyFill="1" applyProtection="1">
      <protection hidden="1"/>
    </xf>
    <xf numFmtId="0" fontId="22" fillId="9" borderId="0" xfId="0" applyFont="1" applyFill="1" applyAlignment="1">
      <alignment horizontal="justify" vertical="justify"/>
    </xf>
    <xf numFmtId="0" fontId="24" fillId="9" borderId="0" xfId="0" applyFont="1" applyFill="1" applyAlignment="1">
      <alignment horizontal="justify" vertical="justify"/>
    </xf>
    <xf numFmtId="49" fontId="25" fillId="4" borderId="2" xfId="0" applyNumberFormat="1" applyFont="1" applyFill="1" applyBorder="1" applyAlignment="1">
      <alignment horizontal="justify" vertical="justify" readingOrder="1"/>
    </xf>
    <xf numFmtId="49" fontId="26" fillId="9" borderId="2" xfId="0" applyNumberFormat="1" applyFont="1" applyFill="1" applyBorder="1" applyAlignment="1">
      <alignment horizontal="left" vertical="center" readingOrder="1"/>
    </xf>
    <xf numFmtId="164" fontId="26" fillId="9" borderId="2" xfId="0" applyNumberFormat="1" applyFont="1" applyFill="1" applyBorder="1" applyAlignment="1">
      <alignment horizontal="right" vertical="center" readingOrder="1"/>
    </xf>
    <xf numFmtId="165" fontId="26" fillId="9" borderId="2" xfId="0" applyNumberFormat="1" applyFont="1" applyFill="1" applyBorder="1" applyAlignment="1">
      <alignment horizontal="right" vertical="center" readingOrder="1"/>
    </xf>
    <xf numFmtId="49" fontId="26" fillId="9" borderId="2" xfId="0" applyNumberFormat="1" applyFont="1" applyFill="1" applyBorder="1" applyAlignment="1">
      <alignment horizontal="left" vertical="top" wrapText="1" readingOrder="1"/>
    </xf>
    <xf numFmtId="0" fontId="22" fillId="9" borderId="2" xfId="0" applyFont="1" applyFill="1" applyBorder="1" applyAlignment="1">
      <alignment horizontal="justify" vertical="justify"/>
    </xf>
    <xf numFmtId="49" fontId="26" fillId="9" borderId="2" xfId="0" applyNumberFormat="1" applyFont="1" applyFill="1" applyBorder="1" applyAlignment="1">
      <alignment horizontal="justify" vertical="justify" readingOrder="1"/>
    </xf>
    <xf numFmtId="164" fontId="26" fillId="9" borderId="2" xfId="0" applyNumberFormat="1" applyFont="1" applyFill="1" applyBorder="1" applyAlignment="1">
      <alignment horizontal="justify" vertical="justify" readingOrder="1"/>
    </xf>
    <xf numFmtId="165" fontId="26" fillId="9" borderId="2" xfId="0" applyNumberFormat="1" applyFont="1" applyFill="1" applyBorder="1" applyAlignment="1">
      <alignment horizontal="justify" vertical="justify" readingOrder="1"/>
    </xf>
    <xf numFmtId="49" fontId="26" fillId="9" borderId="2" xfId="0" applyNumberFormat="1" applyFont="1" applyFill="1" applyBorder="1" applyAlignment="1">
      <alignment horizontal="justify" vertical="justify" wrapText="1" readingOrder="1"/>
    </xf>
    <xf numFmtId="49" fontId="26" fillId="9" borderId="0" xfId="0" applyNumberFormat="1" applyFont="1" applyFill="1" applyAlignment="1">
      <alignment horizontal="justify" vertical="justify" readingOrder="1"/>
    </xf>
    <xf numFmtId="49" fontId="27" fillId="9" borderId="9" xfId="0" applyNumberFormat="1" applyFont="1" applyFill="1" applyBorder="1" applyAlignment="1">
      <alignment horizontal="justify" vertical="justify" readingOrder="1"/>
    </xf>
    <xf numFmtId="49" fontId="27" fillId="9" borderId="10" xfId="0" applyNumberFormat="1" applyFont="1" applyFill="1" applyBorder="1" applyAlignment="1">
      <alignment horizontal="justify" vertical="justify" readingOrder="1"/>
    </xf>
    <xf numFmtId="170" fontId="22" fillId="8" borderId="2" xfId="0" applyNumberFormat="1" applyFont="1" applyFill="1" applyBorder="1"/>
    <xf numFmtId="49" fontId="25" fillId="7" borderId="2" xfId="0" applyNumberFormat="1" applyFont="1" applyFill="1" applyBorder="1" applyAlignment="1">
      <alignment horizontal="justify" vertical="justify" wrapText="1" readingOrder="1"/>
    </xf>
    <xf numFmtId="0" fontId="22" fillId="7" borderId="2" xfId="0" applyFont="1" applyFill="1" applyBorder="1" applyAlignment="1">
      <alignment horizontal="justify" vertical="justify"/>
    </xf>
    <xf numFmtId="170" fontId="24" fillId="8" borderId="2" xfId="0" applyNumberFormat="1" applyFont="1" applyFill="1" applyBorder="1"/>
    <xf numFmtId="0" fontId="0" fillId="0" borderId="0" xfId="0" applyAlignment="1">
      <alignment horizontal="right"/>
    </xf>
    <xf numFmtId="0" fontId="28" fillId="0" borderId="0" xfId="0" applyFont="1"/>
    <xf numFmtId="0" fontId="0" fillId="7" borderId="11" xfId="0" applyFill="1" applyBorder="1"/>
    <xf numFmtId="0" fontId="0" fillId="7" borderId="12" xfId="0" applyFill="1" applyBorder="1"/>
    <xf numFmtId="0" fontId="0" fillId="7" borderId="13" xfId="0" applyFill="1" applyBorder="1" applyAlignment="1">
      <alignment vertical="top"/>
    </xf>
    <xf numFmtId="49" fontId="26" fillId="8" borderId="2" xfId="0" applyNumberFormat="1" applyFont="1" applyFill="1" applyBorder="1" applyAlignment="1">
      <alignment horizontal="left" vertical="center" readingOrder="1"/>
    </xf>
    <xf numFmtId="164" fontId="26" fillId="8" borderId="2" xfId="0" applyNumberFormat="1" applyFont="1" applyFill="1" applyBorder="1" applyAlignment="1">
      <alignment horizontal="right" vertical="center" readingOrder="1"/>
    </xf>
    <xf numFmtId="165" fontId="26" fillId="8" borderId="2" xfId="0" applyNumberFormat="1" applyFont="1" applyFill="1" applyBorder="1" applyAlignment="1">
      <alignment horizontal="right" vertical="center" readingOrder="1"/>
    </xf>
    <xf numFmtId="0" fontId="22" fillId="8" borderId="2" xfId="0" applyFont="1" applyFill="1" applyBorder="1"/>
    <xf numFmtId="49" fontId="26" fillId="8" borderId="2" xfId="0" applyNumberFormat="1" applyFont="1" applyFill="1" applyBorder="1" applyAlignment="1">
      <alignment horizontal="justify" vertical="justify" readingOrder="1"/>
    </xf>
    <xf numFmtId="49" fontId="27" fillId="8" borderId="2" xfId="0" applyNumberFormat="1" applyFont="1" applyFill="1" applyBorder="1" applyAlignment="1">
      <alignment horizontal="left" vertical="center" readingOrder="1"/>
    </xf>
    <xf numFmtId="44" fontId="5" fillId="10" borderId="3" xfId="2" applyFont="1" applyFill="1" applyBorder="1" applyAlignment="1" applyProtection="1">
      <alignment horizontal="right" vertical="center"/>
      <protection locked="0"/>
    </xf>
    <xf numFmtId="167" fontId="17" fillId="7" borderId="2" xfId="0" applyNumberFormat="1" applyFont="1" applyFill="1" applyBorder="1" applyAlignment="1" applyProtection="1">
      <alignment vertical="center" wrapText="1"/>
      <protection hidden="1"/>
    </xf>
    <xf numFmtId="164" fontId="22" fillId="9" borderId="2" xfId="0" applyNumberFormat="1" applyFont="1" applyFill="1" applyBorder="1" applyAlignment="1">
      <alignment horizontal="justify" vertical="justify" readingOrder="1"/>
    </xf>
    <xf numFmtId="0" fontId="22" fillId="9" borderId="2" xfId="0" applyFont="1" applyFill="1" applyBorder="1"/>
    <xf numFmtId="0" fontId="8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hidden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0082C6"/>
      <color rgb="FFF26522"/>
      <color rgb="FFF7941E"/>
      <color rgb="FFD4F852"/>
      <color rgb="FFE6F709"/>
      <color rgb="FF001C4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0E711-CC7A-41DA-AED7-7E3DD58400A0}">
  <dimension ref="A1:G42"/>
  <sheetViews>
    <sheetView workbookViewId="0">
      <selection activeCell="B1" sqref="B1"/>
    </sheetView>
  </sheetViews>
  <sheetFormatPr defaultRowHeight="15" x14ac:dyDescent="0.25"/>
  <cols>
    <col min="2" max="2" width="54.5703125" bestFit="1" customWidth="1"/>
    <col min="3" max="3" width="19.85546875" bestFit="1" customWidth="1"/>
    <col min="4" max="4" width="13.5703125" customWidth="1"/>
  </cols>
  <sheetData>
    <row r="1" spans="1:7" x14ac:dyDescent="0.25">
      <c r="B1" s="1"/>
      <c r="C1" s="1"/>
    </row>
    <row r="2" spans="1:7" x14ac:dyDescent="0.25">
      <c r="B2" s="1"/>
      <c r="C2" s="1"/>
    </row>
    <row r="3" spans="1:7" ht="15.75" thickBot="1" x14ac:dyDescent="0.3">
      <c r="B3" s="1"/>
      <c r="C3" s="1" t="s">
        <v>74</v>
      </c>
      <c r="D3" t="s">
        <v>75</v>
      </c>
    </row>
    <row r="4" spans="1:7" ht="32.25" thickBot="1" x14ac:dyDescent="0.5">
      <c r="B4" s="2" t="s">
        <v>36</v>
      </c>
      <c r="C4" s="3">
        <f>SUM(C6:C8)</f>
        <v>40000</v>
      </c>
      <c r="D4" s="57">
        <f>C4*1.21</f>
        <v>48400</v>
      </c>
    </row>
    <row r="5" spans="1:7" ht="15.75" thickBot="1" x14ac:dyDescent="0.3">
      <c r="B5" s="1"/>
      <c r="C5" s="1"/>
    </row>
    <row r="6" spans="1:7" ht="19.5" thickBot="1" x14ac:dyDescent="0.35">
      <c r="B6" s="4" t="s">
        <v>412</v>
      </c>
      <c r="C6" s="5">
        <f>'Preventief Onderhoud'!M373</f>
        <v>0</v>
      </c>
      <c r="D6" s="56">
        <f>C6*1.21</f>
        <v>0</v>
      </c>
    </row>
    <row r="7" spans="1:7" ht="19.5" thickBot="1" x14ac:dyDescent="0.35">
      <c r="B7" s="6" t="s">
        <v>413</v>
      </c>
      <c r="C7" s="53">
        <f>'Correctief Onderhoud'!I6</f>
        <v>0</v>
      </c>
      <c r="D7" s="54">
        <f>C7*1.21</f>
        <v>0</v>
      </c>
    </row>
    <row r="8" spans="1:7" ht="19.5" thickBot="1" x14ac:dyDescent="0.35">
      <c r="B8" s="7" t="s">
        <v>37</v>
      </c>
      <c r="C8" s="52">
        <f>'Vervangend Onderhoud'!F28</f>
        <v>40000</v>
      </c>
      <c r="D8" s="55">
        <f>C8*1.21</f>
        <v>48400</v>
      </c>
    </row>
    <row r="9" spans="1:7" x14ac:dyDescent="0.25">
      <c r="G9" s="51"/>
    </row>
    <row r="10" spans="1:7" x14ac:dyDescent="0.25">
      <c r="A10" s="79"/>
      <c r="B10" s="80" t="s">
        <v>414</v>
      </c>
    </row>
    <row r="11" spans="1:7" x14ac:dyDescent="0.25">
      <c r="A11" s="79" t="s">
        <v>415</v>
      </c>
      <c r="B11" t="s">
        <v>416</v>
      </c>
    </row>
    <row r="12" spans="1:7" x14ac:dyDescent="0.25">
      <c r="A12" s="79" t="s">
        <v>415</v>
      </c>
      <c r="B12" t="s">
        <v>417</v>
      </c>
    </row>
    <row r="13" spans="1:7" x14ac:dyDescent="0.25">
      <c r="A13" s="79"/>
      <c r="B13" t="s">
        <v>418</v>
      </c>
    </row>
    <row r="14" spans="1:7" x14ac:dyDescent="0.25">
      <c r="A14" s="79"/>
      <c r="B14" t="s">
        <v>419</v>
      </c>
    </row>
    <row r="15" spans="1:7" x14ac:dyDescent="0.25">
      <c r="A15" s="79" t="s">
        <v>415</v>
      </c>
      <c r="B15" t="s">
        <v>420</v>
      </c>
    </row>
    <row r="16" spans="1:7" x14ac:dyDescent="0.25">
      <c r="A16" s="79"/>
      <c r="B16" t="s">
        <v>421</v>
      </c>
    </row>
    <row r="17" spans="1:2" x14ac:dyDescent="0.25">
      <c r="A17" s="79"/>
      <c r="B17" t="s">
        <v>422</v>
      </c>
    </row>
    <row r="18" spans="1:2" x14ac:dyDescent="0.25">
      <c r="A18" s="79" t="s">
        <v>415</v>
      </c>
      <c r="B18" t="s">
        <v>423</v>
      </c>
    </row>
    <row r="19" spans="1:2" x14ac:dyDescent="0.25">
      <c r="A19" s="79"/>
      <c r="B19" t="s">
        <v>424</v>
      </c>
    </row>
    <row r="20" spans="1:2" x14ac:dyDescent="0.25">
      <c r="A20" s="79"/>
    </row>
    <row r="21" spans="1:2" x14ac:dyDescent="0.25">
      <c r="A21" s="79"/>
      <c r="B21" s="80" t="s">
        <v>425</v>
      </c>
    </row>
    <row r="22" spans="1:2" x14ac:dyDescent="0.25">
      <c r="A22" s="79" t="s">
        <v>415</v>
      </c>
      <c r="B22" t="s">
        <v>426</v>
      </c>
    </row>
    <row r="23" spans="1:2" x14ac:dyDescent="0.25">
      <c r="A23" s="79"/>
      <c r="B23" t="s">
        <v>427</v>
      </c>
    </row>
    <row r="24" spans="1:2" x14ac:dyDescent="0.25">
      <c r="A24" s="79" t="s">
        <v>415</v>
      </c>
      <c r="B24" t="s">
        <v>428</v>
      </c>
    </row>
    <row r="25" spans="1:2" x14ac:dyDescent="0.25">
      <c r="A25" s="79" t="s">
        <v>415</v>
      </c>
      <c r="B25" t="s">
        <v>429</v>
      </c>
    </row>
    <row r="26" spans="1:2" x14ac:dyDescent="0.25">
      <c r="A26" s="79" t="s">
        <v>415</v>
      </c>
      <c r="B26" t="s">
        <v>430</v>
      </c>
    </row>
    <row r="27" spans="1:2" x14ac:dyDescent="0.25">
      <c r="A27" s="79"/>
      <c r="B27" t="s">
        <v>431</v>
      </c>
    </row>
    <row r="28" spans="1:2" x14ac:dyDescent="0.25">
      <c r="A28" s="79"/>
      <c r="B28" t="s">
        <v>432</v>
      </c>
    </row>
    <row r="29" spans="1:2" x14ac:dyDescent="0.25">
      <c r="A29" s="79"/>
      <c r="B29" t="s">
        <v>433</v>
      </c>
    </row>
    <row r="30" spans="1:2" x14ac:dyDescent="0.25">
      <c r="A30" s="79"/>
      <c r="B30" t="s">
        <v>434</v>
      </c>
    </row>
    <row r="31" spans="1:2" x14ac:dyDescent="0.25">
      <c r="A31" s="79" t="s">
        <v>415</v>
      </c>
      <c r="B31" t="s">
        <v>435</v>
      </c>
    </row>
    <row r="32" spans="1:2" x14ac:dyDescent="0.25">
      <c r="A32" s="79" t="s">
        <v>415</v>
      </c>
      <c r="B32" t="s">
        <v>436</v>
      </c>
    </row>
    <row r="33" spans="1:2" x14ac:dyDescent="0.25">
      <c r="A33" s="79" t="s">
        <v>415</v>
      </c>
      <c r="B33" t="s">
        <v>437</v>
      </c>
    </row>
    <row r="34" spans="1:2" x14ac:dyDescent="0.25">
      <c r="A34" s="79"/>
      <c r="B34" t="s">
        <v>438</v>
      </c>
    </row>
    <row r="35" spans="1:2" x14ac:dyDescent="0.25">
      <c r="A35" s="79"/>
    </row>
    <row r="36" spans="1:2" ht="15.75" thickBot="1" x14ac:dyDescent="0.3">
      <c r="A36" s="79"/>
    </row>
    <row r="37" spans="1:2" x14ac:dyDescent="0.25">
      <c r="A37" s="79"/>
      <c r="B37" s="81" t="s">
        <v>439</v>
      </c>
    </row>
    <row r="38" spans="1:2" x14ac:dyDescent="0.25">
      <c r="A38" s="79"/>
      <c r="B38" s="82" t="s">
        <v>440</v>
      </c>
    </row>
    <row r="39" spans="1:2" x14ac:dyDescent="0.25">
      <c r="A39" s="79"/>
      <c r="B39" s="82" t="s">
        <v>441</v>
      </c>
    </row>
    <row r="40" spans="1:2" ht="15.75" thickBot="1" x14ac:dyDescent="0.3">
      <c r="A40" s="79"/>
      <c r="B40" s="83" t="s">
        <v>442</v>
      </c>
    </row>
    <row r="41" spans="1:2" x14ac:dyDescent="0.25">
      <c r="A41" s="79"/>
    </row>
    <row r="42" spans="1:2" x14ac:dyDescent="0.25">
      <c r="A42" s="7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373"/>
  <sheetViews>
    <sheetView zoomScaleNormal="100" workbookViewId="0">
      <selection activeCell="B1" sqref="B1"/>
    </sheetView>
  </sheetViews>
  <sheetFormatPr defaultRowHeight="11.25" x14ac:dyDescent="0.15"/>
  <cols>
    <col min="1" max="1" width="5.5703125" style="58" bestFit="1" customWidth="1"/>
    <col min="2" max="2" width="58.140625" style="58" bestFit="1" customWidth="1"/>
    <col min="3" max="3" width="12.28515625" style="58" customWidth="1"/>
    <col min="4" max="4" width="8.85546875" style="58" customWidth="1"/>
    <col min="5" max="5" width="8.5703125" style="58" customWidth="1"/>
    <col min="6" max="6" width="39.42578125" style="58" bestFit="1" customWidth="1"/>
    <col min="7" max="7" width="19.5703125" style="58" customWidth="1"/>
    <col min="8" max="8" width="9" style="58" customWidth="1"/>
    <col min="9" max="9" width="8.42578125" style="58" bestFit="1" customWidth="1"/>
    <col min="10" max="11" width="8.42578125" style="58" customWidth="1"/>
    <col min="12" max="12" width="8.42578125" style="58" bestFit="1" customWidth="1"/>
    <col min="13" max="13" width="10.140625" style="58" bestFit="1" customWidth="1"/>
    <col min="14" max="16384" width="9.140625" style="58"/>
  </cols>
  <sheetData>
    <row r="1" spans="1:15" x14ac:dyDescent="0.15">
      <c r="B1" s="59" t="s">
        <v>40</v>
      </c>
    </row>
    <row r="3" spans="1:15" x14ac:dyDescent="0.15">
      <c r="A3" s="60"/>
      <c r="B3" s="61" t="s">
        <v>33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5" ht="33.75" x14ac:dyDescent="0.15">
      <c r="A4" s="62" t="s">
        <v>0</v>
      </c>
      <c r="B4" s="62" t="s">
        <v>1</v>
      </c>
      <c r="C4" s="62" t="s">
        <v>2</v>
      </c>
      <c r="D4" s="62" t="s">
        <v>3</v>
      </c>
      <c r="E4" s="62" t="s">
        <v>4</v>
      </c>
      <c r="F4" s="62" t="s">
        <v>5</v>
      </c>
      <c r="G4" s="62" t="s">
        <v>14</v>
      </c>
      <c r="H4" s="62" t="s">
        <v>15</v>
      </c>
      <c r="I4" s="62" t="s">
        <v>16</v>
      </c>
      <c r="J4" s="62" t="s">
        <v>17</v>
      </c>
      <c r="K4" s="62" t="s">
        <v>410</v>
      </c>
      <c r="L4" s="62" t="s">
        <v>411</v>
      </c>
      <c r="M4" s="62" t="s">
        <v>18</v>
      </c>
      <c r="O4" s="62" t="s">
        <v>463</v>
      </c>
    </row>
    <row r="5" spans="1:15" ht="45" x14ac:dyDescent="0.15">
      <c r="A5" s="63" t="s">
        <v>374</v>
      </c>
      <c r="B5" s="63" t="s">
        <v>375</v>
      </c>
      <c r="C5" s="64">
        <v>2</v>
      </c>
      <c r="D5" s="63" t="s">
        <v>7</v>
      </c>
      <c r="E5" s="65">
        <v>1</v>
      </c>
      <c r="F5" s="66" t="s">
        <v>376</v>
      </c>
      <c r="G5" s="67" t="s">
        <v>78</v>
      </c>
      <c r="H5" s="76"/>
      <c r="I5" s="76"/>
      <c r="J5" s="76"/>
      <c r="K5" s="76"/>
      <c r="L5" s="76"/>
      <c r="M5" s="75">
        <f>SUM(H5:L5)</f>
        <v>0</v>
      </c>
      <c r="O5" s="93" t="s">
        <v>465</v>
      </c>
    </row>
    <row r="6" spans="1:15" ht="45" x14ac:dyDescent="0.15">
      <c r="A6" s="63" t="s">
        <v>374</v>
      </c>
      <c r="B6" s="63" t="s">
        <v>377</v>
      </c>
      <c r="C6" s="64">
        <v>1</v>
      </c>
      <c r="D6" s="63" t="s">
        <v>7</v>
      </c>
      <c r="E6" s="65">
        <v>1</v>
      </c>
      <c r="F6" s="66"/>
      <c r="G6" s="67" t="s">
        <v>78</v>
      </c>
      <c r="H6" s="76"/>
      <c r="I6" s="76"/>
      <c r="J6" s="76"/>
      <c r="K6" s="76"/>
      <c r="L6" s="76"/>
      <c r="M6" s="75">
        <f t="shared" ref="M6:M19" si="0">SUM(H6:L6)</f>
        <v>0</v>
      </c>
      <c r="O6" s="93" t="s">
        <v>465</v>
      </c>
    </row>
    <row r="7" spans="1:15" ht="45" x14ac:dyDescent="0.15">
      <c r="A7" s="63" t="s">
        <v>374</v>
      </c>
      <c r="B7" s="63" t="s">
        <v>378</v>
      </c>
      <c r="C7" s="64">
        <v>1</v>
      </c>
      <c r="D7" s="63" t="s">
        <v>7</v>
      </c>
      <c r="E7" s="65">
        <v>1</v>
      </c>
      <c r="F7" s="66" t="s">
        <v>379</v>
      </c>
      <c r="G7" s="67" t="s">
        <v>78</v>
      </c>
      <c r="H7" s="76"/>
      <c r="I7" s="76"/>
      <c r="J7" s="76"/>
      <c r="K7" s="76"/>
      <c r="L7" s="76"/>
      <c r="M7" s="75">
        <f t="shared" si="0"/>
        <v>0</v>
      </c>
      <c r="O7" s="93" t="s">
        <v>465</v>
      </c>
    </row>
    <row r="8" spans="1:15" ht="45" x14ac:dyDescent="0.15">
      <c r="A8" s="68" t="s">
        <v>76</v>
      </c>
      <c r="B8" s="68" t="s">
        <v>77</v>
      </c>
      <c r="C8" s="69">
        <v>16</v>
      </c>
      <c r="D8" s="68" t="s">
        <v>9</v>
      </c>
      <c r="E8" s="70">
        <v>1</v>
      </c>
      <c r="F8" s="71"/>
      <c r="G8" s="67" t="s">
        <v>78</v>
      </c>
      <c r="H8" s="77"/>
      <c r="I8" s="77"/>
      <c r="J8" s="77"/>
      <c r="K8" s="77"/>
      <c r="L8" s="77"/>
      <c r="M8" s="75">
        <f t="shared" si="0"/>
        <v>0</v>
      </c>
      <c r="O8" s="93" t="s">
        <v>465</v>
      </c>
    </row>
    <row r="9" spans="1:15" ht="45" x14ac:dyDescent="0.15">
      <c r="A9" s="68" t="s">
        <v>79</v>
      </c>
      <c r="B9" s="68" t="s">
        <v>80</v>
      </c>
      <c r="C9" s="69">
        <v>1</v>
      </c>
      <c r="D9" s="68" t="s">
        <v>7</v>
      </c>
      <c r="E9" s="70">
        <v>5</v>
      </c>
      <c r="F9" s="71"/>
      <c r="G9" s="67" t="s">
        <v>78</v>
      </c>
      <c r="H9" s="77"/>
      <c r="I9" s="77"/>
      <c r="J9" s="77"/>
      <c r="K9" s="77"/>
      <c r="L9" s="77"/>
      <c r="M9" s="75">
        <f t="shared" si="0"/>
        <v>0</v>
      </c>
      <c r="O9" s="93" t="s">
        <v>466</v>
      </c>
    </row>
    <row r="10" spans="1:15" ht="45" x14ac:dyDescent="0.15">
      <c r="A10" s="68" t="s">
        <v>81</v>
      </c>
      <c r="B10" s="68" t="s">
        <v>82</v>
      </c>
      <c r="C10" s="69">
        <v>1</v>
      </c>
      <c r="D10" s="68" t="s">
        <v>7</v>
      </c>
      <c r="E10" s="70">
        <v>1</v>
      </c>
      <c r="F10" s="71" t="s">
        <v>83</v>
      </c>
      <c r="G10" s="67" t="s">
        <v>78</v>
      </c>
      <c r="H10" s="77"/>
      <c r="I10" s="77"/>
      <c r="J10" s="77"/>
      <c r="K10" s="77"/>
      <c r="L10" s="77"/>
      <c r="M10" s="75">
        <f t="shared" si="0"/>
        <v>0</v>
      </c>
      <c r="O10" s="93" t="s">
        <v>466</v>
      </c>
    </row>
    <row r="11" spans="1:15" ht="45" x14ac:dyDescent="0.15">
      <c r="A11" s="68" t="s">
        <v>84</v>
      </c>
      <c r="B11" s="68" t="s">
        <v>85</v>
      </c>
      <c r="C11" s="69">
        <v>1</v>
      </c>
      <c r="D11" s="68" t="s">
        <v>7</v>
      </c>
      <c r="E11" s="70">
        <v>1</v>
      </c>
      <c r="F11" s="71"/>
      <c r="G11" s="67" t="s">
        <v>78</v>
      </c>
      <c r="H11" s="77"/>
      <c r="I11" s="77"/>
      <c r="J11" s="77"/>
      <c r="K11" s="77"/>
      <c r="L11" s="77"/>
      <c r="M11" s="75">
        <f t="shared" si="0"/>
        <v>0</v>
      </c>
      <c r="O11" s="93" t="s">
        <v>465</v>
      </c>
    </row>
    <row r="12" spans="1:15" ht="45" x14ac:dyDescent="0.15">
      <c r="A12" s="68" t="s">
        <v>86</v>
      </c>
      <c r="B12" s="68" t="s">
        <v>87</v>
      </c>
      <c r="C12" s="69">
        <v>1</v>
      </c>
      <c r="D12" s="68" t="s">
        <v>7</v>
      </c>
      <c r="E12" s="70">
        <v>1</v>
      </c>
      <c r="F12" s="71" t="s">
        <v>88</v>
      </c>
      <c r="G12" s="67" t="s">
        <v>78</v>
      </c>
      <c r="H12" s="77"/>
      <c r="I12" s="77"/>
      <c r="J12" s="77"/>
      <c r="K12" s="77"/>
      <c r="L12" s="77"/>
      <c r="M12" s="75">
        <f t="shared" si="0"/>
        <v>0</v>
      </c>
      <c r="O12" s="93" t="s">
        <v>466</v>
      </c>
    </row>
    <row r="13" spans="1:15" ht="45" x14ac:dyDescent="0.15">
      <c r="A13" s="68" t="s">
        <v>86</v>
      </c>
      <c r="B13" s="68" t="s">
        <v>89</v>
      </c>
      <c r="C13" s="69">
        <v>1</v>
      </c>
      <c r="D13" s="68" t="s">
        <v>7</v>
      </c>
      <c r="E13" s="70">
        <v>1</v>
      </c>
      <c r="F13" s="71" t="s">
        <v>90</v>
      </c>
      <c r="G13" s="67" t="s">
        <v>78</v>
      </c>
      <c r="H13" s="77"/>
      <c r="I13" s="77"/>
      <c r="J13" s="77"/>
      <c r="K13" s="77"/>
      <c r="L13" s="77"/>
      <c r="M13" s="75">
        <f t="shared" si="0"/>
        <v>0</v>
      </c>
      <c r="O13" s="93" t="s">
        <v>466</v>
      </c>
    </row>
    <row r="14" spans="1:15" ht="45" x14ac:dyDescent="0.15">
      <c r="A14" s="68" t="s">
        <v>91</v>
      </c>
      <c r="B14" s="68" t="s">
        <v>92</v>
      </c>
      <c r="C14" s="69">
        <v>1</v>
      </c>
      <c r="D14" s="68" t="s">
        <v>7</v>
      </c>
      <c r="E14" s="70">
        <v>1</v>
      </c>
      <c r="F14" s="71" t="s">
        <v>93</v>
      </c>
      <c r="G14" s="67" t="s">
        <v>78</v>
      </c>
      <c r="H14" s="77"/>
      <c r="I14" s="77"/>
      <c r="J14" s="77"/>
      <c r="K14" s="77"/>
      <c r="L14" s="77"/>
      <c r="M14" s="75">
        <f t="shared" si="0"/>
        <v>0</v>
      </c>
      <c r="O14" s="93" t="s">
        <v>466</v>
      </c>
    </row>
    <row r="15" spans="1:15" ht="45" x14ac:dyDescent="0.15">
      <c r="A15" s="68" t="s">
        <v>20</v>
      </c>
      <c r="B15" s="68" t="s">
        <v>21</v>
      </c>
      <c r="C15" s="69">
        <v>8</v>
      </c>
      <c r="D15" s="68" t="s">
        <v>9</v>
      </c>
      <c r="E15" s="70">
        <v>1</v>
      </c>
      <c r="F15" s="71"/>
      <c r="G15" s="67" t="s">
        <v>78</v>
      </c>
      <c r="H15" s="77"/>
      <c r="I15" s="77"/>
      <c r="J15" s="77"/>
      <c r="K15" s="77"/>
      <c r="L15" s="77"/>
      <c r="M15" s="75">
        <f t="shared" si="0"/>
        <v>0</v>
      </c>
      <c r="O15" s="93" t="s">
        <v>465</v>
      </c>
    </row>
    <row r="16" spans="1:15" ht="45" x14ac:dyDescent="0.15">
      <c r="A16" s="68" t="s">
        <v>20</v>
      </c>
      <c r="B16" s="68" t="s">
        <v>34</v>
      </c>
      <c r="C16" s="69">
        <v>7</v>
      </c>
      <c r="D16" s="68" t="s">
        <v>7</v>
      </c>
      <c r="E16" s="70">
        <v>1</v>
      </c>
      <c r="F16" s="71" t="s">
        <v>35</v>
      </c>
      <c r="G16" s="67" t="s">
        <v>78</v>
      </c>
      <c r="H16" s="77"/>
      <c r="I16" s="77"/>
      <c r="J16" s="77"/>
      <c r="K16" s="77"/>
      <c r="L16" s="77"/>
      <c r="M16" s="75">
        <f t="shared" si="0"/>
        <v>0</v>
      </c>
      <c r="O16" s="93" t="s">
        <v>465</v>
      </c>
    </row>
    <row r="17" spans="1:15" ht="45" x14ac:dyDescent="0.15">
      <c r="A17" s="68" t="s">
        <v>94</v>
      </c>
      <c r="B17" s="68" t="s">
        <v>95</v>
      </c>
      <c r="C17" s="69">
        <v>1</v>
      </c>
      <c r="D17" s="68" t="s">
        <v>7</v>
      </c>
      <c r="E17" s="70">
        <v>1</v>
      </c>
      <c r="F17" s="71" t="s">
        <v>96</v>
      </c>
      <c r="G17" s="67" t="s">
        <v>78</v>
      </c>
      <c r="H17" s="77"/>
      <c r="I17" s="77"/>
      <c r="J17" s="77"/>
      <c r="K17" s="77"/>
      <c r="L17" s="77"/>
      <c r="M17" s="75">
        <f t="shared" si="0"/>
        <v>0</v>
      </c>
      <c r="O17" s="93" t="s">
        <v>466</v>
      </c>
    </row>
    <row r="18" spans="1:15" ht="45" x14ac:dyDescent="0.15">
      <c r="A18" s="68" t="s">
        <v>97</v>
      </c>
      <c r="B18" s="68" t="s">
        <v>98</v>
      </c>
      <c r="C18" s="69">
        <v>1</v>
      </c>
      <c r="D18" s="68" t="s">
        <v>7</v>
      </c>
      <c r="E18" s="70">
        <v>1</v>
      </c>
      <c r="F18" s="71" t="s">
        <v>99</v>
      </c>
      <c r="G18" s="67" t="s">
        <v>78</v>
      </c>
      <c r="H18" s="77"/>
      <c r="I18" s="77"/>
      <c r="J18" s="77"/>
      <c r="K18" s="77"/>
      <c r="L18" s="77"/>
      <c r="M18" s="75">
        <f t="shared" si="0"/>
        <v>0</v>
      </c>
      <c r="O18" s="93" t="s">
        <v>466</v>
      </c>
    </row>
    <row r="19" spans="1:15" ht="45" x14ac:dyDescent="0.15">
      <c r="A19" s="68" t="s">
        <v>97</v>
      </c>
      <c r="B19" s="68" t="s">
        <v>100</v>
      </c>
      <c r="C19" s="69">
        <v>1</v>
      </c>
      <c r="D19" s="68" t="s">
        <v>7</v>
      </c>
      <c r="E19" s="70">
        <v>1</v>
      </c>
      <c r="F19" s="71" t="s">
        <v>101</v>
      </c>
      <c r="G19" s="67" t="s">
        <v>78</v>
      </c>
      <c r="H19" s="77"/>
      <c r="I19" s="77"/>
      <c r="J19" s="77"/>
      <c r="K19" s="77"/>
      <c r="L19" s="77"/>
      <c r="M19" s="75">
        <f t="shared" si="0"/>
        <v>0</v>
      </c>
      <c r="O19" s="93" t="s">
        <v>466</v>
      </c>
    </row>
    <row r="20" spans="1:15" x14ac:dyDescent="0.15">
      <c r="A20" s="72"/>
      <c r="B20" s="68" t="s">
        <v>71</v>
      </c>
      <c r="C20" s="69"/>
      <c r="D20" s="68"/>
      <c r="E20" s="70"/>
      <c r="F20" s="71"/>
      <c r="G20" s="67"/>
      <c r="H20" s="75">
        <f>SUM(H5:H19)</f>
        <v>0</v>
      </c>
      <c r="I20" s="75">
        <f t="shared" ref="I20:M20" si="1">SUM(I5:I19)</f>
        <v>0</v>
      </c>
      <c r="J20" s="75">
        <f t="shared" si="1"/>
        <v>0</v>
      </c>
      <c r="K20" s="75">
        <f t="shared" si="1"/>
        <v>0</v>
      </c>
      <c r="L20" s="75">
        <f t="shared" si="1"/>
        <v>0</v>
      </c>
      <c r="M20" s="78">
        <f t="shared" si="1"/>
        <v>0</v>
      </c>
      <c r="O20" s="93"/>
    </row>
    <row r="21" spans="1:15" x14ac:dyDescent="0.15">
      <c r="A21" s="60"/>
      <c r="B21" s="73" t="s">
        <v>69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O21" s="93"/>
    </row>
    <row r="22" spans="1:15" ht="22.5" x14ac:dyDescent="0.15">
      <c r="A22" s="62" t="s">
        <v>0</v>
      </c>
      <c r="B22" s="62" t="s">
        <v>1</v>
      </c>
      <c r="C22" s="62" t="s">
        <v>2</v>
      </c>
      <c r="D22" s="62" t="s">
        <v>3</v>
      </c>
      <c r="E22" s="62" t="s">
        <v>4</v>
      </c>
      <c r="F22" s="62" t="s">
        <v>5</v>
      </c>
      <c r="G22" s="62" t="s">
        <v>14</v>
      </c>
      <c r="H22" s="62" t="s">
        <v>15</v>
      </c>
      <c r="I22" s="62" t="s">
        <v>16</v>
      </c>
      <c r="J22" s="62" t="s">
        <v>17</v>
      </c>
      <c r="K22" s="62" t="s">
        <v>410</v>
      </c>
      <c r="L22" s="62" t="s">
        <v>411</v>
      </c>
      <c r="M22" s="62" t="s">
        <v>18</v>
      </c>
      <c r="O22" s="93"/>
    </row>
    <row r="23" spans="1:15" ht="45" x14ac:dyDescent="0.15">
      <c r="A23" s="63" t="s">
        <v>374</v>
      </c>
      <c r="B23" s="63" t="s">
        <v>375</v>
      </c>
      <c r="C23" s="64">
        <v>20</v>
      </c>
      <c r="D23" s="63" t="s">
        <v>7</v>
      </c>
      <c r="E23" s="65">
        <v>1</v>
      </c>
      <c r="F23" s="66" t="s">
        <v>380</v>
      </c>
      <c r="G23" s="67" t="s">
        <v>78</v>
      </c>
      <c r="H23" s="77"/>
      <c r="I23" s="77"/>
      <c r="J23" s="77"/>
      <c r="K23" s="77"/>
      <c r="L23" s="77"/>
      <c r="M23" s="75">
        <f t="shared" ref="M23:M56" si="2">SUM(H23:L23)</f>
        <v>0</v>
      </c>
      <c r="O23" s="93" t="s">
        <v>465</v>
      </c>
    </row>
    <row r="24" spans="1:15" ht="45" x14ac:dyDescent="0.15">
      <c r="A24" s="63" t="s">
        <v>374</v>
      </c>
      <c r="B24" s="63" t="s">
        <v>381</v>
      </c>
      <c r="C24" s="64">
        <v>24</v>
      </c>
      <c r="D24" s="63" t="s">
        <v>7</v>
      </c>
      <c r="E24" s="65">
        <v>1</v>
      </c>
      <c r="F24" s="66"/>
      <c r="G24" s="67" t="s">
        <v>78</v>
      </c>
      <c r="H24" s="77"/>
      <c r="I24" s="77"/>
      <c r="J24" s="77"/>
      <c r="K24" s="77"/>
      <c r="L24" s="77"/>
      <c r="M24" s="75">
        <f t="shared" si="2"/>
        <v>0</v>
      </c>
      <c r="O24" s="93" t="s">
        <v>465</v>
      </c>
    </row>
    <row r="25" spans="1:15" ht="45" x14ac:dyDescent="0.15">
      <c r="A25" s="63" t="s">
        <v>374</v>
      </c>
      <c r="B25" s="63" t="s">
        <v>382</v>
      </c>
      <c r="C25" s="64">
        <v>14</v>
      </c>
      <c r="D25" s="63" t="s">
        <v>7</v>
      </c>
      <c r="E25" s="65">
        <v>1</v>
      </c>
      <c r="F25" s="66"/>
      <c r="G25" s="67" t="s">
        <v>78</v>
      </c>
      <c r="H25" s="77"/>
      <c r="I25" s="77"/>
      <c r="J25" s="77"/>
      <c r="K25" s="77"/>
      <c r="L25" s="77"/>
      <c r="M25" s="75">
        <f t="shared" si="2"/>
        <v>0</v>
      </c>
      <c r="O25" s="93" t="s">
        <v>465</v>
      </c>
    </row>
    <row r="26" spans="1:15" ht="45" x14ac:dyDescent="0.15">
      <c r="A26" s="63" t="s">
        <v>374</v>
      </c>
      <c r="B26" s="63" t="s">
        <v>383</v>
      </c>
      <c r="C26" s="64">
        <v>4</v>
      </c>
      <c r="D26" s="63" t="s">
        <v>7</v>
      </c>
      <c r="E26" s="65">
        <v>1</v>
      </c>
      <c r="F26" s="66"/>
      <c r="G26" s="67" t="s">
        <v>78</v>
      </c>
      <c r="H26" s="77"/>
      <c r="I26" s="77"/>
      <c r="J26" s="77"/>
      <c r="K26" s="77"/>
      <c r="L26" s="77"/>
      <c r="M26" s="75">
        <f t="shared" si="2"/>
        <v>0</v>
      </c>
      <c r="O26" s="93" t="s">
        <v>465</v>
      </c>
    </row>
    <row r="27" spans="1:15" ht="45" x14ac:dyDescent="0.15">
      <c r="A27" s="63" t="s">
        <v>374</v>
      </c>
      <c r="B27" s="63" t="s">
        <v>384</v>
      </c>
      <c r="C27" s="64">
        <v>1</v>
      </c>
      <c r="D27" s="63" t="s">
        <v>7</v>
      </c>
      <c r="E27" s="65">
        <v>1</v>
      </c>
      <c r="F27" s="66"/>
      <c r="G27" s="67" t="s">
        <v>78</v>
      </c>
      <c r="H27" s="77"/>
      <c r="I27" s="77"/>
      <c r="J27" s="77"/>
      <c r="K27" s="77"/>
      <c r="L27" s="77"/>
      <c r="M27" s="75">
        <f t="shared" si="2"/>
        <v>0</v>
      </c>
      <c r="O27" s="93" t="s">
        <v>465</v>
      </c>
    </row>
    <row r="28" spans="1:15" ht="45" x14ac:dyDescent="0.15">
      <c r="A28" s="63" t="s">
        <v>374</v>
      </c>
      <c r="B28" s="63" t="s">
        <v>385</v>
      </c>
      <c r="C28" s="64">
        <v>5</v>
      </c>
      <c r="D28" s="63" t="s">
        <v>7</v>
      </c>
      <c r="E28" s="65">
        <v>1</v>
      </c>
      <c r="F28" s="66" t="s">
        <v>386</v>
      </c>
      <c r="G28" s="67" t="s">
        <v>78</v>
      </c>
      <c r="H28" s="77"/>
      <c r="I28" s="77"/>
      <c r="J28" s="77"/>
      <c r="K28" s="77"/>
      <c r="L28" s="77"/>
      <c r="M28" s="75">
        <f t="shared" si="2"/>
        <v>0</v>
      </c>
      <c r="O28" s="93" t="s">
        <v>465</v>
      </c>
    </row>
    <row r="29" spans="1:15" ht="45" x14ac:dyDescent="0.15">
      <c r="A29" s="68" t="s">
        <v>102</v>
      </c>
      <c r="B29" s="68" t="s">
        <v>103</v>
      </c>
      <c r="C29" s="69">
        <v>2389</v>
      </c>
      <c r="D29" s="68" t="s">
        <v>104</v>
      </c>
      <c r="E29" s="70">
        <v>3</v>
      </c>
      <c r="F29" s="71" t="s">
        <v>105</v>
      </c>
      <c r="G29" s="67" t="s">
        <v>78</v>
      </c>
      <c r="H29" s="77"/>
      <c r="I29" s="77"/>
      <c r="J29" s="77"/>
      <c r="K29" s="77"/>
      <c r="L29" s="77"/>
      <c r="M29" s="75">
        <f t="shared" si="2"/>
        <v>0</v>
      </c>
      <c r="O29" s="93" t="s">
        <v>466</v>
      </c>
    </row>
    <row r="30" spans="1:15" ht="45" x14ac:dyDescent="0.15">
      <c r="A30" s="68" t="s">
        <v>79</v>
      </c>
      <c r="B30" s="68" t="s">
        <v>80</v>
      </c>
      <c r="C30" s="69">
        <v>2</v>
      </c>
      <c r="D30" s="68" t="s">
        <v>7</v>
      </c>
      <c r="E30" s="70">
        <v>1</v>
      </c>
      <c r="F30" s="71"/>
      <c r="G30" s="67" t="s">
        <v>78</v>
      </c>
      <c r="H30" s="77"/>
      <c r="I30" s="77"/>
      <c r="J30" s="77"/>
      <c r="K30" s="77"/>
      <c r="L30" s="77"/>
      <c r="M30" s="75">
        <f t="shared" si="2"/>
        <v>0</v>
      </c>
      <c r="O30" s="93" t="s">
        <v>466</v>
      </c>
    </row>
    <row r="31" spans="1:15" ht="45" x14ac:dyDescent="0.15">
      <c r="A31" s="68" t="s">
        <v>79</v>
      </c>
      <c r="B31" s="68" t="s">
        <v>106</v>
      </c>
      <c r="C31" s="69">
        <v>6</v>
      </c>
      <c r="D31" s="68" t="s">
        <v>7</v>
      </c>
      <c r="E31" s="70">
        <v>1</v>
      </c>
      <c r="F31" s="71"/>
      <c r="G31" s="67" t="s">
        <v>78</v>
      </c>
      <c r="H31" s="77"/>
      <c r="I31" s="77"/>
      <c r="J31" s="77"/>
      <c r="K31" s="77"/>
      <c r="L31" s="77"/>
      <c r="M31" s="75">
        <f t="shared" si="2"/>
        <v>0</v>
      </c>
      <c r="O31" s="93" t="s">
        <v>466</v>
      </c>
    </row>
    <row r="32" spans="1:15" ht="45" x14ac:dyDescent="0.15">
      <c r="A32" s="68" t="s">
        <v>108</v>
      </c>
      <c r="B32" s="68" t="s">
        <v>109</v>
      </c>
      <c r="C32" s="69">
        <v>1</v>
      </c>
      <c r="D32" s="68" t="s">
        <v>7</v>
      </c>
      <c r="E32" s="70">
        <v>3</v>
      </c>
      <c r="F32" s="71"/>
      <c r="G32" s="67" t="s">
        <v>78</v>
      </c>
      <c r="H32" s="77"/>
      <c r="I32" s="77"/>
      <c r="J32" s="77"/>
      <c r="K32" s="77"/>
      <c r="L32" s="77"/>
      <c r="M32" s="75">
        <f t="shared" si="2"/>
        <v>0</v>
      </c>
      <c r="O32" s="93" t="s">
        <v>466</v>
      </c>
    </row>
    <row r="33" spans="1:15" ht="45" x14ac:dyDescent="0.15">
      <c r="A33" s="68" t="s">
        <v>110</v>
      </c>
      <c r="B33" s="68" t="s">
        <v>111</v>
      </c>
      <c r="C33" s="69">
        <v>2389</v>
      </c>
      <c r="D33" s="68" t="s">
        <v>104</v>
      </c>
      <c r="E33" s="70">
        <v>1</v>
      </c>
      <c r="F33" s="71"/>
      <c r="G33" s="67" t="s">
        <v>78</v>
      </c>
      <c r="H33" s="77"/>
      <c r="I33" s="77"/>
      <c r="J33" s="77"/>
      <c r="K33" s="77"/>
      <c r="L33" s="77"/>
      <c r="M33" s="75">
        <f t="shared" si="2"/>
        <v>0</v>
      </c>
      <c r="O33" s="93" t="s">
        <v>465</v>
      </c>
    </row>
    <row r="34" spans="1:15" ht="45" x14ac:dyDescent="0.15">
      <c r="A34" s="68" t="s">
        <v>110</v>
      </c>
      <c r="B34" s="68" t="s">
        <v>112</v>
      </c>
      <c r="C34" s="69">
        <v>1</v>
      </c>
      <c r="D34" s="68" t="s">
        <v>7</v>
      </c>
      <c r="E34" s="70">
        <v>1</v>
      </c>
      <c r="F34" s="71" t="s">
        <v>113</v>
      </c>
      <c r="G34" s="67" t="s">
        <v>78</v>
      </c>
      <c r="H34" s="77"/>
      <c r="I34" s="77"/>
      <c r="J34" s="77"/>
      <c r="K34" s="77"/>
      <c r="L34" s="77"/>
      <c r="M34" s="75">
        <f t="shared" si="2"/>
        <v>0</v>
      </c>
      <c r="O34" s="93" t="s">
        <v>466</v>
      </c>
    </row>
    <row r="35" spans="1:15" ht="45" x14ac:dyDescent="0.15">
      <c r="A35" s="68" t="s">
        <v>110</v>
      </c>
      <c r="B35" s="68" t="s">
        <v>114</v>
      </c>
      <c r="C35" s="69">
        <v>1</v>
      </c>
      <c r="D35" s="68" t="s">
        <v>7</v>
      </c>
      <c r="E35" s="70">
        <v>1</v>
      </c>
      <c r="F35" s="71" t="s">
        <v>115</v>
      </c>
      <c r="G35" s="67" t="s">
        <v>78</v>
      </c>
      <c r="H35" s="77"/>
      <c r="I35" s="77"/>
      <c r="J35" s="77"/>
      <c r="K35" s="77"/>
      <c r="L35" s="77"/>
      <c r="M35" s="75">
        <f t="shared" si="2"/>
        <v>0</v>
      </c>
      <c r="O35" s="93" t="s">
        <v>466</v>
      </c>
    </row>
    <row r="36" spans="1:15" ht="45" x14ac:dyDescent="0.15">
      <c r="A36" s="68" t="s">
        <v>81</v>
      </c>
      <c r="B36" s="68" t="s">
        <v>116</v>
      </c>
      <c r="C36" s="69">
        <v>1</v>
      </c>
      <c r="D36" s="68" t="s">
        <v>7</v>
      </c>
      <c r="E36" s="70">
        <v>1</v>
      </c>
      <c r="F36" s="71" t="s">
        <v>117</v>
      </c>
      <c r="G36" s="67" t="s">
        <v>78</v>
      </c>
      <c r="H36" s="77"/>
      <c r="I36" s="77"/>
      <c r="J36" s="77"/>
      <c r="K36" s="77"/>
      <c r="L36" s="77"/>
      <c r="M36" s="75">
        <f t="shared" si="2"/>
        <v>0</v>
      </c>
      <c r="O36" s="93" t="s">
        <v>466</v>
      </c>
    </row>
    <row r="37" spans="1:15" ht="45" x14ac:dyDescent="0.15">
      <c r="A37" s="68" t="s">
        <v>81</v>
      </c>
      <c r="B37" s="68" t="s">
        <v>116</v>
      </c>
      <c r="C37" s="69">
        <v>1</v>
      </c>
      <c r="D37" s="68" t="s">
        <v>7</v>
      </c>
      <c r="E37" s="70">
        <v>1</v>
      </c>
      <c r="F37" s="71" t="s">
        <v>118</v>
      </c>
      <c r="G37" s="67" t="s">
        <v>78</v>
      </c>
      <c r="H37" s="77"/>
      <c r="I37" s="77"/>
      <c r="J37" s="77"/>
      <c r="K37" s="77"/>
      <c r="L37" s="77"/>
      <c r="M37" s="75">
        <f t="shared" si="2"/>
        <v>0</v>
      </c>
      <c r="O37" s="93" t="s">
        <v>466</v>
      </c>
    </row>
    <row r="38" spans="1:15" ht="45" x14ac:dyDescent="0.15">
      <c r="A38" s="68" t="s">
        <v>81</v>
      </c>
      <c r="B38" s="68" t="s">
        <v>116</v>
      </c>
      <c r="C38" s="69">
        <v>1</v>
      </c>
      <c r="D38" s="68" t="s">
        <v>7</v>
      </c>
      <c r="E38" s="70">
        <v>1</v>
      </c>
      <c r="F38" s="71" t="s">
        <v>117</v>
      </c>
      <c r="G38" s="67" t="s">
        <v>78</v>
      </c>
      <c r="H38" s="77"/>
      <c r="I38" s="77"/>
      <c r="J38" s="77"/>
      <c r="K38" s="77"/>
      <c r="L38" s="77"/>
      <c r="M38" s="75">
        <f t="shared" si="2"/>
        <v>0</v>
      </c>
      <c r="O38" s="93" t="s">
        <v>466</v>
      </c>
    </row>
    <row r="39" spans="1:15" ht="45" x14ac:dyDescent="0.15">
      <c r="A39" s="68" t="s">
        <v>81</v>
      </c>
      <c r="B39" s="68" t="s">
        <v>116</v>
      </c>
      <c r="C39" s="69">
        <v>3</v>
      </c>
      <c r="D39" s="68" t="s">
        <v>7</v>
      </c>
      <c r="E39" s="70">
        <v>3</v>
      </c>
      <c r="F39" s="71" t="s">
        <v>119</v>
      </c>
      <c r="G39" s="67" t="s">
        <v>78</v>
      </c>
      <c r="H39" s="77"/>
      <c r="I39" s="77"/>
      <c r="J39" s="77"/>
      <c r="K39" s="77"/>
      <c r="L39" s="77"/>
      <c r="M39" s="75">
        <f t="shared" si="2"/>
        <v>0</v>
      </c>
      <c r="O39" s="93" t="s">
        <v>466</v>
      </c>
    </row>
    <row r="40" spans="1:15" ht="45" x14ac:dyDescent="0.15">
      <c r="A40" s="68" t="s">
        <v>84</v>
      </c>
      <c r="B40" s="68" t="s">
        <v>120</v>
      </c>
      <c r="C40" s="69">
        <v>66</v>
      </c>
      <c r="D40" s="68" t="s">
        <v>7</v>
      </c>
      <c r="E40" s="70">
        <v>1</v>
      </c>
      <c r="F40" s="71" t="s">
        <v>121</v>
      </c>
      <c r="G40" s="67" t="s">
        <v>78</v>
      </c>
      <c r="H40" s="77"/>
      <c r="I40" s="77"/>
      <c r="J40" s="77"/>
      <c r="K40" s="77"/>
      <c r="L40" s="77"/>
      <c r="M40" s="75">
        <f t="shared" si="2"/>
        <v>0</v>
      </c>
      <c r="O40" s="93" t="s">
        <v>465</v>
      </c>
    </row>
    <row r="41" spans="1:15" ht="45" x14ac:dyDescent="0.15">
      <c r="A41" s="68" t="s">
        <v>122</v>
      </c>
      <c r="B41" s="68" t="s">
        <v>123</v>
      </c>
      <c r="C41" s="69">
        <v>71</v>
      </c>
      <c r="D41" s="68" t="s">
        <v>7</v>
      </c>
      <c r="E41" s="70">
        <v>1</v>
      </c>
      <c r="F41" s="71"/>
      <c r="G41" s="67" t="s">
        <v>78</v>
      </c>
      <c r="H41" s="77"/>
      <c r="I41" s="77"/>
      <c r="J41" s="77"/>
      <c r="K41" s="77"/>
      <c r="L41" s="77"/>
      <c r="M41" s="75">
        <f t="shared" si="2"/>
        <v>0</v>
      </c>
      <c r="O41" s="93" t="s">
        <v>465</v>
      </c>
    </row>
    <row r="42" spans="1:15" ht="45" x14ac:dyDescent="0.15">
      <c r="A42" s="68" t="s">
        <v>86</v>
      </c>
      <c r="B42" s="68" t="s">
        <v>124</v>
      </c>
      <c r="C42" s="69">
        <v>20</v>
      </c>
      <c r="D42" s="68" t="s">
        <v>7</v>
      </c>
      <c r="E42" s="70">
        <v>3</v>
      </c>
      <c r="F42" s="71" t="s">
        <v>125</v>
      </c>
      <c r="G42" s="67" t="s">
        <v>78</v>
      </c>
      <c r="H42" s="77"/>
      <c r="I42" s="77"/>
      <c r="J42" s="77"/>
      <c r="K42" s="77"/>
      <c r="L42" s="77"/>
      <c r="M42" s="75">
        <f t="shared" si="2"/>
        <v>0</v>
      </c>
      <c r="O42" s="93" t="s">
        <v>466</v>
      </c>
    </row>
    <row r="43" spans="1:15" ht="45" x14ac:dyDescent="0.15">
      <c r="A43" s="68" t="s">
        <v>86</v>
      </c>
      <c r="B43" s="68" t="s">
        <v>126</v>
      </c>
      <c r="C43" s="69">
        <v>8</v>
      </c>
      <c r="D43" s="68" t="s">
        <v>7</v>
      </c>
      <c r="E43" s="70">
        <v>3</v>
      </c>
      <c r="F43" s="71"/>
      <c r="G43" s="67" t="s">
        <v>78</v>
      </c>
      <c r="H43" s="77"/>
      <c r="I43" s="77"/>
      <c r="J43" s="77"/>
      <c r="K43" s="77"/>
      <c r="L43" s="77"/>
      <c r="M43" s="75">
        <f t="shared" si="2"/>
        <v>0</v>
      </c>
      <c r="O43" s="93" t="s">
        <v>466</v>
      </c>
    </row>
    <row r="44" spans="1:15" ht="45" x14ac:dyDescent="0.15">
      <c r="A44" s="68" t="s">
        <v>86</v>
      </c>
      <c r="B44" s="68" t="s">
        <v>89</v>
      </c>
      <c r="C44" s="69">
        <v>2</v>
      </c>
      <c r="D44" s="68" t="s">
        <v>7</v>
      </c>
      <c r="E44" s="70">
        <v>1</v>
      </c>
      <c r="F44" s="71" t="s">
        <v>127</v>
      </c>
      <c r="G44" s="67" t="s">
        <v>78</v>
      </c>
      <c r="H44" s="77"/>
      <c r="I44" s="77"/>
      <c r="J44" s="77"/>
      <c r="K44" s="77"/>
      <c r="L44" s="77"/>
      <c r="M44" s="75">
        <f t="shared" si="2"/>
        <v>0</v>
      </c>
      <c r="O44" s="93" t="s">
        <v>466</v>
      </c>
    </row>
    <row r="45" spans="1:15" ht="45" x14ac:dyDescent="0.15">
      <c r="A45" s="68" t="s">
        <v>128</v>
      </c>
      <c r="B45" s="68" t="s">
        <v>129</v>
      </c>
      <c r="C45" s="69">
        <v>1</v>
      </c>
      <c r="D45" s="68" t="s">
        <v>7</v>
      </c>
      <c r="E45" s="70">
        <v>3</v>
      </c>
      <c r="F45" s="71" t="s">
        <v>130</v>
      </c>
      <c r="G45" s="67" t="s">
        <v>78</v>
      </c>
      <c r="H45" s="77"/>
      <c r="I45" s="77"/>
      <c r="J45" s="77"/>
      <c r="K45" s="77"/>
      <c r="L45" s="77"/>
      <c r="M45" s="75">
        <f t="shared" si="2"/>
        <v>0</v>
      </c>
      <c r="O45" s="93" t="s">
        <v>466</v>
      </c>
    </row>
    <row r="46" spans="1:15" ht="45" x14ac:dyDescent="0.15">
      <c r="A46" s="68" t="s">
        <v>131</v>
      </c>
      <c r="B46" s="68" t="s">
        <v>132</v>
      </c>
      <c r="C46" s="69">
        <v>1</v>
      </c>
      <c r="D46" s="68" t="s">
        <v>7</v>
      </c>
      <c r="E46" s="70">
        <v>1</v>
      </c>
      <c r="F46" s="71" t="s">
        <v>133</v>
      </c>
      <c r="G46" s="67" t="s">
        <v>78</v>
      </c>
      <c r="H46" s="77"/>
      <c r="I46" s="77"/>
      <c r="J46" s="77"/>
      <c r="K46" s="77"/>
      <c r="L46" s="77"/>
      <c r="M46" s="75">
        <f t="shared" si="2"/>
        <v>0</v>
      </c>
      <c r="O46" s="93" t="s">
        <v>466</v>
      </c>
    </row>
    <row r="47" spans="1:15" ht="45" x14ac:dyDescent="0.15">
      <c r="A47" s="68" t="s">
        <v>134</v>
      </c>
      <c r="B47" s="68" t="s">
        <v>135</v>
      </c>
      <c r="C47" s="69">
        <v>1</v>
      </c>
      <c r="D47" s="68" t="s">
        <v>7</v>
      </c>
      <c r="E47" s="70">
        <v>3</v>
      </c>
      <c r="F47" s="71"/>
      <c r="G47" s="67" t="s">
        <v>78</v>
      </c>
      <c r="H47" s="77"/>
      <c r="I47" s="77"/>
      <c r="J47" s="77"/>
      <c r="K47" s="77"/>
      <c r="L47" s="77"/>
      <c r="M47" s="75">
        <f t="shared" si="2"/>
        <v>0</v>
      </c>
      <c r="O47" s="93" t="s">
        <v>466</v>
      </c>
    </row>
    <row r="48" spans="1:15" ht="45" x14ac:dyDescent="0.15">
      <c r="A48" s="68" t="s">
        <v>91</v>
      </c>
      <c r="B48" s="68" t="s">
        <v>136</v>
      </c>
      <c r="C48" s="69">
        <v>1</v>
      </c>
      <c r="D48" s="68" t="s">
        <v>7</v>
      </c>
      <c r="E48" s="70">
        <v>3</v>
      </c>
      <c r="F48" s="71" t="s">
        <v>137</v>
      </c>
      <c r="G48" s="67" t="s">
        <v>78</v>
      </c>
      <c r="H48" s="77"/>
      <c r="I48" s="77"/>
      <c r="J48" s="77"/>
      <c r="K48" s="77"/>
      <c r="L48" s="77"/>
      <c r="M48" s="75">
        <f t="shared" si="2"/>
        <v>0</v>
      </c>
      <c r="O48" s="93" t="s">
        <v>466</v>
      </c>
    </row>
    <row r="49" spans="1:15" ht="45" x14ac:dyDescent="0.15">
      <c r="A49" s="68" t="s">
        <v>91</v>
      </c>
      <c r="B49" s="68" t="s">
        <v>136</v>
      </c>
      <c r="C49" s="69">
        <v>1</v>
      </c>
      <c r="D49" s="68" t="s">
        <v>7</v>
      </c>
      <c r="E49" s="70">
        <v>3</v>
      </c>
      <c r="F49" s="71" t="s">
        <v>138</v>
      </c>
      <c r="G49" s="67" t="s">
        <v>78</v>
      </c>
      <c r="H49" s="77"/>
      <c r="I49" s="77"/>
      <c r="J49" s="77"/>
      <c r="K49" s="77"/>
      <c r="L49" s="77"/>
      <c r="M49" s="75">
        <f t="shared" si="2"/>
        <v>0</v>
      </c>
      <c r="O49" s="93" t="s">
        <v>466</v>
      </c>
    </row>
    <row r="50" spans="1:15" ht="45" x14ac:dyDescent="0.15">
      <c r="A50" s="68" t="s">
        <v>91</v>
      </c>
      <c r="B50" s="68" t="s">
        <v>92</v>
      </c>
      <c r="C50" s="69">
        <v>1</v>
      </c>
      <c r="D50" s="68" t="s">
        <v>7</v>
      </c>
      <c r="E50" s="70">
        <v>3</v>
      </c>
      <c r="F50" s="71" t="s">
        <v>139</v>
      </c>
      <c r="G50" s="67" t="s">
        <v>78</v>
      </c>
      <c r="H50" s="77"/>
      <c r="I50" s="77"/>
      <c r="J50" s="77"/>
      <c r="K50" s="77"/>
      <c r="L50" s="77"/>
      <c r="M50" s="75">
        <f t="shared" si="2"/>
        <v>0</v>
      </c>
      <c r="O50" s="93" t="s">
        <v>466</v>
      </c>
    </row>
    <row r="51" spans="1:15" ht="45" x14ac:dyDescent="0.15">
      <c r="A51" s="68" t="s">
        <v>91</v>
      </c>
      <c r="B51" s="68" t="s">
        <v>140</v>
      </c>
      <c r="C51" s="69">
        <v>1</v>
      </c>
      <c r="D51" s="68" t="s">
        <v>7</v>
      </c>
      <c r="E51" s="70">
        <v>3</v>
      </c>
      <c r="F51" s="71" t="s">
        <v>141</v>
      </c>
      <c r="G51" s="67" t="s">
        <v>78</v>
      </c>
      <c r="H51" s="77"/>
      <c r="I51" s="77"/>
      <c r="J51" s="77"/>
      <c r="K51" s="77"/>
      <c r="L51" s="77"/>
      <c r="M51" s="75">
        <f t="shared" si="2"/>
        <v>0</v>
      </c>
      <c r="O51" s="93" t="s">
        <v>466</v>
      </c>
    </row>
    <row r="52" spans="1:15" ht="45" x14ac:dyDescent="0.15">
      <c r="A52" s="68" t="s">
        <v>91</v>
      </c>
      <c r="B52" s="68" t="s">
        <v>136</v>
      </c>
      <c r="C52" s="69">
        <v>3</v>
      </c>
      <c r="D52" s="68" t="s">
        <v>7</v>
      </c>
      <c r="E52" s="70">
        <v>3</v>
      </c>
      <c r="F52" s="71"/>
      <c r="G52" s="67" t="s">
        <v>78</v>
      </c>
      <c r="H52" s="77"/>
      <c r="I52" s="77"/>
      <c r="J52" s="77"/>
      <c r="K52" s="77"/>
      <c r="L52" s="77"/>
      <c r="M52" s="75">
        <f t="shared" si="2"/>
        <v>0</v>
      </c>
      <c r="O52" s="93" t="s">
        <v>466</v>
      </c>
    </row>
    <row r="53" spans="1:15" ht="45" x14ac:dyDescent="0.15">
      <c r="A53" s="68" t="s">
        <v>20</v>
      </c>
      <c r="B53" s="68" t="s">
        <v>23</v>
      </c>
      <c r="C53" s="69">
        <v>170</v>
      </c>
      <c r="D53" s="68" t="s">
        <v>9</v>
      </c>
      <c r="E53" s="70">
        <v>1</v>
      </c>
      <c r="F53" s="71" t="s">
        <v>24</v>
      </c>
      <c r="G53" s="67" t="s">
        <v>78</v>
      </c>
      <c r="H53" s="77"/>
      <c r="I53" s="77"/>
      <c r="J53" s="77"/>
      <c r="K53" s="77"/>
      <c r="L53" s="77"/>
      <c r="M53" s="75">
        <f t="shared" si="2"/>
        <v>0</v>
      </c>
      <c r="O53" s="93" t="s">
        <v>465</v>
      </c>
    </row>
    <row r="54" spans="1:15" ht="45" x14ac:dyDescent="0.15">
      <c r="A54" s="68" t="s">
        <v>142</v>
      </c>
      <c r="B54" s="68" t="s">
        <v>143</v>
      </c>
      <c r="C54" s="69">
        <v>1</v>
      </c>
      <c r="D54" s="68" t="s">
        <v>8</v>
      </c>
      <c r="E54" s="70">
        <v>9</v>
      </c>
      <c r="F54" s="71"/>
      <c r="G54" s="67" t="s">
        <v>78</v>
      </c>
      <c r="H54" s="77"/>
      <c r="I54" s="77"/>
      <c r="J54" s="77"/>
      <c r="K54" s="77"/>
      <c r="L54" s="77"/>
      <c r="M54" s="75">
        <f t="shared" si="2"/>
        <v>0</v>
      </c>
      <c r="O54" s="93" t="s">
        <v>465</v>
      </c>
    </row>
    <row r="55" spans="1:15" ht="45" x14ac:dyDescent="0.15">
      <c r="A55" s="68" t="s">
        <v>97</v>
      </c>
      <c r="B55" s="68" t="s">
        <v>98</v>
      </c>
      <c r="C55" s="69">
        <v>1</v>
      </c>
      <c r="D55" s="68" t="s">
        <v>7</v>
      </c>
      <c r="E55" s="70">
        <v>3</v>
      </c>
      <c r="F55" s="71" t="s">
        <v>99</v>
      </c>
      <c r="G55" s="67" t="s">
        <v>78</v>
      </c>
      <c r="H55" s="77"/>
      <c r="I55" s="77"/>
      <c r="J55" s="77"/>
      <c r="K55" s="77"/>
      <c r="L55" s="77"/>
      <c r="M55" s="75">
        <f t="shared" si="2"/>
        <v>0</v>
      </c>
      <c r="O55" s="93" t="s">
        <v>466</v>
      </c>
    </row>
    <row r="56" spans="1:15" ht="45" x14ac:dyDescent="0.15">
      <c r="A56" s="68" t="s">
        <v>97</v>
      </c>
      <c r="B56" s="68" t="s">
        <v>144</v>
      </c>
      <c r="C56" s="69">
        <v>7</v>
      </c>
      <c r="D56" s="68" t="s">
        <v>7</v>
      </c>
      <c r="E56" s="70">
        <v>3</v>
      </c>
      <c r="F56" s="71" t="s">
        <v>145</v>
      </c>
      <c r="G56" s="67" t="s">
        <v>78</v>
      </c>
      <c r="H56" s="77"/>
      <c r="I56" s="77"/>
      <c r="J56" s="77"/>
      <c r="K56" s="77"/>
      <c r="L56" s="77"/>
      <c r="M56" s="75">
        <f t="shared" si="2"/>
        <v>0</v>
      </c>
      <c r="O56" s="93" t="s">
        <v>466</v>
      </c>
    </row>
    <row r="57" spans="1:15" x14ac:dyDescent="0.15">
      <c r="A57" s="72"/>
      <c r="B57" s="68" t="s">
        <v>71</v>
      </c>
      <c r="C57" s="69"/>
      <c r="D57" s="68"/>
      <c r="E57" s="70"/>
      <c r="F57" s="71"/>
      <c r="G57" s="67"/>
      <c r="H57" s="75">
        <f t="shared" ref="H57:M57" si="3">SUM(H23:H56)</f>
        <v>0</v>
      </c>
      <c r="I57" s="75">
        <f t="shared" si="3"/>
        <v>0</v>
      </c>
      <c r="J57" s="75">
        <f t="shared" si="3"/>
        <v>0</v>
      </c>
      <c r="K57" s="75">
        <f t="shared" si="3"/>
        <v>0</v>
      </c>
      <c r="L57" s="75">
        <f t="shared" si="3"/>
        <v>0</v>
      </c>
      <c r="M57" s="78">
        <f t="shared" si="3"/>
        <v>0</v>
      </c>
      <c r="O57" s="93"/>
    </row>
    <row r="58" spans="1:15" x14ac:dyDescent="0.15">
      <c r="A58" s="60"/>
      <c r="B58" s="73" t="s">
        <v>70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O58" s="93"/>
    </row>
    <row r="59" spans="1:15" ht="22.5" x14ac:dyDescent="0.15">
      <c r="A59" s="62" t="s">
        <v>0</v>
      </c>
      <c r="B59" s="62" t="s">
        <v>1</v>
      </c>
      <c r="C59" s="62" t="s">
        <v>2</v>
      </c>
      <c r="D59" s="62" t="s">
        <v>3</v>
      </c>
      <c r="E59" s="62" t="s">
        <v>4</v>
      </c>
      <c r="F59" s="62" t="s">
        <v>5</v>
      </c>
      <c r="G59" s="62" t="s">
        <v>14</v>
      </c>
      <c r="H59" s="62" t="s">
        <v>15</v>
      </c>
      <c r="I59" s="62" t="s">
        <v>16</v>
      </c>
      <c r="J59" s="62" t="s">
        <v>17</v>
      </c>
      <c r="K59" s="62" t="s">
        <v>410</v>
      </c>
      <c r="L59" s="62" t="s">
        <v>411</v>
      </c>
      <c r="M59" s="62" t="s">
        <v>18</v>
      </c>
      <c r="O59" s="93"/>
    </row>
    <row r="60" spans="1:15" ht="45" x14ac:dyDescent="0.15">
      <c r="A60" s="63" t="s">
        <v>374</v>
      </c>
      <c r="B60" s="63" t="s">
        <v>387</v>
      </c>
      <c r="C60" s="64">
        <v>14</v>
      </c>
      <c r="D60" s="63" t="s">
        <v>7</v>
      </c>
      <c r="E60" s="65">
        <v>1</v>
      </c>
      <c r="F60" s="66"/>
      <c r="G60" s="67" t="s">
        <v>78</v>
      </c>
      <c r="H60" s="77"/>
      <c r="I60" s="77"/>
      <c r="J60" s="77"/>
      <c r="K60" s="77"/>
      <c r="L60" s="77"/>
      <c r="M60" s="75">
        <f t="shared" ref="M60:M105" si="4">SUM(H60:L60)</f>
        <v>0</v>
      </c>
      <c r="O60" s="93" t="s">
        <v>465</v>
      </c>
    </row>
    <row r="61" spans="1:15" ht="45" x14ac:dyDescent="0.15">
      <c r="A61" s="63" t="s">
        <v>374</v>
      </c>
      <c r="B61" s="63" t="s">
        <v>388</v>
      </c>
      <c r="C61" s="64">
        <v>1</v>
      </c>
      <c r="D61" s="63" t="s">
        <v>7</v>
      </c>
      <c r="E61" s="65">
        <v>1</v>
      </c>
      <c r="F61" s="66"/>
      <c r="G61" s="67" t="s">
        <v>78</v>
      </c>
      <c r="H61" s="77"/>
      <c r="I61" s="77"/>
      <c r="J61" s="77"/>
      <c r="K61" s="77"/>
      <c r="L61" s="77"/>
      <c r="M61" s="75">
        <f t="shared" si="4"/>
        <v>0</v>
      </c>
      <c r="O61" s="93" t="s">
        <v>465</v>
      </c>
    </row>
    <row r="62" spans="1:15" ht="45" x14ac:dyDescent="0.15">
      <c r="A62" s="63" t="s">
        <v>374</v>
      </c>
      <c r="B62" s="63" t="s">
        <v>389</v>
      </c>
      <c r="C62" s="64">
        <v>3</v>
      </c>
      <c r="D62" s="63" t="s">
        <v>7</v>
      </c>
      <c r="E62" s="65">
        <v>1</v>
      </c>
      <c r="F62" s="66"/>
      <c r="G62" s="67" t="s">
        <v>78</v>
      </c>
      <c r="H62" s="77"/>
      <c r="I62" s="77"/>
      <c r="J62" s="77"/>
      <c r="K62" s="77"/>
      <c r="L62" s="77"/>
      <c r="M62" s="75">
        <f t="shared" si="4"/>
        <v>0</v>
      </c>
      <c r="O62" s="93" t="s">
        <v>465</v>
      </c>
    </row>
    <row r="63" spans="1:15" ht="45" x14ac:dyDescent="0.15">
      <c r="A63" s="63" t="s">
        <v>374</v>
      </c>
      <c r="B63" s="63" t="s">
        <v>382</v>
      </c>
      <c r="C63" s="64">
        <v>13</v>
      </c>
      <c r="D63" s="63" t="s">
        <v>7</v>
      </c>
      <c r="E63" s="65">
        <v>1</v>
      </c>
      <c r="F63" s="66"/>
      <c r="G63" s="67" t="s">
        <v>78</v>
      </c>
      <c r="H63" s="77"/>
      <c r="I63" s="77"/>
      <c r="J63" s="77"/>
      <c r="K63" s="77"/>
      <c r="L63" s="77"/>
      <c r="M63" s="75">
        <f t="shared" si="4"/>
        <v>0</v>
      </c>
      <c r="O63" s="93" t="s">
        <v>465</v>
      </c>
    </row>
    <row r="64" spans="1:15" ht="45" x14ac:dyDescent="0.15">
      <c r="A64" s="63" t="s">
        <v>374</v>
      </c>
      <c r="B64" s="63" t="s">
        <v>390</v>
      </c>
      <c r="C64" s="64">
        <v>5</v>
      </c>
      <c r="D64" s="63" t="s">
        <v>7</v>
      </c>
      <c r="E64" s="65">
        <v>1</v>
      </c>
      <c r="F64" s="66"/>
      <c r="G64" s="67" t="s">
        <v>78</v>
      </c>
      <c r="H64" s="77"/>
      <c r="I64" s="77"/>
      <c r="J64" s="77"/>
      <c r="K64" s="77"/>
      <c r="L64" s="77"/>
      <c r="M64" s="75">
        <f t="shared" si="4"/>
        <v>0</v>
      </c>
      <c r="O64" s="93" t="s">
        <v>465</v>
      </c>
    </row>
    <row r="65" spans="1:15" ht="45" x14ac:dyDescent="0.15">
      <c r="A65" s="63" t="s">
        <v>374</v>
      </c>
      <c r="B65" s="63" t="s">
        <v>385</v>
      </c>
      <c r="C65" s="64">
        <v>14</v>
      </c>
      <c r="D65" s="63" t="s">
        <v>7</v>
      </c>
      <c r="E65" s="65">
        <v>1</v>
      </c>
      <c r="F65" s="66"/>
      <c r="G65" s="67" t="s">
        <v>78</v>
      </c>
      <c r="H65" s="77"/>
      <c r="I65" s="77"/>
      <c r="J65" s="77"/>
      <c r="K65" s="77"/>
      <c r="L65" s="77"/>
      <c r="M65" s="75">
        <f t="shared" si="4"/>
        <v>0</v>
      </c>
      <c r="O65" s="93" t="s">
        <v>465</v>
      </c>
    </row>
    <row r="66" spans="1:15" ht="45" x14ac:dyDescent="0.15">
      <c r="A66" s="63" t="s">
        <v>374</v>
      </c>
      <c r="B66" s="63" t="s">
        <v>391</v>
      </c>
      <c r="C66" s="64">
        <v>3</v>
      </c>
      <c r="D66" s="63" t="s">
        <v>7</v>
      </c>
      <c r="E66" s="65">
        <v>1</v>
      </c>
      <c r="F66" s="66"/>
      <c r="G66" s="67" t="s">
        <v>78</v>
      </c>
      <c r="H66" s="77"/>
      <c r="I66" s="77"/>
      <c r="J66" s="77"/>
      <c r="K66" s="77"/>
      <c r="L66" s="77"/>
      <c r="M66" s="75">
        <f t="shared" si="4"/>
        <v>0</v>
      </c>
      <c r="O66" s="93" t="s">
        <v>465</v>
      </c>
    </row>
    <row r="67" spans="1:15" ht="45" x14ac:dyDescent="0.15">
      <c r="A67" s="63" t="s">
        <v>374</v>
      </c>
      <c r="B67" s="63" t="s">
        <v>385</v>
      </c>
      <c r="C67" s="64">
        <v>4</v>
      </c>
      <c r="D67" s="63" t="s">
        <v>7</v>
      </c>
      <c r="E67" s="65">
        <v>1</v>
      </c>
      <c r="F67" s="66" t="s">
        <v>392</v>
      </c>
      <c r="G67" s="67" t="s">
        <v>78</v>
      </c>
      <c r="H67" s="77"/>
      <c r="I67" s="77"/>
      <c r="J67" s="77"/>
      <c r="K67" s="77"/>
      <c r="L67" s="77"/>
      <c r="M67" s="75">
        <f t="shared" si="4"/>
        <v>0</v>
      </c>
      <c r="O67" s="93" t="s">
        <v>465</v>
      </c>
    </row>
    <row r="68" spans="1:15" ht="45" x14ac:dyDescent="0.15">
      <c r="A68" s="63" t="s">
        <v>374</v>
      </c>
      <c r="B68" s="63" t="s">
        <v>383</v>
      </c>
      <c r="C68" s="64">
        <v>8</v>
      </c>
      <c r="D68" s="63" t="s">
        <v>7</v>
      </c>
      <c r="E68" s="65">
        <v>1</v>
      </c>
      <c r="F68" s="66"/>
      <c r="G68" s="67" t="s">
        <v>78</v>
      </c>
      <c r="H68" s="77"/>
      <c r="I68" s="77"/>
      <c r="J68" s="77"/>
      <c r="K68" s="77"/>
      <c r="L68" s="77"/>
      <c r="M68" s="75">
        <f t="shared" si="4"/>
        <v>0</v>
      </c>
      <c r="O68" s="93" t="s">
        <v>465</v>
      </c>
    </row>
    <row r="69" spans="1:15" ht="45" x14ac:dyDescent="0.15">
      <c r="A69" s="63" t="s">
        <v>374</v>
      </c>
      <c r="B69" s="63" t="s">
        <v>375</v>
      </c>
      <c r="C69" s="64">
        <v>19</v>
      </c>
      <c r="D69" s="63" t="s">
        <v>7</v>
      </c>
      <c r="E69" s="65">
        <v>1</v>
      </c>
      <c r="F69" s="66" t="s">
        <v>393</v>
      </c>
      <c r="G69" s="67" t="s">
        <v>78</v>
      </c>
      <c r="H69" s="77"/>
      <c r="I69" s="77"/>
      <c r="J69" s="77"/>
      <c r="K69" s="77"/>
      <c r="L69" s="77"/>
      <c r="M69" s="75">
        <f t="shared" si="4"/>
        <v>0</v>
      </c>
      <c r="O69" s="93" t="s">
        <v>465</v>
      </c>
    </row>
    <row r="70" spans="1:15" ht="45" x14ac:dyDescent="0.15">
      <c r="A70" s="68" t="s">
        <v>102</v>
      </c>
      <c r="B70" s="68" t="s">
        <v>103</v>
      </c>
      <c r="C70" s="69">
        <v>3155</v>
      </c>
      <c r="D70" s="68" t="s">
        <v>104</v>
      </c>
      <c r="E70" s="70">
        <v>3</v>
      </c>
      <c r="F70" s="71" t="s">
        <v>105</v>
      </c>
      <c r="G70" s="67" t="s">
        <v>78</v>
      </c>
      <c r="H70" s="77"/>
      <c r="I70" s="77"/>
      <c r="J70" s="77"/>
      <c r="K70" s="77"/>
      <c r="L70" s="77"/>
      <c r="M70" s="75">
        <f t="shared" si="4"/>
        <v>0</v>
      </c>
      <c r="O70" s="93" t="s">
        <v>466</v>
      </c>
    </row>
    <row r="71" spans="1:15" ht="45" x14ac:dyDescent="0.15">
      <c r="A71" s="68" t="s">
        <v>79</v>
      </c>
      <c r="B71" s="68" t="s">
        <v>106</v>
      </c>
      <c r="C71" s="69">
        <v>9</v>
      </c>
      <c r="D71" s="68" t="s">
        <v>7</v>
      </c>
      <c r="E71" s="70">
        <v>1</v>
      </c>
      <c r="F71" s="71"/>
      <c r="G71" s="67" t="s">
        <v>78</v>
      </c>
      <c r="H71" s="77"/>
      <c r="I71" s="77"/>
      <c r="J71" s="77"/>
      <c r="K71" s="77"/>
      <c r="L71" s="77"/>
      <c r="M71" s="75">
        <f t="shared" si="4"/>
        <v>0</v>
      </c>
      <c r="O71" s="93" t="s">
        <v>466</v>
      </c>
    </row>
    <row r="72" spans="1:15" ht="45" x14ac:dyDescent="0.15">
      <c r="A72" s="68" t="s">
        <v>79</v>
      </c>
      <c r="B72" s="68" t="s">
        <v>80</v>
      </c>
      <c r="C72" s="69">
        <v>4</v>
      </c>
      <c r="D72" s="68" t="s">
        <v>7</v>
      </c>
      <c r="E72" s="70">
        <v>1</v>
      </c>
      <c r="F72" s="71"/>
      <c r="G72" s="67" t="s">
        <v>78</v>
      </c>
      <c r="H72" s="77"/>
      <c r="I72" s="77"/>
      <c r="J72" s="77"/>
      <c r="K72" s="77"/>
      <c r="L72" s="77"/>
      <c r="M72" s="75">
        <f t="shared" si="4"/>
        <v>0</v>
      </c>
      <c r="O72" s="93" t="s">
        <v>466</v>
      </c>
    </row>
    <row r="73" spans="1:15" ht="45" x14ac:dyDescent="0.15">
      <c r="A73" s="68" t="s">
        <v>108</v>
      </c>
      <c r="B73" s="68" t="s">
        <v>109</v>
      </c>
      <c r="C73" s="69">
        <v>1</v>
      </c>
      <c r="D73" s="68" t="s">
        <v>7</v>
      </c>
      <c r="E73" s="70">
        <v>1</v>
      </c>
      <c r="F73" s="71"/>
      <c r="G73" s="67" t="s">
        <v>78</v>
      </c>
      <c r="H73" s="77"/>
      <c r="I73" s="77"/>
      <c r="J73" s="77"/>
      <c r="K73" s="77"/>
      <c r="L73" s="77"/>
      <c r="M73" s="75">
        <f t="shared" si="4"/>
        <v>0</v>
      </c>
      <c r="O73" s="93" t="s">
        <v>466</v>
      </c>
    </row>
    <row r="74" spans="1:15" ht="45" x14ac:dyDescent="0.15">
      <c r="A74" s="68" t="s">
        <v>110</v>
      </c>
      <c r="B74" s="68" t="s">
        <v>111</v>
      </c>
      <c r="C74" s="69">
        <v>3155</v>
      </c>
      <c r="D74" s="68" t="s">
        <v>104</v>
      </c>
      <c r="E74" s="70">
        <v>1</v>
      </c>
      <c r="F74" s="71" t="s">
        <v>146</v>
      </c>
      <c r="G74" s="67" t="s">
        <v>78</v>
      </c>
      <c r="H74" s="77"/>
      <c r="I74" s="77"/>
      <c r="J74" s="77"/>
      <c r="K74" s="77"/>
      <c r="L74" s="77"/>
      <c r="M74" s="75">
        <f t="shared" si="4"/>
        <v>0</v>
      </c>
      <c r="O74" s="93" t="s">
        <v>465</v>
      </c>
    </row>
    <row r="75" spans="1:15" ht="45" x14ac:dyDescent="0.15">
      <c r="A75" s="68" t="s">
        <v>110</v>
      </c>
      <c r="B75" s="68" t="s">
        <v>147</v>
      </c>
      <c r="C75" s="69">
        <v>1</v>
      </c>
      <c r="D75" s="68" t="s">
        <v>7</v>
      </c>
      <c r="E75" s="70">
        <v>2</v>
      </c>
      <c r="F75" s="71" t="s">
        <v>148</v>
      </c>
      <c r="G75" s="67" t="s">
        <v>78</v>
      </c>
      <c r="H75" s="77"/>
      <c r="I75" s="77"/>
      <c r="J75" s="77"/>
      <c r="K75" s="77"/>
      <c r="L75" s="77"/>
      <c r="M75" s="75">
        <f t="shared" si="4"/>
        <v>0</v>
      </c>
      <c r="O75" s="93" t="s">
        <v>466</v>
      </c>
    </row>
    <row r="76" spans="1:15" ht="45" x14ac:dyDescent="0.15">
      <c r="A76" s="68" t="s">
        <v>110</v>
      </c>
      <c r="B76" s="68" t="s">
        <v>149</v>
      </c>
      <c r="C76" s="69">
        <v>1</v>
      </c>
      <c r="D76" s="68" t="s">
        <v>7</v>
      </c>
      <c r="E76" s="70">
        <v>2</v>
      </c>
      <c r="F76" s="71" t="s">
        <v>150</v>
      </c>
      <c r="G76" s="67" t="s">
        <v>78</v>
      </c>
      <c r="H76" s="77"/>
      <c r="I76" s="77"/>
      <c r="J76" s="77"/>
      <c r="K76" s="77"/>
      <c r="L76" s="77"/>
      <c r="M76" s="75">
        <f t="shared" si="4"/>
        <v>0</v>
      </c>
      <c r="O76" s="93" t="s">
        <v>466</v>
      </c>
    </row>
    <row r="77" spans="1:15" ht="45" x14ac:dyDescent="0.15">
      <c r="A77" s="68" t="s">
        <v>81</v>
      </c>
      <c r="B77" s="68" t="s">
        <v>116</v>
      </c>
      <c r="C77" s="69">
        <v>1</v>
      </c>
      <c r="D77" s="68" t="s">
        <v>7</v>
      </c>
      <c r="E77" s="70">
        <v>3</v>
      </c>
      <c r="F77" s="71" t="s">
        <v>151</v>
      </c>
      <c r="G77" s="67" t="s">
        <v>78</v>
      </c>
      <c r="H77" s="77"/>
      <c r="I77" s="77"/>
      <c r="J77" s="77"/>
      <c r="K77" s="77"/>
      <c r="L77" s="77"/>
      <c r="M77" s="75">
        <f t="shared" si="4"/>
        <v>0</v>
      </c>
      <c r="O77" s="93" t="s">
        <v>466</v>
      </c>
    </row>
    <row r="78" spans="1:15" ht="45" x14ac:dyDescent="0.15">
      <c r="A78" s="68" t="s">
        <v>81</v>
      </c>
      <c r="B78" s="68" t="s">
        <v>116</v>
      </c>
      <c r="C78" s="69">
        <v>1</v>
      </c>
      <c r="D78" s="68" t="s">
        <v>7</v>
      </c>
      <c r="E78" s="70">
        <v>3</v>
      </c>
      <c r="F78" s="71" t="s">
        <v>152</v>
      </c>
      <c r="G78" s="67" t="s">
        <v>78</v>
      </c>
      <c r="H78" s="77"/>
      <c r="I78" s="77"/>
      <c r="J78" s="77"/>
      <c r="K78" s="77"/>
      <c r="L78" s="77"/>
      <c r="M78" s="75">
        <f t="shared" si="4"/>
        <v>0</v>
      </c>
      <c r="O78" s="93" t="s">
        <v>466</v>
      </c>
    </row>
    <row r="79" spans="1:15" ht="45" x14ac:dyDescent="0.15">
      <c r="A79" s="68" t="s">
        <v>81</v>
      </c>
      <c r="B79" s="68" t="s">
        <v>116</v>
      </c>
      <c r="C79" s="69">
        <v>2</v>
      </c>
      <c r="D79" s="68" t="s">
        <v>7</v>
      </c>
      <c r="E79" s="70">
        <v>3</v>
      </c>
      <c r="F79" s="71" t="s">
        <v>153</v>
      </c>
      <c r="G79" s="67" t="s">
        <v>78</v>
      </c>
      <c r="H79" s="77"/>
      <c r="I79" s="77"/>
      <c r="J79" s="77"/>
      <c r="K79" s="77"/>
      <c r="L79" s="77"/>
      <c r="M79" s="75">
        <f t="shared" si="4"/>
        <v>0</v>
      </c>
      <c r="O79" s="93" t="s">
        <v>466</v>
      </c>
    </row>
    <row r="80" spans="1:15" ht="45" x14ac:dyDescent="0.15">
      <c r="A80" s="68" t="s">
        <v>81</v>
      </c>
      <c r="B80" s="68" t="s">
        <v>116</v>
      </c>
      <c r="C80" s="69">
        <v>1</v>
      </c>
      <c r="D80" s="68" t="s">
        <v>7</v>
      </c>
      <c r="E80" s="70">
        <v>3</v>
      </c>
      <c r="F80" s="71" t="s">
        <v>154</v>
      </c>
      <c r="G80" s="67" t="s">
        <v>78</v>
      </c>
      <c r="H80" s="77"/>
      <c r="I80" s="77"/>
      <c r="J80" s="77"/>
      <c r="K80" s="77"/>
      <c r="L80" s="77"/>
      <c r="M80" s="75">
        <f t="shared" si="4"/>
        <v>0</v>
      </c>
      <c r="O80" s="93" t="s">
        <v>466</v>
      </c>
    </row>
    <row r="81" spans="1:15" ht="45" x14ac:dyDescent="0.15">
      <c r="A81" s="68" t="s">
        <v>81</v>
      </c>
      <c r="B81" s="68" t="s">
        <v>116</v>
      </c>
      <c r="C81" s="69">
        <v>1</v>
      </c>
      <c r="D81" s="68" t="s">
        <v>7</v>
      </c>
      <c r="E81" s="70">
        <v>3</v>
      </c>
      <c r="F81" s="71" t="s">
        <v>155</v>
      </c>
      <c r="G81" s="67" t="s">
        <v>78</v>
      </c>
      <c r="H81" s="77"/>
      <c r="I81" s="77"/>
      <c r="J81" s="77"/>
      <c r="K81" s="77"/>
      <c r="L81" s="77"/>
      <c r="M81" s="75">
        <f t="shared" si="4"/>
        <v>0</v>
      </c>
      <c r="O81" s="93" t="s">
        <v>466</v>
      </c>
    </row>
    <row r="82" spans="1:15" ht="45" x14ac:dyDescent="0.15">
      <c r="A82" s="68" t="s">
        <v>81</v>
      </c>
      <c r="B82" s="68" t="s">
        <v>116</v>
      </c>
      <c r="C82" s="69">
        <v>1</v>
      </c>
      <c r="D82" s="68" t="s">
        <v>7</v>
      </c>
      <c r="E82" s="70">
        <v>3</v>
      </c>
      <c r="F82" s="71" t="s">
        <v>156</v>
      </c>
      <c r="G82" s="67" t="s">
        <v>78</v>
      </c>
      <c r="H82" s="77"/>
      <c r="I82" s="77"/>
      <c r="J82" s="77"/>
      <c r="K82" s="77"/>
      <c r="L82" s="77"/>
      <c r="M82" s="75">
        <f t="shared" si="4"/>
        <v>0</v>
      </c>
      <c r="O82" s="93" t="s">
        <v>466</v>
      </c>
    </row>
    <row r="83" spans="1:15" ht="45" x14ac:dyDescent="0.15">
      <c r="A83" s="68" t="s">
        <v>122</v>
      </c>
      <c r="B83" s="68" t="s">
        <v>123</v>
      </c>
      <c r="C83" s="69">
        <v>129</v>
      </c>
      <c r="D83" s="68" t="s">
        <v>7</v>
      </c>
      <c r="E83" s="70">
        <v>1</v>
      </c>
      <c r="F83" s="71" t="s">
        <v>157</v>
      </c>
      <c r="G83" s="67" t="s">
        <v>78</v>
      </c>
      <c r="H83" s="77"/>
      <c r="I83" s="77"/>
      <c r="J83" s="77"/>
      <c r="K83" s="77"/>
      <c r="L83" s="77"/>
      <c r="M83" s="75">
        <f t="shared" si="4"/>
        <v>0</v>
      </c>
      <c r="O83" s="93" t="s">
        <v>465</v>
      </c>
    </row>
    <row r="84" spans="1:15" ht="45" x14ac:dyDescent="0.15">
      <c r="A84" s="68" t="s">
        <v>86</v>
      </c>
      <c r="B84" s="68" t="s">
        <v>158</v>
      </c>
      <c r="C84" s="69">
        <v>1</v>
      </c>
      <c r="D84" s="68" t="s">
        <v>7</v>
      </c>
      <c r="E84" s="70">
        <v>3</v>
      </c>
      <c r="F84" s="71" t="s">
        <v>159</v>
      </c>
      <c r="G84" s="67" t="s">
        <v>78</v>
      </c>
      <c r="H84" s="77"/>
      <c r="I84" s="77"/>
      <c r="J84" s="77"/>
      <c r="K84" s="77"/>
      <c r="L84" s="77"/>
      <c r="M84" s="75">
        <f t="shared" si="4"/>
        <v>0</v>
      </c>
      <c r="O84" s="93" t="s">
        <v>466</v>
      </c>
    </row>
    <row r="85" spans="1:15" ht="45" x14ac:dyDescent="0.15">
      <c r="A85" s="68" t="s">
        <v>86</v>
      </c>
      <c r="B85" s="68" t="s">
        <v>160</v>
      </c>
      <c r="C85" s="69">
        <v>6</v>
      </c>
      <c r="D85" s="68" t="s">
        <v>7</v>
      </c>
      <c r="E85" s="70">
        <v>3</v>
      </c>
      <c r="F85" s="71" t="s">
        <v>161</v>
      </c>
      <c r="G85" s="67" t="s">
        <v>78</v>
      </c>
      <c r="H85" s="77"/>
      <c r="I85" s="77"/>
      <c r="J85" s="77"/>
      <c r="K85" s="77"/>
      <c r="L85" s="77"/>
      <c r="M85" s="75">
        <f t="shared" si="4"/>
        <v>0</v>
      </c>
      <c r="O85" s="93" t="s">
        <v>466</v>
      </c>
    </row>
    <row r="86" spans="1:15" ht="45" x14ac:dyDescent="0.15">
      <c r="A86" s="68" t="s">
        <v>86</v>
      </c>
      <c r="B86" s="68" t="s">
        <v>162</v>
      </c>
      <c r="C86" s="69">
        <v>2</v>
      </c>
      <c r="D86" s="68" t="s">
        <v>7</v>
      </c>
      <c r="E86" s="70">
        <v>3</v>
      </c>
      <c r="F86" s="71" t="s">
        <v>163</v>
      </c>
      <c r="G86" s="67" t="s">
        <v>78</v>
      </c>
      <c r="H86" s="77"/>
      <c r="I86" s="77"/>
      <c r="J86" s="77"/>
      <c r="K86" s="77"/>
      <c r="L86" s="77"/>
      <c r="M86" s="75">
        <f t="shared" si="4"/>
        <v>0</v>
      </c>
      <c r="O86" s="93" t="s">
        <v>466</v>
      </c>
    </row>
    <row r="87" spans="1:15" ht="45" x14ac:dyDescent="0.15">
      <c r="A87" s="68" t="s">
        <v>86</v>
      </c>
      <c r="B87" s="68" t="s">
        <v>164</v>
      </c>
      <c r="C87" s="69">
        <v>2</v>
      </c>
      <c r="D87" s="68" t="s">
        <v>7</v>
      </c>
      <c r="E87" s="70">
        <v>3</v>
      </c>
      <c r="F87" s="71" t="s">
        <v>165</v>
      </c>
      <c r="G87" s="67" t="s">
        <v>78</v>
      </c>
      <c r="H87" s="77"/>
      <c r="I87" s="77"/>
      <c r="J87" s="77"/>
      <c r="K87" s="77"/>
      <c r="L87" s="77"/>
      <c r="M87" s="75">
        <f t="shared" si="4"/>
        <v>0</v>
      </c>
      <c r="O87" s="93" t="s">
        <v>466</v>
      </c>
    </row>
    <row r="88" spans="1:15" ht="45" x14ac:dyDescent="0.15">
      <c r="A88" s="68" t="s">
        <v>86</v>
      </c>
      <c r="B88" s="68" t="s">
        <v>166</v>
      </c>
      <c r="C88" s="69">
        <v>2</v>
      </c>
      <c r="D88" s="68" t="s">
        <v>7</v>
      </c>
      <c r="E88" s="70">
        <v>3</v>
      </c>
      <c r="F88" s="71" t="s">
        <v>167</v>
      </c>
      <c r="G88" s="67" t="s">
        <v>78</v>
      </c>
      <c r="H88" s="77"/>
      <c r="I88" s="77"/>
      <c r="J88" s="77"/>
      <c r="K88" s="77"/>
      <c r="L88" s="77"/>
      <c r="M88" s="75">
        <f t="shared" si="4"/>
        <v>0</v>
      </c>
      <c r="O88" s="93" t="s">
        <v>466</v>
      </c>
    </row>
    <row r="89" spans="1:15" ht="45" x14ac:dyDescent="0.15">
      <c r="A89" s="68" t="s">
        <v>86</v>
      </c>
      <c r="B89" s="68" t="s">
        <v>168</v>
      </c>
      <c r="C89" s="69">
        <v>2</v>
      </c>
      <c r="D89" s="68" t="s">
        <v>7</v>
      </c>
      <c r="E89" s="70">
        <v>3</v>
      </c>
      <c r="F89" s="71" t="s">
        <v>169</v>
      </c>
      <c r="G89" s="67" t="s">
        <v>78</v>
      </c>
      <c r="H89" s="77"/>
      <c r="I89" s="77"/>
      <c r="J89" s="77"/>
      <c r="K89" s="77"/>
      <c r="L89" s="77"/>
      <c r="M89" s="75">
        <f t="shared" si="4"/>
        <v>0</v>
      </c>
      <c r="O89" s="93" t="s">
        <v>466</v>
      </c>
    </row>
    <row r="90" spans="1:15" ht="45" x14ac:dyDescent="0.15">
      <c r="A90" s="68" t="s">
        <v>86</v>
      </c>
      <c r="B90" s="68" t="s">
        <v>170</v>
      </c>
      <c r="C90" s="69">
        <v>1</v>
      </c>
      <c r="D90" s="68" t="s">
        <v>7</v>
      </c>
      <c r="E90" s="70">
        <v>1</v>
      </c>
      <c r="F90" s="71" t="s">
        <v>171</v>
      </c>
      <c r="G90" s="67" t="s">
        <v>78</v>
      </c>
      <c r="H90" s="77"/>
      <c r="I90" s="77"/>
      <c r="J90" s="77"/>
      <c r="K90" s="77"/>
      <c r="L90" s="77"/>
      <c r="M90" s="75">
        <f t="shared" si="4"/>
        <v>0</v>
      </c>
      <c r="O90" s="93" t="s">
        <v>466</v>
      </c>
    </row>
    <row r="91" spans="1:15" ht="45" x14ac:dyDescent="0.15">
      <c r="A91" s="68" t="s">
        <v>128</v>
      </c>
      <c r="B91" s="68" t="s">
        <v>129</v>
      </c>
      <c r="C91" s="69">
        <v>1</v>
      </c>
      <c r="D91" s="68" t="s">
        <v>7</v>
      </c>
      <c r="E91" s="70">
        <v>3</v>
      </c>
      <c r="F91" s="71" t="s">
        <v>172</v>
      </c>
      <c r="G91" s="67" t="s">
        <v>78</v>
      </c>
      <c r="H91" s="77"/>
      <c r="I91" s="77"/>
      <c r="J91" s="77"/>
      <c r="K91" s="77"/>
      <c r="L91" s="77"/>
      <c r="M91" s="75">
        <f t="shared" si="4"/>
        <v>0</v>
      </c>
      <c r="O91" s="93" t="s">
        <v>466</v>
      </c>
    </row>
    <row r="92" spans="1:15" ht="45" x14ac:dyDescent="0.15">
      <c r="A92" s="68" t="s">
        <v>128</v>
      </c>
      <c r="B92" s="68" t="s">
        <v>129</v>
      </c>
      <c r="C92" s="69">
        <v>1</v>
      </c>
      <c r="D92" s="68" t="s">
        <v>7</v>
      </c>
      <c r="E92" s="70">
        <v>3</v>
      </c>
      <c r="F92" s="71" t="s">
        <v>173</v>
      </c>
      <c r="G92" s="67" t="s">
        <v>78</v>
      </c>
      <c r="H92" s="77"/>
      <c r="I92" s="77"/>
      <c r="J92" s="77"/>
      <c r="K92" s="77"/>
      <c r="L92" s="77"/>
      <c r="M92" s="75">
        <f t="shared" si="4"/>
        <v>0</v>
      </c>
      <c r="O92" s="93" t="s">
        <v>466</v>
      </c>
    </row>
    <row r="93" spans="1:15" ht="45" x14ac:dyDescent="0.15">
      <c r="A93" s="68" t="s">
        <v>91</v>
      </c>
      <c r="B93" s="68" t="s">
        <v>136</v>
      </c>
      <c r="C93" s="69">
        <v>2</v>
      </c>
      <c r="D93" s="68" t="s">
        <v>7</v>
      </c>
      <c r="E93" s="70">
        <v>3</v>
      </c>
      <c r="F93" s="71" t="s">
        <v>174</v>
      </c>
      <c r="G93" s="67" t="s">
        <v>78</v>
      </c>
      <c r="H93" s="77"/>
      <c r="I93" s="77"/>
      <c r="J93" s="77"/>
      <c r="K93" s="77"/>
      <c r="L93" s="77"/>
      <c r="M93" s="75">
        <f t="shared" si="4"/>
        <v>0</v>
      </c>
      <c r="O93" s="93" t="s">
        <v>466</v>
      </c>
    </row>
    <row r="94" spans="1:15" ht="45" x14ac:dyDescent="0.15">
      <c r="A94" s="68" t="s">
        <v>91</v>
      </c>
      <c r="B94" s="68" t="s">
        <v>136</v>
      </c>
      <c r="C94" s="69">
        <v>4</v>
      </c>
      <c r="D94" s="68" t="s">
        <v>7</v>
      </c>
      <c r="E94" s="70">
        <v>3</v>
      </c>
      <c r="F94" s="71" t="s">
        <v>137</v>
      </c>
      <c r="G94" s="67" t="s">
        <v>78</v>
      </c>
      <c r="H94" s="77"/>
      <c r="I94" s="77"/>
      <c r="J94" s="77"/>
      <c r="K94" s="77"/>
      <c r="L94" s="77"/>
      <c r="M94" s="75">
        <f t="shared" si="4"/>
        <v>0</v>
      </c>
      <c r="O94" s="93" t="s">
        <v>466</v>
      </c>
    </row>
    <row r="95" spans="1:15" ht="45" x14ac:dyDescent="0.15">
      <c r="A95" s="68" t="s">
        <v>91</v>
      </c>
      <c r="B95" s="68" t="s">
        <v>175</v>
      </c>
      <c r="C95" s="69">
        <v>1</v>
      </c>
      <c r="D95" s="68" t="s">
        <v>7</v>
      </c>
      <c r="E95" s="70">
        <v>3</v>
      </c>
      <c r="F95" s="71" t="s">
        <v>176</v>
      </c>
      <c r="G95" s="67" t="s">
        <v>78</v>
      </c>
      <c r="H95" s="77"/>
      <c r="I95" s="77"/>
      <c r="J95" s="77"/>
      <c r="K95" s="77"/>
      <c r="L95" s="77"/>
      <c r="M95" s="75">
        <f t="shared" si="4"/>
        <v>0</v>
      </c>
      <c r="O95" s="93" t="s">
        <v>466</v>
      </c>
    </row>
    <row r="96" spans="1:15" ht="45" x14ac:dyDescent="0.15">
      <c r="A96" s="68" t="s">
        <v>10</v>
      </c>
      <c r="B96" s="68" t="s">
        <v>11</v>
      </c>
      <c r="C96" s="69">
        <v>2</v>
      </c>
      <c r="D96" s="68" t="s">
        <v>7</v>
      </c>
      <c r="E96" s="70">
        <v>3</v>
      </c>
      <c r="F96" s="71"/>
      <c r="G96" s="67" t="s">
        <v>78</v>
      </c>
      <c r="H96" s="77"/>
      <c r="I96" s="77"/>
      <c r="J96" s="77"/>
      <c r="K96" s="77"/>
      <c r="L96" s="77"/>
      <c r="M96" s="75">
        <f t="shared" si="4"/>
        <v>0</v>
      </c>
      <c r="O96" s="93" t="s">
        <v>465</v>
      </c>
    </row>
    <row r="97" spans="1:15" ht="45" x14ac:dyDescent="0.15">
      <c r="A97" s="68" t="s">
        <v>10</v>
      </c>
      <c r="B97" s="68" t="s">
        <v>23</v>
      </c>
      <c r="C97" s="69">
        <v>50</v>
      </c>
      <c r="D97" s="68" t="s">
        <v>9</v>
      </c>
      <c r="E97" s="70">
        <v>1</v>
      </c>
      <c r="F97" s="71"/>
      <c r="G97" s="67" t="s">
        <v>78</v>
      </c>
      <c r="H97" s="77"/>
      <c r="I97" s="77"/>
      <c r="J97" s="77"/>
      <c r="K97" s="77"/>
      <c r="L97" s="77"/>
      <c r="M97" s="75">
        <f t="shared" si="4"/>
        <v>0</v>
      </c>
      <c r="O97" s="93" t="s">
        <v>465</v>
      </c>
    </row>
    <row r="98" spans="1:15" ht="45" x14ac:dyDescent="0.15">
      <c r="A98" s="68" t="s">
        <v>97</v>
      </c>
      <c r="B98" s="68" t="s">
        <v>144</v>
      </c>
      <c r="C98" s="69">
        <v>1</v>
      </c>
      <c r="D98" s="68" t="s">
        <v>7</v>
      </c>
      <c r="E98" s="70">
        <v>3</v>
      </c>
      <c r="F98" s="71" t="s">
        <v>177</v>
      </c>
      <c r="G98" s="67" t="s">
        <v>78</v>
      </c>
      <c r="H98" s="77"/>
      <c r="I98" s="77"/>
      <c r="J98" s="77"/>
      <c r="K98" s="77"/>
      <c r="L98" s="77"/>
      <c r="M98" s="75">
        <f t="shared" si="4"/>
        <v>0</v>
      </c>
      <c r="O98" s="93" t="s">
        <v>466</v>
      </c>
    </row>
    <row r="99" spans="1:15" ht="45" x14ac:dyDescent="0.15">
      <c r="A99" s="68" t="s">
        <v>97</v>
      </c>
      <c r="B99" s="68" t="s">
        <v>144</v>
      </c>
      <c r="C99" s="69">
        <v>1</v>
      </c>
      <c r="D99" s="68" t="s">
        <v>7</v>
      </c>
      <c r="E99" s="70">
        <v>3</v>
      </c>
      <c r="F99" s="71" t="s">
        <v>178</v>
      </c>
      <c r="G99" s="67" t="s">
        <v>78</v>
      </c>
      <c r="H99" s="77"/>
      <c r="I99" s="77"/>
      <c r="J99" s="77"/>
      <c r="K99" s="77"/>
      <c r="L99" s="77"/>
      <c r="M99" s="75">
        <f t="shared" si="4"/>
        <v>0</v>
      </c>
      <c r="O99" s="93" t="s">
        <v>466</v>
      </c>
    </row>
    <row r="100" spans="1:15" ht="45" x14ac:dyDescent="0.15">
      <c r="A100" s="68" t="s">
        <v>97</v>
      </c>
      <c r="B100" s="68" t="s">
        <v>144</v>
      </c>
      <c r="C100" s="69">
        <v>1</v>
      </c>
      <c r="D100" s="68" t="s">
        <v>7</v>
      </c>
      <c r="E100" s="70">
        <v>3</v>
      </c>
      <c r="F100" s="71" t="s">
        <v>179</v>
      </c>
      <c r="G100" s="67" t="s">
        <v>78</v>
      </c>
      <c r="H100" s="77"/>
      <c r="I100" s="77"/>
      <c r="J100" s="77"/>
      <c r="K100" s="77"/>
      <c r="L100" s="77"/>
      <c r="M100" s="75">
        <f t="shared" si="4"/>
        <v>0</v>
      </c>
      <c r="O100" s="93" t="s">
        <v>466</v>
      </c>
    </row>
    <row r="101" spans="1:15" ht="45" x14ac:dyDescent="0.15">
      <c r="A101" s="68" t="s">
        <v>97</v>
      </c>
      <c r="B101" s="68" t="s">
        <v>144</v>
      </c>
      <c r="C101" s="69">
        <v>1</v>
      </c>
      <c r="D101" s="68" t="s">
        <v>7</v>
      </c>
      <c r="E101" s="70">
        <v>3</v>
      </c>
      <c r="F101" s="71" t="s">
        <v>180</v>
      </c>
      <c r="G101" s="67" t="s">
        <v>78</v>
      </c>
      <c r="H101" s="77"/>
      <c r="I101" s="77"/>
      <c r="J101" s="77"/>
      <c r="K101" s="77"/>
      <c r="L101" s="77"/>
      <c r="M101" s="75">
        <f t="shared" si="4"/>
        <v>0</v>
      </c>
      <c r="O101" s="93" t="s">
        <v>466</v>
      </c>
    </row>
    <row r="102" spans="1:15" ht="45" x14ac:dyDescent="0.15">
      <c r="A102" s="68" t="s">
        <v>97</v>
      </c>
      <c r="B102" s="68" t="s">
        <v>144</v>
      </c>
      <c r="C102" s="69">
        <v>1</v>
      </c>
      <c r="D102" s="68" t="s">
        <v>7</v>
      </c>
      <c r="E102" s="70">
        <v>3</v>
      </c>
      <c r="F102" s="71" t="s">
        <v>181</v>
      </c>
      <c r="G102" s="67" t="s">
        <v>78</v>
      </c>
      <c r="H102" s="77"/>
      <c r="I102" s="77"/>
      <c r="J102" s="77"/>
      <c r="K102" s="77"/>
      <c r="L102" s="77"/>
      <c r="M102" s="75">
        <f t="shared" si="4"/>
        <v>0</v>
      </c>
      <c r="O102" s="93" t="s">
        <v>466</v>
      </c>
    </row>
    <row r="103" spans="1:15" ht="45" x14ac:dyDescent="0.15">
      <c r="A103" s="68" t="s">
        <v>97</v>
      </c>
      <c r="B103" s="68" t="s">
        <v>144</v>
      </c>
      <c r="C103" s="69">
        <v>2</v>
      </c>
      <c r="D103" s="68" t="s">
        <v>7</v>
      </c>
      <c r="E103" s="70">
        <v>1</v>
      </c>
      <c r="F103" s="71" t="s">
        <v>182</v>
      </c>
      <c r="G103" s="67" t="s">
        <v>78</v>
      </c>
      <c r="H103" s="77"/>
      <c r="I103" s="77"/>
      <c r="J103" s="77"/>
      <c r="K103" s="77"/>
      <c r="L103" s="77"/>
      <c r="M103" s="75">
        <f t="shared" si="4"/>
        <v>0</v>
      </c>
      <c r="O103" s="93" t="s">
        <v>466</v>
      </c>
    </row>
    <row r="104" spans="1:15" ht="45" x14ac:dyDescent="0.15">
      <c r="A104" s="68" t="s">
        <v>97</v>
      </c>
      <c r="B104" s="68" t="s">
        <v>144</v>
      </c>
      <c r="C104" s="69">
        <v>1</v>
      </c>
      <c r="D104" s="68" t="s">
        <v>7</v>
      </c>
      <c r="E104" s="70">
        <v>3</v>
      </c>
      <c r="F104" s="71" t="s">
        <v>183</v>
      </c>
      <c r="G104" s="67" t="s">
        <v>78</v>
      </c>
      <c r="H104" s="77"/>
      <c r="I104" s="77"/>
      <c r="J104" s="77"/>
      <c r="K104" s="77"/>
      <c r="L104" s="77"/>
      <c r="M104" s="75">
        <f t="shared" si="4"/>
        <v>0</v>
      </c>
      <c r="O104" s="93" t="s">
        <v>466</v>
      </c>
    </row>
    <row r="105" spans="1:15" ht="45" x14ac:dyDescent="0.15">
      <c r="A105" s="68" t="s">
        <v>184</v>
      </c>
      <c r="B105" s="68" t="s">
        <v>185</v>
      </c>
      <c r="C105" s="69">
        <v>4</v>
      </c>
      <c r="D105" s="68" t="s">
        <v>7</v>
      </c>
      <c r="E105" s="70">
        <v>4</v>
      </c>
      <c r="F105" s="71" t="s">
        <v>186</v>
      </c>
      <c r="G105" s="67" t="s">
        <v>78</v>
      </c>
      <c r="H105" s="77"/>
      <c r="I105" s="77"/>
      <c r="J105" s="77"/>
      <c r="K105" s="77"/>
      <c r="L105" s="77"/>
      <c r="M105" s="75">
        <f t="shared" si="4"/>
        <v>0</v>
      </c>
      <c r="O105" s="93" t="s">
        <v>465</v>
      </c>
    </row>
    <row r="106" spans="1:15" x14ac:dyDescent="0.15">
      <c r="A106" s="72"/>
      <c r="B106" s="68" t="s">
        <v>71</v>
      </c>
      <c r="C106" s="69"/>
      <c r="D106" s="68"/>
      <c r="E106" s="70"/>
      <c r="F106" s="71"/>
      <c r="G106" s="67"/>
      <c r="H106" s="75">
        <f t="shared" ref="H106:M106" si="5">SUM(H60:H105)</f>
        <v>0</v>
      </c>
      <c r="I106" s="75">
        <f t="shared" si="5"/>
        <v>0</v>
      </c>
      <c r="J106" s="75">
        <f t="shared" si="5"/>
        <v>0</v>
      </c>
      <c r="K106" s="75">
        <f t="shared" si="5"/>
        <v>0</v>
      </c>
      <c r="L106" s="75">
        <f t="shared" si="5"/>
        <v>0</v>
      </c>
      <c r="M106" s="78">
        <f t="shared" si="5"/>
        <v>0</v>
      </c>
      <c r="O106" s="93"/>
    </row>
    <row r="107" spans="1:15" x14ac:dyDescent="0.15">
      <c r="A107" s="60"/>
      <c r="B107" s="73" t="s">
        <v>13</v>
      </c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O107" s="93"/>
    </row>
    <row r="108" spans="1:15" ht="22.5" x14ac:dyDescent="0.15">
      <c r="A108" s="62" t="s">
        <v>0</v>
      </c>
      <c r="B108" s="62" t="s">
        <v>1</v>
      </c>
      <c r="C108" s="62" t="s">
        <v>2</v>
      </c>
      <c r="D108" s="62" t="s">
        <v>3</v>
      </c>
      <c r="E108" s="62" t="s">
        <v>4</v>
      </c>
      <c r="F108" s="62" t="s">
        <v>5</v>
      </c>
      <c r="G108" s="62" t="s">
        <v>14</v>
      </c>
      <c r="H108" s="62" t="s">
        <v>15</v>
      </c>
      <c r="I108" s="62" t="s">
        <v>16</v>
      </c>
      <c r="J108" s="62" t="s">
        <v>17</v>
      </c>
      <c r="K108" s="62" t="s">
        <v>410</v>
      </c>
      <c r="L108" s="62" t="s">
        <v>411</v>
      </c>
      <c r="M108" s="62" t="s">
        <v>18</v>
      </c>
      <c r="O108" s="93"/>
    </row>
    <row r="109" spans="1:15" ht="45" x14ac:dyDescent="0.15">
      <c r="A109" s="63" t="s">
        <v>374</v>
      </c>
      <c r="B109" s="63" t="s">
        <v>390</v>
      </c>
      <c r="C109" s="64">
        <v>4</v>
      </c>
      <c r="D109" s="63" t="s">
        <v>7</v>
      </c>
      <c r="E109" s="65">
        <v>1</v>
      </c>
      <c r="F109" s="66"/>
      <c r="G109" s="67" t="s">
        <v>78</v>
      </c>
      <c r="H109" s="77"/>
      <c r="I109" s="77"/>
      <c r="J109" s="77"/>
      <c r="K109" s="77"/>
      <c r="L109" s="77"/>
      <c r="M109" s="75">
        <f t="shared" ref="M109:M143" si="6">SUM(H109:L109)</f>
        <v>0</v>
      </c>
      <c r="O109" s="93" t="s">
        <v>465</v>
      </c>
    </row>
    <row r="110" spans="1:15" ht="45" x14ac:dyDescent="0.15">
      <c r="A110" s="63" t="s">
        <v>374</v>
      </c>
      <c r="B110" s="63" t="s">
        <v>382</v>
      </c>
      <c r="C110" s="64">
        <v>7</v>
      </c>
      <c r="D110" s="63" t="s">
        <v>7</v>
      </c>
      <c r="E110" s="65">
        <v>1</v>
      </c>
      <c r="F110" s="66"/>
      <c r="G110" s="67" t="s">
        <v>78</v>
      </c>
      <c r="H110" s="77"/>
      <c r="I110" s="77"/>
      <c r="J110" s="77"/>
      <c r="K110" s="77"/>
      <c r="L110" s="77"/>
      <c r="M110" s="75">
        <f t="shared" si="6"/>
        <v>0</v>
      </c>
      <c r="O110" s="93" t="s">
        <v>465</v>
      </c>
    </row>
    <row r="111" spans="1:15" ht="45" x14ac:dyDescent="0.15">
      <c r="A111" s="63" t="s">
        <v>374</v>
      </c>
      <c r="B111" s="63" t="s">
        <v>391</v>
      </c>
      <c r="C111" s="64">
        <v>4</v>
      </c>
      <c r="D111" s="63" t="s">
        <v>7</v>
      </c>
      <c r="E111" s="65">
        <v>1</v>
      </c>
      <c r="F111" s="66" t="s">
        <v>394</v>
      </c>
      <c r="G111" s="67" t="s">
        <v>78</v>
      </c>
      <c r="H111" s="77"/>
      <c r="I111" s="77"/>
      <c r="J111" s="77"/>
      <c r="K111" s="77"/>
      <c r="L111" s="77"/>
      <c r="M111" s="75">
        <f t="shared" si="6"/>
        <v>0</v>
      </c>
      <c r="O111" s="93" t="s">
        <v>465</v>
      </c>
    </row>
    <row r="112" spans="1:15" ht="45" x14ac:dyDescent="0.15">
      <c r="A112" s="63" t="s">
        <v>374</v>
      </c>
      <c r="B112" s="63" t="s">
        <v>375</v>
      </c>
      <c r="C112" s="64">
        <v>22</v>
      </c>
      <c r="D112" s="63" t="s">
        <v>7</v>
      </c>
      <c r="E112" s="65">
        <v>1</v>
      </c>
      <c r="F112" s="66"/>
      <c r="G112" s="67" t="s">
        <v>78</v>
      </c>
      <c r="H112" s="77"/>
      <c r="I112" s="77"/>
      <c r="J112" s="77"/>
      <c r="K112" s="77"/>
      <c r="L112" s="77"/>
      <c r="M112" s="75">
        <f t="shared" si="6"/>
        <v>0</v>
      </c>
      <c r="O112" s="93" t="s">
        <v>465</v>
      </c>
    </row>
    <row r="113" spans="1:15" ht="45" x14ac:dyDescent="0.15">
      <c r="A113" s="63" t="s">
        <v>374</v>
      </c>
      <c r="B113" s="63" t="s">
        <v>385</v>
      </c>
      <c r="C113" s="64">
        <v>12</v>
      </c>
      <c r="D113" s="63" t="s">
        <v>7</v>
      </c>
      <c r="E113" s="65">
        <v>1</v>
      </c>
      <c r="F113" s="66"/>
      <c r="G113" s="67" t="s">
        <v>78</v>
      </c>
      <c r="H113" s="77"/>
      <c r="I113" s="77"/>
      <c r="J113" s="77"/>
      <c r="K113" s="77"/>
      <c r="L113" s="77"/>
      <c r="M113" s="75">
        <f t="shared" si="6"/>
        <v>0</v>
      </c>
      <c r="O113" s="93" t="s">
        <v>465</v>
      </c>
    </row>
    <row r="114" spans="1:15" ht="45" x14ac:dyDescent="0.15">
      <c r="A114" s="68" t="s">
        <v>187</v>
      </c>
      <c r="B114" s="68" t="s">
        <v>188</v>
      </c>
      <c r="C114" s="69">
        <v>1</v>
      </c>
      <c r="D114" s="68" t="s">
        <v>7</v>
      </c>
      <c r="E114" s="70">
        <v>1</v>
      </c>
      <c r="F114" s="71"/>
      <c r="G114" s="67" t="s">
        <v>78</v>
      </c>
      <c r="H114" s="77"/>
      <c r="I114" s="77"/>
      <c r="J114" s="77"/>
      <c r="K114" s="77"/>
      <c r="L114" s="77"/>
      <c r="M114" s="75">
        <f t="shared" si="6"/>
        <v>0</v>
      </c>
      <c r="O114" s="93" t="s">
        <v>465</v>
      </c>
    </row>
    <row r="115" spans="1:15" ht="45" x14ac:dyDescent="0.15">
      <c r="A115" s="68" t="s">
        <v>79</v>
      </c>
      <c r="B115" s="68" t="s">
        <v>80</v>
      </c>
      <c r="C115" s="69">
        <v>2</v>
      </c>
      <c r="D115" s="68" t="s">
        <v>7</v>
      </c>
      <c r="E115" s="70">
        <v>1</v>
      </c>
      <c r="F115" s="71" t="s">
        <v>189</v>
      </c>
      <c r="G115" s="67" t="s">
        <v>78</v>
      </c>
      <c r="H115" s="77"/>
      <c r="I115" s="77"/>
      <c r="J115" s="77"/>
      <c r="K115" s="77"/>
      <c r="L115" s="77"/>
      <c r="M115" s="75">
        <f t="shared" si="6"/>
        <v>0</v>
      </c>
      <c r="O115" s="93" t="s">
        <v>466</v>
      </c>
    </row>
    <row r="116" spans="1:15" ht="45" x14ac:dyDescent="0.15">
      <c r="A116" s="68" t="s">
        <v>79</v>
      </c>
      <c r="B116" s="68" t="s">
        <v>106</v>
      </c>
      <c r="C116" s="69">
        <v>9</v>
      </c>
      <c r="D116" s="68" t="s">
        <v>7</v>
      </c>
      <c r="E116" s="70">
        <v>6</v>
      </c>
      <c r="F116" s="71"/>
      <c r="G116" s="67" t="s">
        <v>78</v>
      </c>
      <c r="H116" s="77"/>
      <c r="I116" s="77"/>
      <c r="J116" s="77"/>
      <c r="K116" s="77"/>
      <c r="L116" s="77"/>
      <c r="M116" s="75">
        <f t="shared" si="6"/>
        <v>0</v>
      </c>
      <c r="O116" s="93" t="s">
        <v>466</v>
      </c>
    </row>
    <row r="117" spans="1:15" ht="45" x14ac:dyDescent="0.15">
      <c r="A117" s="68" t="s">
        <v>190</v>
      </c>
      <c r="B117" s="68" t="s">
        <v>191</v>
      </c>
      <c r="C117" s="69">
        <v>1</v>
      </c>
      <c r="D117" s="68" t="s">
        <v>7</v>
      </c>
      <c r="E117" s="70">
        <v>1</v>
      </c>
      <c r="F117" s="71"/>
      <c r="G117" s="67" t="s">
        <v>78</v>
      </c>
      <c r="H117" s="77"/>
      <c r="I117" s="77"/>
      <c r="J117" s="77"/>
      <c r="K117" s="77"/>
      <c r="L117" s="77"/>
      <c r="M117" s="75">
        <f t="shared" si="6"/>
        <v>0</v>
      </c>
      <c r="O117" s="93" t="s">
        <v>466</v>
      </c>
    </row>
    <row r="118" spans="1:15" ht="45" customHeight="1" x14ac:dyDescent="0.15">
      <c r="A118" s="68" t="s">
        <v>108</v>
      </c>
      <c r="B118" s="68" t="s">
        <v>109</v>
      </c>
      <c r="C118" s="69">
        <v>1</v>
      </c>
      <c r="D118" s="68" t="s">
        <v>7</v>
      </c>
      <c r="E118" s="70">
        <v>1</v>
      </c>
      <c r="F118" s="71"/>
      <c r="G118" s="67" t="s">
        <v>78</v>
      </c>
      <c r="H118" s="77"/>
      <c r="I118" s="77"/>
      <c r="J118" s="77"/>
      <c r="K118" s="77"/>
      <c r="L118" s="77"/>
      <c r="M118" s="75">
        <f t="shared" si="6"/>
        <v>0</v>
      </c>
      <c r="O118" s="93" t="s">
        <v>466</v>
      </c>
    </row>
    <row r="119" spans="1:15" ht="45" x14ac:dyDescent="0.15">
      <c r="A119" s="68" t="s">
        <v>110</v>
      </c>
      <c r="B119" s="68" t="s">
        <v>111</v>
      </c>
      <c r="C119" s="69">
        <v>2899</v>
      </c>
      <c r="D119" s="68" t="s">
        <v>104</v>
      </c>
      <c r="E119" s="70">
        <v>1</v>
      </c>
      <c r="F119" s="71" t="s">
        <v>192</v>
      </c>
      <c r="G119" s="67" t="s">
        <v>78</v>
      </c>
      <c r="H119" s="77"/>
      <c r="I119" s="77"/>
      <c r="J119" s="77"/>
      <c r="K119" s="77"/>
      <c r="L119" s="77"/>
      <c r="M119" s="75">
        <f t="shared" si="6"/>
        <v>0</v>
      </c>
      <c r="O119" s="93" t="s">
        <v>465</v>
      </c>
    </row>
    <row r="120" spans="1:15" ht="45" x14ac:dyDescent="0.15">
      <c r="A120" s="68" t="s">
        <v>110</v>
      </c>
      <c r="B120" s="68" t="s">
        <v>193</v>
      </c>
      <c r="C120" s="69">
        <v>1</v>
      </c>
      <c r="D120" s="68" t="s">
        <v>7</v>
      </c>
      <c r="E120" s="70">
        <v>1</v>
      </c>
      <c r="F120" s="71" t="s">
        <v>194</v>
      </c>
      <c r="G120" s="67" t="s">
        <v>78</v>
      </c>
      <c r="H120" s="77"/>
      <c r="I120" s="77"/>
      <c r="J120" s="77"/>
      <c r="K120" s="77"/>
      <c r="L120" s="77"/>
      <c r="M120" s="75">
        <f t="shared" si="6"/>
        <v>0</v>
      </c>
      <c r="O120" s="93" t="s">
        <v>466</v>
      </c>
    </row>
    <row r="121" spans="1:15" ht="45" x14ac:dyDescent="0.15">
      <c r="A121" s="68" t="s">
        <v>81</v>
      </c>
      <c r="B121" s="68" t="s">
        <v>116</v>
      </c>
      <c r="C121" s="69">
        <v>1</v>
      </c>
      <c r="D121" s="68" t="s">
        <v>7</v>
      </c>
      <c r="E121" s="70">
        <v>3</v>
      </c>
      <c r="F121" s="71" t="s">
        <v>195</v>
      </c>
      <c r="G121" s="67" t="s">
        <v>78</v>
      </c>
      <c r="H121" s="77"/>
      <c r="I121" s="77"/>
      <c r="J121" s="77"/>
      <c r="K121" s="77"/>
      <c r="L121" s="77"/>
      <c r="M121" s="75">
        <f t="shared" si="6"/>
        <v>0</v>
      </c>
      <c r="O121" s="93" t="s">
        <v>466</v>
      </c>
    </row>
    <row r="122" spans="1:15" ht="45" x14ac:dyDescent="0.15">
      <c r="A122" s="68" t="s">
        <v>81</v>
      </c>
      <c r="B122" s="68" t="s">
        <v>116</v>
      </c>
      <c r="C122" s="69">
        <v>1</v>
      </c>
      <c r="D122" s="68" t="s">
        <v>7</v>
      </c>
      <c r="E122" s="70">
        <v>3</v>
      </c>
      <c r="F122" s="71" t="s">
        <v>196</v>
      </c>
      <c r="G122" s="67" t="s">
        <v>78</v>
      </c>
      <c r="H122" s="77"/>
      <c r="I122" s="77"/>
      <c r="J122" s="77"/>
      <c r="K122" s="77"/>
      <c r="L122" s="77"/>
      <c r="M122" s="75">
        <f t="shared" si="6"/>
        <v>0</v>
      </c>
      <c r="O122" s="93" t="s">
        <v>466</v>
      </c>
    </row>
    <row r="123" spans="1:15" ht="45" x14ac:dyDescent="0.15">
      <c r="A123" s="68" t="s">
        <v>81</v>
      </c>
      <c r="B123" s="68" t="s">
        <v>116</v>
      </c>
      <c r="C123" s="69">
        <v>1</v>
      </c>
      <c r="D123" s="68" t="s">
        <v>7</v>
      </c>
      <c r="E123" s="70">
        <v>3</v>
      </c>
      <c r="F123" s="71" t="s">
        <v>197</v>
      </c>
      <c r="G123" s="67" t="s">
        <v>78</v>
      </c>
      <c r="H123" s="77"/>
      <c r="I123" s="77"/>
      <c r="J123" s="77"/>
      <c r="K123" s="77"/>
      <c r="L123" s="77"/>
      <c r="M123" s="75">
        <f t="shared" si="6"/>
        <v>0</v>
      </c>
      <c r="O123" s="93" t="s">
        <v>466</v>
      </c>
    </row>
    <row r="124" spans="1:15" ht="45" x14ac:dyDescent="0.15">
      <c r="A124" s="68" t="s">
        <v>81</v>
      </c>
      <c r="B124" s="68" t="s">
        <v>116</v>
      </c>
      <c r="C124" s="69">
        <v>5</v>
      </c>
      <c r="D124" s="68" t="s">
        <v>7</v>
      </c>
      <c r="E124" s="70">
        <v>3</v>
      </c>
      <c r="F124" s="71" t="s">
        <v>198</v>
      </c>
      <c r="G124" s="67" t="s">
        <v>78</v>
      </c>
      <c r="H124" s="77"/>
      <c r="I124" s="77"/>
      <c r="J124" s="77"/>
      <c r="K124" s="77"/>
      <c r="L124" s="77"/>
      <c r="M124" s="75">
        <f t="shared" si="6"/>
        <v>0</v>
      </c>
      <c r="O124" s="93" t="s">
        <v>466</v>
      </c>
    </row>
    <row r="125" spans="1:15" ht="45" x14ac:dyDescent="0.15">
      <c r="A125" s="68" t="s">
        <v>81</v>
      </c>
      <c r="B125" s="68" t="s">
        <v>116</v>
      </c>
      <c r="C125" s="69">
        <v>4</v>
      </c>
      <c r="D125" s="68" t="s">
        <v>7</v>
      </c>
      <c r="E125" s="70">
        <v>3</v>
      </c>
      <c r="F125" s="71" t="s">
        <v>199</v>
      </c>
      <c r="G125" s="67" t="s">
        <v>78</v>
      </c>
      <c r="H125" s="77"/>
      <c r="I125" s="77"/>
      <c r="J125" s="77"/>
      <c r="K125" s="77"/>
      <c r="L125" s="77"/>
      <c r="M125" s="75">
        <f t="shared" si="6"/>
        <v>0</v>
      </c>
      <c r="O125" s="93" t="s">
        <v>466</v>
      </c>
    </row>
    <row r="126" spans="1:15" ht="45" x14ac:dyDescent="0.15">
      <c r="A126" s="68" t="s">
        <v>200</v>
      </c>
      <c r="B126" s="68" t="s">
        <v>201</v>
      </c>
      <c r="C126" s="69">
        <v>1</v>
      </c>
      <c r="D126" s="68" t="s">
        <v>7</v>
      </c>
      <c r="E126" s="70">
        <v>3</v>
      </c>
      <c r="F126" s="71"/>
      <c r="G126" s="67" t="s">
        <v>78</v>
      </c>
      <c r="H126" s="77"/>
      <c r="I126" s="77"/>
      <c r="J126" s="77"/>
      <c r="K126" s="77"/>
      <c r="L126" s="77"/>
      <c r="M126" s="75">
        <f t="shared" si="6"/>
        <v>0</v>
      </c>
      <c r="O126" s="93" t="s">
        <v>465</v>
      </c>
    </row>
    <row r="127" spans="1:15" ht="45" x14ac:dyDescent="0.15">
      <c r="A127" s="68" t="s">
        <v>200</v>
      </c>
      <c r="B127" s="68" t="s">
        <v>202</v>
      </c>
      <c r="C127" s="69">
        <v>1</v>
      </c>
      <c r="D127" s="68" t="s">
        <v>7</v>
      </c>
      <c r="E127" s="70">
        <v>2</v>
      </c>
      <c r="F127" s="71" t="s">
        <v>203</v>
      </c>
      <c r="G127" s="67" t="s">
        <v>78</v>
      </c>
      <c r="H127" s="77"/>
      <c r="I127" s="77"/>
      <c r="J127" s="77"/>
      <c r="K127" s="77"/>
      <c r="L127" s="77"/>
      <c r="M127" s="75">
        <f t="shared" si="6"/>
        <v>0</v>
      </c>
      <c r="O127" s="93" t="s">
        <v>466</v>
      </c>
    </row>
    <row r="128" spans="1:15" ht="45" x14ac:dyDescent="0.15">
      <c r="A128" s="68" t="s">
        <v>122</v>
      </c>
      <c r="B128" s="68" t="s">
        <v>123</v>
      </c>
      <c r="C128" s="69">
        <v>114</v>
      </c>
      <c r="D128" s="68" t="s">
        <v>7</v>
      </c>
      <c r="E128" s="70">
        <v>1</v>
      </c>
      <c r="F128" s="71" t="s">
        <v>204</v>
      </c>
      <c r="G128" s="67" t="s">
        <v>78</v>
      </c>
      <c r="H128" s="77"/>
      <c r="I128" s="77"/>
      <c r="J128" s="77"/>
      <c r="K128" s="77"/>
      <c r="L128" s="77"/>
      <c r="M128" s="75">
        <f t="shared" si="6"/>
        <v>0</v>
      </c>
      <c r="O128" s="93" t="s">
        <v>465</v>
      </c>
    </row>
    <row r="129" spans="1:15" ht="45" x14ac:dyDescent="0.15">
      <c r="A129" s="68" t="s">
        <v>86</v>
      </c>
      <c r="B129" s="68" t="s">
        <v>205</v>
      </c>
      <c r="C129" s="69">
        <v>1</v>
      </c>
      <c r="D129" s="68" t="s">
        <v>7</v>
      </c>
      <c r="E129" s="70">
        <v>3</v>
      </c>
      <c r="F129" s="71" t="s">
        <v>206</v>
      </c>
      <c r="G129" s="67" t="s">
        <v>78</v>
      </c>
      <c r="H129" s="77"/>
      <c r="I129" s="77"/>
      <c r="J129" s="77"/>
      <c r="K129" s="77"/>
      <c r="L129" s="77"/>
      <c r="M129" s="75">
        <f t="shared" si="6"/>
        <v>0</v>
      </c>
      <c r="O129" s="93" t="s">
        <v>466</v>
      </c>
    </row>
    <row r="130" spans="1:15" ht="45" x14ac:dyDescent="0.15">
      <c r="A130" s="68" t="s">
        <v>86</v>
      </c>
      <c r="B130" s="68" t="s">
        <v>207</v>
      </c>
      <c r="C130" s="69">
        <v>17</v>
      </c>
      <c r="D130" s="68" t="s">
        <v>7</v>
      </c>
      <c r="E130" s="70">
        <v>1</v>
      </c>
      <c r="F130" s="71"/>
      <c r="G130" s="67" t="s">
        <v>78</v>
      </c>
      <c r="H130" s="77"/>
      <c r="I130" s="77"/>
      <c r="J130" s="77"/>
      <c r="K130" s="77"/>
      <c r="L130" s="77"/>
      <c r="M130" s="75">
        <f t="shared" si="6"/>
        <v>0</v>
      </c>
      <c r="O130" s="93" t="s">
        <v>466</v>
      </c>
    </row>
    <row r="131" spans="1:15" ht="45" x14ac:dyDescent="0.15">
      <c r="A131" s="68" t="s">
        <v>86</v>
      </c>
      <c r="B131" s="68" t="s">
        <v>208</v>
      </c>
      <c r="C131" s="69">
        <v>1</v>
      </c>
      <c r="D131" s="68" t="s">
        <v>7</v>
      </c>
      <c r="E131" s="70">
        <v>1</v>
      </c>
      <c r="F131" s="71"/>
      <c r="G131" s="67" t="s">
        <v>78</v>
      </c>
      <c r="H131" s="77"/>
      <c r="I131" s="77"/>
      <c r="J131" s="77"/>
      <c r="K131" s="77"/>
      <c r="L131" s="77"/>
      <c r="M131" s="75">
        <f t="shared" si="6"/>
        <v>0</v>
      </c>
      <c r="O131" s="93" t="s">
        <v>466</v>
      </c>
    </row>
    <row r="132" spans="1:15" ht="45" x14ac:dyDescent="0.15">
      <c r="A132" s="68" t="s">
        <v>209</v>
      </c>
      <c r="B132" s="68" t="s">
        <v>210</v>
      </c>
      <c r="C132" s="69">
        <v>5</v>
      </c>
      <c r="D132" s="68" t="s">
        <v>7</v>
      </c>
      <c r="E132" s="70">
        <v>1</v>
      </c>
      <c r="F132" s="71" t="s">
        <v>211</v>
      </c>
      <c r="G132" s="67" t="s">
        <v>78</v>
      </c>
      <c r="H132" s="77"/>
      <c r="I132" s="77"/>
      <c r="J132" s="77"/>
      <c r="K132" s="77"/>
      <c r="L132" s="77"/>
      <c r="M132" s="75">
        <f t="shared" si="6"/>
        <v>0</v>
      </c>
      <c r="O132" s="93" t="s">
        <v>466</v>
      </c>
    </row>
    <row r="133" spans="1:15" ht="45" x14ac:dyDescent="0.15">
      <c r="A133" s="68" t="s">
        <v>128</v>
      </c>
      <c r="B133" s="68" t="s">
        <v>212</v>
      </c>
      <c r="C133" s="69">
        <v>1</v>
      </c>
      <c r="D133" s="68" t="s">
        <v>7</v>
      </c>
      <c r="E133" s="70">
        <v>2</v>
      </c>
      <c r="F133" s="71" t="s">
        <v>213</v>
      </c>
      <c r="G133" s="67" t="s">
        <v>78</v>
      </c>
      <c r="H133" s="77"/>
      <c r="I133" s="77"/>
      <c r="J133" s="77"/>
      <c r="K133" s="77"/>
      <c r="L133" s="77"/>
      <c r="M133" s="75">
        <f t="shared" si="6"/>
        <v>0</v>
      </c>
      <c r="O133" s="93" t="s">
        <v>466</v>
      </c>
    </row>
    <row r="134" spans="1:15" ht="45" x14ac:dyDescent="0.15">
      <c r="A134" s="68" t="s">
        <v>134</v>
      </c>
      <c r="B134" s="68" t="s">
        <v>135</v>
      </c>
      <c r="C134" s="69">
        <v>1</v>
      </c>
      <c r="D134" s="68" t="s">
        <v>7</v>
      </c>
      <c r="E134" s="70">
        <v>2</v>
      </c>
      <c r="F134" s="71" t="s">
        <v>214</v>
      </c>
      <c r="G134" s="67" t="s">
        <v>78</v>
      </c>
      <c r="H134" s="77"/>
      <c r="I134" s="77"/>
      <c r="J134" s="77"/>
      <c r="K134" s="77"/>
      <c r="L134" s="77"/>
      <c r="M134" s="75">
        <f t="shared" si="6"/>
        <v>0</v>
      </c>
      <c r="O134" s="93" t="s">
        <v>466</v>
      </c>
    </row>
    <row r="135" spans="1:15" ht="45" x14ac:dyDescent="0.15">
      <c r="A135" s="68" t="s">
        <v>91</v>
      </c>
      <c r="B135" s="68" t="s">
        <v>136</v>
      </c>
      <c r="C135" s="69">
        <v>2</v>
      </c>
      <c r="D135" s="68" t="s">
        <v>7</v>
      </c>
      <c r="E135" s="70">
        <v>2</v>
      </c>
      <c r="F135" s="71" t="s">
        <v>215</v>
      </c>
      <c r="G135" s="67" t="s">
        <v>78</v>
      </c>
      <c r="H135" s="77"/>
      <c r="I135" s="77"/>
      <c r="J135" s="77"/>
      <c r="K135" s="77"/>
      <c r="L135" s="77"/>
      <c r="M135" s="75">
        <f t="shared" si="6"/>
        <v>0</v>
      </c>
      <c r="O135" s="93" t="s">
        <v>466</v>
      </c>
    </row>
    <row r="136" spans="1:15" ht="45" x14ac:dyDescent="0.15">
      <c r="A136" s="68" t="s">
        <v>91</v>
      </c>
      <c r="B136" s="68" t="s">
        <v>136</v>
      </c>
      <c r="C136" s="69">
        <v>1</v>
      </c>
      <c r="D136" s="68" t="s">
        <v>7</v>
      </c>
      <c r="E136" s="70">
        <v>2</v>
      </c>
      <c r="F136" s="71" t="s">
        <v>216</v>
      </c>
      <c r="G136" s="67" t="s">
        <v>78</v>
      </c>
      <c r="H136" s="77"/>
      <c r="I136" s="77"/>
      <c r="J136" s="77"/>
      <c r="K136" s="77"/>
      <c r="L136" s="77"/>
      <c r="M136" s="75">
        <f t="shared" si="6"/>
        <v>0</v>
      </c>
      <c r="O136" s="93" t="s">
        <v>466</v>
      </c>
    </row>
    <row r="137" spans="1:15" ht="45" x14ac:dyDescent="0.15">
      <c r="A137" s="68" t="s">
        <v>91</v>
      </c>
      <c r="B137" s="68" t="s">
        <v>136</v>
      </c>
      <c r="C137" s="69">
        <v>1</v>
      </c>
      <c r="D137" s="68" t="s">
        <v>7</v>
      </c>
      <c r="E137" s="70">
        <v>2</v>
      </c>
      <c r="F137" s="71" t="s">
        <v>217</v>
      </c>
      <c r="G137" s="67" t="s">
        <v>78</v>
      </c>
      <c r="H137" s="77"/>
      <c r="I137" s="77"/>
      <c r="J137" s="77"/>
      <c r="K137" s="77"/>
      <c r="L137" s="77"/>
      <c r="M137" s="75">
        <f t="shared" si="6"/>
        <v>0</v>
      </c>
      <c r="O137" s="93" t="s">
        <v>466</v>
      </c>
    </row>
    <row r="138" spans="1:15" ht="45" x14ac:dyDescent="0.15">
      <c r="A138" s="68" t="s">
        <v>218</v>
      </c>
      <c r="B138" s="68" t="s">
        <v>219</v>
      </c>
      <c r="C138" s="69">
        <v>1</v>
      </c>
      <c r="D138" s="68" t="s">
        <v>8</v>
      </c>
      <c r="E138" s="70">
        <v>2</v>
      </c>
      <c r="F138" s="71"/>
      <c r="G138" s="67" t="s">
        <v>78</v>
      </c>
      <c r="H138" s="77"/>
      <c r="I138" s="77"/>
      <c r="J138" s="77"/>
      <c r="K138" s="77"/>
      <c r="L138" s="77"/>
      <c r="M138" s="75">
        <f t="shared" si="6"/>
        <v>0</v>
      </c>
      <c r="O138" s="93" t="s">
        <v>465</v>
      </c>
    </row>
    <row r="139" spans="1:15" ht="45" x14ac:dyDescent="0.15">
      <c r="A139" s="68" t="s">
        <v>10</v>
      </c>
      <c r="B139" s="68" t="s">
        <v>11</v>
      </c>
      <c r="C139" s="69">
        <v>1</v>
      </c>
      <c r="D139" s="68" t="s">
        <v>7</v>
      </c>
      <c r="E139" s="70">
        <v>1</v>
      </c>
      <c r="F139" s="71" t="s">
        <v>12</v>
      </c>
      <c r="G139" s="67" t="s">
        <v>78</v>
      </c>
      <c r="H139" s="77"/>
      <c r="I139" s="77"/>
      <c r="J139" s="77"/>
      <c r="K139" s="77"/>
      <c r="L139" s="77"/>
      <c r="M139" s="75">
        <f t="shared" si="6"/>
        <v>0</v>
      </c>
      <c r="O139" s="93" t="s">
        <v>465</v>
      </c>
    </row>
    <row r="140" spans="1:15" ht="45" x14ac:dyDescent="0.15">
      <c r="A140" s="68" t="s">
        <v>97</v>
      </c>
      <c r="B140" s="68" t="s">
        <v>220</v>
      </c>
      <c r="C140" s="69">
        <v>1</v>
      </c>
      <c r="D140" s="68" t="s">
        <v>7</v>
      </c>
      <c r="E140" s="70">
        <v>2</v>
      </c>
      <c r="F140" s="71" t="s">
        <v>221</v>
      </c>
      <c r="G140" s="67" t="s">
        <v>78</v>
      </c>
      <c r="H140" s="77"/>
      <c r="I140" s="77"/>
      <c r="J140" s="77"/>
      <c r="K140" s="77"/>
      <c r="L140" s="77"/>
      <c r="M140" s="75">
        <f t="shared" si="6"/>
        <v>0</v>
      </c>
      <c r="O140" s="93" t="s">
        <v>466</v>
      </c>
    </row>
    <row r="141" spans="1:15" ht="45" x14ac:dyDescent="0.15">
      <c r="A141" s="68" t="s">
        <v>97</v>
      </c>
      <c r="B141" s="68" t="s">
        <v>220</v>
      </c>
      <c r="C141" s="69">
        <v>3</v>
      </c>
      <c r="D141" s="68" t="s">
        <v>7</v>
      </c>
      <c r="E141" s="70">
        <v>2</v>
      </c>
      <c r="F141" s="71" t="s">
        <v>222</v>
      </c>
      <c r="G141" s="67" t="s">
        <v>78</v>
      </c>
      <c r="H141" s="77"/>
      <c r="I141" s="77"/>
      <c r="J141" s="77"/>
      <c r="K141" s="77"/>
      <c r="L141" s="77"/>
      <c r="M141" s="75">
        <f t="shared" si="6"/>
        <v>0</v>
      </c>
      <c r="O141" s="93" t="s">
        <v>466</v>
      </c>
    </row>
    <row r="142" spans="1:15" ht="45" x14ac:dyDescent="0.15">
      <c r="A142" s="68" t="s">
        <v>97</v>
      </c>
      <c r="B142" s="68" t="s">
        <v>144</v>
      </c>
      <c r="C142" s="69">
        <v>3</v>
      </c>
      <c r="D142" s="68" t="s">
        <v>7</v>
      </c>
      <c r="E142" s="70">
        <v>2</v>
      </c>
      <c r="F142" s="71" t="s">
        <v>223</v>
      </c>
      <c r="G142" s="67" t="s">
        <v>78</v>
      </c>
      <c r="H142" s="77"/>
      <c r="I142" s="77"/>
      <c r="J142" s="77"/>
      <c r="K142" s="77"/>
      <c r="L142" s="77"/>
      <c r="M142" s="75">
        <f t="shared" si="6"/>
        <v>0</v>
      </c>
      <c r="O142" s="93" t="s">
        <v>466</v>
      </c>
    </row>
    <row r="143" spans="1:15" ht="45" x14ac:dyDescent="0.15">
      <c r="A143" s="68" t="s">
        <v>97</v>
      </c>
      <c r="B143" s="68" t="s">
        <v>144</v>
      </c>
      <c r="C143" s="69">
        <v>3</v>
      </c>
      <c r="D143" s="68" t="s">
        <v>7</v>
      </c>
      <c r="E143" s="70">
        <v>2</v>
      </c>
      <c r="F143" s="71" t="s">
        <v>224</v>
      </c>
      <c r="G143" s="67" t="s">
        <v>78</v>
      </c>
      <c r="H143" s="77"/>
      <c r="I143" s="77"/>
      <c r="J143" s="77"/>
      <c r="K143" s="77"/>
      <c r="L143" s="77"/>
      <c r="M143" s="75">
        <f t="shared" si="6"/>
        <v>0</v>
      </c>
      <c r="O143" s="93" t="s">
        <v>466</v>
      </c>
    </row>
    <row r="144" spans="1:15" x14ac:dyDescent="0.15">
      <c r="A144" s="72"/>
      <c r="B144" s="68" t="s">
        <v>71</v>
      </c>
      <c r="C144" s="69"/>
      <c r="D144" s="68"/>
      <c r="E144" s="70"/>
      <c r="F144" s="71"/>
      <c r="G144" s="67"/>
      <c r="H144" s="75">
        <f t="shared" ref="H144:M144" si="7">SUM(H109:H143)</f>
        <v>0</v>
      </c>
      <c r="I144" s="75">
        <f t="shared" si="7"/>
        <v>0</v>
      </c>
      <c r="J144" s="75">
        <f t="shared" si="7"/>
        <v>0</v>
      </c>
      <c r="K144" s="75">
        <f t="shared" si="7"/>
        <v>0</v>
      </c>
      <c r="L144" s="75">
        <f t="shared" si="7"/>
        <v>0</v>
      </c>
      <c r="M144" s="78">
        <f t="shared" si="7"/>
        <v>0</v>
      </c>
      <c r="O144" s="93"/>
    </row>
    <row r="145" spans="1:15" x14ac:dyDescent="0.15">
      <c r="A145" s="60"/>
      <c r="B145" s="73" t="s">
        <v>27</v>
      </c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O145" s="93"/>
    </row>
    <row r="146" spans="1:15" ht="22.5" x14ac:dyDescent="0.15">
      <c r="A146" s="62" t="s">
        <v>0</v>
      </c>
      <c r="B146" s="62" t="s">
        <v>1</v>
      </c>
      <c r="C146" s="62" t="s">
        <v>2</v>
      </c>
      <c r="D146" s="62" t="s">
        <v>3</v>
      </c>
      <c r="E146" s="62" t="s">
        <v>4</v>
      </c>
      <c r="F146" s="62" t="s">
        <v>5</v>
      </c>
      <c r="G146" s="62" t="s">
        <v>14</v>
      </c>
      <c r="H146" s="62" t="s">
        <v>15</v>
      </c>
      <c r="I146" s="62" t="s">
        <v>16</v>
      </c>
      <c r="J146" s="62" t="s">
        <v>17</v>
      </c>
      <c r="K146" s="62" t="s">
        <v>410</v>
      </c>
      <c r="L146" s="62" t="s">
        <v>411</v>
      </c>
      <c r="M146" s="62" t="s">
        <v>18</v>
      </c>
      <c r="O146" s="93"/>
    </row>
    <row r="147" spans="1:15" ht="45" x14ac:dyDescent="0.15">
      <c r="A147" s="63" t="s">
        <v>374</v>
      </c>
      <c r="B147" s="63" t="s">
        <v>390</v>
      </c>
      <c r="C147" s="64">
        <v>3</v>
      </c>
      <c r="D147" s="63" t="s">
        <v>7</v>
      </c>
      <c r="E147" s="65">
        <v>1</v>
      </c>
      <c r="F147" s="66"/>
      <c r="G147" s="67" t="s">
        <v>78</v>
      </c>
      <c r="H147" s="77"/>
      <c r="I147" s="77"/>
      <c r="J147" s="77"/>
      <c r="K147" s="77"/>
      <c r="L147" s="77"/>
      <c r="M147" s="75">
        <f t="shared" ref="M147:M189" si="8">SUM(H147:L147)</f>
        <v>0</v>
      </c>
      <c r="O147" s="93" t="s">
        <v>465</v>
      </c>
    </row>
    <row r="148" spans="1:15" ht="45" x14ac:dyDescent="0.15">
      <c r="A148" s="63" t="s">
        <v>374</v>
      </c>
      <c r="B148" s="63" t="s">
        <v>382</v>
      </c>
      <c r="C148" s="64">
        <v>8</v>
      </c>
      <c r="D148" s="63" t="s">
        <v>7</v>
      </c>
      <c r="E148" s="65">
        <v>1</v>
      </c>
      <c r="F148" s="66"/>
      <c r="G148" s="67" t="s">
        <v>78</v>
      </c>
      <c r="H148" s="77"/>
      <c r="I148" s="77"/>
      <c r="J148" s="77"/>
      <c r="K148" s="77"/>
      <c r="L148" s="77"/>
      <c r="M148" s="75">
        <f t="shared" si="8"/>
        <v>0</v>
      </c>
      <c r="O148" s="93" t="s">
        <v>465</v>
      </c>
    </row>
    <row r="149" spans="1:15" ht="45" x14ac:dyDescent="0.15">
      <c r="A149" s="63" t="s">
        <v>374</v>
      </c>
      <c r="B149" s="63" t="s">
        <v>385</v>
      </c>
      <c r="C149" s="64">
        <v>1</v>
      </c>
      <c r="D149" s="63" t="s">
        <v>7</v>
      </c>
      <c r="E149" s="65">
        <v>1</v>
      </c>
      <c r="F149" s="66" t="s">
        <v>395</v>
      </c>
      <c r="G149" s="67" t="s">
        <v>78</v>
      </c>
      <c r="H149" s="77"/>
      <c r="I149" s="77"/>
      <c r="J149" s="77"/>
      <c r="K149" s="77"/>
      <c r="L149" s="77"/>
      <c r="M149" s="75">
        <f t="shared" si="8"/>
        <v>0</v>
      </c>
      <c r="O149" s="93" t="s">
        <v>465</v>
      </c>
    </row>
    <row r="150" spans="1:15" ht="45" x14ac:dyDescent="0.15">
      <c r="A150" s="63" t="s">
        <v>374</v>
      </c>
      <c r="B150" s="63" t="s">
        <v>375</v>
      </c>
      <c r="C150" s="64">
        <v>3</v>
      </c>
      <c r="D150" s="63" t="s">
        <v>7</v>
      </c>
      <c r="E150" s="65">
        <v>1</v>
      </c>
      <c r="F150" s="66" t="s">
        <v>396</v>
      </c>
      <c r="G150" s="67" t="s">
        <v>78</v>
      </c>
      <c r="H150" s="77"/>
      <c r="I150" s="77"/>
      <c r="J150" s="77"/>
      <c r="K150" s="77"/>
      <c r="L150" s="77"/>
      <c r="M150" s="75">
        <f t="shared" si="8"/>
        <v>0</v>
      </c>
      <c r="O150" s="93" t="s">
        <v>465</v>
      </c>
    </row>
    <row r="151" spans="1:15" ht="45" x14ac:dyDescent="0.15">
      <c r="A151" s="63" t="s">
        <v>374</v>
      </c>
      <c r="B151" s="63" t="s">
        <v>391</v>
      </c>
      <c r="C151" s="64">
        <v>2</v>
      </c>
      <c r="D151" s="63" t="s">
        <v>7</v>
      </c>
      <c r="E151" s="65">
        <v>1</v>
      </c>
      <c r="F151" s="66"/>
      <c r="G151" s="67" t="s">
        <v>78</v>
      </c>
      <c r="H151" s="77"/>
      <c r="I151" s="77"/>
      <c r="J151" s="77"/>
      <c r="K151" s="77"/>
      <c r="L151" s="77"/>
      <c r="M151" s="75">
        <f t="shared" si="8"/>
        <v>0</v>
      </c>
      <c r="O151" s="93" t="s">
        <v>465</v>
      </c>
    </row>
    <row r="152" spans="1:15" ht="45" x14ac:dyDescent="0.15">
      <c r="A152" s="63" t="s">
        <v>374</v>
      </c>
      <c r="B152" s="63" t="s">
        <v>390</v>
      </c>
      <c r="C152" s="64">
        <v>1</v>
      </c>
      <c r="D152" s="63" t="s">
        <v>7</v>
      </c>
      <c r="E152" s="65">
        <v>1</v>
      </c>
      <c r="F152" s="66"/>
      <c r="G152" s="67" t="s">
        <v>78</v>
      </c>
      <c r="H152" s="77"/>
      <c r="I152" s="77"/>
      <c r="J152" s="77"/>
      <c r="K152" s="77"/>
      <c r="L152" s="77"/>
      <c r="M152" s="75">
        <f t="shared" si="8"/>
        <v>0</v>
      </c>
      <c r="O152" s="93" t="s">
        <v>465</v>
      </c>
    </row>
    <row r="153" spans="1:15" ht="45" x14ac:dyDescent="0.15">
      <c r="A153" s="63" t="s">
        <v>374</v>
      </c>
      <c r="B153" s="63" t="s">
        <v>382</v>
      </c>
      <c r="C153" s="64">
        <v>1</v>
      </c>
      <c r="D153" s="63" t="s">
        <v>7</v>
      </c>
      <c r="E153" s="65">
        <v>1</v>
      </c>
      <c r="F153" s="66"/>
      <c r="G153" s="67" t="s">
        <v>78</v>
      </c>
      <c r="H153" s="77"/>
      <c r="I153" s="77"/>
      <c r="J153" s="77"/>
      <c r="K153" s="77"/>
      <c r="L153" s="77"/>
      <c r="M153" s="75">
        <f t="shared" si="8"/>
        <v>0</v>
      </c>
      <c r="O153" s="93" t="s">
        <v>465</v>
      </c>
    </row>
    <row r="154" spans="1:15" ht="45" x14ac:dyDescent="0.15">
      <c r="A154" s="63" t="s">
        <v>374</v>
      </c>
      <c r="B154" s="63" t="s">
        <v>385</v>
      </c>
      <c r="C154" s="64">
        <v>41</v>
      </c>
      <c r="D154" s="63" t="s">
        <v>7</v>
      </c>
      <c r="E154" s="65">
        <v>1</v>
      </c>
      <c r="F154" s="66" t="s">
        <v>395</v>
      </c>
      <c r="G154" s="67" t="s">
        <v>78</v>
      </c>
      <c r="H154" s="77"/>
      <c r="I154" s="77"/>
      <c r="J154" s="77"/>
      <c r="K154" s="77"/>
      <c r="L154" s="77"/>
      <c r="M154" s="75">
        <f t="shared" si="8"/>
        <v>0</v>
      </c>
      <c r="O154" s="93" t="s">
        <v>465</v>
      </c>
    </row>
    <row r="155" spans="1:15" ht="45" x14ac:dyDescent="0.15">
      <c r="A155" s="63" t="s">
        <v>374</v>
      </c>
      <c r="B155" s="63" t="s">
        <v>375</v>
      </c>
      <c r="C155" s="64">
        <v>41</v>
      </c>
      <c r="D155" s="63" t="s">
        <v>7</v>
      </c>
      <c r="E155" s="65">
        <v>1</v>
      </c>
      <c r="F155" s="66" t="s">
        <v>396</v>
      </c>
      <c r="G155" s="67" t="s">
        <v>78</v>
      </c>
      <c r="H155" s="77"/>
      <c r="I155" s="77"/>
      <c r="J155" s="77"/>
      <c r="K155" s="77"/>
      <c r="L155" s="77"/>
      <c r="M155" s="75">
        <f t="shared" si="8"/>
        <v>0</v>
      </c>
      <c r="O155" s="93" t="s">
        <v>465</v>
      </c>
    </row>
    <row r="156" spans="1:15" ht="45" x14ac:dyDescent="0.15">
      <c r="A156" s="68" t="s">
        <v>79</v>
      </c>
      <c r="B156" s="68" t="s">
        <v>80</v>
      </c>
      <c r="C156" s="69">
        <v>6</v>
      </c>
      <c r="D156" s="68" t="s">
        <v>7</v>
      </c>
      <c r="E156" s="70">
        <v>1</v>
      </c>
      <c r="F156" s="71"/>
      <c r="G156" s="67" t="s">
        <v>78</v>
      </c>
      <c r="H156" s="77"/>
      <c r="I156" s="77"/>
      <c r="J156" s="77"/>
      <c r="K156" s="77"/>
      <c r="L156" s="77"/>
      <c r="M156" s="75">
        <f t="shared" si="8"/>
        <v>0</v>
      </c>
      <c r="O156" s="93" t="s">
        <v>466</v>
      </c>
    </row>
    <row r="157" spans="1:15" ht="45" x14ac:dyDescent="0.15">
      <c r="A157" s="68" t="s">
        <v>79</v>
      </c>
      <c r="B157" s="68" t="s">
        <v>106</v>
      </c>
      <c r="C157" s="69">
        <v>2</v>
      </c>
      <c r="D157" s="68" t="s">
        <v>7</v>
      </c>
      <c r="E157" s="70">
        <v>1</v>
      </c>
      <c r="F157" s="71"/>
      <c r="G157" s="67" t="s">
        <v>78</v>
      </c>
      <c r="H157" s="77"/>
      <c r="I157" s="77"/>
      <c r="J157" s="77"/>
      <c r="K157" s="77"/>
      <c r="L157" s="77"/>
      <c r="M157" s="75">
        <f t="shared" si="8"/>
        <v>0</v>
      </c>
      <c r="O157" s="93" t="s">
        <v>466</v>
      </c>
    </row>
    <row r="158" spans="1:15" ht="45" x14ac:dyDescent="0.15">
      <c r="A158" s="68" t="s">
        <v>79</v>
      </c>
      <c r="B158" s="68" t="s">
        <v>106</v>
      </c>
      <c r="C158" s="69">
        <v>5</v>
      </c>
      <c r="D158" s="68" t="s">
        <v>7</v>
      </c>
      <c r="E158" s="70">
        <v>1</v>
      </c>
      <c r="F158" s="71"/>
      <c r="G158" s="67" t="s">
        <v>78</v>
      </c>
      <c r="H158" s="77"/>
      <c r="I158" s="77"/>
      <c r="J158" s="77"/>
      <c r="K158" s="77"/>
      <c r="L158" s="77"/>
      <c r="M158" s="75">
        <f t="shared" si="8"/>
        <v>0</v>
      </c>
      <c r="O158" s="93" t="s">
        <v>466</v>
      </c>
    </row>
    <row r="159" spans="1:15" ht="45" x14ac:dyDescent="0.15">
      <c r="A159" s="68" t="s">
        <v>108</v>
      </c>
      <c r="B159" s="68" t="s">
        <v>109</v>
      </c>
      <c r="C159" s="92">
        <v>1</v>
      </c>
      <c r="D159" s="68" t="s">
        <v>7</v>
      </c>
      <c r="E159" s="70">
        <v>1</v>
      </c>
      <c r="F159" s="71"/>
      <c r="G159" s="67" t="s">
        <v>78</v>
      </c>
      <c r="H159" s="77"/>
      <c r="I159" s="77"/>
      <c r="J159" s="77"/>
      <c r="K159" s="77"/>
      <c r="L159" s="77"/>
      <c r="M159" s="75">
        <f t="shared" si="8"/>
        <v>0</v>
      </c>
      <c r="O159" s="93" t="s">
        <v>466</v>
      </c>
    </row>
    <row r="160" spans="1:15" ht="45" customHeight="1" x14ac:dyDescent="0.15">
      <c r="A160" s="68" t="s">
        <v>102</v>
      </c>
      <c r="B160" s="68" t="s">
        <v>103</v>
      </c>
      <c r="C160" s="69">
        <v>2932</v>
      </c>
      <c r="D160" s="68" t="s">
        <v>104</v>
      </c>
      <c r="E160" s="70">
        <v>3</v>
      </c>
      <c r="F160" s="71"/>
      <c r="G160" s="67" t="s">
        <v>78</v>
      </c>
      <c r="H160" s="77"/>
      <c r="I160" s="77"/>
      <c r="J160" s="77"/>
      <c r="K160" s="77"/>
      <c r="L160" s="77"/>
      <c r="M160" s="75">
        <f t="shared" si="8"/>
        <v>0</v>
      </c>
      <c r="O160" s="93" t="s">
        <v>466</v>
      </c>
    </row>
    <row r="161" spans="1:15" ht="45" x14ac:dyDescent="0.15">
      <c r="A161" s="68" t="s">
        <v>110</v>
      </c>
      <c r="B161" s="68" t="s">
        <v>225</v>
      </c>
      <c r="C161" s="69">
        <v>1</v>
      </c>
      <c r="D161" s="68" t="s">
        <v>7</v>
      </c>
      <c r="E161" s="70">
        <v>2</v>
      </c>
      <c r="F161" s="71" t="s">
        <v>226</v>
      </c>
      <c r="G161" s="67" t="s">
        <v>78</v>
      </c>
      <c r="H161" s="77"/>
      <c r="I161" s="77"/>
      <c r="J161" s="77"/>
      <c r="K161" s="77"/>
      <c r="L161" s="77"/>
      <c r="M161" s="75">
        <f t="shared" si="8"/>
        <v>0</v>
      </c>
      <c r="O161" s="93" t="s">
        <v>466</v>
      </c>
    </row>
    <row r="162" spans="1:15" ht="45" x14ac:dyDescent="0.15">
      <c r="A162" s="68" t="s">
        <v>110</v>
      </c>
      <c r="B162" s="68" t="s">
        <v>227</v>
      </c>
      <c r="C162" s="69">
        <v>1</v>
      </c>
      <c r="D162" s="68" t="s">
        <v>7</v>
      </c>
      <c r="E162" s="70">
        <v>2</v>
      </c>
      <c r="F162" s="71" t="s">
        <v>228</v>
      </c>
      <c r="G162" s="67" t="s">
        <v>78</v>
      </c>
      <c r="H162" s="77"/>
      <c r="I162" s="77"/>
      <c r="J162" s="77"/>
      <c r="K162" s="77"/>
      <c r="L162" s="77"/>
      <c r="M162" s="75">
        <f t="shared" si="8"/>
        <v>0</v>
      </c>
      <c r="O162" s="93" t="s">
        <v>466</v>
      </c>
    </row>
    <row r="163" spans="1:15" ht="45" x14ac:dyDescent="0.15">
      <c r="A163" s="68" t="s">
        <v>110</v>
      </c>
      <c r="B163" s="68" t="s">
        <v>111</v>
      </c>
      <c r="C163" s="69">
        <v>2932</v>
      </c>
      <c r="D163" s="68" t="s">
        <v>104</v>
      </c>
      <c r="E163" s="70">
        <v>1</v>
      </c>
      <c r="F163" s="71" t="s">
        <v>229</v>
      </c>
      <c r="G163" s="67" t="s">
        <v>78</v>
      </c>
      <c r="H163" s="77"/>
      <c r="I163" s="77"/>
      <c r="J163" s="77"/>
      <c r="K163" s="77"/>
      <c r="L163" s="77"/>
      <c r="M163" s="75">
        <f t="shared" si="8"/>
        <v>0</v>
      </c>
      <c r="O163" s="93" t="s">
        <v>465</v>
      </c>
    </row>
    <row r="164" spans="1:15" ht="45" x14ac:dyDescent="0.15">
      <c r="A164" s="68" t="s">
        <v>230</v>
      </c>
      <c r="B164" s="68" t="s">
        <v>231</v>
      </c>
      <c r="C164" s="69">
        <v>9</v>
      </c>
      <c r="D164" s="68" t="s">
        <v>7</v>
      </c>
      <c r="E164" s="70">
        <v>2</v>
      </c>
      <c r="F164" s="71" t="s">
        <v>232</v>
      </c>
      <c r="G164" s="67" t="s">
        <v>78</v>
      </c>
      <c r="H164" s="77"/>
      <c r="I164" s="77"/>
      <c r="J164" s="77"/>
      <c r="K164" s="77"/>
      <c r="L164" s="77"/>
      <c r="M164" s="75">
        <f t="shared" si="8"/>
        <v>0</v>
      </c>
      <c r="O164" s="93" t="s">
        <v>466</v>
      </c>
    </row>
    <row r="165" spans="1:15" ht="45" x14ac:dyDescent="0.15">
      <c r="A165" s="68" t="s">
        <v>81</v>
      </c>
      <c r="B165" s="68" t="s">
        <v>116</v>
      </c>
      <c r="C165" s="69">
        <v>2</v>
      </c>
      <c r="D165" s="68" t="s">
        <v>7</v>
      </c>
      <c r="E165" s="70">
        <v>3</v>
      </c>
      <c r="F165" s="71" t="s">
        <v>233</v>
      </c>
      <c r="G165" s="67" t="s">
        <v>78</v>
      </c>
      <c r="H165" s="77"/>
      <c r="I165" s="77"/>
      <c r="J165" s="77"/>
      <c r="K165" s="77"/>
      <c r="L165" s="77"/>
      <c r="M165" s="75">
        <f t="shared" si="8"/>
        <v>0</v>
      </c>
      <c r="O165" s="93" t="s">
        <v>466</v>
      </c>
    </row>
    <row r="166" spans="1:15" ht="45" x14ac:dyDescent="0.15">
      <c r="A166" s="68" t="s">
        <v>81</v>
      </c>
      <c r="B166" s="68" t="s">
        <v>116</v>
      </c>
      <c r="C166" s="69">
        <v>1</v>
      </c>
      <c r="D166" s="68" t="s">
        <v>7</v>
      </c>
      <c r="E166" s="70">
        <v>3</v>
      </c>
      <c r="F166" s="71" t="s">
        <v>234</v>
      </c>
      <c r="G166" s="67" t="s">
        <v>78</v>
      </c>
      <c r="H166" s="77"/>
      <c r="I166" s="77"/>
      <c r="J166" s="77"/>
      <c r="K166" s="77"/>
      <c r="L166" s="77"/>
      <c r="M166" s="75">
        <f t="shared" si="8"/>
        <v>0</v>
      </c>
      <c r="O166" s="93" t="s">
        <v>466</v>
      </c>
    </row>
    <row r="167" spans="1:15" ht="45" x14ac:dyDescent="0.15">
      <c r="A167" s="68" t="s">
        <v>200</v>
      </c>
      <c r="B167" s="68" t="s">
        <v>235</v>
      </c>
      <c r="C167" s="69">
        <v>1</v>
      </c>
      <c r="D167" s="68" t="s">
        <v>7</v>
      </c>
      <c r="E167" s="70">
        <v>2</v>
      </c>
      <c r="F167" s="71" t="s">
        <v>236</v>
      </c>
      <c r="G167" s="67" t="s">
        <v>78</v>
      </c>
      <c r="H167" s="77"/>
      <c r="I167" s="77"/>
      <c r="J167" s="77"/>
      <c r="K167" s="77"/>
      <c r="L167" s="77"/>
      <c r="M167" s="75">
        <f t="shared" si="8"/>
        <v>0</v>
      </c>
      <c r="O167" s="93" t="s">
        <v>466</v>
      </c>
    </row>
    <row r="168" spans="1:15" ht="45" x14ac:dyDescent="0.15">
      <c r="A168" s="68" t="s">
        <v>122</v>
      </c>
      <c r="B168" s="68" t="s">
        <v>123</v>
      </c>
      <c r="C168" s="69">
        <v>106</v>
      </c>
      <c r="D168" s="68" t="s">
        <v>7</v>
      </c>
      <c r="E168" s="70">
        <v>1</v>
      </c>
      <c r="F168" s="71" t="s">
        <v>237</v>
      </c>
      <c r="G168" s="67" t="s">
        <v>78</v>
      </c>
      <c r="H168" s="77"/>
      <c r="I168" s="77"/>
      <c r="J168" s="77"/>
      <c r="K168" s="77"/>
      <c r="L168" s="77"/>
      <c r="M168" s="75">
        <f t="shared" si="8"/>
        <v>0</v>
      </c>
      <c r="O168" s="93" t="s">
        <v>465</v>
      </c>
    </row>
    <row r="169" spans="1:15" ht="45" x14ac:dyDescent="0.15">
      <c r="A169" s="68" t="s">
        <v>86</v>
      </c>
      <c r="B169" s="68" t="s">
        <v>164</v>
      </c>
      <c r="C169" s="69">
        <v>7</v>
      </c>
      <c r="D169" s="68" t="s">
        <v>7</v>
      </c>
      <c r="E169" s="70">
        <v>3</v>
      </c>
      <c r="F169" s="71" t="s">
        <v>165</v>
      </c>
      <c r="G169" s="67" t="s">
        <v>78</v>
      </c>
      <c r="H169" s="77"/>
      <c r="I169" s="77"/>
      <c r="J169" s="77"/>
      <c r="K169" s="77"/>
      <c r="L169" s="77"/>
      <c r="M169" s="75">
        <f t="shared" si="8"/>
        <v>0</v>
      </c>
      <c r="O169" s="93" t="s">
        <v>466</v>
      </c>
    </row>
    <row r="170" spans="1:15" ht="45" x14ac:dyDescent="0.15">
      <c r="A170" s="68" t="s">
        <v>86</v>
      </c>
      <c r="B170" s="68" t="s">
        <v>168</v>
      </c>
      <c r="C170" s="69">
        <v>10</v>
      </c>
      <c r="D170" s="68" t="s">
        <v>7</v>
      </c>
      <c r="E170" s="70">
        <v>3</v>
      </c>
      <c r="F170" s="71" t="s">
        <v>169</v>
      </c>
      <c r="G170" s="67" t="s">
        <v>78</v>
      </c>
      <c r="H170" s="77"/>
      <c r="I170" s="77"/>
      <c r="J170" s="77"/>
      <c r="K170" s="77"/>
      <c r="L170" s="77"/>
      <c r="M170" s="75">
        <f t="shared" si="8"/>
        <v>0</v>
      </c>
      <c r="O170" s="93" t="s">
        <v>466</v>
      </c>
    </row>
    <row r="171" spans="1:15" ht="45" x14ac:dyDescent="0.15">
      <c r="A171" s="68" t="s">
        <v>86</v>
      </c>
      <c r="B171" s="68" t="s">
        <v>158</v>
      </c>
      <c r="C171" s="69">
        <v>1</v>
      </c>
      <c r="D171" s="68" t="s">
        <v>7</v>
      </c>
      <c r="E171" s="70">
        <v>3</v>
      </c>
      <c r="F171" s="71" t="s">
        <v>159</v>
      </c>
      <c r="G171" s="67" t="s">
        <v>78</v>
      </c>
      <c r="H171" s="77"/>
      <c r="I171" s="77"/>
      <c r="J171" s="77"/>
      <c r="K171" s="77"/>
      <c r="L171" s="77"/>
      <c r="M171" s="75">
        <f t="shared" si="8"/>
        <v>0</v>
      </c>
      <c r="O171" s="93" t="s">
        <v>466</v>
      </c>
    </row>
    <row r="172" spans="1:15" ht="45" x14ac:dyDescent="0.15">
      <c r="A172" s="68" t="s">
        <v>86</v>
      </c>
      <c r="B172" s="68" t="s">
        <v>205</v>
      </c>
      <c r="C172" s="69">
        <v>1</v>
      </c>
      <c r="D172" s="68" t="s">
        <v>7</v>
      </c>
      <c r="E172" s="70">
        <v>3</v>
      </c>
      <c r="F172" s="71" t="s">
        <v>238</v>
      </c>
      <c r="G172" s="67" t="s">
        <v>78</v>
      </c>
      <c r="H172" s="77"/>
      <c r="I172" s="77"/>
      <c r="J172" s="77"/>
      <c r="K172" s="77"/>
      <c r="L172" s="77"/>
      <c r="M172" s="75">
        <f t="shared" si="8"/>
        <v>0</v>
      </c>
      <c r="O172" s="93" t="s">
        <v>466</v>
      </c>
    </row>
    <row r="173" spans="1:15" ht="45" x14ac:dyDescent="0.15">
      <c r="A173" s="68" t="s">
        <v>86</v>
      </c>
      <c r="B173" s="68" t="s">
        <v>205</v>
      </c>
      <c r="C173" s="69">
        <v>1</v>
      </c>
      <c r="D173" s="68" t="s">
        <v>7</v>
      </c>
      <c r="E173" s="70">
        <v>3</v>
      </c>
      <c r="F173" s="71" t="s">
        <v>239</v>
      </c>
      <c r="G173" s="67" t="s">
        <v>78</v>
      </c>
      <c r="H173" s="77"/>
      <c r="I173" s="77"/>
      <c r="J173" s="77"/>
      <c r="K173" s="77"/>
      <c r="L173" s="77"/>
      <c r="M173" s="75">
        <f t="shared" si="8"/>
        <v>0</v>
      </c>
      <c r="O173" s="93" t="s">
        <v>466</v>
      </c>
    </row>
    <row r="174" spans="1:15" ht="45" x14ac:dyDescent="0.15">
      <c r="A174" s="68" t="s">
        <v>128</v>
      </c>
      <c r="B174" s="68" t="s">
        <v>129</v>
      </c>
      <c r="C174" s="69">
        <v>1</v>
      </c>
      <c r="D174" s="68" t="s">
        <v>7</v>
      </c>
      <c r="E174" s="70">
        <v>3</v>
      </c>
      <c r="F174" s="71" t="s">
        <v>240</v>
      </c>
      <c r="G174" s="67" t="s">
        <v>78</v>
      </c>
      <c r="H174" s="77"/>
      <c r="I174" s="77"/>
      <c r="J174" s="77"/>
      <c r="K174" s="77"/>
      <c r="L174" s="77"/>
      <c r="M174" s="75">
        <f t="shared" si="8"/>
        <v>0</v>
      </c>
      <c r="O174" s="93" t="s">
        <v>466</v>
      </c>
    </row>
    <row r="175" spans="1:15" ht="45" x14ac:dyDescent="0.15">
      <c r="A175" s="68" t="s">
        <v>134</v>
      </c>
      <c r="B175" s="68" t="s">
        <v>241</v>
      </c>
      <c r="C175" s="69">
        <v>1</v>
      </c>
      <c r="D175" s="68" t="s">
        <v>7</v>
      </c>
      <c r="E175" s="70">
        <v>3</v>
      </c>
      <c r="F175" s="71" t="s">
        <v>242</v>
      </c>
      <c r="G175" s="67" t="s">
        <v>78</v>
      </c>
      <c r="H175" s="77"/>
      <c r="I175" s="77"/>
      <c r="J175" s="77"/>
      <c r="K175" s="77"/>
      <c r="L175" s="77"/>
      <c r="M175" s="75">
        <f t="shared" si="8"/>
        <v>0</v>
      </c>
      <c r="O175" s="93" t="s">
        <v>466</v>
      </c>
    </row>
    <row r="176" spans="1:15" ht="45" x14ac:dyDescent="0.15">
      <c r="A176" s="68" t="s">
        <v>91</v>
      </c>
      <c r="B176" s="68" t="s">
        <v>140</v>
      </c>
      <c r="C176" s="69">
        <v>1</v>
      </c>
      <c r="D176" s="68" t="s">
        <v>7</v>
      </c>
      <c r="E176" s="70">
        <v>2</v>
      </c>
      <c r="F176" s="71" t="s">
        <v>141</v>
      </c>
      <c r="G176" s="67" t="s">
        <v>78</v>
      </c>
      <c r="H176" s="77"/>
      <c r="I176" s="77"/>
      <c r="J176" s="77"/>
      <c r="K176" s="77"/>
      <c r="L176" s="77"/>
      <c r="M176" s="75">
        <f t="shared" si="8"/>
        <v>0</v>
      </c>
      <c r="O176" s="93" t="s">
        <v>466</v>
      </c>
    </row>
    <row r="177" spans="1:15" ht="45" x14ac:dyDescent="0.15">
      <c r="A177" s="68" t="s">
        <v>91</v>
      </c>
      <c r="B177" s="68" t="s">
        <v>92</v>
      </c>
      <c r="C177" s="69">
        <v>1</v>
      </c>
      <c r="D177" s="68" t="s">
        <v>7</v>
      </c>
      <c r="E177" s="70">
        <v>2</v>
      </c>
      <c r="F177" s="71" t="s">
        <v>243</v>
      </c>
      <c r="G177" s="67" t="s">
        <v>78</v>
      </c>
      <c r="H177" s="77"/>
      <c r="I177" s="77"/>
      <c r="J177" s="77"/>
      <c r="K177" s="77"/>
      <c r="L177" s="77"/>
      <c r="M177" s="75">
        <f t="shared" si="8"/>
        <v>0</v>
      </c>
      <c r="O177" s="93" t="s">
        <v>466</v>
      </c>
    </row>
    <row r="178" spans="1:15" ht="45" x14ac:dyDescent="0.15">
      <c r="A178" s="68" t="s">
        <v>91</v>
      </c>
      <c r="B178" s="68" t="s">
        <v>136</v>
      </c>
      <c r="C178" s="69">
        <v>5</v>
      </c>
      <c r="D178" s="68" t="s">
        <v>7</v>
      </c>
      <c r="E178" s="70">
        <v>2</v>
      </c>
      <c r="F178" s="71" t="s">
        <v>244</v>
      </c>
      <c r="G178" s="67" t="s">
        <v>78</v>
      </c>
      <c r="H178" s="77"/>
      <c r="I178" s="77"/>
      <c r="J178" s="77"/>
      <c r="K178" s="77"/>
      <c r="L178" s="77"/>
      <c r="M178" s="75">
        <f t="shared" si="8"/>
        <v>0</v>
      </c>
      <c r="O178" s="93" t="s">
        <v>466</v>
      </c>
    </row>
    <row r="179" spans="1:15" ht="45" x14ac:dyDescent="0.15">
      <c r="A179" s="68" t="s">
        <v>10</v>
      </c>
      <c r="B179" s="68" t="s">
        <v>23</v>
      </c>
      <c r="C179" s="69">
        <v>60</v>
      </c>
      <c r="D179" s="68" t="s">
        <v>9</v>
      </c>
      <c r="E179" s="70">
        <v>2</v>
      </c>
      <c r="F179" s="71"/>
      <c r="G179" s="67" t="s">
        <v>78</v>
      </c>
      <c r="H179" s="77"/>
      <c r="I179" s="77"/>
      <c r="J179" s="77"/>
      <c r="K179" s="77"/>
      <c r="L179" s="77"/>
      <c r="M179" s="75">
        <f t="shared" si="8"/>
        <v>0</v>
      </c>
      <c r="O179" s="93" t="s">
        <v>465</v>
      </c>
    </row>
    <row r="180" spans="1:15" ht="45" x14ac:dyDescent="0.15">
      <c r="A180" s="68" t="s">
        <v>10</v>
      </c>
      <c r="B180" s="68" t="s">
        <v>11</v>
      </c>
      <c r="C180" s="69">
        <v>5</v>
      </c>
      <c r="D180" s="68" t="s">
        <v>7</v>
      </c>
      <c r="E180" s="70">
        <v>1</v>
      </c>
      <c r="F180" s="71"/>
      <c r="G180" s="67" t="s">
        <v>78</v>
      </c>
      <c r="H180" s="77"/>
      <c r="I180" s="77"/>
      <c r="J180" s="77"/>
      <c r="K180" s="77"/>
      <c r="L180" s="77"/>
      <c r="M180" s="75">
        <f t="shared" si="8"/>
        <v>0</v>
      </c>
      <c r="O180" s="93" t="s">
        <v>465</v>
      </c>
    </row>
    <row r="181" spans="1:15" ht="45" x14ac:dyDescent="0.15">
      <c r="A181" s="68" t="s">
        <v>10</v>
      </c>
      <c r="B181" s="68" t="s">
        <v>11</v>
      </c>
      <c r="C181" s="69">
        <v>4</v>
      </c>
      <c r="D181" s="68" t="s">
        <v>7</v>
      </c>
      <c r="E181" s="70">
        <v>1</v>
      </c>
      <c r="F181" s="71"/>
      <c r="G181" s="67" t="s">
        <v>78</v>
      </c>
      <c r="H181" s="77"/>
      <c r="I181" s="77"/>
      <c r="J181" s="77"/>
      <c r="K181" s="77"/>
      <c r="L181" s="77"/>
      <c r="M181" s="75">
        <f t="shared" si="8"/>
        <v>0</v>
      </c>
      <c r="O181" s="93" t="s">
        <v>465</v>
      </c>
    </row>
    <row r="182" spans="1:15" ht="45" x14ac:dyDescent="0.15">
      <c r="A182" s="68" t="s">
        <v>97</v>
      </c>
      <c r="B182" s="68" t="s">
        <v>220</v>
      </c>
      <c r="C182" s="69">
        <v>3</v>
      </c>
      <c r="D182" s="68" t="s">
        <v>7</v>
      </c>
      <c r="E182" s="70">
        <v>2</v>
      </c>
      <c r="F182" s="71" t="s">
        <v>245</v>
      </c>
      <c r="G182" s="67" t="s">
        <v>78</v>
      </c>
      <c r="H182" s="77"/>
      <c r="I182" s="77"/>
      <c r="J182" s="77"/>
      <c r="K182" s="77"/>
      <c r="L182" s="77"/>
      <c r="M182" s="75">
        <f t="shared" si="8"/>
        <v>0</v>
      </c>
      <c r="O182" s="93" t="s">
        <v>466</v>
      </c>
    </row>
    <row r="183" spans="1:15" ht="45" x14ac:dyDescent="0.15">
      <c r="A183" s="68" t="s">
        <v>97</v>
      </c>
      <c r="B183" s="68" t="s">
        <v>144</v>
      </c>
      <c r="C183" s="69">
        <v>2</v>
      </c>
      <c r="D183" s="68" t="s">
        <v>7</v>
      </c>
      <c r="E183" s="70">
        <v>2</v>
      </c>
      <c r="F183" s="71" t="s">
        <v>246</v>
      </c>
      <c r="G183" s="67" t="s">
        <v>78</v>
      </c>
      <c r="H183" s="77"/>
      <c r="I183" s="77"/>
      <c r="J183" s="77"/>
      <c r="K183" s="77"/>
      <c r="L183" s="77"/>
      <c r="M183" s="75">
        <f t="shared" si="8"/>
        <v>0</v>
      </c>
      <c r="O183" s="93" t="s">
        <v>466</v>
      </c>
    </row>
    <row r="184" spans="1:15" ht="45" x14ac:dyDescent="0.15">
      <c r="A184" s="68" t="s">
        <v>97</v>
      </c>
      <c r="B184" s="68" t="s">
        <v>144</v>
      </c>
      <c r="C184" s="69">
        <v>1</v>
      </c>
      <c r="D184" s="68" t="s">
        <v>7</v>
      </c>
      <c r="E184" s="70">
        <v>2</v>
      </c>
      <c r="F184" s="71" t="s">
        <v>247</v>
      </c>
      <c r="G184" s="67" t="s">
        <v>78</v>
      </c>
      <c r="H184" s="77"/>
      <c r="I184" s="77"/>
      <c r="J184" s="77"/>
      <c r="K184" s="77"/>
      <c r="L184" s="77"/>
      <c r="M184" s="75">
        <f t="shared" si="8"/>
        <v>0</v>
      </c>
      <c r="O184" s="93" t="s">
        <v>466</v>
      </c>
    </row>
    <row r="185" spans="1:15" ht="45" x14ac:dyDescent="0.15">
      <c r="A185" s="68" t="s">
        <v>97</v>
      </c>
      <c r="B185" s="68" t="s">
        <v>144</v>
      </c>
      <c r="C185" s="69">
        <v>2</v>
      </c>
      <c r="D185" s="68" t="s">
        <v>7</v>
      </c>
      <c r="E185" s="70">
        <v>2</v>
      </c>
      <c r="F185" s="71" t="s">
        <v>248</v>
      </c>
      <c r="G185" s="67" t="s">
        <v>78</v>
      </c>
      <c r="H185" s="77"/>
      <c r="I185" s="77"/>
      <c r="J185" s="77"/>
      <c r="K185" s="77"/>
      <c r="L185" s="77"/>
      <c r="M185" s="75">
        <f t="shared" si="8"/>
        <v>0</v>
      </c>
      <c r="O185" s="93" t="s">
        <v>466</v>
      </c>
    </row>
    <row r="186" spans="1:15" ht="45" x14ac:dyDescent="0.15">
      <c r="A186" s="68" t="s">
        <v>97</v>
      </c>
      <c r="B186" s="68" t="s">
        <v>144</v>
      </c>
      <c r="C186" s="69">
        <v>1</v>
      </c>
      <c r="D186" s="68" t="s">
        <v>7</v>
      </c>
      <c r="E186" s="70">
        <v>2</v>
      </c>
      <c r="F186" s="71" t="s">
        <v>249</v>
      </c>
      <c r="G186" s="67" t="s">
        <v>78</v>
      </c>
      <c r="H186" s="77"/>
      <c r="I186" s="77"/>
      <c r="J186" s="77"/>
      <c r="K186" s="77"/>
      <c r="L186" s="77"/>
      <c r="M186" s="75">
        <f t="shared" si="8"/>
        <v>0</v>
      </c>
      <c r="O186" s="93" t="s">
        <v>466</v>
      </c>
    </row>
    <row r="187" spans="1:15" ht="45" x14ac:dyDescent="0.15">
      <c r="A187" s="68" t="s">
        <v>97</v>
      </c>
      <c r="B187" s="68" t="s">
        <v>98</v>
      </c>
      <c r="C187" s="69">
        <v>1</v>
      </c>
      <c r="D187" s="68" t="s">
        <v>7</v>
      </c>
      <c r="E187" s="70">
        <v>2</v>
      </c>
      <c r="F187" s="71" t="s">
        <v>250</v>
      </c>
      <c r="G187" s="67" t="s">
        <v>78</v>
      </c>
      <c r="H187" s="77"/>
      <c r="I187" s="77"/>
      <c r="J187" s="77"/>
      <c r="K187" s="77"/>
      <c r="L187" s="77"/>
      <c r="M187" s="75">
        <f t="shared" si="8"/>
        <v>0</v>
      </c>
      <c r="O187" s="93" t="s">
        <v>466</v>
      </c>
    </row>
    <row r="188" spans="1:15" ht="45" x14ac:dyDescent="0.15">
      <c r="A188" s="68" t="s">
        <v>97</v>
      </c>
      <c r="B188" s="68" t="s">
        <v>220</v>
      </c>
      <c r="C188" s="69">
        <v>1</v>
      </c>
      <c r="D188" s="68" t="s">
        <v>7</v>
      </c>
      <c r="E188" s="70">
        <v>2</v>
      </c>
      <c r="F188" s="71" t="s">
        <v>251</v>
      </c>
      <c r="G188" s="67" t="s">
        <v>78</v>
      </c>
      <c r="H188" s="77"/>
      <c r="I188" s="77"/>
      <c r="J188" s="77"/>
      <c r="K188" s="77"/>
      <c r="L188" s="77"/>
      <c r="M188" s="75">
        <f t="shared" si="8"/>
        <v>0</v>
      </c>
      <c r="O188" s="93" t="s">
        <v>466</v>
      </c>
    </row>
    <row r="189" spans="1:15" ht="45" x14ac:dyDescent="0.15">
      <c r="A189" s="68" t="s">
        <v>184</v>
      </c>
      <c r="B189" s="68" t="s">
        <v>185</v>
      </c>
      <c r="C189" s="69">
        <v>1</v>
      </c>
      <c r="D189" s="68" t="s">
        <v>7</v>
      </c>
      <c r="E189" s="70">
        <v>1</v>
      </c>
      <c r="F189" s="71" t="s">
        <v>252</v>
      </c>
      <c r="G189" s="67" t="s">
        <v>78</v>
      </c>
      <c r="H189" s="77"/>
      <c r="I189" s="77"/>
      <c r="J189" s="77"/>
      <c r="K189" s="77"/>
      <c r="L189" s="77"/>
      <c r="M189" s="75">
        <f t="shared" si="8"/>
        <v>0</v>
      </c>
      <c r="O189" s="93" t="s">
        <v>465</v>
      </c>
    </row>
    <row r="190" spans="1:15" x14ac:dyDescent="0.15">
      <c r="A190" s="72"/>
      <c r="B190" s="68" t="s">
        <v>71</v>
      </c>
      <c r="C190" s="69"/>
      <c r="D190" s="68"/>
      <c r="E190" s="70"/>
      <c r="F190" s="71"/>
      <c r="G190" s="67"/>
      <c r="H190" s="75">
        <f t="shared" ref="H190:M190" si="9">SUM(H147:H189)</f>
        <v>0</v>
      </c>
      <c r="I190" s="75">
        <f t="shared" si="9"/>
        <v>0</v>
      </c>
      <c r="J190" s="75">
        <f t="shared" si="9"/>
        <v>0</v>
      </c>
      <c r="K190" s="75">
        <f t="shared" si="9"/>
        <v>0</v>
      </c>
      <c r="L190" s="75">
        <f t="shared" si="9"/>
        <v>0</v>
      </c>
      <c r="M190" s="78">
        <f t="shared" si="9"/>
        <v>0</v>
      </c>
      <c r="O190" s="93"/>
    </row>
    <row r="191" spans="1:15" x14ac:dyDescent="0.15">
      <c r="A191" s="60"/>
      <c r="B191" s="73" t="s">
        <v>32</v>
      </c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O191" s="93"/>
    </row>
    <row r="192" spans="1:15" ht="22.5" x14ac:dyDescent="0.15">
      <c r="A192" s="62" t="s">
        <v>0</v>
      </c>
      <c r="B192" s="62" t="s">
        <v>1</v>
      </c>
      <c r="C192" s="62" t="s">
        <v>2</v>
      </c>
      <c r="D192" s="62" t="s">
        <v>3</v>
      </c>
      <c r="E192" s="62" t="s">
        <v>4</v>
      </c>
      <c r="F192" s="62" t="s">
        <v>5</v>
      </c>
      <c r="G192" s="62" t="s">
        <v>14</v>
      </c>
      <c r="H192" s="62" t="s">
        <v>15</v>
      </c>
      <c r="I192" s="62" t="s">
        <v>16</v>
      </c>
      <c r="J192" s="62" t="s">
        <v>17</v>
      </c>
      <c r="K192" s="62" t="s">
        <v>410</v>
      </c>
      <c r="L192" s="62" t="s">
        <v>411</v>
      </c>
      <c r="M192" s="62" t="s">
        <v>18</v>
      </c>
      <c r="O192" s="93"/>
    </row>
    <row r="193" spans="1:15" ht="45" x14ac:dyDescent="0.15">
      <c r="A193" s="63" t="s">
        <v>374</v>
      </c>
      <c r="B193" s="63" t="s">
        <v>382</v>
      </c>
      <c r="C193" s="64">
        <v>24</v>
      </c>
      <c r="D193" s="63" t="s">
        <v>7</v>
      </c>
      <c r="E193" s="65">
        <v>1</v>
      </c>
      <c r="F193" s="66"/>
      <c r="G193" s="67" t="s">
        <v>78</v>
      </c>
      <c r="H193" s="77"/>
      <c r="I193" s="77"/>
      <c r="J193" s="77"/>
      <c r="K193" s="77"/>
      <c r="L193" s="77"/>
      <c r="M193" s="75">
        <f t="shared" ref="M193:M224" si="10">SUM(H193:L193)</f>
        <v>0</v>
      </c>
      <c r="O193" s="93" t="s">
        <v>465</v>
      </c>
    </row>
    <row r="194" spans="1:15" ht="45" x14ac:dyDescent="0.15">
      <c r="A194" s="63" t="s">
        <v>374</v>
      </c>
      <c r="B194" s="63" t="s">
        <v>390</v>
      </c>
      <c r="C194" s="64">
        <v>6</v>
      </c>
      <c r="D194" s="63" t="s">
        <v>7</v>
      </c>
      <c r="E194" s="65">
        <v>1</v>
      </c>
      <c r="F194" s="66"/>
      <c r="G194" s="67" t="s">
        <v>78</v>
      </c>
      <c r="H194" s="77"/>
      <c r="I194" s="77"/>
      <c r="J194" s="77"/>
      <c r="K194" s="77"/>
      <c r="L194" s="77"/>
      <c r="M194" s="75">
        <f t="shared" si="10"/>
        <v>0</v>
      </c>
      <c r="O194" s="93" t="s">
        <v>465</v>
      </c>
    </row>
    <row r="195" spans="1:15" ht="45" x14ac:dyDescent="0.15">
      <c r="A195" s="63" t="s">
        <v>374</v>
      </c>
      <c r="B195" s="63" t="s">
        <v>385</v>
      </c>
      <c r="C195" s="64">
        <v>10</v>
      </c>
      <c r="D195" s="63" t="s">
        <v>7</v>
      </c>
      <c r="E195" s="65">
        <v>1</v>
      </c>
      <c r="F195" s="66" t="s">
        <v>397</v>
      </c>
      <c r="G195" s="67" t="s">
        <v>78</v>
      </c>
      <c r="H195" s="77"/>
      <c r="I195" s="77"/>
      <c r="J195" s="77"/>
      <c r="K195" s="77"/>
      <c r="L195" s="77"/>
      <c r="M195" s="75">
        <f t="shared" si="10"/>
        <v>0</v>
      </c>
      <c r="O195" s="93" t="s">
        <v>465</v>
      </c>
    </row>
    <row r="196" spans="1:15" ht="45" x14ac:dyDescent="0.15">
      <c r="A196" s="63" t="s">
        <v>374</v>
      </c>
      <c r="B196" s="63" t="s">
        <v>383</v>
      </c>
      <c r="C196" s="64">
        <v>3</v>
      </c>
      <c r="D196" s="63" t="s">
        <v>7</v>
      </c>
      <c r="E196" s="65">
        <v>1</v>
      </c>
      <c r="F196" s="66"/>
      <c r="G196" s="67" t="s">
        <v>78</v>
      </c>
      <c r="H196" s="77"/>
      <c r="I196" s="77"/>
      <c r="J196" s="77"/>
      <c r="K196" s="77"/>
      <c r="L196" s="77"/>
      <c r="M196" s="75">
        <f t="shared" si="10"/>
        <v>0</v>
      </c>
      <c r="O196" s="93" t="s">
        <v>465</v>
      </c>
    </row>
    <row r="197" spans="1:15" ht="45" x14ac:dyDescent="0.15">
      <c r="A197" s="63" t="s">
        <v>374</v>
      </c>
      <c r="B197" s="63" t="s">
        <v>375</v>
      </c>
      <c r="C197" s="64">
        <v>40</v>
      </c>
      <c r="D197" s="63" t="s">
        <v>7</v>
      </c>
      <c r="E197" s="65">
        <v>1</v>
      </c>
      <c r="F197" s="66" t="s">
        <v>396</v>
      </c>
      <c r="G197" s="67" t="s">
        <v>78</v>
      </c>
      <c r="H197" s="77"/>
      <c r="I197" s="77"/>
      <c r="J197" s="77"/>
      <c r="K197" s="77"/>
      <c r="L197" s="77"/>
      <c r="M197" s="75">
        <f t="shared" si="10"/>
        <v>0</v>
      </c>
      <c r="O197" s="93" t="s">
        <v>465</v>
      </c>
    </row>
    <row r="198" spans="1:15" ht="45" x14ac:dyDescent="0.15">
      <c r="A198" s="68" t="s">
        <v>253</v>
      </c>
      <c r="B198" s="68" t="s">
        <v>254</v>
      </c>
      <c r="C198" s="69">
        <v>18</v>
      </c>
      <c r="D198" s="68" t="s">
        <v>7</v>
      </c>
      <c r="E198" s="70">
        <v>1</v>
      </c>
      <c r="F198" s="71"/>
      <c r="G198" s="67" t="s">
        <v>78</v>
      </c>
      <c r="H198" s="77"/>
      <c r="I198" s="77"/>
      <c r="J198" s="77"/>
      <c r="K198" s="77"/>
      <c r="L198" s="77"/>
      <c r="M198" s="75">
        <f t="shared" si="10"/>
        <v>0</v>
      </c>
      <c r="O198" s="93" t="s">
        <v>465</v>
      </c>
    </row>
    <row r="199" spans="1:15" ht="45" x14ac:dyDescent="0.15">
      <c r="A199" s="68" t="s">
        <v>79</v>
      </c>
      <c r="B199" s="68" t="s">
        <v>80</v>
      </c>
      <c r="C199" s="69">
        <v>2</v>
      </c>
      <c r="D199" s="68" t="s">
        <v>7</v>
      </c>
      <c r="E199" s="70">
        <v>1</v>
      </c>
      <c r="F199" s="71"/>
      <c r="G199" s="67" t="s">
        <v>78</v>
      </c>
      <c r="H199" s="77"/>
      <c r="I199" s="77"/>
      <c r="J199" s="77"/>
      <c r="K199" s="77"/>
      <c r="L199" s="77"/>
      <c r="M199" s="75">
        <f t="shared" si="10"/>
        <v>0</v>
      </c>
      <c r="O199" s="93" t="s">
        <v>466</v>
      </c>
    </row>
    <row r="200" spans="1:15" ht="45" x14ac:dyDescent="0.15">
      <c r="A200" s="68" t="s">
        <v>79</v>
      </c>
      <c r="B200" s="68" t="s">
        <v>106</v>
      </c>
      <c r="C200" s="69">
        <v>18</v>
      </c>
      <c r="D200" s="68" t="s">
        <v>7</v>
      </c>
      <c r="E200" s="70">
        <v>1</v>
      </c>
      <c r="F200" s="71"/>
      <c r="G200" s="67" t="s">
        <v>78</v>
      </c>
      <c r="H200" s="77"/>
      <c r="I200" s="77"/>
      <c r="J200" s="77"/>
      <c r="K200" s="77"/>
      <c r="L200" s="77"/>
      <c r="M200" s="75">
        <f t="shared" si="10"/>
        <v>0</v>
      </c>
      <c r="O200" s="93" t="s">
        <v>466</v>
      </c>
    </row>
    <row r="201" spans="1:15" ht="45" x14ac:dyDescent="0.15">
      <c r="A201" s="68" t="s">
        <v>108</v>
      </c>
      <c r="B201" s="68" t="s">
        <v>109</v>
      </c>
      <c r="C201" s="69">
        <v>1</v>
      </c>
      <c r="D201" s="68" t="s">
        <v>7</v>
      </c>
      <c r="E201" s="70">
        <v>1</v>
      </c>
      <c r="F201" s="71"/>
      <c r="G201" s="67" t="s">
        <v>78</v>
      </c>
      <c r="H201" s="77"/>
      <c r="I201" s="77"/>
      <c r="J201" s="77"/>
      <c r="K201" s="77"/>
      <c r="L201" s="77"/>
      <c r="M201" s="75">
        <f t="shared" si="10"/>
        <v>0</v>
      </c>
      <c r="O201" s="93" t="s">
        <v>466</v>
      </c>
    </row>
    <row r="202" spans="1:15" ht="45" customHeight="1" x14ac:dyDescent="0.15">
      <c r="A202" s="68" t="s">
        <v>102</v>
      </c>
      <c r="B202" s="68" t="s">
        <v>103</v>
      </c>
      <c r="C202" s="69">
        <v>5754</v>
      </c>
      <c r="D202" s="68" t="s">
        <v>104</v>
      </c>
      <c r="E202" s="70">
        <v>3</v>
      </c>
      <c r="F202" s="71"/>
      <c r="G202" s="67" t="s">
        <v>78</v>
      </c>
      <c r="H202" s="77"/>
      <c r="I202" s="77"/>
      <c r="J202" s="77"/>
      <c r="K202" s="77"/>
      <c r="L202" s="77"/>
      <c r="M202" s="75">
        <f t="shared" si="10"/>
        <v>0</v>
      </c>
      <c r="O202" s="93" t="s">
        <v>466</v>
      </c>
    </row>
    <row r="203" spans="1:15" ht="45" x14ac:dyDescent="0.15">
      <c r="A203" s="68" t="s">
        <v>110</v>
      </c>
      <c r="B203" s="68" t="s">
        <v>255</v>
      </c>
      <c r="C203" s="69">
        <v>1</v>
      </c>
      <c r="D203" s="68" t="s">
        <v>7</v>
      </c>
      <c r="E203" s="70">
        <v>1</v>
      </c>
      <c r="F203" s="71" t="s">
        <v>256</v>
      </c>
      <c r="G203" s="67" t="s">
        <v>78</v>
      </c>
      <c r="H203" s="77"/>
      <c r="I203" s="77"/>
      <c r="J203" s="77"/>
      <c r="K203" s="77"/>
      <c r="L203" s="77"/>
      <c r="M203" s="75">
        <f t="shared" si="10"/>
        <v>0</v>
      </c>
      <c r="O203" s="93" t="s">
        <v>466</v>
      </c>
    </row>
    <row r="204" spans="1:15" ht="45" x14ac:dyDescent="0.15">
      <c r="A204" s="68" t="s">
        <v>110</v>
      </c>
      <c r="B204" s="68" t="s">
        <v>255</v>
      </c>
      <c r="C204" s="69">
        <v>3</v>
      </c>
      <c r="D204" s="68" t="s">
        <v>7</v>
      </c>
      <c r="E204" s="70">
        <v>1</v>
      </c>
      <c r="F204" s="71" t="s">
        <v>257</v>
      </c>
      <c r="G204" s="67" t="s">
        <v>78</v>
      </c>
      <c r="H204" s="77"/>
      <c r="I204" s="77"/>
      <c r="J204" s="77"/>
      <c r="K204" s="77"/>
      <c r="L204" s="77"/>
      <c r="M204" s="75">
        <f t="shared" si="10"/>
        <v>0</v>
      </c>
      <c r="O204" s="93" t="s">
        <v>466</v>
      </c>
    </row>
    <row r="205" spans="1:15" ht="45" x14ac:dyDescent="0.15">
      <c r="A205" s="68" t="s">
        <v>110</v>
      </c>
      <c r="B205" s="68" t="s">
        <v>111</v>
      </c>
      <c r="C205" s="69">
        <v>5754</v>
      </c>
      <c r="D205" s="68" t="s">
        <v>104</v>
      </c>
      <c r="E205" s="70">
        <v>3</v>
      </c>
      <c r="F205" s="71" t="s">
        <v>258</v>
      </c>
      <c r="G205" s="67" t="s">
        <v>78</v>
      </c>
      <c r="H205" s="77"/>
      <c r="I205" s="77"/>
      <c r="J205" s="77"/>
      <c r="K205" s="77"/>
      <c r="L205" s="77"/>
      <c r="M205" s="75">
        <f t="shared" si="10"/>
        <v>0</v>
      </c>
      <c r="O205" s="93" t="s">
        <v>465</v>
      </c>
    </row>
    <row r="206" spans="1:15" ht="45" x14ac:dyDescent="0.15">
      <c r="A206" s="68" t="s">
        <v>81</v>
      </c>
      <c r="B206" s="68" t="s">
        <v>116</v>
      </c>
      <c r="C206" s="69">
        <v>6</v>
      </c>
      <c r="D206" s="68" t="s">
        <v>7</v>
      </c>
      <c r="E206" s="70">
        <v>3</v>
      </c>
      <c r="F206" s="71" t="s">
        <v>259</v>
      </c>
      <c r="G206" s="67" t="s">
        <v>78</v>
      </c>
      <c r="H206" s="77"/>
      <c r="I206" s="77"/>
      <c r="J206" s="77"/>
      <c r="K206" s="77"/>
      <c r="L206" s="77"/>
      <c r="M206" s="75">
        <f t="shared" si="10"/>
        <v>0</v>
      </c>
      <c r="O206" s="93" t="s">
        <v>466</v>
      </c>
    </row>
    <row r="207" spans="1:15" ht="45" x14ac:dyDescent="0.15">
      <c r="A207" s="68" t="s">
        <v>81</v>
      </c>
      <c r="B207" s="68" t="s">
        <v>116</v>
      </c>
      <c r="C207" s="69">
        <v>1</v>
      </c>
      <c r="D207" s="68" t="s">
        <v>7</v>
      </c>
      <c r="E207" s="70">
        <v>3</v>
      </c>
      <c r="F207" s="71" t="s">
        <v>260</v>
      </c>
      <c r="G207" s="67" t="s">
        <v>78</v>
      </c>
      <c r="H207" s="77"/>
      <c r="I207" s="77"/>
      <c r="J207" s="77"/>
      <c r="K207" s="77"/>
      <c r="L207" s="77"/>
      <c r="M207" s="75">
        <f t="shared" si="10"/>
        <v>0</v>
      </c>
      <c r="O207" s="93" t="s">
        <v>466</v>
      </c>
    </row>
    <row r="208" spans="1:15" ht="45" x14ac:dyDescent="0.15">
      <c r="A208" s="68" t="s">
        <v>81</v>
      </c>
      <c r="B208" s="68" t="s">
        <v>116</v>
      </c>
      <c r="C208" s="69">
        <v>3</v>
      </c>
      <c r="D208" s="68" t="s">
        <v>7</v>
      </c>
      <c r="E208" s="70">
        <v>3</v>
      </c>
      <c r="F208" s="71" t="s">
        <v>261</v>
      </c>
      <c r="G208" s="67" t="s">
        <v>78</v>
      </c>
      <c r="H208" s="77"/>
      <c r="I208" s="77"/>
      <c r="J208" s="77"/>
      <c r="K208" s="77"/>
      <c r="L208" s="77"/>
      <c r="M208" s="75">
        <f t="shared" si="10"/>
        <v>0</v>
      </c>
      <c r="O208" s="93" t="s">
        <v>466</v>
      </c>
    </row>
    <row r="209" spans="1:15" ht="45" x14ac:dyDescent="0.15">
      <c r="A209" s="68" t="s">
        <v>81</v>
      </c>
      <c r="B209" s="68" t="s">
        <v>116</v>
      </c>
      <c r="C209" s="69">
        <v>1</v>
      </c>
      <c r="D209" s="68" t="s">
        <v>7</v>
      </c>
      <c r="E209" s="70">
        <v>3</v>
      </c>
      <c r="F209" s="71" t="s">
        <v>262</v>
      </c>
      <c r="G209" s="67" t="s">
        <v>78</v>
      </c>
      <c r="H209" s="77"/>
      <c r="I209" s="77"/>
      <c r="J209" s="77"/>
      <c r="K209" s="77"/>
      <c r="L209" s="77"/>
      <c r="M209" s="75">
        <f t="shared" si="10"/>
        <v>0</v>
      </c>
      <c r="O209" s="93" t="s">
        <v>466</v>
      </c>
    </row>
    <row r="210" spans="1:15" ht="45" x14ac:dyDescent="0.15">
      <c r="A210" s="68" t="s">
        <v>200</v>
      </c>
      <c r="B210" s="68" t="s">
        <v>235</v>
      </c>
      <c r="C210" s="69">
        <v>1</v>
      </c>
      <c r="D210" s="68" t="s">
        <v>7</v>
      </c>
      <c r="E210" s="70">
        <v>2</v>
      </c>
      <c r="F210" s="71" t="s">
        <v>263</v>
      </c>
      <c r="G210" s="67" t="s">
        <v>78</v>
      </c>
      <c r="H210" s="77"/>
      <c r="I210" s="77"/>
      <c r="J210" s="77"/>
      <c r="K210" s="77"/>
      <c r="L210" s="77"/>
      <c r="M210" s="75">
        <f t="shared" si="10"/>
        <v>0</v>
      </c>
      <c r="O210" s="93" t="s">
        <v>466</v>
      </c>
    </row>
    <row r="211" spans="1:15" ht="45" x14ac:dyDescent="0.15">
      <c r="A211" s="68" t="s">
        <v>264</v>
      </c>
      <c r="B211" s="68" t="s">
        <v>265</v>
      </c>
      <c r="C211" s="69">
        <v>480</v>
      </c>
      <c r="D211" s="68" t="s">
        <v>6</v>
      </c>
      <c r="E211" s="70">
        <v>1</v>
      </c>
      <c r="F211" s="71" t="s">
        <v>266</v>
      </c>
      <c r="G211" s="67" t="s">
        <v>78</v>
      </c>
      <c r="H211" s="77"/>
      <c r="I211" s="77"/>
      <c r="J211" s="77"/>
      <c r="K211" s="77"/>
      <c r="L211" s="77"/>
      <c r="M211" s="75">
        <f t="shared" si="10"/>
        <v>0</v>
      </c>
      <c r="O211" s="93" t="s">
        <v>466</v>
      </c>
    </row>
    <row r="212" spans="1:15" ht="45" x14ac:dyDescent="0.15">
      <c r="A212" s="68" t="s">
        <v>122</v>
      </c>
      <c r="B212" s="68" t="s">
        <v>123</v>
      </c>
      <c r="C212" s="69">
        <v>110</v>
      </c>
      <c r="D212" s="68" t="s">
        <v>7</v>
      </c>
      <c r="E212" s="70">
        <v>1</v>
      </c>
      <c r="F212" s="71" t="s">
        <v>267</v>
      </c>
      <c r="G212" s="67" t="s">
        <v>78</v>
      </c>
      <c r="H212" s="77"/>
      <c r="I212" s="77"/>
      <c r="J212" s="77"/>
      <c r="K212" s="77"/>
      <c r="L212" s="77"/>
      <c r="M212" s="75">
        <f t="shared" si="10"/>
        <v>0</v>
      </c>
      <c r="O212" s="93" t="s">
        <v>465</v>
      </c>
    </row>
    <row r="213" spans="1:15" ht="45" x14ac:dyDescent="0.15">
      <c r="A213" s="68" t="s">
        <v>86</v>
      </c>
      <c r="B213" s="68" t="s">
        <v>160</v>
      </c>
      <c r="C213" s="69">
        <v>3</v>
      </c>
      <c r="D213" s="68" t="s">
        <v>7</v>
      </c>
      <c r="E213" s="70">
        <v>3</v>
      </c>
      <c r="F213" s="71" t="s">
        <v>161</v>
      </c>
      <c r="G213" s="67" t="s">
        <v>78</v>
      </c>
      <c r="H213" s="77"/>
      <c r="I213" s="77"/>
      <c r="J213" s="77"/>
      <c r="K213" s="77"/>
      <c r="L213" s="77"/>
      <c r="M213" s="75">
        <f t="shared" si="10"/>
        <v>0</v>
      </c>
      <c r="O213" s="93" t="s">
        <v>466</v>
      </c>
    </row>
    <row r="214" spans="1:15" ht="45" x14ac:dyDescent="0.15">
      <c r="A214" s="68" t="s">
        <v>86</v>
      </c>
      <c r="B214" s="68" t="s">
        <v>162</v>
      </c>
      <c r="C214" s="69">
        <v>1</v>
      </c>
      <c r="D214" s="68" t="s">
        <v>7</v>
      </c>
      <c r="E214" s="70">
        <v>3</v>
      </c>
      <c r="F214" s="71" t="s">
        <v>268</v>
      </c>
      <c r="G214" s="67" t="s">
        <v>78</v>
      </c>
      <c r="H214" s="77"/>
      <c r="I214" s="77"/>
      <c r="J214" s="77"/>
      <c r="K214" s="77"/>
      <c r="L214" s="77"/>
      <c r="M214" s="75">
        <f t="shared" si="10"/>
        <v>0</v>
      </c>
      <c r="O214" s="93" t="s">
        <v>466</v>
      </c>
    </row>
    <row r="215" spans="1:15" ht="45" x14ac:dyDescent="0.15">
      <c r="A215" s="68" t="s">
        <v>86</v>
      </c>
      <c r="B215" s="68" t="s">
        <v>205</v>
      </c>
      <c r="C215" s="69">
        <v>1</v>
      </c>
      <c r="D215" s="68" t="s">
        <v>7</v>
      </c>
      <c r="E215" s="70">
        <v>3</v>
      </c>
      <c r="F215" s="71" t="s">
        <v>269</v>
      </c>
      <c r="G215" s="67" t="s">
        <v>78</v>
      </c>
      <c r="H215" s="77"/>
      <c r="I215" s="77"/>
      <c r="J215" s="77"/>
      <c r="K215" s="77"/>
      <c r="L215" s="77"/>
      <c r="M215" s="75">
        <f t="shared" si="10"/>
        <v>0</v>
      </c>
      <c r="O215" s="93" t="s">
        <v>466</v>
      </c>
    </row>
    <row r="216" spans="1:15" ht="45" x14ac:dyDescent="0.15">
      <c r="A216" s="68" t="s">
        <v>86</v>
      </c>
      <c r="B216" s="68" t="s">
        <v>270</v>
      </c>
      <c r="C216" s="69">
        <v>1</v>
      </c>
      <c r="D216" s="68" t="s">
        <v>271</v>
      </c>
      <c r="E216" s="70">
        <v>1</v>
      </c>
      <c r="F216" s="71" t="s">
        <v>272</v>
      </c>
      <c r="G216" s="67" t="s">
        <v>78</v>
      </c>
      <c r="H216" s="77"/>
      <c r="I216" s="77"/>
      <c r="J216" s="77"/>
      <c r="K216" s="77"/>
      <c r="L216" s="77"/>
      <c r="M216" s="75">
        <f t="shared" si="10"/>
        <v>0</v>
      </c>
      <c r="O216" s="93" t="s">
        <v>466</v>
      </c>
    </row>
    <row r="217" spans="1:15" ht="45" x14ac:dyDescent="0.15">
      <c r="A217" s="68" t="s">
        <v>134</v>
      </c>
      <c r="B217" s="68" t="s">
        <v>135</v>
      </c>
      <c r="C217" s="69">
        <v>1</v>
      </c>
      <c r="D217" s="68" t="s">
        <v>271</v>
      </c>
      <c r="E217" s="70">
        <v>1</v>
      </c>
      <c r="F217" s="71" t="s">
        <v>273</v>
      </c>
      <c r="G217" s="67" t="s">
        <v>78</v>
      </c>
      <c r="H217" s="77"/>
      <c r="I217" s="77"/>
      <c r="J217" s="77"/>
      <c r="K217" s="77"/>
      <c r="L217" s="77"/>
      <c r="M217" s="75">
        <f t="shared" si="10"/>
        <v>0</v>
      </c>
      <c r="O217" s="93" t="s">
        <v>466</v>
      </c>
    </row>
    <row r="218" spans="1:15" ht="45" x14ac:dyDescent="0.15">
      <c r="A218" s="68" t="s">
        <v>91</v>
      </c>
      <c r="B218" s="68" t="s">
        <v>136</v>
      </c>
      <c r="C218" s="69">
        <v>3</v>
      </c>
      <c r="D218" s="68" t="s">
        <v>7</v>
      </c>
      <c r="E218" s="70">
        <v>3</v>
      </c>
      <c r="F218" s="71" t="s">
        <v>274</v>
      </c>
      <c r="G218" s="67" t="s">
        <v>78</v>
      </c>
      <c r="H218" s="77"/>
      <c r="I218" s="77"/>
      <c r="J218" s="77"/>
      <c r="K218" s="77"/>
      <c r="L218" s="77"/>
      <c r="M218" s="75">
        <f t="shared" si="10"/>
        <v>0</v>
      </c>
      <c r="O218" s="93" t="s">
        <v>466</v>
      </c>
    </row>
    <row r="219" spans="1:15" ht="45" x14ac:dyDescent="0.15">
      <c r="A219" s="68" t="s">
        <v>275</v>
      </c>
      <c r="B219" s="68" t="s">
        <v>276</v>
      </c>
      <c r="C219" s="69">
        <v>1</v>
      </c>
      <c r="D219" s="68" t="s">
        <v>7</v>
      </c>
      <c r="E219" s="70">
        <v>2</v>
      </c>
      <c r="F219" s="71" t="s">
        <v>277</v>
      </c>
      <c r="G219" s="67" t="s">
        <v>78</v>
      </c>
      <c r="H219" s="77"/>
      <c r="I219" s="77"/>
      <c r="J219" s="77"/>
      <c r="K219" s="77"/>
      <c r="L219" s="77"/>
      <c r="M219" s="75">
        <f t="shared" si="10"/>
        <v>0</v>
      </c>
      <c r="O219" s="93" t="s">
        <v>466</v>
      </c>
    </row>
    <row r="220" spans="1:15" ht="45" x14ac:dyDescent="0.15">
      <c r="A220" s="68" t="s">
        <v>97</v>
      </c>
      <c r="B220" s="68" t="s">
        <v>98</v>
      </c>
      <c r="C220" s="69">
        <v>1</v>
      </c>
      <c r="D220" s="68" t="s">
        <v>7</v>
      </c>
      <c r="E220" s="70">
        <v>2</v>
      </c>
      <c r="F220" s="71" t="s">
        <v>278</v>
      </c>
      <c r="G220" s="67" t="s">
        <v>78</v>
      </c>
      <c r="H220" s="77"/>
      <c r="I220" s="77"/>
      <c r="J220" s="77"/>
      <c r="K220" s="77"/>
      <c r="L220" s="77"/>
      <c r="M220" s="75">
        <f t="shared" si="10"/>
        <v>0</v>
      </c>
      <c r="O220" s="93" t="s">
        <v>466</v>
      </c>
    </row>
    <row r="221" spans="1:15" ht="45" x14ac:dyDescent="0.15">
      <c r="A221" s="68" t="s">
        <v>97</v>
      </c>
      <c r="B221" s="68" t="s">
        <v>144</v>
      </c>
      <c r="C221" s="69">
        <v>1</v>
      </c>
      <c r="D221" s="68" t="s">
        <v>7</v>
      </c>
      <c r="E221" s="70">
        <v>2</v>
      </c>
      <c r="F221" s="71" t="s">
        <v>279</v>
      </c>
      <c r="G221" s="67" t="s">
        <v>78</v>
      </c>
      <c r="H221" s="77"/>
      <c r="I221" s="77"/>
      <c r="J221" s="77"/>
      <c r="K221" s="77"/>
      <c r="L221" s="77"/>
      <c r="M221" s="75">
        <f t="shared" si="10"/>
        <v>0</v>
      </c>
      <c r="O221" s="93" t="s">
        <v>466</v>
      </c>
    </row>
    <row r="222" spans="1:15" ht="45" x14ac:dyDescent="0.15">
      <c r="A222" s="68" t="s">
        <v>97</v>
      </c>
      <c r="B222" s="68" t="s">
        <v>144</v>
      </c>
      <c r="C222" s="69">
        <v>2</v>
      </c>
      <c r="D222" s="68" t="s">
        <v>7</v>
      </c>
      <c r="E222" s="70">
        <v>2</v>
      </c>
      <c r="F222" s="71" t="s">
        <v>280</v>
      </c>
      <c r="G222" s="67" t="s">
        <v>78</v>
      </c>
      <c r="H222" s="77"/>
      <c r="I222" s="77"/>
      <c r="J222" s="77"/>
      <c r="K222" s="77"/>
      <c r="L222" s="77"/>
      <c r="M222" s="75">
        <f t="shared" si="10"/>
        <v>0</v>
      </c>
      <c r="O222" s="93" t="s">
        <v>466</v>
      </c>
    </row>
    <row r="223" spans="1:15" ht="45" x14ac:dyDescent="0.15">
      <c r="A223" s="68" t="s">
        <v>97</v>
      </c>
      <c r="B223" s="68" t="s">
        <v>144</v>
      </c>
      <c r="C223" s="69">
        <v>1</v>
      </c>
      <c r="D223" s="68" t="s">
        <v>7</v>
      </c>
      <c r="E223" s="70">
        <v>2</v>
      </c>
      <c r="F223" s="71" t="s">
        <v>281</v>
      </c>
      <c r="G223" s="67" t="s">
        <v>78</v>
      </c>
      <c r="H223" s="77"/>
      <c r="I223" s="77"/>
      <c r="J223" s="77"/>
      <c r="K223" s="77"/>
      <c r="L223" s="77"/>
      <c r="M223" s="75">
        <f t="shared" si="10"/>
        <v>0</v>
      </c>
      <c r="O223" s="93" t="s">
        <v>466</v>
      </c>
    </row>
    <row r="224" spans="1:15" ht="45" x14ac:dyDescent="0.15">
      <c r="A224" s="68" t="s">
        <v>97</v>
      </c>
      <c r="B224" s="68" t="s">
        <v>98</v>
      </c>
      <c r="C224" s="69">
        <v>1</v>
      </c>
      <c r="D224" s="68" t="s">
        <v>7</v>
      </c>
      <c r="E224" s="70">
        <v>2</v>
      </c>
      <c r="F224" s="71" t="s">
        <v>282</v>
      </c>
      <c r="G224" s="67" t="s">
        <v>78</v>
      </c>
      <c r="H224" s="77"/>
      <c r="I224" s="77"/>
      <c r="J224" s="77"/>
      <c r="K224" s="77"/>
      <c r="L224" s="77"/>
      <c r="M224" s="75">
        <f t="shared" si="10"/>
        <v>0</v>
      </c>
      <c r="O224" s="93" t="s">
        <v>466</v>
      </c>
    </row>
    <row r="225" spans="1:15" x14ac:dyDescent="0.15">
      <c r="A225" s="72"/>
      <c r="B225" s="68" t="s">
        <v>71</v>
      </c>
      <c r="C225" s="69"/>
      <c r="D225" s="68"/>
      <c r="E225" s="70"/>
      <c r="F225" s="71"/>
      <c r="G225" s="67"/>
      <c r="H225" s="75">
        <f t="shared" ref="H225:M225" si="11">SUM(H193:H224)</f>
        <v>0</v>
      </c>
      <c r="I225" s="75">
        <f t="shared" si="11"/>
        <v>0</v>
      </c>
      <c r="J225" s="75">
        <f t="shared" si="11"/>
        <v>0</v>
      </c>
      <c r="K225" s="75">
        <f t="shared" si="11"/>
        <v>0</v>
      </c>
      <c r="L225" s="75">
        <f t="shared" si="11"/>
        <v>0</v>
      </c>
      <c r="M225" s="78">
        <f t="shared" si="11"/>
        <v>0</v>
      </c>
      <c r="O225" s="93"/>
    </row>
    <row r="226" spans="1:15" x14ac:dyDescent="0.15">
      <c r="A226" s="60"/>
      <c r="B226" s="74" t="s">
        <v>283</v>
      </c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O226" s="93"/>
    </row>
    <row r="227" spans="1:15" ht="22.5" x14ac:dyDescent="0.15">
      <c r="A227" s="62" t="s">
        <v>0</v>
      </c>
      <c r="B227" s="62" t="s">
        <v>1</v>
      </c>
      <c r="C227" s="62" t="s">
        <v>2</v>
      </c>
      <c r="D227" s="62" t="s">
        <v>3</v>
      </c>
      <c r="E227" s="62" t="s">
        <v>4</v>
      </c>
      <c r="F227" s="62" t="s">
        <v>5</v>
      </c>
      <c r="G227" s="62" t="s">
        <v>14</v>
      </c>
      <c r="H227" s="62" t="s">
        <v>15</v>
      </c>
      <c r="I227" s="62" t="s">
        <v>16</v>
      </c>
      <c r="J227" s="62" t="s">
        <v>17</v>
      </c>
      <c r="K227" s="62" t="s">
        <v>410</v>
      </c>
      <c r="L227" s="62" t="s">
        <v>411</v>
      </c>
      <c r="M227" s="62" t="s">
        <v>18</v>
      </c>
      <c r="O227" s="93"/>
    </row>
    <row r="228" spans="1:15" ht="45" x14ac:dyDescent="0.15">
      <c r="A228" s="63" t="s">
        <v>374</v>
      </c>
      <c r="B228" s="63" t="s">
        <v>382</v>
      </c>
      <c r="C228" s="64">
        <v>12</v>
      </c>
      <c r="D228" s="63" t="s">
        <v>7</v>
      </c>
      <c r="E228" s="65">
        <v>1</v>
      </c>
      <c r="F228" s="66"/>
      <c r="G228" s="67" t="s">
        <v>78</v>
      </c>
      <c r="H228" s="77"/>
      <c r="I228" s="77"/>
      <c r="J228" s="77"/>
      <c r="K228" s="77"/>
      <c r="L228" s="77"/>
      <c r="M228" s="75">
        <f t="shared" ref="M228:M264" si="12">SUM(H228:L228)</f>
        <v>0</v>
      </c>
      <c r="O228" s="93" t="s">
        <v>465</v>
      </c>
    </row>
    <row r="229" spans="1:15" ht="45" x14ac:dyDescent="0.15">
      <c r="A229" s="63" t="s">
        <v>374</v>
      </c>
      <c r="B229" s="63" t="s">
        <v>398</v>
      </c>
      <c r="C229" s="64">
        <v>12</v>
      </c>
      <c r="D229" s="63" t="s">
        <v>7</v>
      </c>
      <c r="E229" s="65">
        <v>1</v>
      </c>
      <c r="F229" s="66"/>
      <c r="G229" s="67" t="s">
        <v>78</v>
      </c>
      <c r="H229" s="77"/>
      <c r="I229" s="77"/>
      <c r="J229" s="77"/>
      <c r="K229" s="77"/>
      <c r="L229" s="77"/>
      <c r="M229" s="75">
        <f t="shared" si="12"/>
        <v>0</v>
      </c>
      <c r="O229" s="93" t="s">
        <v>465</v>
      </c>
    </row>
    <row r="230" spans="1:15" ht="45" x14ac:dyDescent="0.15">
      <c r="A230" s="63" t="s">
        <v>374</v>
      </c>
      <c r="B230" s="63" t="s">
        <v>399</v>
      </c>
      <c r="C230" s="64">
        <v>40</v>
      </c>
      <c r="D230" s="63" t="s">
        <v>7</v>
      </c>
      <c r="E230" s="65">
        <v>1</v>
      </c>
      <c r="F230" s="66" t="s">
        <v>400</v>
      </c>
      <c r="G230" s="67" t="s">
        <v>78</v>
      </c>
      <c r="H230" s="77"/>
      <c r="I230" s="77"/>
      <c r="J230" s="77"/>
      <c r="K230" s="77"/>
      <c r="L230" s="77"/>
      <c r="M230" s="75">
        <f t="shared" si="12"/>
        <v>0</v>
      </c>
      <c r="O230" s="93" t="s">
        <v>465</v>
      </c>
    </row>
    <row r="231" spans="1:15" ht="45" x14ac:dyDescent="0.15">
      <c r="A231" s="63" t="s">
        <v>374</v>
      </c>
      <c r="B231" s="63" t="s">
        <v>385</v>
      </c>
      <c r="C231" s="64">
        <v>35</v>
      </c>
      <c r="D231" s="63" t="s">
        <v>7</v>
      </c>
      <c r="E231" s="65">
        <v>1</v>
      </c>
      <c r="F231" s="66" t="s">
        <v>401</v>
      </c>
      <c r="G231" s="67" t="s">
        <v>78</v>
      </c>
      <c r="H231" s="77"/>
      <c r="I231" s="77"/>
      <c r="J231" s="77"/>
      <c r="K231" s="77"/>
      <c r="L231" s="77"/>
      <c r="M231" s="75">
        <f t="shared" si="12"/>
        <v>0</v>
      </c>
      <c r="O231" s="93" t="s">
        <v>465</v>
      </c>
    </row>
    <row r="232" spans="1:15" ht="45" x14ac:dyDescent="0.15">
      <c r="A232" s="68" t="s">
        <v>79</v>
      </c>
      <c r="B232" s="68" t="s">
        <v>106</v>
      </c>
      <c r="C232" s="69">
        <v>10</v>
      </c>
      <c r="D232" s="68" t="s">
        <v>7</v>
      </c>
      <c r="E232" s="70">
        <v>1</v>
      </c>
      <c r="F232" s="71"/>
      <c r="G232" s="67" t="s">
        <v>78</v>
      </c>
      <c r="H232" s="77"/>
      <c r="I232" s="77"/>
      <c r="J232" s="77"/>
      <c r="K232" s="77"/>
      <c r="L232" s="77"/>
      <c r="M232" s="75">
        <f t="shared" si="12"/>
        <v>0</v>
      </c>
      <c r="O232" s="93" t="s">
        <v>466</v>
      </c>
    </row>
    <row r="233" spans="1:15" ht="45" x14ac:dyDescent="0.15">
      <c r="A233" s="68" t="s">
        <v>79</v>
      </c>
      <c r="B233" s="68" t="s">
        <v>80</v>
      </c>
      <c r="C233" s="69">
        <v>5</v>
      </c>
      <c r="D233" s="68" t="s">
        <v>7</v>
      </c>
      <c r="E233" s="70">
        <v>1</v>
      </c>
      <c r="F233" s="71"/>
      <c r="G233" s="67" t="s">
        <v>78</v>
      </c>
      <c r="H233" s="77"/>
      <c r="I233" s="77"/>
      <c r="J233" s="77"/>
      <c r="K233" s="77"/>
      <c r="L233" s="77"/>
      <c r="M233" s="75">
        <f t="shared" si="12"/>
        <v>0</v>
      </c>
      <c r="O233" s="93" t="s">
        <v>466</v>
      </c>
    </row>
    <row r="234" spans="1:15" ht="45" x14ac:dyDescent="0.15">
      <c r="A234" s="68" t="s">
        <v>108</v>
      </c>
      <c r="B234" s="68" t="s">
        <v>109</v>
      </c>
      <c r="C234" s="69">
        <v>2</v>
      </c>
      <c r="D234" s="68" t="s">
        <v>7</v>
      </c>
      <c r="E234" s="70">
        <v>1</v>
      </c>
      <c r="F234" s="71"/>
      <c r="G234" s="67" t="s">
        <v>78</v>
      </c>
      <c r="H234" s="77"/>
      <c r="I234" s="77"/>
      <c r="J234" s="77"/>
      <c r="K234" s="77"/>
      <c r="L234" s="77"/>
      <c r="M234" s="75">
        <f t="shared" si="12"/>
        <v>0</v>
      </c>
      <c r="O234" s="93" t="s">
        <v>466</v>
      </c>
    </row>
    <row r="235" spans="1:15" ht="45" x14ac:dyDescent="0.15">
      <c r="A235" s="68" t="s">
        <v>110</v>
      </c>
      <c r="B235" s="68" t="s">
        <v>112</v>
      </c>
      <c r="C235" s="69">
        <v>2</v>
      </c>
      <c r="D235" s="68" t="s">
        <v>7</v>
      </c>
      <c r="E235" s="70">
        <v>3</v>
      </c>
      <c r="F235" s="71" t="s">
        <v>284</v>
      </c>
      <c r="G235" s="67" t="s">
        <v>78</v>
      </c>
      <c r="H235" s="77"/>
      <c r="I235" s="77"/>
      <c r="J235" s="77"/>
      <c r="K235" s="77"/>
      <c r="L235" s="77"/>
      <c r="M235" s="75">
        <f t="shared" si="12"/>
        <v>0</v>
      </c>
      <c r="O235" s="93" t="s">
        <v>466</v>
      </c>
    </row>
    <row r="236" spans="1:15" ht="45" x14ac:dyDescent="0.15">
      <c r="A236" s="68" t="s">
        <v>110</v>
      </c>
      <c r="B236" s="68" t="s">
        <v>112</v>
      </c>
      <c r="C236" s="69">
        <v>2</v>
      </c>
      <c r="D236" s="68" t="s">
        <v>7</v>
      </c>
      <c r="E236" s="70">
        <v>3</v>
      </c>
      <c r="F236" s="71" t="s">
        <v>285</v>
      </c>
      <c r="G236" s="67" t="s">
        <v>78</v>
      </c>
      <c r="H236" s="77"/>
      <c r="I236" s="77"/>
      <c r="J236" s="77"/>
      <c r="K236" s="77"/>
      <c r="L236" s="77"/>
      <c r="M236" s="75">
        <f t="shared" si="12"/>
        <v>0</v>
      </c>
      <c r="O236" s="93" t="s">
        <v>466</v>
      </c>
    </row>
    <row r="237" spans="1:15" ht="45" x14ac:dyDescent="0.15">
      <c r="A237" s="68" t="s">
        <v>110</v>
      </c>
      <c r="B237" s="68" t="s">
        <v>111</v>
      </c>
      <c r="C237" s="69">
        <v>2900</v>
      </c>
      <c r="D237" s="68" t="s">
        <v>104</v>
      </c>
      <c r="E237" s="70">
        <v>1</v>
      </c>
      <c r="F237" s="71" t="s">
        <v>286</v>
      </c>
      <c r="G237" s="67" t="s">
        <v>78</v>
      </c>
      <c r="H237" s="77"/>
      <c r="I237" s="77"/>
      <c r="J237" s="77"/>
      <c r="K237" s="77"/>
      <c r="L237" s="77"/>
      <c r="M237" s="75">
        <f t="shared" si="12"/>
        <v>0</v>
      </c>
      <c r="O237" s="93" t="s">
        <v>465</v>
      </c>
    </row>
    <row r="238" spans="1:15" ht="45" x14ac:dyDescent="0.15">
      <c r="A238" s="68" t="s">
        <v>81</v>
      </c>
      <c r="B238" s="68" t="s">
        <v>116</v>
      </c>
      <c r="C238" s="69">
        <v>2</v>
      </c>
      <c r="D238" s="68" t="s">
        <v>7</v>
      </c>
      <c r="E238" s="70">
        <v>3</v>
      </c>
      <c r="F238" s="71" t="s">
        <v>287</v>
      </c>
      <c r="G238" s="67" t="s">
        <v>78</v>
      </c>
      <c r="H238" s="77"/>
      <c r="I238" s="77"/>
      <c r="J238" s="77"/>
      <c r="K238" s="77"/>
      <c r="L238" s="77"/>
      <c r="M238" s="75">
        <f t="shared" si="12"/>
        <v>0</v>
      </c>
      <c r="O238" s="93" t="s">
        <v>466</v>
      </c>
    </row>
    <row r="239" spans="1:15" ht="45" x14ac:dyDescent="0.15">
      <c r="A239" s="68" t="s">
        <v>81</v>
      </c>
      <c r="B239" s="68" t="s">
        <v>116</v>
      </c>
      <c r="C239" s="69">
        <v>5</v>
      </c>
      <c r="D239" s="68" t="s">
        <v>7</v>
      </c>
      <c r="E239" s="70">
        <v>3</v>
      </c>
      <c r="F239" s="71" t="s">
        <v>288</v>
      </c>
      <c r="G239" s="67" t="s">
        <v>78</v>
      </c>
      <c r="H239" s="77"/>
      <c r="I239" s="77"/>
      <c r="J239" s="77"/>
      <c r="K239" s="77"/>
      <c r="L239" s="77"/>
      <c r="M239" s="75">
        <f t="shared" si="12"/>
        <v>0</v>
      </c>
      <c r="O239" s="93" t="s">
        <v>466</v>
      </c>
    </row>
    <row r="240" spans="1:15" ht="45" x14ac:dyDescent="0.15">
      <c r="A240" s="68" t="s">
        <v>81</v>
      </c>
      <c r="B240" s="68" t="s">
        <v>116</v>
      </c>
      <c r="C240" s="69">
        <v>3</v>
      </c>
      <c r="D240" s="68" t="s">
        <v>7</v>
      </c>
      <c r="E240" s="70">
        <v>3</v>
      </c>
      <c r="F240" s="71" t="s">
        <v>289</v>
      </c>
      <c r="G240" s="67" t="s">
        <v>78</v>
      </c>
      <c r="H240" s="77"/>
      <c r="I240" s="77"/>
      <c r="J240" s="77"/>
      <c r="K240" s="77"/>
      <c r="L240" s="77"/>
      <c r="M240" s="75">
        <f t="shared" si="12"/>
        <v>0</v>
      </c>
      <c r="O240" s="93" t="s">
        <v>466</v>
      </c>
    </row>
    <row r="241" spans="1:15" ht="45" x14ac:dyDescent="0.15">
      <c r="A241" s="68" t="s">
        <v>81</v>
      </c>
      <c r="B241" s="68" t="s">
        <v>116</v>
      </c>
      <c r="C241" s="69">
        <v>3</v>
      </c>
      <c r="D241" s="68" t="s">
        <v>7</v>
      </c>
      <c r="E241" s="70">
        <v>1</v>
      </c>
      <c r="F241" s="71" t="s">
        <v>290</v>
      </c>
      <c r="G241" s="67" t="s">
        <v>78</v>
      </c>
      <c r="H241" s="77"/>
      <c r="I241" s="77"/>
      <c r="J241" s="77"/>
      <c r="K241" s="77"/>
      <c r="L241" s="77"/>
      <c r="M241" s="75">
        <f t="shared" si="12"/>
        <v>0</v>
      </c>
      <c r="O241" s="93" t="s">
        <v>466</v>
      </c>
    </row>
    <row r="242" spans="1:15" ht="45" x14ac:dyDescent="0.15">
      <c r="A242" s="68" t="s">
        <v>200</v>
      </c>
      <c r="B242" s="68" t="s">
        <v>235</v>
      </c>
      <c r="C242" s="69">
        <v>1</v>
      </c>
      <c r="D242" s="68" t="s">
        <v>7</v>
      </c>
      <c r="E242" s="70">
        <v>1</v>
      </c>
      <c r="F242" s="71" t="s">
        <v>291</v>
      </c>
      <c r="G242" s="67" t="s">
        <v>78</v>
      </c>
      <c r="H242" s="77"/>
      <c r="I242" s="77"/>
      <c r="J242" s="77"/>
      <c r="K242" s="77"/>
      <c r="L242" s="77"/>
      <c r="M242" s="75">
        <f t="shared" si="12"/>
        <v>0</v>
      </c>
      <c r="O242" s="93" t="s">
        <v>466</v>
      </c>
    </row>
    <row r="243" spans="1:15" ht="45" x14ac:dyDescent="0.15">
      <c r="A243" s="68" t="s">
        <v>122</v>
      </c>
      <c r="B243" s="68" t="s">
        <v>123</v>
      </c>
      <c r="C243" s="69">
        <v>96</v>
      </c>
      <c r="D243" s="68" t="s">
        <v>7</v>
      </c>
      <c r="E243" s="70">
        <v>1</v>
      </c>
      <c r="F243" s="71" t="s">
        <v>292</v>
      </c>
      <c r="G243" s="67" t="s">
        <v>78</v>
      </c>
      <c r="H243" s="77"/>
      <c r="I243" s="77"/>
      <c r="J243" s="77"/>
      <c r="K243" s="77"/>
      <c r="L243" s="77"/>
      <c r="M243" s="75">
        <f t="shared" si="12"/>
        <v>0</v>
      </c>
      <c r="O243" s="93" t="s">
        <v>465</v>
      </c>
    </row>
    <row r="244" spans="1:15" ht="45" x14ac:dyDescent="0.15">
      <c r="A244" s="68" t="s">
        <v>86</v>
      </c>
      <c r="B244" s="68" t="s">
        <v>170</v>
      </c>
      <c r="C244" s="69">
        <v>1</v>
      </c>
      <c r="D244" s="68" t="s">
        <v>7</v>
      </c>
      <c r="E244" s="70">
        <v>1</v>
      </c>
      <c r="F244" s="71" t="s">
        <v>293</v>
      </c>
      <c r="G244" s="67" t="s">
        <v>78</v>
      </c>
      <c r="H244" s="77"/>
      <c r="I244" s="77"/>
      <c r="J244" s="77"/>
      <c r="K244" s="77"/>
      <c r="L244" s="77"/>
      <c r="M244" s="75">
        <f t="shared" si="12"/>
        <v>0</v>
      </c>
      <c r="O244" s="93" t="s">
        <v>466</v>
      </c>
    </row>
    <row r="245" spans="1:15" ht="45" x14ac:dyDescent="0.15">
      <c r="A245" s="68" t="s">
        <v>86</v>
      </c>
      <c r="B245" s="68" t="s">
        <v>170</v>
      </c>
      <c r="C245" s="69">
        <v>1</v>
      </c>
      <c r="D245" s="68" t="s">
        <v>7</v>
      </c>
      <c r="E245" s="70">
        <v>1</v>
      </c>
      <c r="F245" s="71" t="s">
        <v>294</v>
      </c>
      <c r="G245" s="67" t="s">
        <v>78</v>
      </c>
      <c r="H245" s="77"/>
      <c r="I245" s="77"/>
      <c r="J245" s="77"/>
      <c r="K245" s="77"/>
      <c r="L245" s="77"/>
      <c r="M245" s="75">
        <f t="shared" si="12"/>
        <v>0</v>
      </c>
      <c r="O245" s="93" t="s">
        <v>466</v>
      </c>
    </row>
    <row r="246" spans="1:15" ht="45" x14ac:dyDescent="0.15">
      <c r="A246" s="68" t="s">
        <v>86</v>
      </c>
      <c r="B246" s="68" t="s">
        <v>158</v>
      </c>
      <c r="C246" s="69">
        <v>1</v>
      </c>
      <c r="D246" s="68" t="s">
        <v>7</v>
      </c>
      <c r="E246" s="70">
        <v>3</v>
      </c>
      <c r="F246" s="71" t="s">
        <v>295</v>
      </c>
      <c r="G246" s="67" t="s">
        <v>78</v>
      </c>
      <c r="H246" s="77"/>
      <c r="I246" s="77"/>
      <c r="J246" s="77"/>
      <c r="K246" s="77"/>
      <c r="L246" s="77"/>
      <c r="M246" s="75">
        <f t="shared" si="12"/>
        <v>0</v>
      </c>
      <c r="O246" s="93" t="s">
        <v>466</v>
      </c>
    </row>
    <row r="247" spans="1:15" ht="45" x14ac:dyDescent="0.15">
      <c r="A247" s="68" t="s">
        <v>86</v>
      </c>
      <c r="B247" s="68" t="s">
        <v>162</v>
      </c>
      <c r="C247" s="69">
        <v>2</v>
      </c>
      <c r="D247" s="68" t="s">
        <v>7</v>
      </c>
      <c r="E247" s="70">
        <v>3</v>
      </c>
      <c r="F247" s="71" t="s">
        <v>163</v>
      </c>
      <c r="G247" s="67" t="s">
        <v>78</v>
      </c>
      <c r="H247" s="77"/>
      <c r="I247" s="77"/>
      <c r="J247" s="77"/>
      <c r="K247" s="77"/>
      <c r="L247" s="77"/>
      <c r="M247" s="75">
        <f t="shared" si="12"/>
        <v>0</v>
      </c>
      <c r="O247" s="93" t="s">
        <v>466</v>
      </c>
    </row>
    <row r="248" spans="1:15" ht="45" x14ac:dyDescent="0.15">
      <c r="A248" s="68" t="s">
        <v>86</v>
      </c>
      <c r="B248" s="68" t="s">
        <v>166</v>
      </c>
      <c r="C248" s="69">
        <v>2</v>
      </c>
      <c r="D248" s="68" t="s">
        <v>7</v>
      </c>
      <c r="E248" s="70">
        <v>3</v>
      </c>
      <c r="F248" s="71" t="s">
        <v>167</v>
      </c>
      <c r="G248" s="67" t="s">
        <v>78</v>
      </c>
      <c r="H248" s="77"/>
      <c r="I248" s="77"/>
      <c r="J248" s="77"/>
      <c r="K248" s="77"/>
      <c r="L248" s="77"/>
      <c r="M248" s="75">
        <f t="shared" si="12"/>
        <v>0</v>
      </c>
      <c r="O248" s="93" t="s">
        <v>466</v>
      </c>
    </row>
    <row r="249" spans="1:15" ht="45" x14ac:dyDescent="0.15">
      <c r="A249" s="68" t="s">
        <v>86</v>
      </c>
      <c r="B249" s="68" t="s">
        <v>168</v>
      </c>
      <c r="C249" s="69">
        <v>2</v>
      </c>
      <c r="D249" s="68" t="s">
        <v>7</v>
      </c>
      <c r="E249" s="70">
        <v>3</v>
      </c>
      <c r="F249" s="71" t="s">
        <v>296</v>
      </c>
      <c r="G249" s="67" t="s">
        <v>78</v>
      </c>
      <c r="H249" s="77"/>
      <c r="I249" s="77"/>
      <c r="J249" s="77"/>
      <c r="K249" s="77"/>
      <c r="L249" s="77"/>
      <c r="M249" s="75">
        <f t="shared" si="12"/>
        <v>0</v>
      </c>
      <c r="O249" s="93" t="s">
        <v>466</v>
      </c>
    </row>
    <row r="250" spans="1:15" ht="45" x14ac:dyDescent="0.15">
      <c r="A250" s="68" t="s">
        <v>128</v>
      </c>
      <c r="B250" s="68" t="s">
        <v>129</v>
      </c>
      <c r="C250" s="69">
        <v>2</v>
      </c>
      <c r="D250" s="68" t="s">
        <v>7</v>
      </c>
      <c r="E250" s="70">
        <v>3</v>
      </c>
      <c r="F250" s="71" t="s">
        <v>297</v>
      </c>
      <c r="G250" s="67" t="s">
        <v>78</v>
      </c>
      <c r="H250" s="77"/>
      <c r="I250" s="77"/>
      <c r="J250" s="77"/>
      <c r="K250" s="77"/>
      <c r="L250" s="77"/>
      <c r="M250" s="75">
        <f t="shared" si="12"/>
        <v>0</v>
      </c>
      <c r="O250" s="93" t="s">
        <v>466</v>
      </c>
    </row>
    <row r="251" spans="1:15" ht="45" x14ac:dyDescent="0.15">
      <c r="A251" s="68" t="s">
        <v>128</v>
      </c>
      <c r="B251" s="68" t="s">
        <v>129</v>
      </c>
      <c r="C251" s="69">
        <v>1</v>
      </c>
      <c r="D251" s="68" t="s">
        <v>7</v>
      </c>
      <c r="E251" s="70">
        <v>2</v>
      </c>
      <c r="F251" s="71" t="s">
        <v>298</v>
      </c>
      <c r="G251" s="67" t="s">
        <v>78</v>
      </c>
      <c r="H251" s="77"/>
      <c r="I251" s="77"/>
      <c r="J251" s="77"/>
      <c r="K251" s="77"/>
      <c r="L251" s="77"/>
      <c r="M251" s="75">
        <f t="shared" si="12"/>
        <v>0</v>
      </c>
      <c r="O251" s="93" t="s">
        <v>466</v>
      </c>
    </row>
    <row r="252" spans="1:15" ht="45" x14ac:dyDescent="0.15">
      <c r="A252" s="68" t="s">
        <v>91</v>
      </c>
      <c r="B252" s="68" t="s">
        <v>136</v>
      </c>
      <c r="C252" s="69">
        <v>4</v>
      </c>
      <c r="D252" s="68" t="s">
        <v>7</v>
      </c>
      <c r="E252" s="70">
        <v>2</v>
      </c>
      <c r="F252" s="71" t="s">
        <v>244</v>
      </c>
      <c r="G252" s="67" t="s">
        <v>78</v>
      </c>
      <c r="H252" s="77"/>
      <c r="I252" s="77"/>
      <c r="J252" s="77"/>
      <c r="K252" s="77"/>
      <c r="L252" s="77"/>
      <c r="M252" s="75">
        <f t="shared" si="12"/>
        <v>0</v>
      </c>
      <c r="O252" s="93" t="s">
        <v>466</v>
      </c>
    </row>
    <row r="253" spans="1:15" ht="45" x14ac:dyDescent="0.15">
      <c r="A253" s="68" t="s">
        <v>91</v>
      </c>
      <c r="B253" s="68" t="s">
        <v>299</v>
      </c>
      <c r="C253" s="69">
        <v>1</v>
      </c>
      <c r="D253" s="68" t="s">
        <v>7</v>
      </c>
      <c r="E253" s="70">
        <v>1</v>
      </c>
      <c r="F253" s="71"/>
      <c r="G253" s="67" t="s">
        <v>78</v>
      </c>
      <c r="H253" s="77"/>
      <c r="I253" s="77"/>
      <c r="J253" s="77"/>
      <c r="K253" s="77"/>
      <c r="L253" s="77"/>
      <c r="M253" s="75">
        <f t="shared" si="12"/>
        <v>0</v>
      </c>
      <c r="O253" s="93" t="s">
        <v>466</v>
      </c>
    </row>
    <row r="254" spans="1:15" ht="45" x14ac:dyDescent="0.15">
      <c r="A254" s="68" t="s">
        <v>91</v>
      </c>
      <c r="B254" s="68" t="s">
        <v>299</v>
      </c>
      <c r="C254" s="69">
        <v>1</v>
      </c>
      <c r="D254" s="68" t="s">
        <v>7</v>
      </c>
      <c r="E254" s="70">
        <v>1</v>
      </c>
      <c r="F254" s="71" t="s">
        <v>300</v>
      </c>
      <c r="G254" s="67" t="s">
        <v>78</v>
      </c>
      <c r="H254" s="77"/>
      <c r="I254" s="77"/>
      <c r="J254" s="77"/>
      <c r="K254" s="77"/>
      <c r="L254" s="77"/>
      <c r="M254" s="75">
        <f t="shared" si="12"/>
        <v>0</v>
      </c>
      <c r="O254" s="93" t="s">
        <v>466</v>
      </c>
    </row>
    <row r="255" spans="1:15" ht="45" x14ac:dyDescent="0.15">
      <c r="A255" s="68" t="s">
        <v>10</v>
      </c>
      <c r="B255" s="68" t="s">
        <v>11</v>
      </c>
      <c r="C255" s="69">
        <v>18</v>
      </c>
      <c r="D255" s="68" t="s">
        <v>7</v>
      </c>
      <c r="E255" s="70">
        <v>2</v>
      </c>
      <c r="F255" s="71"/>
      <c r="G255" s="67" t="s">
        <v>78</v>
      </c>
      <c r="H255" s="77"/>
      <c r="I255" s="77"/>
      <c r="J255" s="77"/>
      <c r="K255" s="77"/>
      <c r="L255" s="77"/>
      <c r="M255" s="75">
        <f t="shared" si="12"/>
        <v>0</v>
      </c>
      <c r="O255" s="93" t="s">
        <v>465</v>
      </c>
    </row>
    <row r="256" spans="1:15" ht="45" x14ac:dyDescent="0.15">
      <c r="A256" s="68" t="s">
        <v>20</v>
      </c>
      <c r="B256" s="68" t="s">
        <v>21</v>
      </c>
      <c r="C256" s="69">
        <v>65</v>
      </c>
      <c r="D256" s="68" t="s">
        <v>9</v>
      </c>
      <c r="E256" s="70">
        <v>1</v>
      </c>
      <c r="F256" s="71"/>
      <c r="G256" s="67" t="s">
        <v>78</v>
      </c>
      <c r="H256" s="77"/>
      <c r="I256" s="77"/>
      <c r="J256" s="77"/>
      <c r="K256" s="77"/>
      <c r="L256" s="77"/>
      <c r="M256" s="75">
        <f t="shared" si="12"/>
        <v>0</v>
      </c>
      <c r="O256" s="93" t="s">
        <v>465</v>
      </c>
    </row>
    <row r="257" spans="1:15" ht="45" x14ac:dyDescent="0.15">
      <c r="A257" s="68" t="s">
        <v>97</v>
      </c>
      <c r="B257" s="68" t="s">
        <v>220</v>
      </c>
      <c r="C257" s="69">
        <v>2</v>
      </c>
      <c r="D257" s="68" t="s">
        <v>7</v>
      </c>
      <c r="E257" s="70">
        <v>2</v>
      </c>
      <c r="F257" s="71" t="s">
        <v>301</v>
      </c>
      <c r="G257" s="67" t="s">
        <v>78</v>
      </c>
      <c r="H257" s="77"/>
      <c r="I257" s="77"/>
      <c r="J257" s="77"/>
      <c r="K257" s="77"/>
      <c r="L257" s="77"/>
      <c r="M257" s="75">
        <f t="shared" si="12"/>
        <v>0</v>
      </c>
      <c r="O257" s="93" t="s">
        <v>466</v>
      </c>
    </row>
    <row r="258" spans="1:15" ht="45" x14ac:dyDescent="0.15">
      <c r="A258" s="68" t="s">
        <v>97</v>
      </c>
      <c r="B258" s="68" t="s">
        <v>220</v>
      </c>
      <c r="C258" s="69">
        <v>3</v>
      </c>
      <c r="D258" s="68" t="s">
        <v>7</v>
      </c>
      <c r="E258" s="70">
        <v>2</v>
      </c>
      <c r="F258" s="71" t="s">
        <v>245</v>
      </c>
      <c r="G258" s="67" t="s">
        <v>78</v>
      </c>
      <c r="H258" s="77"/>
      <c r="I258" s="77"/>
      <c r="J258" s="77"/>
      <c r="K258" s="77"/>
      <c r="L258" s="77"/>
      <c r="M258" s="75">
        <f t="shared" si="12"/>
        <v>0</v>
      </c>
      <c r="O258" s="93" t="s">
        <v>466</v>
      </c>
    </row>
    <row r="259" spans="1:15" ht="45" x14ac:dyDescent="0.15">
      <c r="A259" s="68" t="s">
        <v>97</v>
      </c>
      <c r="B259" s="68" t="s">
        <v>144</v>
      </c>
      <c r="C259" s="69">
        <v>3</v>
      </c>
      <c r="D259" s="68" t="s">
        <v>7</v>
      </c>
      <c r="E259" s="70">
        <v>2</v>
      </c>
      <c r="F259" s="71" t="s">
        <v>302</v>
      </c>
      <c r="G259" s="67" t="s">
        <v>78</v>
      </c>
      <c r="H259" s="77"/>
      <c r="I259" s="77"/>
      <c r="J259" s="77"/>
      <c r="K259" s="77"/>
      <c r="L259" s="77"/>
      <c r="M259" s="75">
        <f t="shared" si="12"/>
        <v>0</v>
      </c>
      <c r="O259" s="93" t="s">
        <v>466</v>
      </c>
    </row>
    <row r="260" spans="1:15" ht="45" x14ac:dyDescent="0.15">
      <c r="A260" s="68" t="s">
        <v>97</v>
      </c>
      <c r="B260" s="68" t="s">
        <v>144</v>
      </c>
      <c r="C260" s="69">
        <v>1</v>
      </c>
      <c r="D260" s="68" t="s">
        <v>7</v>
      </c>
      <c r="E260" s="70">
        <v>1</v>
      </c>
      <c r="F260" s="71" t="s">
        <v>303</v>
      </c>
      <c r="G260" s="67" t="s">
        <v>78</v>
      </c>
      <c r="H260" s="77"/>
      <c r="I260" s="77"/>
      <c r="J260" s="77"/>
      <c r="K260" s="77"/>
      <c r="L260" s="77"/>
      <c r="M260" s="75">
        <f t="shared" si="12"/>
        <v>0</v>
      </c>
      <c r="O260" s="93" t="s">
        <v>466</v>
      </c>
    </row>
    <row r="261" spans="1:15" ht="45" x14ac:dyDescent="0.15">
      <c r="A261" s="68" t="s">
        <v>97</v>
      </c>
      <c r="B261" s="68" t="s">
        <v>144</v>
      </c>
      <c r="C261" s="69">
        <v>1</v>
      </c>
      <c r="D261" s="68" t="s">
        <v>7</v>
      </c>
      <c r="E261" s="70">
        <v>1</v>
      </c>
      <c r="F261" s="71" t="s">
        <v>304</v>
      </c>
      <c r="G261" s="67" t="s">
        <v>78</v>
      </c>
      <c r="H261" s="77"/>
      <c r="I261" s="77"/>
      <c r="J261" s="77"/>
      <c r="K261" s="77"/>
      <c r="L261" s="77"/>
      <c r="M261" s="75">
        <f t="shared" si="12"/>
        <v>0</v>
      </c>
      <c r="O261" s="93" t="s">
        <v>466</v>
      </c>
    </row>
    <row r="262" spans="1:15" ht="45" x14ac:dyDescent="0.15">
      <c r="A262" s="68" t="s">
        <v>97</v>
      </c>
      <c r="B262" s="68" t="s">
        <v>144</v>
      </c>
      <c r="C262" s="69">
        <v>1</v>
      </c>
      <c r="D262" s="68" t="s">
        <v>7</v>
      </c>
      <c r="E262" s="70">
        <v>1</v>
      </c>
      <c r="F262" s="71" t="s">
        <v>305</v>
      </c>
      <c r="G262" s="67" t="s">
        <v>78</v>
      </c>
      <c r="H262" s="77"/>
      <c r="I262" s="77"/>
      <c r="J262" s="77"/>
      <c r="K262" s="77"/>
      <c r="L262" s="77"/>
      <c r="M262" s="75">
        <f t="shared" si="12"/>
        <v>0</v>
      </c>
      <c r="O262" s="93" t="s">
        <v>466</v>
      </c>
    </row>
    <row r="263" spans="1:15" ht="45" x14ac:dyDescent="0.15">
      <c r="A263" s="68" t="s">
        <v>184</v>
      </c>
      <c r="B263" s="68" t="s">
        <v>185</v>
      </c>
      <c r="C263" s="69">
        <v>156</v>
      </c>
      <c r="D263" s="68" t="s">
        <v>7</v>
      </c>
      <c r="E263" s="70">
        <v>1</v>
      </c>
      <c r="F263" s="71" t="s">
        <v>306</v>
      </c>
      <c r="G263" s="67" t="s">
        <v>78</v>
      </c>
      <c r="H263" s="77"/>
      <c r="I263" s="77"/>
      <c r="J263" s="77"/>
      <c r="K263" s="77"/>
      <c r="L263" s="77"/>
      <c r="M263" s="75">
        <f t="shared" si="12"/>
        <v>0</v>
      </c>
      <c r="O263" s="93" t="s">
        <v>465</v>
      </c>
    </row>
    <row r="264" spans="1:15" ht="45" x14ac:dyDescent="0.15">
      <c r="A264" s="68" t="s">
        <v>184</v>
      </c>
      <c r="B264" s="68" t="s">
        <v>307</v>
      </c>
      <c r="C264" s="69">
        <v>68</v>
      </c>
      <c r="D264" s="68" t="s">
        <v>7</v>
      </c>
      <c r="E264" s="70">
        <v>3</v>
      </c>
      <c r="F264" s="71" t="s">
        <v>308</v>
      </c>
      <c r="G264" s="67" t="s">
        <v>78</v>
      </c>
      <c r="H264" s="77"/>
      <c r="I264" s="77"/>
      <c r="J264" s="77"/>
      <c r="K264" s="77"/>
      <c r="L264" s="77"/>
      <c r="M264" s="75">
        <f t="shared" si="12"/>
        <v>0</v>
      </c>
      <c r="O264" s="93" t="s">
        <v>465</v>
      </c>
    </row>
    <row r="265" spans="1:15" x14ac:dyDescent="0.15">
      <c r="A265" s="72"/>
      <c r="B265" s="68" t="s">
        <v>71</v>
      </c>
      <c r="C265" s="69"/>
      <c r="D265" s="68"/>
      <c r="E265" s="70"/>
      <c r="F265" s="71"/>
      <c r="G265" s="67"/>
      <c r="H265" s="75">
        <f t="shared" ref="H265:M265" si="13">SUM(H228:H264)</f>
        <v>0</v>
      </c>
      <c r="I265" s="75">
        <f t="shared" si="13"/>
        <v>0</v>
      </c>
      <c r="J265" s="75">
        <f t="shared" si="13"/>
        <v>0</v>
      </c>
      <c r="K265" s="75">
        <f t="shared" si="13"/>
        <v>0</v>
      </c>
      <c r="L265" s="75">
        <f t="shared" si="13"/>
        <v>0</v>
      </c>
      <c r="M265" s="78">
        <f t="shared" si="13"/>
        <v>0</v>
      </c>
      <c r="O265" s="93"/>
    </row>
    <row r="266" spans="1:15" x14ac:dyDescent="0.15">
      <c r="A266" s="60"/>
      <c r="B266" s="74" t="s">
        <v>28</v>
      </c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O266" s="93"/>
    </row>
    <row r="267" spans="1:15" ht="22.5" x14ac:dyDescent="0.15">
      <c r="A267" s="62" t="s">
        <v>0</v>
      </c>
      <c r="B267" s="62" t="s">
        <v>1</v>
      </c>
      <c r="C267" s="62" t="s">
        <v>2</v>
      </c>
      <c r="D267" s="62" t="s">
        <v>3</v>
      </c>
      <c r="E267" s="62" t="s">
        <v>4</v>
      </c>
      <c r="F267" s="62" t="s">
        <v>5</v>
      </c>
      <c r="G267" s="62" t="s">
        <v>14</v>
      </c>
      <c r="H267" s="62" t="s">
        <v>15</v>
      </c>
      <c r="I267" s="62" t="s">
        <v>16</v>
      </c>
      <c r="J267" s="62" t="s">
        <v>17</v>
      </c>
      <c r="K267" s="62" t="s">
        <v>410</v>
      </c>
      <c r="L267" s="62" t="s">
        <v>411</v>
      </c>
      <c r="M267" s="62" t="s">
        <v>18</v>
      </c>
      <c r="O267" s="93"/>
    </row>
    <row r="268" spans="1:15" ht="45" x14ac:dyDescent="0.15">
      <c r="A268" s="63" t="s">
        <v>374</v>
      </c>
      <c r="B268" s="63" t="s">
        <v>390</v>
      </c>
      <c r="C268" s="64">
        <v>1</v>
      </c>
      <c r="D268" s="63" t="s">
        <v>7</v>
      </c>
      <c r="E268" s="65">
        <v>1</v>
      </c>
      <c r="F268" s="66" t="s">
        <v>402</v>
      </c>
      <c r="G268" s="67" t="s">
        <v>78</v>
      </c>
      <c r="H268" s="77"/>
      <c r="I268" s="77"/>
      <c r="J268" s="77"/>
      <c r="K268" s="77"/>
      <c r="L268" s="77"/>
      <c r="M268" s="75">
        <f t="shared" ref="M268:M317" si="14">SUM(H268:L268)</f>
        <v>0</v>
      </c>
      <c r="O268" s="93" t="s">
        <v>465</v>
      </c>
    </row>
    <row r="269" spans="1:15" ht="45" x14ac:dyDescent="0.15">
      <c r="A269" s="63" t="s">
        <v>374</v>
      </c>
      <c r="B269" s="63" t="s">
        <v>403</v>
      </c>
      <c r="C269" s="64">
        <v>12</v>
      </c>
      <c r="D269" s="63" t="s">
        <v>7</v>
      </c>
      <c r="E269" s="65">
        <v>1</v>
      </c>
      <c r="F269" s="66" t="s">
        <v>404</v>
      </c>
      <c r="G269" s="67" t="s">
        <v>78</v>
      </c>
      <c r="H269" s="77"/>
      <c r="I269" s="77"/>
      <c r="J269" s="77"/>
      <c r="K269" s="77"/>
      <c r="L269" s="77"/>
      <c r="M269" s="75">
        <f t="shared" si="14"/>
        <v>0</v>
      </c>
      <c r="O269" s="93" t="s">
        <v>465</v>
      </c>
    </row>
    <row r="270" spans="1:15" ht="45" x14ac:dyDescent="0.15">
      <c r="A270" s="63" t="s">
        <v>374</v>
      </c>
      <c r="B270" s="63" t="s">
        <v>382</v>
      </c>
      <c r="C270" s="64">
        <v>11</v>
      </c>
      <c r="D270" s="63" t="s">
        <v>7</v>
      </c>
      <c r="E270" s="65">
        <v>1</v>
      </c>
      <c r="F270" s="66" t="s">
        <v>405</v>
      </c>
      <c r="G270" s="67" t="s">
        <v>78</v>
      </c>
      <c r="H270" s="77"/>
      <c r="I270" s="77"/>
      <c r="J270" s="77"/>
      <c r="K270" s="77"/>
      <c r="L270" s="77"/>
      <c r="M270" s="75">
        <f t="shared" si="14"/>
        <v>0</v>
      </c>
      <c r="O270" s="93" t="s">
        <v>465</v>
      </c>
    </row>
    <row r="271" spans="1:15" ht="45" x14ac:dyDescent="0.15">
      <c r="A271" s="63" t="s">
        <v>374</v>
      </c>
      <c r="B271" s="63" t="s">
        <v>385</v>
      </c>
      <c r="C271" s="64">
        <v>3</v>
      </c>
      <c r="D271" s="63" t="s">
        <v>7</v>
      </c>
      <c r="E271" s="65">
        <v>1</v>
      </c>
      <c r="F271" s="66" t="s">
        <v>406</v>
      </c>
      <c r="G271" s="67" t="s">
        <v>78</v>
      </c>
      <c r="H271" s="77"/>
      <c r="I271" s="77"/>
      <c r="J271" s="77"/>
      <c r="K271" s="77"/>
      <c r="L271" s="77"/>
      <c r="M271" s="75">
        <f t="shared" si="14"/>
        <v>0</v>
      </c>
      <c r="O271" s="93" t="s">
        <v>465</v>
      </c>
    </row>
    <row r="272" spans="1:15" ht="45" x14ac:dyDescent="0.15">
      <c r="A272" s="63" t="s">
        <v>374</v>
      </c>
      <c r="B272" s="63" t="s">
        <v>375</v>
      </c>
      <c r="C272" s="64">
        <v>3</v>
      </c>
      <c r="D272" s="63" t="s">
        <v>7</v>
      </c>
      <c r="E272" s="65">
        <v>1</v>
      </c>
      <c r="F272" s="66" t="s">
        <v>396</v>
      </c>
      <c r="G272" s="67" t="s">
        <v>78</v>
      </c>
      <c r="H272" s="77"/>
      <c r="I272" s="77"/>
      <c r="J272" s="77"/>
      <c r="K272" s="77"/>
      <c r="L272" s="77"/>
      <c r="M272" s="75">
        <f t="shared" si="14"/>
        <v>0</v>
      </c>
      <c r="O272" s="93" t="s">
        <v>465</v>
      </c>
    </row>
    <row r="273" spans="1:15" ht="45" x14ac:dyDescent="0.15">
      <c r="A273" s="63" t="s">
        <v>374</v>
      </c>
      <c r="B273" s="63" t="s">
        <v>385</v>
      </c>
      <c r="C273" s="64">
        <v>2</v>
      </c>
      <c r="D273" s="63" t="s">
        <v>7</v>
      </c>
      <c r="E273" s="65">
        <v>2</v>
      </c>
      <c r="F273" s="66"/>
      <c r="G273" s="67" t="s">
        <v>78</v>
      </c>
      <c r="H273" s="77"/>
      <c r="I273" s="77"/>
      <c r="J273" s="77"/>
      <c r="K273" s="77"/>
      <c r="L273" s="77"/>
      <c r="M273" s="75">
        <f t="shared" si="14"/>
        <v>0</v>
      </c>
      <c r="O273" s="93" t="s">
        <v>465</v>
      </c>
    </row>
    <row r="274" spans="1:15" ht="45" x14ac:dyDescent="0.15">
      <c r="A274" s="63" t="s">
        <v>374</v>
      </c>
      <c r="B274" s="63" t="s">
        <v>375</v>
      </c>
      <c r="C274" s="64">
        <v>4</v>
      </c>
      <c r="D274" s="63" t="s">
        <v>7</v>
      </c>
      <c r="E274" s="65">
        <v>1</v>
      </c>
      <c r="F274" s="66"/>
      <c r="G274" s="67" t="s">
        <v>78</v>
      </c>
      <c r="H274" s="77"/>
      <c r="I274" s="77"/>
      <c r="J274" s="77"/>
      <c r="K274" s="77"/>
      <c r="L274" s="77"/>
      <c r="M274" s="75">
        <f t="shared" si="14"/>
        <v>0</v>
      </c>
      <c r="O274" s="93" t="s">
        <v>465</v>
      </c>
    </row>
    <row r="275" spans="1:15" ht="45" x14ac:dyDescent="0.15">
      <c r="A275" s="63" t="s">
        <v>374</v>
      </c>
      <c r="B275" s="63" t="s">
        <v>403</v>
      </c>
      <c r="C275" s="64">
        <v>6</v>
      </c>
      <c r="D275" s="63" t="s">
        <v>7</v>
      </c>
      <c r="E275" s="65">
        <v>1</v>
      </c>
      <c r="F275" s="66"/>
      <c r="G275" s="67" t="s">
        <v>78</v>
      </c>
      <c r="H275" s="77"/>
      <c r="I275" s="77"/>
      <c r="J275" s="77"/>
      <c r="K275" s="77"/>
      <c r="L275" s="77"/>
      <c r="M275" s="75">
        <f t="shared" si="14"/>
        <v>0</v>
      </c>
      <c r="O275" s="93" t="s">
        <v>465</v>
      </c>
    </row>
    <row r="276" spans="1:15" ht="45" x14ac:dyDescent="0.15">
      <c r="A276" s="63" t="s">
        <v>374</v>
      </c>
      <c r="B276" s="63" t="s">
        <v>382</v>
      </c>
      <c r="C276" s="64">
        <v>1</v>
      </c>
      <c r="D276" s="63" t="s">
        <v>7</v>
      </c>
      <c r="E276" s="65">
        <v>1</v>
      </c>
      <c r="F276" s="66"/>
      <c r="G276" s="67" t="s">
        <v>78</v>
      </c>
      <c r="H276" s="77"/>
      <c r="I276" s="77"/>
      <c r="J276" s="77"/>
      <c r="K276" s="77"/>
      <c r="L276" s="77"/>
      <c r="M276" s="75">
        <f t="shared" si="14"/>
        <v>0</v>
      </c>
      <c r="O276" s="93" t="s">
        <v>465</v>
      </c>
    </row>
    <row r="277" spans="1:15" ht="45" x14ac:dyDescent="0.15">
      <c r="A277" s="63" t="s">
        <v>374</v>
      </c>
      <c r="B277" s="63" t="s">
        <v>390</v>
      </c>
      <c r="C277" s="64">
        <v>3</v>
      </c>
      <c r="D277" s="63" t="s">
        <v>7</v>
      </c>
      <c r="E277" s="65">
        <v>1</v>
      </c>
      <c r="F277" s="66" t="s">
        <v>407</v>
      </c>
      <c r="G277" s="67" t="s">
        <v>78</v>
      </c>
      <c r="H277" s="77"/>
      <c r="I277" s="77"/>
      <c r="J277" s="77"/>
      <c r="K277" s="77"/>
      <c r="L277" s="77"/>
      <c r="M277" s="75">
        <f t="shared" si="14"/>
        <v>0</v>
      </c>
      <c r="O277" s="93" t="s">
        <v>465</v>
      </c>
    </row>
    <row r="278" spans="1:15" ht="45" x14ac:dyDescent="0.15">
      <c r="A278" s="63" t="s">
        <v>374</v>
      </c>
      <c r="B278" s="63" t="s">
        <v>391</v>
      </c>
      <c r="C278" s="64">
        <v>10</v>
      </c>
      <c r="D278" s="63" t="s">
        <v>7</v>
      </c>
      <c r="E278" s="65">
        <v>1</v>
      </c>
      <c r="F278" s="66"/>
      <c r="G278" s="67" t="s">
        <v>78</v>
      </c>
      <c r="H278" s="77"/>
      <c r="I278" s="77"/>
      <c r="J278" s="77"/>
      <c r="K278" s="77"/>
      <c r="L278" s="77"/>
      <c r="M278" s="75">
        <f t="shared" si="14"/>
        <v>0</v>
      </c>
      <c r="O278" s="93" t="s">
        <v>465</v>
      </c>
    </row>
    <row r="279" spans="1:15" ht="45" x14ac:dyDescent="0.15">
      <c r="A279" s="63" t="s">
        <v>374</v>
      </c>
      <c r="B279" s="63" t="s">
        <v>385</v>
      </c>
      <c r="C279" s="64">
        <v>6</v>
      </c>
      <c r="D279" s="63" t="s">
        <v>7</v>
      </c>
      <c r="E279" s="65">
        <v>1</v>
      </c>
      <c r="F279" s="66" t="s">
        <v>406</v>
      </c>
      <c r="G279" s="67" t="s">
        <v>78</v>
      </c>
      <c r="H279" s="77"/>
      <c r="I279" s="77"/>
      <c r="J279" s="77"/>
      <c r="K279" s="77"/>
      <c r="L279" s="77"/>
      <c r="M279" s="75">
        <f t="shared" si="14"/>
        <v>0</v>
      </c>
      <c r="O279" s="93" t="s">
        <v>465</v>
      </c>
    </row>
    <row r="280" spans="1:15" ht="45" x14ac:dyDescent="0.15">
      <c r="A280" s="63" t="s">
        <v>374</v>
      </c>
      <c r="B280" s="63" t="s">
        <v>375</v>
      </c>
      <c r="C280" s="64">
        <v>15</v>
      </c>
      <c r="D280" s="63" t="s">
        <v>7</v>
      </c>
      <c r="E280" s="65">
        <v>1</v>
      </c>
      <c r="F280" s="66" t="s">
        <v>396</v>
      </c>
      <c r="G280" s="67" t="s">
        <v>78</v>
      </c>
      <c r="H280" s="77"/>
      <c r="I280" s="77"/>
      <c r="J280" s="77"/>
      <c r="K280" s="77"/>
      <c r="L280" s="77"/>
      <c r="M280" s="75">
        <f t="shared" si="14"/>
        <v>0</v>
      </c>
      <c r="O280" s="93" t="s">
        <v>465</v>
      </c>
    </row>
    <row r="281" spans="1:15" ht="45" x14ac:dyDescent="0.15">
      <c r="A281" s="68" t="s">
        <v>79</v>
      </c>
      <c r="B281" s="68" t="s">
        <v>106</v>
      </c>
      <c r="C281" s="69">
        <v>8</v>
      </c>
      <c r="D281" s="68" t="s">
        <v>7</v>
      </c>
      <c r="E281" s="70">
        <v>1</v>
      </c>
      <c r="F281" s="71"/>
      <c r="G281" s="67" t="s">
        <v>78</v>
      </c>
      <c r="H281" s="77"/>
      <c r="I281" s="77"/>
      <c r="J281" s="77"/>
      <c r="K281" s="77"/>
      <c r="L281" s="77"/>
      <c r="M281" s="75">
        <f t="shared" si="14"/>
        <v>0</v>
      </c>
      <c r="O281" s="93" t="s">
        <v>466</v>
      </c>
    </row>
    <row r="282" spans="1:15" ht="45" x14ac:dyDescent="0.15">
      <c r="A282" s="68" t="s">
        <v>79</v>
      </c>
      <c r="B282" s="68" t="s">
        <v>309</v>
      </c>
      <c r="C282" s="69">
        <v>2</v>
      </c>
      <c r="D282" s="68" t="s">
        <v>7</v>
      </c>
      <c r="E282" s="70">
        <v>1</v>
      </c>
      <c r="F282" s="71" t="s">
        <v>107</v>
      </c>
      <c r="G282" s="67" t="s">
        <v>78</v>
      </c>
      <c r="H282" s="77"/>
      <c r="I282" s="77"/>
      <c r="J282" s="77"/>
      <c r="K282" s="77"/>
      <c r="L282" s="77"/>
      <c r="M282" s="75">
        <f t="shared" si="14"/>
        <v>0</v>
      </c>
      <c r="O282" s="93" t="s">
        <v>466</v>
      </c>
    </row>
    <row r="283" spans="1:15" ht="45" x14ac:dyDescent="0.15">
      <c r="A283" s="68" t="s">
        <v>79</v>
      </c>
      <c r="B283" s="68" t="s">
        <v>80</v>
      </c>
      <c r="C283" s="69">
        <v>7</v>
      </c>
      <c r="D283" s="68" t="s">
        <v>7</v>
      </c>
      <c r="E283" s="70">
        <v>1</v>
      </c>
      <c r="F283" s="71" t="s">
        <v>310</v>
      </c>
      <c r="G283" s="67" t="s">
        <v>78</v>
      </c>
      <c r="H283" s="77"/>
      <c r="I283" s="77"/>
      <c r="J283" s="77"/>
      <c r="K283" s="77"/>
      <c r="L283" s="77"/>
      <c r="M283" s="75">
        <f t="shared" si="14"/>
        <v>0</v>
      </c>
      <c r="O283" s="93" t="s">
        <v>466</v>
      </c>
    </row>
    <row r="284" spans="1:15" ht="45" x14ac:dyDescent="0.15">
      <c r="A284" s="68" t="s">
        <v>79</v>
      </c>
      <c r="B284" s="68" t="s">
        <v>106</v>
      </c>
      <c r="C284" s="69">
        <v>1</v>
      </c>
      <c r="D284" s="68" t="s">
        <v>7</v>
      </c>
      <c r="E284" s="70">
        <v>1</v>
      </c>
      <c r="F284" s="71"/>
      <c r="G284" s="67" t="s">
        <v>78</v>
      </c>
      <c r="H284" s="77"/>
      <c r="I284" s="77"/>
      <c r="J284" s="77"/>
      <c r="K284" s="77"/>
      <c r="L284" s="77"/>
      <c r="M284" s="75">
        <f t="shared" si="14"/>
        <v>0</v>
      </c>
      <c r="O284" s="93" t="s">
        <v>466</v>
      </c>
    </row>
    <row r="285" spans="1:15" ht="45" x14ac:dyDescent="0.15">
      <c r="A285" s="68" t="s">
        <v>110</v>
      </c>
      <c r="B285" s="68" t="s">
        <v>111</v>
      </c>
      <c r="C285" s="69">
        <v>3682</v>
      </c>
      <c r="D285" s="68" t="s">
        <v>104</v>
      </c>
      <c r="E285" s="70">
        <v>1</v>
      </c>
      <c r="F285" s="71" t="s">
        <v>311</v>
      </c>
      <c r="G285" s="67" t="s">
        <v>78</v>
      </c>
      <c r="H285" s="77"/>
      <c r="I285" s="77"/>
      <c r="J285" s="77"/>
      <c r="K285" s="77"/>
      <c r="L285" s="77"/>
      <c r="M285" s="75">
        <f t="shared" si="14"/>
        <v>0</v>
      </c>
      <c r="O285" s="93" t="s">
        <v>465</v>
      </c>
    </row>
    <row r="286" spans="1:15" ht="45" x14ac:dyDescent="0.15">
      <c r="A286" s="68" t="s">
        <v>110</v>
      </c>
      <c r="B286" s="68" t="s">
        <v>225</v>
      </c>
      <c r="C286" s="69">
        <v>2</v>
      </c>
      <c r="D286" s="68" t="s">
        <v>7</v>
      </c>
      <c r="E286" s="70">
        <v>2</v>
      </c>
      <c r="F286" s="71" t="s">
        <v>312</v>
      </c>
      <c r="G286" s="67" t="s">
        <v>78</v>
      </c>
      <c r="H286" s="77"/>
      <c r="I286" s="77"/>
      <c r="J286" s="77"/>
      <c r="K286" s="77"/>
      <c r="L286" s="77"/>
      <c r="M286" s="75">
        <f t="shared" si="14"/>
        <v>0</v>
      </c>
      <c r="O286" s="93" t="s">
        <v>466</v>
      </c>
    </row>
    <row r="287" spans="1:15" ht="45" x14ac:dyDescent="0.15">
      <c r="A287" s="68" t="s">
        <v>110</v>
      </c>
      <c r="B287" s="68" t="s">
        <v>255</v>
      </c>
      <c r="C287" s="69">
        <v>1</v>
      </c>
      <c r="D287" s="68" t="s">
        <v>7</v>
      </c>
      <c r="E287" s="70">
        <v>1</v>
      </c>
      <c r="F287" s="71" t="s">
        <v>313</v>
      </c>
      <c r="G287" s="67" t="s">
        <v>78</v>
      </c>
      <c r="H287" s="77"/>
      <c r="I287" s="77"/>
      <c r="J287" s="77"/>
      <c r="K287" s="77"/>
      <c r="L287" s="77"/>
      <c r="M287" s="75">
        <f t="shared" si="14"/>
        <v>0</v>
      </c>
      <c r="O287" s="93" t="s">
        <v>466</v>
      </c>
    </row>
    <row r="288" spans="1:15" ht="45" x14ac:dyDescent="0.15">
      <c r="A288" s="68" t="s">
        <v>110</v>
      </c>
      <c r="B288" s="68" t="s">
        <v>193</v>
      </c>
      <c r="C288" s="69">
        <v>1</v>
      </c>
      <c r="D288" s="68" t="s">
        <v>7</v>
      </c>
      <c r="E288" s="70">
        <v>1</v>
      </c>
      <c r="F288" s="71" t="s">
        <v>313</v>
      </c>
      <c r="G288" s="67" t="s">
        <v>78</v>
      </c>
      <c r="H288" s="77"/>
      <c r="I288" s="77"/>
      <c r="J288" s="77"/>
      <c r="K288" s="77"/>
      <c r="L288" s="77"/>
      <c r="M288" s="75">
        <f t="shared" si="14"/>
        <v>0</v>
      </c>
      <c r="O288" s="93" t="s">
        <v>466</v>
      </c>
    </row>
    <row r="289" spans="1:15" ht="45" x14ac:dyDescent="0.15">
      <c r="A289" s="68" t="s">
        <v>108</v>
      </c>
      <c r="B289" s="68" t="s">
        <v>109</v>
      </c>
      <c r="C289" s="69">
        <v>1</v>
      </c>
      <c r="D289" s="68" t="s">
        <v>7</v>
      </c>
      <c r="E289" s="70">
        <v>1</v>
      </c>
      <c r="F289" s="71"/>
      <c r="G289" s="67" t="s">
        <v>78</v>
      </c>
      <c r="H289" s="77"/>
      <c r="I289" s="77"/>
      <c r="J289" s="77"/>
      <c r="K289" s="77"/>
      <c r="L289" s="77"/>
      <c r="M289" s="75">
        <f t="shared" si="14"/>
        <v>0</v>
      </c>
      <c r="O289" s="93" t="s">
        <v>465</v>
      </c>
    </row>
    <row r="290" spans="1:15" ht="45" x14ac:dyDescent="0.15">
      <c r="A290" s="68" t="s">
        <v>81</v>
      </c>
      <c r="B290" s="68" t="s">
        <v>116</v>
      </c>
      <c r="C290" s="69">
        <v>4</v>
      </c>
      <c r="D290" s="68" t="s">
        <v>7</v>
      </c>
      <c r="E290" s="70">
        <v>3</v>
      </c>
      <c r="F290" s="71"/>
      <c r="G290" s="67" t="s">
        <v>78</v>
      </c>
      <c r="H290" s="77"/>
      <c r="I290" s="77"/>
      <c r="J290" s="77"/>
      <c r="K290" s="77"/>
      <c r="L290" s="77"/>
      <c r="M290" s="75">
        <f t="shared" si="14"/>
        <v>0</v>
      </c>
      <c r="O290" s="93" t="s">
        <v>466</v>
      </c>
    </row>
    <row r="291" spans="1:15" ht="45" x14ac:dyDescent="0.15">
      <c r="A291" s="68" t="s">
        <v>81</v>
      </c>
      <c r="B291" s="68" t="s">
        <v>314</v>
      </c>
      <c r="C291" s="69">
        <v>1</v>
      </c>
      <c r="D291" s="68" t="s">
        <v>7</v>
      </c>
      <c r="E291" s="70">
        <v>3</v>
      </c>
      <c r="F291" s="71" t="s">
        <v>315</v>
      </c>
      <c r="G291" s="67" t="s">
        <v>78</v>
      </c>
      <c r="H291" s="77"/>
      <c r="I291" s="77"/>
      <c r="J291" s="77"/>
      <c r="K291" s="77"/>
      <c r="L291" s="77"/>
      <c r="M291" s="75">
        <f t="shared" si="14"/>
        <v>0</v>
      </c>
      <c r="O291" s="93" t="s">
        <v>466</v>
      </c>
    </row>
    <row r="292" spans="1:15" ht="45" x14ac:dyDescent="0.15">
      <c r="A292" s="68" t="s">
        <v>316</v>
      </c>
      <c r="B292" s="68" t="s">
        <v>317</v>
      </c>
      <c r="C292" s="69">
        <v>2</v>
      </c>
      <c r="D292" s="68" t="s">
        <v>7</v>
      </c>
      <c r="E292" s="70">
        <v>2</v>
      </c>
      <c r="F292" s="71" t="s">
        <v>318</v>
      </c>
      <c r="G292" s="67" t="s">
        <v>78</v>
      </c>
      <c r="H292" s="77"/>
      <c r="I292" s="77"/>
      <c r="J292" s="77"/>
      <c r="K292" s="77"/>
      <c r="L292" s="77"/>
      <c r="M292" s="75">
        <f t="shared" si="14"/>
        <v>0</v>
      </c>
      <c r="O292" s="93" t="s">
        <v>465</v>
      </c>
    </row>
    <row r="293" spans="1:15" ht="45" x14ac:dyDescent="0.15">
      <c r="A293" s="68" t="s">
        <v>200</v>
      </c>
      <c r="B293" s="68" t="s">
        <v>235</v>
      </c>
      <c r="C293" s="69">
        <v>1</v>
      </c>
      <c r="D293" s="68" t="s">
        <v>7</v>
      </c>
      <c r="E293" s="70">
        <v>2</v>
      </c>
      <c r="F293" s="71" t="s">
        <v>236</v>
      </c>
      <c r="G293" s="67" t="s">
        <v>78</v>
      </c>
      <c r="H293" s="77"/>
      <c r="I293" s="77"/>
      <c r="J293" s="77"/>
      <c r="K293" s="77"/>
      <c r="L293" s="77"/>
      <c r="M293" s="75">
        <f t="shared" si="14"/>
        <v>0</v>
      </c>
      <c r="O293" s="93" t="s">
        <v>466</v>
      </c>
    </row>
    <row r="294" spans="1:15" ht="45" x14ac:dyDescent="0.15">
      <c r="A294" s="68" t="s">
        <v>264</v>
      </c>
      <c r="B294" s="68" t="s">
        <v>265</v>
      </c>
      <c r="C294" s="69">
        <v>2000</v>
      </c>
      <c r="D294" s="68" t="s">
        <v>6</v>
      </c>
      <c r="E294" s="70">
        <v>1</v>
      </c>
      <c r="F294" s="71" t="s">
        <v>319</v>
      </c>
      <c r="G294" s="67" t="s">
        <v>78</v>
      </c>
      <c r="H294" s="77"/>
      <c r="I294" s="77"/>
      <c r="J294" s="77"/>
      <c r="K294" s="77"/>
      <c r="L294" s="77"/>
      <c r="M294" s="75">
        <f t="shared" si="14"/>
        <v>0</v>
      </c>
      <c r="O294" s="93" t="s">
        <v>466</v>
      </c>
    </row>
    <row r="295" spans="1:15" ht="45" x14ac:dyDescent="0.15">
      <c r="A295" s="68" t="s">
        <v>122</v>
      </c>
      <c r="B295" s="68" t="s">
        <v>123</v>
      </c>
      <c r="C295" s="69">
        <v>9</v>
      </c>
      <c r="D295" s="68" t="s">
        <v>7</v>
      </c>
      <c r="E295" s="70">
        <v>1</v>
      </c>
      <c r="F295" s="71" t="s">
        <v>320</v>
      </c>
      <c r="G295" s="67" t="s">
        <v>78</v>
      </c>
      <c r="H295" s="77"/>
      <c r="I295" s="77"/>
      <c r="J295" s="77"/>
      <c r="K295" s="77"/>
      <c r="L295" s="77"/>
      <c r="M295" s="75">
        <f t="shared" si="14"/>
        <v>0</v>
      </c>
      <c r="O295" s="93" t="s">
        <v>465</v>
      </c>
    </row>
    <row r="296" spans="1:15" ht="45" x14ac:dyDescent="0.15">
      <c r="A296" s="68" t="s">
        <v>86</v>
      </c>
      <c r="B296" s="68" t="s">
        <v>205</v>
      </c>
      <c r="C296" s="69">
        <v>1</v>
      </c>
      <c r="D296" s="68" t="s">
        <v>7</v>
      </c>
      <c r="E296" s="70">
        <v>3</v>
      </c>
      <c r="F296" s="71" t="s">
        <v>321</v>
      </c>
      <c r="G296" s="67" t="s">
        <v>78</v>
      </c>
      <c r="H296" s="77"/>
      <c r="I296" s="77"/>
      <c r="J296" s="77"/>
      <c r="K296" s="77"/>
      <c r="L296" s="77"/>
      <c r="M296" s="75">
        <f t="shared" si="14"/>
        <v>0</v>
      </c>
      <c r="O296" s="93" t="s">
        <v>466</v>
      </c>
    </row>
    <row r="297" spans="1:15" ht="45" x14ac:dyDescent="0.15">
      <c r="A297" s="68" t="s">
        <v>86</v>
      </c>
      <c r="B297" s="68" t="s">
        <v>205</v>
      </c>
      <c r="C297" s="69">
        <v>1</v>
      </c>
      <c r="D297" s="68" t="s">
        <v>7</v>
      </c>
      <c r="E297" s="70">
        <v>3</v>
      </c>
      <c r="F297" s="71" t="s">
        <v>322</v>
      </c>
      <c r="G297" s="67" t="s">
        <v>78</v>
      </c>
      <c r="H297" s="77"/>
      <c r="I297" s="77"/>
      <c r="J297" s="77"/>
      <c r="K297" s="77"/>
      <c r="L297" s="77"/>
      <c r="M297" s="75">
        <f t="shared" si="14"/>
        <v>0</v>
      </c>
      <c r="O297" s="93" t="s">
        <v>466</v>
      </c>
    </row>
    <row r="298" spans="1:15" ht="45" x14ac:dyDescent="0.15">
      <c r="A298" s="68" t="s">
        <v>86</v>
      </c>
      <c r="B298" s="68" t="s">
        <v>162</v>
      </c>
      <c r="C298" s="69">
        <v>3</v>
      </c>
      <c r="D298" s="68" t="s">
        <v>7</v>
      </c>
      <c r="E298" s="70">
        <v>1</v>
      </c>
      <c r="F298" s="71" t="s">
        <v>323</v>
      </c>
      <c r="G298" s="67" t="s">
        <v>78</v>
      </c>
      <c r="H298" s="77"/>
      <c r="I298" s="77"/>
      <c r="J298" s="77"/>
      <c r="K298" s="77"/>
      <c r="L298" s="77"/>
      <c r="M298" s="75">
        <f t="shared" si="14"/>
        <v>0</v>
      </c>
      <c r="O298" s="93" t="s">
        <v>466</v>
      </c>
    </row>
    <row r="299" spans="1:15" ht="45" x14ac:dyDescent="0.15">
      <c r="A299" s="68" t="s">
        <v>128</v>
      </c>
      <c r="B299" s="68" t="s">
        <v>129</v>
      </c>
      <c r="C299" s="69">
        <v>1</v>
      </c>
      <c r="D299" s="68" t="s">
        <v>7</v>
      </c>
      <c r="E299" s="70">
        <v>3</v>
      </c>
      <c r="F299" s="71" t="s">
        <v>324</v>
      </c>
      <c r="G299" s="67" t="s">
        <v>78</v>
      </c>
      <c r="H299" s="77"/>
      <c r="I299" s="77"/>
      <c r="J299" s="77"/>
      <c r="K299" s="77"/>
      <c r="L299" s="77"/>
      <c r="M299" s="75">
        <f t="shared" si="14"/>
        <v>0</v>
      </c>
      <c r="O299" s="93" t="s">
        <v>466</v>
      </c>
    </row>
    <row r="300" spans="1:15" ht="45" x14ac:dyDescent="0.15">
      <c r="A300" s="68" t="s">
        <v>91</v>
      </c>
      <c r="B300" s="68" t="s">
        <v>299</v>
      </c>
      <c r="C300" s="69">
        <v>1</v>
      </c>
      <c r="D300" s="68" t="s">
        <v>7</v>
      </c>
      <c r="E300" s="70">
        <v>2</v>
      </c>
      <c r="F300" s="71" t="s">
        <v>243</v>
      </c>
      <c r="G300" s="67" t="s">
        <v>78</v>
      </c>
      <c r="H300" s="77"/>
      <c r="I300" s="77"/>
      <c r="J300" s="77"/>
      <c r="K300" s="77"/>
      <c r="L300" s="77"/>
      <c r="M300" s="75">
        <f t="shared" si="14"/>
        <v>0</v>
      </c>
      <c r="O300" s="93" t="s">
        <v>466</v>
      </c>
    </row>
    <row r="301" spans="1:15" ht="45" x14ac:dyDescent="0.15">
      <c r="A301" s="68" t="s">
        <v>91</v>
      </c>
      <c r="B301" s="68" t="s">
        <v>140</v>
      </c>
      <c r="C301" s="69">
        <v>2</v>
      </c>
      <c r="D301" s="68" t="s">
        <v>7</v>
      </c>
      <c r="E301" s="70">
        <v>2</v>
      </c>
      <c r="F301" s="71" t="s">
        <v>325</v>
      </c>
      <c r="G301" s="67" t="s">
        <v>78</v>
      </c>
      <c r="H301" s="77"/>
      <c r="I301" s="77"/>
      <c r="J301" s="77"/>
      <c r="K301" s="77"/>
      <c r="L301" s="77"/>
      <c r="M301" s="75">
        <f t="shared" si="14"/>
        <v>0</v>
      </c>
      <c r="O301" s="93" t="s">
        <v>466</v>
      </c>
    </row>
    <row r="302" spans="1:15" ht="45" x14ac:dyDescent="0.15">
      <c r="A302" s="68" t="s">
        <v>91</v>
      </c>
      <c r="B302" s="68" t="s">
        <v>175</v>
      </c>
      <c r="C302" s="69">
        <v>1</v>
      </c>
      <c r="D302" s="68" t="s">
        <v>7</v>
      </c>
      <c r="E302" s="70">
        <v>2</v>
      </c>
      <c r="F302" s="71" t="s">
        <v>326</v>
      </c>
      <c r="G302" s="67" t="s">
        <v>78</v>
      </c>
      <c r="H302" s="77"/>
      <c r="I302" s="77"/>
      <c r="J302" s="77"/>
      <c r="K302" s="77"/>
      <c r="L302" s="77"/>
      <c r="M302" s="75">
        <f t="shared" si="14"/>
        <v>0</v>
      </c>
      <c r="O302" s="93" t="s">
        <v>466</v>
      </c>
    </row>
    <row r="303" spans="1:15" ht="45" x14ac:dyDescent="0.15">
      <c r="A303" s="68" t="s">
        <v>91</v>
      </c>
      <c r="B303" s="68" t="s">
        <v>136</v>
      </c>
      <c r="C303" s="69">
        <v>8</v>
      </c>
      <c r="D303" s="68" t="s">
        <v>7</v>
      </c>
      <c r="E303" s="70">
        <v>2</v>
      </c>
      <c r="F303" s="71" t="s">
        <v>216</v>
      </c>
      <c r="G303" s="67" t="s">
        <v>78</v>
      </c>
      <c r="H303" s="77"/>
      <c r="I303" s="77"/>
      <c r="J303" s="77"/>
      <c r="K303" s="77"/>
      <c r="L303" s="77"/>
      <c r="M303" s="75">
        <f t="shared" si="14"/>
        <v>0</v>
      </c>
      <c r="O303" s="93" t="s">
        <v>466</v>
      </c>
    </row>
    <row r="304" spans="1:15" ht="45" x14ac:dyDescent="0.15">
      <c r="A304" s="68" t="s">
        <v>91</v>
      </c>
      <c r="B304" s="68" t="s">
        <v>136</v>
      </c>
      <c r="C304" s="69">
        <v>7</v>
      </c>
      <c r="D304" s="68" t="s">
        <v>7</v>
      </c>
      <c r="E304" s="70">
        <v>2</v>
      </c>
      <c r="F304" s="71" t="s">
        <v>327</v>
      </c>
      <c r="G304" s="67" t="s">
        <v>78</v>
      </c>
      <c r="H304" s="77"/>
      <c r="I304" s="77"/>
      <c r="J304" s="77"/>
      <c r="K304" s="77"/>
      <c r="L304" s="77"/>
      <c r="M304" s="75">
        <f t="shared" si="14"/>
        <v>0</v>
      </c>
      <c r="O304" s="93" t="s">
        <v>466</v>
      </c>
    </row>
    <row r="305" spans="1:15" ht="45" x14ac:dyDescent="0.15">
      <c r="A305" s="68" t="s">
        <v>10</v>
      </c>
      <c r="B305" s="68" t="s">
        <v>11</v>
      </c>
      <c r="C305" s="69">
        <v>4</v>
      </c>
      <c r="D305" s="68" t="s">
        <v>7</v>
      </c>
      <c r="E305" s="70">
        <v>2</v>
      </c>
      <c r="F305" s="71" t="s">
        <v>30</v>
      </c>
      <c r="G305" s="67" t="s">
        <v>78</v>
      </c>
      <c r="H305" s="77"/>
      <c r="I305" s="77"/>
      <c r="J305" s="77"/>
      <c r="K305" s="77"/>
      <c r="L305" s="77"/>
      <c r="M305" s="75">
        <f t="shared" si="14"/>
        <v>0</v>
      </c>
      <c r="O305" s="93" t="s">
        <v>465</v>
      </c>
    </row>
    <row r="306" spans="1:15" ht="45" x14ac:dyDescent="0.15">
      <c r="A306" s="68" t="s">
        <v>20</v>
      </c>
      <c r="B306" s="68" t="s">
        <v>21</v>
      </c>
      <c r="C306" s="69">
        <v>18</v>
      </c>
      <c r="D306" s="68" t="s">
        <v>9</v>
      </c>
      <c r="E306" s="70">
        <v>1</v>
      </c>
      <c r="F306" s="71" t="s">
        <v>31</v>
      </c>
      <c r="G306" s="67" t="s">
        <v>78</v>
      </c>
      <c r="H306" s="77"/>
      <c r="I306" s="77"/>
      <c r="J306" s="77"/>
      <c r="K306" s="77"/>
      <c r="L306" s="77"/>
      <c r="M306" s="75">
        <f t="shared" si="14"/>
        <v>0</v>
      </c>
      <c r="O306" s="93" t="s">
        <v>465</v>
      </c>
    </row>
    <row r="307" spans="1:15" ht="45" x14ac:dyDescent="0.15">
      <c r="A307" s="68" t="s">
        <v>94</v>
      </c>
      <c r="B307" s="68" t="s">
        <v>95</v>
      </c>
      <c r="C307" s="69">
        <v>2</v>
      </c>
      <c r="D307" s="68" t="s">
        <v>7</v>
      </c>
      <c r="E307" s="70">
        <v>1</v>
      </c>
      <c r="F307" s="71" t="s">
        <v>328</v>
      </c>
      <c r="G307" s="67" t="s">
        <v>78</v>
      </c>
      <c r="H307" s="77"/>
      <c r="I307" s="77"/>
      <c r="J307" s="77"/>
      <c r="K307" s="77"/>
      <c r="L307" s="77"/>
      <c r="M307" s="75">
        <f t="shared" si="14"/>
        <v>0</v>
      </c>
      <c r="O307" s="93" t="s">
        <v>466</v>
      </c>
    </row>
    <row r="308" spans="1:15" ht="45" x14ac:dyDescent="0.15">
      <c r="A308" s="68" t="s">
        <v>97</v>
      </c>
      <c r="B308" s="68" t="s">
        <v>144</v>
      </c>
      <c r="C308" s="69">
        <v>4</v>
      </c>
      <c r="D308" s="68" t="s">
        <v>7</v>
      </c>
      <c r="E308" s="70">
        <v>2</v>
      </c>
      <c r="F308" s="71" t="s">
        <v>329</v>
      </c>
      <c r="G308" s="67" t="s">
        <v>78</v>
      </c>
      <c r="H308" s="77"/>
      <c r="I308" s="77"/>
      <c r="J308" s="77"/>
      <c r="K308" s="77"/>
      <c r="L308" s="77"/>
      <c r="M308" s="75">
        <f t="shared" si="14"/>
        <v>0</v>
      </c>
      <c r="O308" s="93" t="s">
        <v>466</v>
      </c>
    </row>
    <row r="309" spans="1:15" ht="45" x14ac:dyDescent="0.15">
      <c r="A309" s="68" t="s">
        <v>97</v>
      </c>
      <c r="B309" s="68" t="s">
        <v>144</v>
      </c>
      <c r="C309" s="69">
        <v>1</v>
      </c>
      <c r="D309" s="68" t="s">
        <v>7</v>
      </c>
      <c r="E309" s="70">
        <v>9</v>
      </c>
      <c r="F309" s="71" t="s">
        <v>330</v>
      </c>
      <c r="G309" s="67" t="s">
        <v>78</v>
      </c>
      <c r="H309" s="77"/>
      <c r="I309" s="77"/>
      <c r="J309" s="77"/>
      <c r="K309" s="77"/>
      <c r="L309" s="77"/>
      <c r="M309" s="75">
        <f t="shared" si="14"/>
        <v>0</v>
      </c>
      <c r="O309" s="93" t="s">
        <v>466</v>
      </c>
    </row>
    <row r="310" spans="1:15" ht="45" x14ac:dyDescent="0.15">
      <c r="A310" s="68" t="s">
        <v>97</v>
      </c>
      <c r="B310" s="68" t="s">
        <v>144</v>
      </c>
      <c r="C310" s="69">
        <v>2</v>
      </c>
      <c r="D310" s="68" t="s">
        <v>7</v>
      </c>
      <c r="E310" s="70">
        <v>2</v>
      </c>
      <c r="F310" s="71" t="s">
        <v>331</v>
      </c>
      <c r="G310" s="67" t="s">
        <v>78</v>
      </c>
      <c r="H310" s="77"/>
      <c r="I310" s="77"/>
      <c r="J310" s="77"/>
      <c r="K310" s="77"/>
      <c r="L310" s="77"/>
      <c r="M310" s="75">
        <f t="shared" si="14"/>
        <v>0</v>
      </c>
      <c r="O310" s="93" t="s">
        <v>466</v>
      </c>
    </row>
    <row r="311" spans="1:15" ht="45" x14ac:dyDescent="0.15">
      <c r="A311" s="68" t="s">
        <v>97</v>
      </c>
      <c r="B311" s="68" t="s">
        <v>144</v>
      </c>
      <c r="C311" s="69">
        <v>1</v>
      </c>
      <c r="D311" s="68" t="s">
        <v>7</v>
      </c>
      <c r="E311" s="70">
        <v>2</v>
      </c>
      <c r="F311" s="71" t="s">
        <v>332</v>
      </c>
      <c r="G311" s="67" t="s">
        <v>78</v>
      </c>
      <c r="H311" s="77"/>
      <c r="I311" s="77"/>
      <c r="J311" s="77"/>
      <c r="K311" s="77"/>
      <c r="L311" s="77"/>
      <c r="M311" s="75">
        <f t="shared" si="14"/>
        <v>0</v>
      </c>
      <c r="O311" s="93" t="s">
        <v>466</v>
      </c>
    </row>
    <row r="312" spans="1:15" ht="45" x14ac:dyDescent="0.15">
      <c r="A312" s="68" t="s">
        <v>97</v>
      </c>
      <c r="B312" s="68" t="s">
        <v>144</v>
      </c>
      <c r="C312" s="69">
        <v>2</v>
      </c>
      <c r="D312" s="68" t="s">
        <v>7</v>
      </c>
      <c r="E312" s="70">
        <v>2</v>
      </c>
      <c r="F312" s="71" t="s">
        <v>333</v>
      </c>
      <c r="G312" s="67" t="s">
        <v>78</v>
      </c>
      <c r="H312" s="77"/>
      <c r="I312" s="77"/>
      <c r="J312" s="77"/>
      <c r="K312" s="77"/>
      <c r="L312" s="77"/>
      <c r="M312" s="75">
        <f t="shared" si="14"/>
        <v>0</v>
      </c>
      <c r="O312" s="93" t="s">
        <v>466</v>
      </c>
    </row>
    <row r="313" spans="1:15" ht="45" x14ac:dyDescent="0.15">
      <c r="A313" s="68" t="s">
        <v>97</v>
      </c>
      <c r="B313" s="68" t="s">
        <v>144</v>
      </c>
      <c r="C313" s="69">
        <v>1</v>
      </c>
      <c r="D313" s="68" t="s">
        <v>7</v>
      </c>
      <c r="E313" s="70">
        <v>2</v>
      </c>
      <c r="F313" s="71" t="s">
        <v>334</v>
      </c>
      <c r="G313" s="67" t="s">
        <v>78</v>
      </c>
      <c r="H313" s="77"/>
      <c r="I313" s="77"/>
      <c r="J313" s="77"/>
      <c r="K313" s="77"/>
      <c r="L313" s="77"/>
      <c r="M313" s="75">
        <f t="shared" si="14"/>
        <v>0</v>
      </c>
      <c r="O313" s="93" t="s">
        <v>466</v>
      </c>
    </row>
    <row r="314" spans="1:15" ht="45" x14ac:dyDescent="0.15">
      <c r="A314" s="68" t="s">
        <v>97</v>
      </c>
      <c r="B314" s="68" t="s">
        <v>220</v>
      </c>
      <c r="C314" s="69">
        <v>4</v>
      </c>
      <c r="D314" s="68" t="s">
        <v>7</v>
      </c>
      <c r="E314" s="70">
        <v>2</v>
      </c>
      <c r="F314" s="71" t="s">
        <v>335</v>
      </c>
      <c r="G314" s="67" t="s">
        <v>78</v>
      </c>
      <c r="H314" s="77"/>
      <c r="I314" s="77"/>
      <c r="J314" s="77"/>
      <c r="K314" s="77"/>
      <c r="L314" s="77"/>
      <c r="M314" s="75">
        <f t="shared" si="14"/>
        <v>0</v>
      </c>
      <c r="O314" s="93" t="s">
        <v>466</v>
      </c>
    </row>
    <row r="315" spans="1:15" ht="45" x14ac:dyDescent="0.15">
      <c r="A315" s="68" t="s">
        <v>97</v>
      </c>
      <c r="B315" s="68" t="s">
        <v>220</v>
      </c>
      <c r="C315" s="69">
        <v>1</v>
      </c>
      <c r="D315" s="68" t="s">
        <v>7</v>
      </c>
      <c r="E315" s="70">
        <v>2</v>
      </c>
      <c r="F315" s="71" t="s">
        <v>336</v>
      </c>
      <c r="G315" s="67" t="s">
        <v>78</v>
      </c>
      <c r="H315" s="77"/>
      <c r="I315" s="77"/>
      <c r="J315" s="77"/>
      <c r="K315" s="77"/>
      <c r="L315" s="77"/>
      <c r="M315" s="75">
        <f t="shared" si="14"/>
        <v>0</v>
      </c>
      <c r="O315" s="93" t="s">
        <v>466</v>
      </c>
    </row>
    <row r="316" spans="1:15" ht="45" x14ac:dyDescent="0.15">
      <c r="A316" s="68" t="s">
        <v>184</v>
      </c>
      <c r="B316" s="68" t="s">
        <v>307</v>
      </c>
      <c r="C316" s="69">
        <v>2</v>
      </c>
      <c r="D316" s="68" t="s">
        <v>7</v>
      </c>
      <c r="E316" s="70">
        <v>1</v>
      </c>
      <c r="F316" s="71"/>
      <c r="G316" s="67" t="s">
        <v>78</v>
      </c>
      <c r="H316" s="77"/>
      <c r="I316" s="77"/>
      <c r="J316" s="77"/>
      <c r="K316" s="77"/>
      <c r="L316" s="77"/>
      <c r="M316" s="75">
        <f t="shared" si="14"/>
        <v>0</v>
      </c>
      <c r="O316" s="93" t="s">
        <v>465</v>
      </c>
    </row>
    <row r="317" spans="1:15" ht="45" x14ac:dyDescent="0.15">
      <c r="A317" s="68" t="s">
        <v>184</v>
      </c>
      <c r="B317" s="68" t="s">
        <v>307</v>
      </c>
      <c r="C317" s="69">
        <v>2</v>
      </c>
      <c r="D317" s="68" t="s">
        <v>7</v>
      </c>
      <c r="E317" s="70">
        <v>1</v>
      </c>
      <c r="F317" s="71" t="s">
        <v>29</v>
      </c>
      <c r="G317" s="67" t="s">
        <v>78</v>
      </c>
      <c r="H317" s="77"/>
      <c r="I317" s="77"/>
      <c r="J317" s="77"/>
      <c r="K317" s="77"/>
      <c r="L317" s="77"/>
      <c r="M317" s="75">
        <f t="shared" si="14"/>
        <v>0</v>
      </c>
      <c r="O317" s="93" t="s">
        <v>465</v>
      </c>
    </row>
    <row r="318" spans="1:15" x14ac:dyDescent="0.15">
      <c r="A318" s="72"/>
      <c r="B318" s="68" t="s">
        <v>71</v>
      </c>
      <c r="C318" s="69"/>
      <c r="D318" s="68"/>
      <c r="E318" s="70"/>
      <c r="F318" s="71"/>
      <c r="G318" s="67"/>
      <c r="H318" s="75">
        <f t="shared" ref="H318:M318" si="15">SUM(H268:H317)</f>
        <v>0</v>
      </c>
      <c r="I318" s="75">
        <f t="shared" si="15"/>
        <v>0</v>
      </c>
      <c r="J318" s="75">
        <f t="shared" si="15"/>
        <v>0</v>
      </c>
      <c r="K318" s="75">
        <f t="shared" si="15"/>
        <v>0</v>
      </c>
      <c r="L318" s="75">
        <f t="shared" si="15"/>
        <v>0</v>
      </c>
      <c r="M318" s="78">
        <f t="shared" si="15"/>
        <v>0</v>
      </c>
      <c r="O318" s="93"/>
    </row>
    <row r="319" spans="1:15" x14ac:dyDescent="0.15">
      <c r="A319" s="60"/>
      <c r="B319" s="74" t="s">
        <v>26</v>
      </c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O319" s="93"/>
    </row>
    <row r="320" spans="1:15" ht="22.5" x14ac:dyDescent="0.15">
      <c r="A320" s="62" t="s">
        <v>0</v>
      </c>
      <c r="B320" s="62" t="s">
        <v>1</v>
      </c>
      <c r="C320" s="62" t="s">
        <v>2</v>
      </c>
      <c r="D320" s="62" t="s">
        <v>3</v>
      </c>
      <c r="E320" s="62" t="s">
        <v>4</v>
      </c>
      <c r="F320" s="62" t="s">
        <v>5</v>
      </c>
      <c r="G320" s="62" t="s">
        <v>14</v>
      </c>
      <c r="H320" s="62" t="s">
        <v>15</v>
      </c>
      <c r="I320" s="62" t="s">
        <v>16</v>
      </c>
      <c r="J320" s="62" t="s">
        <v>17</v>
      </c>
      <c r="K320" s="62" t="s">
        <v>410</v>
      </c>
      <c r="L320" s="62" t="s">
        <v>411</v>
      </c>
      <c r="M320" s="62" t="s">
        <v>18</v>
      </c>
      <c r="O320" s="93"/>
    </row>
    <row r="321" spans="1:15" ht="45" x14ac:dyDescent="0.15">
      <c r="A321" s="63" t="s">
        <v>374</v>
      </c>
      <c r="B321" s="63" t="s">
        <v>385</v>
      </c>
      <c r="C321" s="64">
        <v>32</v>
      </c>
      <c r="D321" s="63" t="s">
        <v>7</v>
      </c>
      <c r="E321" s="65">
        <v>1</v>
      </c>
      <c r="F321" s="66"/>
      <c r="G321" s="67" t="s">
        <v>78</v>
      </c>
      <c r="H321" s="77"/>
      <c r="I321" s="77"/>
      <c r="J321" s="77"/>
      <c r="K321" s="77"/>
      <c r="L321" s="77"/>
      <c r="M321" s="75">
        <f t="shared" ref="M321:M370" si="16">SUM(H321:L321)</f>
        <v>0</v>
      </c>
      <c r="O321" s="93" t="s">
        <v>465</v>
      </c>
    </row>
    <row r="322" spans="1:15" ht="45" x14ac:dyDescent="0.15">
      <c r="A322" s="63" t="s">
        <v>374</v>
      </c>
      <c r="B322" s="63" t="s">
        <v>382</v>
      </c>
      <c r="C322" s="64">
        <v>7</v>
      </c>
      <c r="D322" s="63" t="s">
        <v>7</v>
      </c>
      <c r="E322" s="65">
        <v>1</v>
      </c>
      <c r="F322" s="66"/>
      <c r="G322" s="67" t="s">
        <v>78</v>
      </c>
      <c r="H322" s="77"/>
      <c r="I322" s="77"/>
      <c r="J322" s="77"/>
      <c r="K322" s="77"/>
      <c r="L322" s="77"/>
      <c r="M322" s="75">
        <f t="shared" si="16"/>
        <v>0</v>
      </c>
      <c r="O322" s="93" t="s">
        <v>465</v>
      </c>
    </row>
    <row r="323" spans="1:15" ht="45" x14ac:dyDescent="0.15">
      <c r="A323" s="63" t="s">
        <v>374</v>
      </c>
      <c r="B323" s="63" t="s">
        <v>408</v>
      </c>
      <c r="C323" s="64">
        <v>33</v>
      </c>
      <c r="D323" s="63" t="s">
        <v>7</v>
      </c>
      <c r="E323" s="65">
        <v>1</v>
      </c>
      <c r="F323" s="66"/>
      <c r="G323" s="67" t="s">
        <v>78</v>
      </c>
      <c r="H323" s="77"/>
      <c r="I323" s="77"/>
      <c r="J323" s="77"/>
      <c r="K323" s="77"/>
      <c r="L323" s="77"/>
      <c r="M323" s="75">
        <f t="shared" si="16"/>
        <v>0</v>
      </c>
      <c r="O323" s="93" t="s">
        <v>465</v>
      </c>
    </row>
    <row r="324" spans="1:15" ht="45" x14ac:dyDescent="0.15">
      <c r="A324" s="63" t="s">
        <v>374</v>
      </c>
      <c r="B324" s="63" t="s">
        <v>375</v>
      </c>
      <c r="C324" s="64">
        <v>45</v>
      </c>
      <c r="D324" s="63" t="s">
        <v>7</v>
      </c>
      <c r="E324" s="65">
        <v>1</v>
      </c>
      <c r="F324" s="66" t="s">
        <v>400</v>
      </c>
      <c r="G324" s="67" t="s">
        <v>78</v>
      </c>
      <c r="H324" s="77"/>
      <c r="I324" s="77"/>
      <c r="J324" s="77"/>
      <c r="K324" s="77"/>
      <c r="L324" s="77"/>
      <c r="M324" s="75">
        <f t="shared" si="16"/>
        <v>0</v>
      </c>
      <c r="O324" s="93" t="s">
        <v>465</v>
      </c>
    </row>
    <row r="325" spans="1:15" ht="45" x14ac:dyDescent="0.15">
      <c r="A325" s="63" t="s">
        <v>374</v>
      </c>
      <c r="B325" s="63" t="s">
        <v>390</v>
      </c>
      <c r="C325" s="64">
        <v>3</v>
      </c>
      <c r="D325" s="63" t="s">
        <v>7</v>
      </c>
      <c r="E325" s="65">
        <v>1</v>
      </c>
      <c r="F325" s="66"/>
      <c r="G325" s="67" t="s">
        <v>78</v>
      </c>
      <c r="H325" s="77"/>
      <c r="I325" s="77"/>
      <c r="J325" s="77"/>
      <c r="K325" s="77"/>
      <c r="L325" s="77"/>
      <c r="M325" s="75">
        <f t="shared" si="16"/>
        <v>0</v>
      </c>
      <c r="O325" s="93" t="s">
        <v>465</v>
      </c>
    </row>
    <row r="326" spans="1:15" ht="45" x14ac:dyDescent="0.15">
      <c r="A326" s="63" t="s">
        <v>374</v>
      </c>
      <c r="B326" s="63" t="s">
        <v>389</v>
      </c>
      <c r="C326" s="64">
        <v>1</v>
      </c>
      <c r="D326" s="63" t="s">
        <v>7</v>
      </c>
      <c r="E326" s="65">
        <v>1</v>
      </c>
      <c r="F326" s="66"/>
      <c r="G326" s="67" t="s">
        <v>78</v>
      </c>
      <c r="H326" s="77"/>
      <c r="I326" s="77"/>
      <c r="J326" s="77"/>
      <c r="K326" s="77"/>
      <c r="L326" s="77"/>
      <c r="M326" s="75">
        <f t="shared" si="16"/>
        <v>0</v>
      </c>
      <c r="O326" s="93" t="s">
        <v>465</v>
      </c>
    </row>
    <row r="327" spans="1:15" ht="45" x14ac:dyDescent="0.15">
      <c r="A327" s="63" t="s">
        <v>374</v>
      </c>
      <c r="B327" s="63" t="s">
        <v>385</v>
      </c>
      <c r="C327" s="64">
        <v>27</v>
      </c>
      <c r="D327" s="63" t="s">
        <v>7</v>
      </c>
      <c r="E327" s="65">
        <v>1</v>
      </c>
      <c r="F327" s="66" t="s">
        <v>409</v>
      </c>
      <c r="G327" s="67" t="s">
        <v>78</v>
      </c>
      <c r="H327" s="77"/>
      <c r="I327" s="77"/>
      <c r="J327" s="77"/>
      <c r="K327" s="77"/>
      <c r="L327" s="77"/>
      <c r="M327" s="75">
        <f t="shared" si="16"/>
        <v>0</v>
      </c>
      <c r="O327" s="93" t="s">
        <v>465</v>
      </c>
    </row>
    <row r="328" spans="1:15" ht="45" x14ac:dyDescent="0.15">
      <c r="A328" s="63" t="s">
        <v>374</v>
      </c>
      <c r="B328" s="63" t="s">
        <v>391</v>
      </c>
      <c r="C328" s="64">
        <v>3</v>
      </c>
      <c r="D328" s="63" t="s">
        <v>7</v>
      </c>
      <c r="E328" s="65">
        <v>1</v>
      </c>
      <c r="F328" s="66"/>
      <c r="G328" s="67" t="s">
        <v>78</v>
      </c>
      <c r="H328" s="77"/>
      <c r="I328" s="77"/>
      <c r="J328" s="77"/>
      <c r="K328" s="77"/>
      <c r="L328" s="77"/>
      <c r="M328" s="75">
        <f t="shared" si="16"/>
        <v>0</v>
      </c>
      <c r="O328" s="93" t="s">
        <v>465</v>
      </c>
    </row>
    <row r="329" spans="1:15" ht="45" x14ac:dyDescent="0.15">
      <c r="A329" s="68" t="s">
        <v>102</v>
      </c>
      <c r="B329" s="68" t="s">
        <v>103</v>
      </c>
      <c r="C329" s="69">
        <v>4760</v>
      </c>
      <c r="D329" s="68" t="s">
        <v>104</v>
      </c>
      <c r="E329" s="70">
        <v>3</v>
      </c>
      <c r="F329" s="71"/>
      <c r="G329" s="67" t="s">
        <v>78</v>
      </c>
      <c r="H329" s="77"/>
      <c r="I329" s="77"/>
      <c r="J329" s="77"/>
      <c r="K329" s="77"/>
      <c r="L329" s="77"/>
      <c r="M329" s="75">
        <f t="shared" si="16"/>
        <v>0</v>
      </c>
      <c r="O329" s="93" t="s">
        <v>466</v>
      </c>
    </row>
    <row r="330" spans="1:15" ht="45" x14ac:dyDescent="0.15">
      <c r="A330" s="68" t="s">
        <v>79</v>
      </c>
      <c r="B330" s="68" t="s">
        <v>106</v>
      </c>
      <c r="C330" s="69">
        <v>14</v>
      </c>
      <c r="D330" s="68" t="s">
        <v>7</v>
      </c>
      <c r="E330" s="70">
        <v>1</v>
      </c>
      <c r="F330" s="71"/>
      <c r="G330" s="67" t="s">
        <v>78</v>
      </c>
      <c r="H330" s="77"/>
      <c r="I330" s="77"/>
      <c r="J330" s="77"/>
      <c r="K330" s="77"/>
      <c r="L330" s="77"/>
      <c r="M330" s="75">
        <f t="shared" si="16"/>
        <v>0</v>
      </c>
      <c r="O330" s="93" t="s">
        <v>466</v>
      </c>
    </row>
    <row r="331" spans="1:15" ht="45" x14ac:dyDescent="0.15">
      <c r="A331" s="68" t="s">
        <v>79</v>
      </c>
      <c r="B331" s="68" t="s">
        <v>80</v>
      </c>
      <c r="C331" s="69">
        <v>5</v>
      </c>
      <c r="D331" s="68" t="s">
        <v>7</v>
      </c>
      <c r="E331" s="70">
        <v>1</v>
      </c>
      <c r="F331" s="71"/>
      <c r="G331" s="67" t="s">
        <v>78</v>
      </c>
      <c r="H331" s="77"/>
      <c r="I331" s="77"/>
      <c r="J331" s="77"/>
      <c r="K331" s="77"/>
      <c r="L331" s="77"/>
      <c r="M331" s="75">
        <f t="shared" si="16"/>
        <v>0</v>
      </c>
      <c r="O331" s="93" t="s">
        <v>466</v>
      </c>
    </row>
    <row r="332" spans="1:15" ht="45" x14ac:dyDescent="0.15">
      <c r="A332" s="68" t="s">
        <v>108</v>
      </c>
      <c r="B332" s="68" t="s">
        <v>109</v>
      </c>
      <c r="C332" s="69">
        <v>1</v>
      </c>
      <c r="D332" s="68" t="s">
        <v>7</v>
      </c>
      <c r="E332" s="70">
        <v>1</v>
      </c>
      <c r="F332" s="71" t="s">
        <v>337</v>
      </c>
      <c r="G332" s="67" t="s">
        <v>78</v>
      </c>
      <c r="H332" s="77"/>
      <c r="I332" s="77"/>
      <c r="J332" s="77"/>
      <c r="K332" s="77"/>
      <c r="L332" s="77"/>
      <c r="M332" s="75">
        <f t="shared" si="16"/>
        <v>0</v>
      </c>
      <c r="O332" s="93" t="s">
        <v>466</v>
      </c>
    </row>
    <row r="333" spans="1:15" ht="45" x14ac:dyDescent="0.15">
      <c r="A333" s="68" t="s">
        <v>108</v>
      </c>
      <c r="B333" s="68" t="s">
        <v>109</v>
      </c>
      <c r="C333" s="69">
        <v>1</v>
      </c>
      <c r="D333" s="68" t="s">
        <v>7</v>
      </c>
      <c r="E333" s="70">
        <v>1</v>
      </c>
      <c r="F333" s="71" t="s">
        <v>338</v>
      </c>
      <c r="G333" s="67" t="s">
        <v>78</v>
      </c>
      <c r="H333" s="77"/>
      <c r="I333" s="77"/>
      <c r="J333" s="77"/>
      <c r="K333" s="77"/>
      <c r="L333" s="77"/>
      <c r="M333" s="75">
        <f t="shared" si="16"/>
        <v>0</v>
      </c>
      <c r="O333" s="93" t="s">
        <v>466</v>
      </c>
    </row>
    <row r="334" spans="1:15" ht="45" x14ac:dyDescent="0.15">
      <c r="A334" s="68" t="s">
        <v>110</v>
      </c>
      <c r="B334" s="68" t="s">
        <v>227</v>
      </c>
      <c r="C334" s="69">
        <v>1</v>
      </c>
      <c r="D334" s="68" t="s">
        <v>7</v>
      </c>
      <c r="E334" s="70">
        <v>2</v>
      </c>
      <c r="F334" s="71" t="s">
        <v>339</v>
      </c>
      <c r="G334" s="67" t="s">
        <v>78</v>
      </c>
      <c r="H334" s="77"/>
      <c r="I334" s="77"/>
      <c r="J334" s="77"/>
      <c r="K334" s="77"/>
      <c r="L334" s="77"/>
      <c r="M334" s="75">
        <f t="shared" si="16"/>
        <v>0</v>
      </c>
      <c r="O334" s="93" t="s">
        <v>466</v>
      </c>
    </row>
    <row r="335" spans="1:15" ht="45" x14ac:dyDescent="0.15">
      <c r="A335" s="68" t="s">
        <v>110</v>
      </c>
      <c r="B335" s="68" t="s">
        <v>255</v>
      </c>
      <c r="C335" s="69">
        <v>2</v>
      </c>
      <c r="D335" s="68" t="s">
        <v>7</v>
      </c>
      <c r="E335" s="70">
        <v>4</v>
      </c>
      <c r="F335" s="71" t="s">
        <v>340</v>
      </c>
      <c r="G335" s="67" t="s">
        <v>78</v>
      </c>
      <c r="H335" s="77"/>
      <c r="I335" s="77"/>
      <c r="J335" s="77"/>
      <c r="K335" s="77"/>
      <c r="L335" s="77"/>
      <c r="M335" s="75">
        <f t="shared" si="16"/>
        <v>0</v>
      </c>
      <c r="O335" s="93" t="s">
        <v>466</v>
      </c>
    </row>
    <row r="336" spans="1:15" ht="45" x14ac:dyDescent="0.15">
      <c r="A336" s="68" t="s">
        <v>110</v>
      </c>
      <c r="B336" s="68" t="s">
        <v>341</v>
      </c>
      <c r="C336" s="69">
        <v>1</v>
      </c>
      <c r="D336" s="68" t="s">
        <v>7</v>
      </c>
      <c r="E336" s="70">
        <v>1</v>
      </c>
      <c r="F336" s="71" t="s">
        <v>342</v>
      </c>
      <c r="G336" s="67" t="s">
        <v>78</v>
      </c>
      <c r="H336" s="77"/>
      <c r="I336" s="77"/>
      <c r="J336" s="77"/>
      <c r="K336" s="77"/>
      <c r="L336" s="77"/>
      <c r="M336" s="75">
        <f t="shared" si="16"/>
        <v>0</v>
      </c>
      <c r="O336" s="93" t="s">
        <v>466</v>
      </c>
    </row>
    <row r="337" spans="1:15" ht="45" x14ac:dyDescent="0.15">
      <c r="A337" s="68" t="s">
        <v>110</v>
      </c>
      <c r="B337" s="68" t="s">
        <v>343</v>
      </c>
      <c r="C337" s="69">
        <v>4</v>
      </c>
      <c r="D337" s="68" t="s">
        <v>7</v>
      </c>
      <c r="E337" s="70">
        <v>1</v>
      </c>
      <c r="F337" s="71" t="s">
        <v>344</v>
      </c>
      <c r="G337" s="67" t="s">
        <v>78</v>
      </c>
      <c r="H337" s="77"/>
      <c r="I337" s="77"/>
      <c r="J337" s="77"/>
      <c r="K337" s="77"/>
      <c r="L337" s="77"/>
      <c r="M337" s="75">
        <f t="shared" si="16"/>
        <v>0</v>
      </c>
      <c r="O337" s="93" t="s">
        <v>466</v>
      </c>
    </row>
    <row r="338" spans="1:15" ht="45" x14ac:dyDescent="0.15">
      <c r="A338" s="68" t="s">
        <v>110</v>
      </c>
      <c r="B338" s="68" t="s">
        <v>149</v>
      </c>
      <c r="C338" s="69">
        <v>1</v>
      </c>
      <c r="D338" s="68" t="s">
        <v>7</v>
      </c>
      <c r="E338" s="70">
        <v>1</v>
      </c>
      <c r="F338" s="71" t="s">
        <v>345</v>
      </c>
      <c r="G338" s="67" t="s">
        <v>78</v>
      </c>
      <c r="H338" s="77"/>
      <c r="I338" s="77"/>
      <c r="J338" s="77"/>
      <c r="K338" s="77"/>
      <c r="L338" s="77"/>
      <c r="M338" s="75">
        <f t="shared" si="16"/>
        <v>0</v>
      </c>
      <c r="O338" s="93" t="s">
        <v>466</v>
      </c>
    </row>
    <row r="339" spans="1:15" ht="45" x14ac:dyDescent="0.15">
      <c r="A339" s="68" t="s">
        <v>110</v>
      </c>
      <c r="B339" s="68" t="s">
        <v>111</v>
      </c>
      <c r="C339" s="69">
        <v>4760</v>
      </c>
      <c r="D339" s="68" t="s">
        <v>104</v>
      </c>
      <c r="E339" s="70">
        <v>3</v>
      </c>
      <c r="F339" s="71" t="s">
        <v>346</v>
      </c>
      <c r="G339" s="67" t="s">
        <v>78</v>
      </c>
      <c r="H339" s="77"/>
      <c r="I339" s="77"/>
      <c r="J339" s="77"/>
      <c r="K339" s="77"/>
      <c r="L339" s="77"/>
      <c r="M339" s="75">
        <f t="shared" si="16"/>
        <v>0</v>
      </c>
      <c r="O339" s="93" t="s">
        <v>465</v>
      </c>
    </row>
    <row r="340" spans="1:15" ht="45" x14ac:dyDescent="0.15">
      <c r="A340" s="68" t="s">
        <v>230</v>
      </c>
      <c r="B340" s="68" t="s">
        <v>347</v>
      </c>
      <c r="C340" s="69">
        <v>6</v>
      </c>
      <c r="D340" s="68" t="s">
        <v>7</v>
      </c>
      <c r="E340" s="70">
        <v>1</v>
      </c>
      <c r="F340" s="71" t="s">
        <v>348</v>
      </c>
      <c r="G340" s="67" t="s">
        <v>78</v>
      </c>
      <c r="H340" s="77"/>
      <c r="I340" s="77"/>
      <c r="J340" s="77"/>
      <c r="K340" s="77"/>
      <c r="L340" s="77"/>
      <c r="M340" s="75">
        <f t="shared" si="16"/>
        <v>0</v>
      </c>
      <c r="O340" s="93" t="s">
        <v>465</v>
      </c>
    </row>
    <row r="341" spans="1:15" ht="45" x14ac:dyDescent="0.15">
      <c r="A341" s="68" t="s">
        <v>81</v>
      </c>
      <c r="B341" s="68" t="s">
        <v>349</v>
      </c>
      <c r="C341" s="69">
        <v>4</v>
      </c>
      <c r="D341" s="68" t="s">
        <v>7</v>
      </c>
      <c r="E341" s="70">
        <v>2</v>
      </c>
      <c r="F341" s="71" t="s">
        <v>350</v>
      </c>
      <c r="G341" s="67" t="s">
        <v>78</v>
      </c>
      <c r="H341" s="77"/>
      <c r="I341" s="77"/>
      <c r="J341" s="77"/>
      <c r="K341" s="77"/>
      <c r="L341" s="77"/>
      <c r="M341" s="75">
        <f t="shared" si="16"/>
        <v>0</v>
      </c>
      <c r="O341" s="93" t="s">
        <v>466</v>
      </c>
    </row>
    <row r="342" spans="1:15" ht="45" x14ac:dyDescent="0.15">
      <c r="A342" s="68" t="s">
        <v>81</v>
      </c>
      <c r="B342" s="68" t="s">
        <v>349</v>
      </c>
      <c r="C342" s="69">
        <v>10</v>
      </c>
      <c r="D342" s="68" t="s">
        <v>7</v>
      </c>
      <c r="E342" s="70">
        <v>2</v>
      </c>
      <c r="F342" s="71" t="s">
        <v>351</v>
      </c>
      <c r="G342" s="67" t="s">
        <v>78</v>
      </c>
      <c r="H342" s="77"/>
      <c r="I342" s="77"/>
      <c r="J342" s="77"/>
      <c r="K342" s="77"/>
      <c r="L342" s="77"/>
      <c r="M342" s="75">
        <f t="shared" si="16"/>
        <v>0</v>
      </c>
      <c r="O342" s="93" t="s">
        <v>466</v>
      </c>
    </row>
    <row r="343" spans="1:15" ht="45" x14ac:dyDescent="0.15">
      <c r="A343" s="68" t="s">
        <v>81</v>
      </c>
      <c r="B343" s="68" t="s">
        <v>116</v>
      </c>
      <c r="C343" s="69">
        <v>2</v>
      </c>
      <c r="D343" s="68" t="s">
        <v>7</v>
      </c>
      <c r="E343" s="70">
        <v>3</v>
      </c>
      <c r="F343" s="71" t="s">
        <v>352</v>
      </c>
      <c r="G343" s="67" t="s">
        <v>78</v>
      </c>
      <c r="H343" s="77"/>
      <c r="I343" s="77"/>
      <c r="J343" s="77"/>
      <c r="K343" s="77"/>
      <c r="L343" s="77"/>
      <c r="M343" s="75">
        <f t="shared" si="16"/>
        <v>0</v>
      </c>
      <c r="O343" s="93" t="s">
        <v>466</v>
      </c>
    </row>
    <row r="344" spans="1:15" ht="45" x14ac:dyDescent="0.15">
      <c r="A344" s="68" t="s">
        <v>81</v>
      </c>
      <c r="B344" s="68" t="s">
        <v>116</v>
      </c>
      <c r="C344" s="69">
        <v>2</v>
      </c>
      <c r="D344" s="68" t="s">
        <v>7</v>
      </c>
      <c r="E344" s="70">
        <v>1</v>
      </c>
      <c r="F344" s="71" t="s">
        <v>353</v>
      </c>
      <c r="G344" s="67" t="s">
        <v>78</v>
      </c>
      <c r="H344" s="77"/>
      <c r="I344" s="77"/>
      <c r="J344" s="77"/>
      <c r="K344" s="77"/>
      <c r="L344" s="77"/>
      <c r="M344" s="75">
        <f t="shared" si="16"/>
        <v>0</v>
      </c>
      <c r="O344" s="93" t="s">
        <v>466</v>
      </c>
    </row>
    <row r="345" spans="1:15" ht="45" x14ac:dyDescent="0.15">
      <c r="A345" s="68" t="s">
        <v>81</v>
      </c>
      <c r="B345" s="68" t="s">
        <v>116</v>
      </c>
      <c r="C345" s="69">
        <v>1</v>
      </c>
      <c r="D345" s="68" t="s">
        <v>7</v>
      </c>
      <c r="E345" s="70">
        <v>1</v>
      </c>
      <c r="F345" s="71" t="s">
        <v>354</v>
      </c>
      <c r="G345" s="67" t="s">
        <v>78</v>
      </c>
      <c r="H345" s="77"/>
      <c r="I345" s="77"/>
      <c r="J345" s="77"/>
      <c r="K345" s="77"/>
      <c r="L345" s="77"/>
      <c r="M345" s="75">
        <f t="shared" si="16"/>
        <v>0</v>
      </c>
      <c r="O345" s="93" t="s">
        <v>466</v>
      </c>
    </row>
    <row r="346" spans="1:15" ht="45" x14ac:dyDescent="0.15">
      <c r="A346" s="68" t="s">
        <v>200</v>
      </c>
      <c r="B346" s="68" t="s">
        <v>235</v>
      </c>
      <c r="C346" s="69">
        <v>1</v>
      </c>
      <c r="D346" s="68" t="s">
        <v>7</v>
      </c>
      <c r="E346" s="70">
        <v>2</v>
      </c>
      <c r="F346" s="71" t="s">
        <v>236</v>
      </c>
      <c r="G346" s="67" t="s">
        <v>78</v>
      </c>
      <c r="H346" s="77"/>
      <c r="I346" s="77"/>
      <c r="J346" s="77"/>
      <c r="K346" s="77"/>
      <c r="L346" s="77"/>
      <c r="M346" s="75">
        <f t="shared" si="16"/>
        <v>0</v>
      </c>
      <c r="O346" s="93" t="s">
        <v>466</v>
      </c>
    </row>
    <row r="347" spans="1:15" ht="45" x14ac:dyDescent="0.15">
      <c r="A347" s="68" t="s">
        <v>200</v>
      </c>
      <c r="B347" s="68" t="s">
        <v>235</v>
      </c>
      <c r="C347" s="69">
        <v>2</v>
      </c>
      <c r="D347" s="68" t="s">
        <v>7</v>
      </c>
      <c r="E347" s="70">
        <v>1</v>
      </c>
      <c r="F347" s="71" t="s">
        <v>236</v>
      </c>
      <c r="G347" s="67" t="s">
        <v>78</v>
      </c>
      <c r="H347" s="77"/>
      <c r="I347" s="77"/>
      <c r="J347" s="77"/>
      <c r="K347" s="77"/>
      <c r="L347" s="77"/>
      <c r="M347" s="75">
        <f t="shared" si="16"/>
        <v>0</v>
      </c>
      <c r="O347" s="93" t="s">
        <v>466</v>
      </c>
    </row>
    <row r="348" spans="1:15" ht="45" x14ac:dyDescent="0.15">
      <c r="A348" s="68" t="s">
        <v>264</v>
      </c>
      <c r="B348" s="68" t="s">
        <v>265</v>
      </c>
      <c r="C348" s="69">
        <v>846</v>
      </c>
      <c r="D348" s="68" t="s">
        <v>6</v>
      </c>
      <c r="E348" s="70">
        <v>1</v>
      </c>
      <c r="F348" s="71" t="s">
        <v>355</v>
      </c>
      <c r="G348" s="67" t="s">
        <v>78</v>
      </c>
      <c r="H348" s="77"/>
      <c r="I348" s="77"/>
      <c r="J348" s="77"/>
      <c r="K348" s="77"/>
      <c r="L348" s="77"/>
      <c r="M348" s="75">
        <f t="shared" si="16"/>
        <v>0</v>
      </c>
      <c r="O348" s="93" t="s">
        <v>466</v>
      </c>
    </row>
    <row r="349" spans="1:15" ht="45" x14ac:dyDescent="0.15">
      <c r="A349" s="68" t="s">
        <v>122</v>
      </c>
      <c r="B349" s="68" t="s">
        <v>123</v>
      </c>
      <c r="C349" s="69">
        <v>144</v>
      </c>
      <c r="D349" s="68" t="s">
        <v>7</v>
      </c>
      <c r="E349" s="70">
        <v>1</v>
      </c>
      <c r="F349" s="71" t="s">
        <v>356</v>
      </c>
      <c r="G349" s="67" t="s">
        <v>78</v>
      </c>
      <c r="H349" s="77"/>
      <c r="I349" s="77"/>
      <c r="J349" s="77"/>
      <c r="K349" s="77"/>
      <c r="L349" s="77"/>
      <c r="M349" s="75">
        <f t="shared" si="16"/>
        <v>0</v>
      </c>
      <c r="O349" s="93" t="s">
        <v>465</v>
      </c>
    </row>
    <row r="350" spans="1:15" ht="45" x14ac:dyDescent="0.15">
      <c r="A350" s="68" t="s">
        <v>86</v>
      </c>
      <c r="B350" s="68" t="s">
        <v>162</v>
      </c>
      <c r="C350" s="69">
        <v>3</v>
      </c>
      <c r="D350" s="68" t="s">
        <v>7</v>
      </c>
      <c r="E350" s="70">
        <v>3</v>
      </c>
      <c r="F350" s="71" t="s">
        <v>357</v>
      </c>
      <c r="G350" s="67" t="s">
        <v>78</v>
      </c>
      <c r="H350" s="77"/>
      <c r="I350" s="77"/>
      <c r="J350" s="77"/>
      <c r="K350" s="77"/>
      <c r="L350" s="77"/>
      <c r="M350" s="75">
        <f t="shared" si="16"/>
        <v>0</v>
      </c>
      <c r="O350" s="93" t="s">
        <v>466</v>
      </c>
    </row>
    <row r="351" spans="1:15" ht="45" x14ac:dyDescent="0.15">
      <c r="A351" s="68" t="s">
        <v>86</v>
      </c>
      <c r="B351" s="68" t="s">
        <v>170</v>
      </c>
      <c r="C351" s="69">
        <v>1</v>
      </c>
      <c r="D351" s="68" t="s">
        <v>7</v>
      </c>
      <c r="E351" s="70">
        <v>1</v>
      </c>
      <c r="F351" s="71" t="s">
        <v>358</v>
      </c>
      <c r="G351" s="67" t="s">
        <v>78</v>
      </c>
      <c r="H351" s="77"/>
      <c r="I351" s="77"/>
      <c r="J351" s="77"/>
      <c r="K351" s="77"/>
      <c r="L351" s="77"/>
      <c r="M351" s="75">
        <f t="shared" si="16"/>
        <v>0</v>
      </c>
      <c r="O351" s="93" t="s">
        <v>466</v>
      </c>
    </row>
    <row r="352" spans="1:15" ht="45" x14ac:dyDescent="0.15">
      <c r="A352" s="68" t="s">
        <v>86</v>
      </c>
      <c r="B352" s="68" t="s">
        <v>170</v>
      </c>
      <c r="C352" s="69">
        <v>1</v>
      </c>
      <c r="D352" s="68" t="s">
        <v>7</v>
      </c>
      <c r="E352" s="70">
        <v>1</v>
      </c>
      <c r="F352" s="71" t="s">
        <v>359</v>
      </c>
      <c r="G352" s="67" t="s">
        <v>78</v>
      </c>
      <c r="H352" s="77"/>
      <c r="I352" s="77"/>
      <c r="J352" s="77"/>
      <c r="K352" s="77"/>
      <c r="L352" s="77"/>
      <c r="M352" s="75">
        <f t="shared" si="16"/>
        <v>0</v>
      </c>
      <c r="O352" s="93" t="s">
        <v>466</v>
      </c>
    </row>
    <row r="353" spans="1:15" ht="45" x14ac:dyDescent="0.15">
      <c r="A353" s="68" t="s">
        <v>86</v>
      </c>
      <c r="B353" s="68" t="s">
        <v>170</v>
      </c>
      <c r="C353" s="69">
        <v>1</v>
      </c>
      <c r="D353" s="68" t="s">
        <v>7</v>
      </c>
      <c r="E353" s="70">
        <v>1</v>
      </c>
      <c r="F353" s="71" t="s">
        <v>359</v>
      </c>
      <c r="G353" s="67" t="s">
        <v>78</v>
      </c>
      <c r="H353" s="77"/>
      <c r="I353" s="77"/>
      <c r="J353" s="77"/>
      <c r="K353" s="77"/>
      <c r="L353" s="77"/>
      <c r="M353" s="75">
        <f t="shared" si="16"/>
        <v>0</v>
      </c>
      <c r="O353" s="93" t="s">
        <v>466</v>
      </c>
    </row>
    <row r="354" spans="1:15" ht="45" x14ac:dyDescent="0.15">
      <c r="A354" s="68" t="s">
        <v>86</v>
      </c>
      <c r="B354" s="68" t="s">
        <v>162</v>
      </c>
      <c r="C354" s="69">
        <v>3</v>
      </c>
      <c r="D354" s="68" t="s">
        <v>7</v>
      </c>
      <c r="E354" s="70">
        <v>1</v>
      </c>
      <c r="F354" s="71" t="s">
        <v>357</v>
      </c>
      <c r="G354" s="67" t="s">
        <v>78</v>
      </c>
      <c r="H354" s="77"/>
      <c r="I354" s="77"/>
      <c r="J354" s="77"/>
      <c r="K354" s="77"/>
      <c r="L354" s="77"/>
      <c r="M354" s="75">
        <f t="shared" si="16"/>
        <v>0</v>
      </c>
      <c r="O354" s="93" t="s">
        <v>466</v>
      </c>
    </row>
    <row r="355" spans="1:15" ht="45" x14ac:dyDescent="0.15">
      <c r="A355" s="68" t="s">
        <v>86</v>
      </c>
      <c r="B355" s="68" t="s">
        <v>160</v>
      </c>
      <c r="C355" s="69">
        <v>1</v>
      </c>
      <c r="D355" s="68" t="s">
        <v>7</v>
      </c>
      <c r="E355" s="70">
        <v>3</v>
      </c>
      <c r="F355" s="71" t="s">
        <v>161</v>
      </c>
      <c r="G355" s="67" t="s">
        <v>78</v>
      </c>
      <c r="H355" s="77"/>
      <c r="I355" s="77"/>
      <c r="J355" s="77"/>
      <c r="K355" s="77"/>
      <c r="L355" s="77"/>
      <c r="M355" s="75">
        <f t="shared" si="16"/>
        <v>0</v>
      </c>
      <c r="O355" s="93" t="s">
        <v>466</v>
      </c>
    </row>
    <row r="356" spans="1:15" ht="45" x14ac:dyDescent="0.15">
      <c r="A356" s="68" t="s">
        <v>360</v>
      </c>
      <c r="B356" s="68" t="s">
        <v>361</v>
      </c>
      <c r="C356" s="69">
        <v>1</v>
      </c>
      <c r="D356" s="68" t="s">
        <v>7</v>
      </c>
      <c r="E356" s="70">
        <v>2</v>
      </c>
      <c r="F356" s="71" t="s">
        <v>362</v>
      </c>
      <c r="G356" s="67" t="s">
        <v>78</v>
      </c>
      <c r="H356" s="77"/>
      <c r="I356" s="77"/>
      <c r="J356" s="77"/>
      <c r="K356" s="77"/>
      <c r="L356" s="77"/>
      <c r="M356" s="75">
        <f t="shared" si="16"/>
        <v>0</v>
      </c>
      <c r="O356" s="93" t="s">
        <v>466</v>
      </c>
    </row>
    <row r="357" spans="1:15" ht="45" x14ac:dyDescent="0.15">
      <c r="A357" s="68" t="s">
        <v>128</v>
      </c>
      <c r="B357" s="68" t="s">
        <v>129</v>
      </c>
      <c r="C357" s="69">
        <v>1</v>
      </c>
      <c r="D357" s="68" t="s">
        <v>7</v>
      </c>
      <c r="E357" s="70">
        <v>1</v>
      </c>
      <c r="F357" s="71" t="s">
        <v>363</v>
      </c>
      <c r="G357" s="67" t="s">
        <v>78</v>
      </c>
      <c r="H357" s="77"/>
      <c r="I357" s="77"/>
      <c r="J357" s="77"/>
      <c r="K357" s="77"/>
      <c r="L357" s="77"/>
      <c r="M357" s="75">
        <f t="shared" si="16"/>
        <v>0</v>
      </c>
      <c r="O357" s="93" t="s">
        <v>466</v>
      </c>
    </row>
    <row r="358" spans="1:15" ht="45" x14ac:dyDescent="0.15">
      <c r="A358" s="68" t="s">
        <v>91</v>
      </c>
      <c r="B358" s="68" t="s">
        <v>136</v>
      </c>
      <c r="C358" s="69">
        <v>1</v>
      </c>
      <c r="D358" s="68" t="s">
        <v>7</v>
      </c>
      <c r="E358" s="70">
        <v>3</v>
      </c>
      <c r="F358" s="71" t="s">
        <v>141</v>
      </c>
      <c r="G358" s="67" t="s">
        <v>78</v>
      </c>
      <c r="H358" s="77"/>
      <c r="I358" s="77"/>
      <c r="J358" s="77"/>
      <c r="K358" s="77"/>
      <c r="L358" s="77"/>
      <c r="M358" s="75">
        <f t="shared" si="16"/>
        <v>0</v>
      </c>
      <c r="O358" s="93" t="s">
        <v>466</v>
      </c>
    </row>
    <row r="359" spans="1:15" ht="45" x14ac:dyDescent="0.15">
      <c r="A359" s="68" t="s">
        <v>91</v>
      </c>
      <c r="B359" s="68" t="s">
        <v>136</v>
      </c>
      <c r="C359" s="69">
        <v>2</v>
      </c>
      <c r="D359" s="68" t="s">
        <v>7</v>
      </c>
      <c r="E359" s="70">
        <v>3</v>
      </c>
      <c r="F359" s="71" t="s">
        <v>243</v>
      </c>
      <c r="G359" s="67" t="s">
        <v>78</v>
      </c>
      <c r="H359" s="77"/>
      <c r="I359" s="77"/>
      <c r="J359" s="77"/>
      <c r="K359" s="77"/>
      <c r="L359" s="77"/>
      <c r="M359" s="75">
        <f t="shared" si="16"/>
        <v>0</v>
      </c>
      <c r="O359" s="93" t="s">
        <v>466</v>
      </c>
    </row>
    <row r="360" spans="1:15" ht="45" x14ac:dyDescent="0.15">
      <c r="A360" s="68" t="s">
        <v>91</v>
      </c>
      <c r="B360" s="68" t="s">
        <v>175</v>
      </c>
      <c r="C360" s="69">
        <v>1</v>
      </c>
      <c r="D360" s="68" t="s">
        <v>7</v>
      </c>
      <c r="E360" s="70">
        <v>1</v>
      </c>
      <c r="F360" s="71" t="s">
        <v>364</v>
      </c>
      <c r="G360" s="67" t="s">
        <v>78</v>
      </c>
      <c r="H360" s="77"/>
      <c r="I360" s="77"/>
      <c r="J360" s="77"/>
      <c r="K360" s="77"/>
      <c r="L360" s="77"/>
      <c r="M360" s="75">
        <f t="shared" si="16"/>
        <v>0</v>
      </c>
      <c r="O360" s="93" t="s">
        <v>466</v>
      </c>
    </row>
    <row r="361" spans="1:15" ht="45" x14ac:dyDescent="0.15">
      <c r="A361" s="68" t="s">
        <v>91</v>
      </c>
      <c r="B361" s="68" t="s">
        <v>136</v>
      </c>
      <c r="C361" s="69">
        <v>8</v>
      </c>
      <c r="D361" s="68" t="s">
        <v>7</v>
      </c>
      <c r="E361" s="70">
        <v>3</v>
      </c>
      <c r="F361" s="71" t="s">
        <v>274</v>
      </c>
      <c r="G361" s="67" t="s">
        <v>78</v>
      </c>
      <c r="H361" s="77"/>
      <c r="I361" s="77"/>
      <c r="J361" s="77"/>
      <c r="K361" s="77"/>
      <c r="L361" s="77"/>
      <c r="M361" s="75">
        <f t="shared" si="16"/>
        <v>0</v>
      </c>
      <c r="O361" s="93" t="s">
        <v>466</v>
      </c>
    </row>
    <row r="362" spans="1:15" ht="45" x14ac:dyDescent="0.15">
      <c r="A362" s="68" t="s">
        <v>10</v>
      </c>
      <c r="B362" s="68" t="s">
        <v>23</v>
      </c>
      <c r="C362" s="69">
        <v>60</v>
      </c>
      <c r="D362" s="68" t="s">
        <v>9</v>
      </c>
      <c r="E362" s="70">
        <v>1</v>
      </c>
      <c r="F362" s="71"/>
      <c r="G362" s="67" t="s">
        <v>78</v>
      </c>
      <c r="H362" s="77"/>
      <c r="I362" s="77"/>
      <c r="J362" s="77"/>
      <c r="K362" s="77"/>
      <c r="L362" s="77"/>
      <c r="M362" s="75">
        <f t="shared" si="16"/>
        <v>0</v>
      </c>
      <c r="O362" s="93" t="s">
        <v>465</v>
      </c>
    </row>
    <row r="363" spans="1:15" ht="45" x14ac:dyDescent="0.15">
      <c r="A363" s="68" t="s">
        <v>97</v>
      </c>
      <c r="B363" s="68" t="s">
        <v>220</v>
      </c>
      <c r="C363" s="69">
        <v>2</v>
      </c>
      <c r="D363" s="68" t="s">
        <v>7</v>
      </c>
      <c r="E363" s="70">
        <v>2</v>
      </c>
      <c r="F363" s="71" t="s">
        <v>365</v>
      </c>
      <c r="G363" s="67" t="s">
        <v>78</v>
      </c>
      <c r="H363" s="77"/>
      <c r="I363" s="77"/>
      <c r="J363" s="77"/>
      <c r="K363" s="77"/>
      <c r="L363" s="77"/>
      <c r="M363" s="75">
        <f t="shared" si="16"/>
        <v>0</v>
      </c>
      <c r="O363" s="93" t="s">
        <v>466</v>
      </c>
    </row>
    <row r="364" spans="1:15" ht="45" x14ac:dyDescent="0.15">
      <c r="A364" s="68" t="s">
        <v>97</v>
      </c>
      <c r="B364" s="68" t="s">
        <v>98</v>
      </c>
      <c r="C364" s="69">
        <v>1</v>
      </c>
      <c r="D364" s="68" t="s">
        <v>7</v>
      </c>
      <c r="E364" s="70">
        <v>1</v>
      </c>
      <c r="F364" s="71" t="s">
        <v>366</v>
      </c>
      <c r="G364" s="67" t="s">
        <v>78</v>
      </c>
      <c r="H364" s="77"/>
      <c r="I364" s="77"/>
      <c r="J364" s="77"/>
      <c r="K364" s="77"/>
      <c r="L364" s="77"/>
      <c r="M364" s="75">
        <f t="shared" si="16"/>
        <v>0</v>
      </c>
      <c r="O364" s="93" t="s">
        <v>466</v>
      </c>
    </row>
    <row r="365" spans="1:15" ht="45" x14ac:dyDescent="0.15">
      <c r="A365" s="68" t="s">
        <v>97</v>
      </c>
      <c r="B365" s="68" t="s">
        <v>220</v>
      </c>
      <c r="C365" s="69">
        <v>1</v>
      </c>
      <c r="D365" s="68" t="s">
        <v>7</v>
      </c>
      <c r="E365" s="70">
        <v>1</v>
      </c>
      <c r="F365" s="71" t="s">
        <v>367</v>
      </c>
      <c r="G365" s="67" t="s">
        <v>78</v>
      </c>
      <c r="H365" s="77"/>
      <c r="I365" s="77"/>
      <c r="J365" s="77"/>
      <c r="K365" s="77"/>
      <c r="L365" s="77"/>
      <c r="M365" s="75">
        <f t="shared" si="16"/>
        <v>0</v>
      </c>
      <c r="O365" s="93" t="s">
        <v>466</v>
      </c>
    </row>
    <row r="366" spans="1:15" ht="45" x14ac:dyDescent="0.15">
      <c r="A366" s="68" t="s">
        <v>97</v>
      </c>
      <c r="B366" s="68" t="s">
        <v>220</v>
      </c>
      <c r="C366" s="69">
        <v>2</v>
      </c>
      <c r="D366" s="68" t="s">
        <v>7</v>
      </c>
      <c r="E366" s="70">
        <v>1</v>
      </c>
      <c r="F366" s="71" t="s">
        <v>368</v>
      </c>
      <c r="G366" s="67" t="s">
        <v>78</v>
      </c>
      <c r="H366" s="77"/>
      <c r="I366" s="77"/>
      <c r="J366" s="77"/>
      <c r="K366" s="77"/>
      <c r="L366" s="77"/>
      <c r="M366" s="75">
        <f t="shared" si="16"/>
        <v>0</v>
      </c>
      <c r="O366" s="93" t="s">
        <v>466</v>
      </c>
    </row>
    <row r="367" spans="1:15" ht="45" x14ac:dyDescent="0.15">
      <c r="A367" s="68" t="s">
        <v>97</v>
      </c>
      <c r="B367" s="68" t="s">
        <v>144</v>
      </c>
      <c r="C367" s="69">
        <v>5</v>
      </c>
      <c r="D367" s="68" t="s">
        <v>7</v>
      </c>
      <c r="E367" s="70">
        <v>3</v>
      </c>
      <c r="F367" s="71" t="s">
        <v>369</v>
      </c>
      <c r="G367" s="67" t="s">
        <v>78</v>
      </c>
      <c r="H367" s="77"/>
      <c r="I367" s="77"/>
      <c r="J367" s="77"/>
      <c r="K367" s="77"/>
      <c r="L367" s="77"/>
      <c r="M367" s="75">
        <f t="shared" si="16"/>
        <v>0</v>
      </c>
      <c r="O367" s="93" t="s">
        <v>466</v>
      </c>
    </row>
    <row r="368" spans="1:15" ht="45" x14ac:dyDescent="0.15">
      <c r="A368" s="68" t="s">
        <v>97</v>
      </c>
      <c r="B368" s="68" t="s">
        <v>144</v>
      </c>
      <c r="C368" s="69">
        <v>1</v>
      </c>
      <c r="D368" s="68" t="s">
        <v>7</v>
      </c>
      <c r="E368" s="70">
        <v>1</v>
      </c>
      <c r="F368" s="71" t="s">
        <v>370</v>
      </c>
      <c r="G368" s="67" t="s">
        <v>78</v>
      </c>
      <c r="H368" s="77"/>
      <c r="I368" s="77"/>
      <c r="J368" s="77"/>
      <c r="K368" s="77"/>
      <c r="L368" s="77"/>
      <c r="M368" s="75">
        <f t="shared" si="16"/>
        <v>0</v>
      </c>
      <c r="O368" s="93" t="s">
        <v>466</v>
      </c>
    </row>
    <row r="369" spans="1:15" ht="45" x14ac:dyDescent="0.15">
      <c r="A369" s="68" t="s">
        <v>97</v>
      </c>
      <c r="B369" s="68" t="s">
        <v>144</v>
      </c>
      <c r="C369" s="69">
        <v>3</v>
      </c>
      <c r="D369" s="68" t="s">
        <v>7</v>
      </c>
      <c r="E369" s="70">
        <v>1</v>
      </c>
      <c r="F369" s="71" t="s">
        <v>371</v>
      </c>
      <c r="G369" s="67" t="s">
        <v>78</v>
      </c>
      <c r="H369" s="77"/>
      <c r="I369" s="77"/>
      <c r="J369" s="77"/>
      <c r="K369" s="77"/>
      <c r="L369" s="77"/>
      <c r="M369" s="75">
        <f t="shared" si="16"/>
        <v>0</v>
      </c>
      <c r="O369" s="93" t="s">
        <v>466</v>
      </c>
    </row>
    <row r="370" spans="1:15" ht="45" x14ac:dyDescent="0.15">
      <c r="A370" s="68" t="s">
        <v>184</v>
      </c>
      <c r="B370" s="68" t="s">
        <v>372</v>
      </c>
      <c r="C370" s="69">
        <v>1</v>
      </c>
      <c r="D370" s="68" t="s">
        <v>7</v>
      </c>
      <c r="E370" s="70">
        <v>3</v>
      </c>
      <c r="F370" s="71" t="s">
        <v>373</v>
      </c>
      <c r="G370" s="67" t="s">
        <v>78</v>
      </c>
      <c r="H370" s="77"/>
      <c r="I370" s="77"/>
      <c r="J370" s="77"/>
      <c r="K370" s="77"/>
      <c r="L370" s="77"/>
      <c r="M370" s="75">
        <f t="shared" si="16"/>
        <v>0</v>
      </c>
      <c r="O370" s="93" t="s">
        <v>465</v>
      </c>
    </row>
    <row r="371" spans="1:15" x14ac:dyDescent="0.15">
      <c r="A371" s="60"/>
      <c r="B371" s="68" t="s">
        <v>71</v>
      </c>
      <c r="C371" s="67"/>
      <c r="D371" s="67"/>
      <c r="E371" s="67"/>
      <c r="F371" s="67"/>
      <c r="G371" s="67"/>
      <c r="H371" s="75">
        <f t="shared" ref="H371:M371" si="17">SUM(H321:H370)</f>
        <v>0</v>
      </c>
      <c r="I371" s="75">
        <f t="shared" si="17"/>
        <v>0</v>
      </c>
      <c r="J371" s="75">
        <f t="shared" si="17"/>
        <v>0</v>
      </c>
      <c r="K371" s="75">
        <f t="shared" si="17"/>
        <v>0</v>
      </c>
      <c r="L371" s="75">
        <f t="shared" si="17"/>
        <v>0</v>
      </c>
      <c r="M371" s="78">
        <f t="shared" si="17"/>
        <v>0</v>
      </c>
    </row>
    <row r="373" spans="1:15" x14ac:dyDescent="0.15">
      <c r="A373" s="89" t="s">
        <v>443</v>
      </c>
      <c r="B373" s="84"/>
      <c r="C373" s="85"/>
      <c r="D373" s="84"/>
      <c r="E373" s="86"/>
      <c r="F373" s="87"/>
      <c r="G373" s="88"/>
      <c r="H373" s="75">
        <f t="shared" ref="H373:M373" si="18">H20+H57+H106+H144+H190+H225+H265+H318+H371</f>
        <v>0</v>
      </c>
      <c r="I373" s="75">
        <f t="shared" si="18"/>
        <v>0</v>
      </c>
      <c r="J373" s="75">
        <f t="shared" si="18"/>
        <v>0</v>
      </c>
      <c r="K373" s="75">
        <f t="shared" si="18"/>
        <v>0</v>
      </c>
      <c r="L373" s="75">
        <f t="shared" si="18"/>
        <v>0</v>
      </c>
      <c r="M373" s="78">
        <f t="shared" si="18"/>
        <v>0</v>
      </c>
    </row>
  </sheetData>
  <phoneticPr fontId="20" type="noConversion"/>
  <pageMargins left="0.19685039370078741" right="0.19685039370078741" top="0.19685039370078741" bottom="0.19685039370078741" header="0.31496062992125984" footer="0.31496062992125984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DC7FD-54B0-4953-9642-CEBECDEEEFF9}">
  <dimension ref="C3:I16"/>
  <sheetViews>
    <sheetView workbookViewId="0">
      <selection activeCell="C3" sqref="C3"/>
    </sheetView>
  </sheetViews>
  <sheetFormatPr defaultRowHeight="15" x14ac:dyDescent="0.25"/>
  <cols>
    <col min="3" max="3" width="53.140625" bestFit="1" customWidth="1"/>
    <col min="4" max="8" width="12.5703125" bestFit="1" customWidth="1"/>
    <col min="9" max="9" width="14.140625" bestFit="1" customWidth="1"/>
  </cols>
  <sheetData>
    <row r="3" spans="3:9" x14ac:dyDescent="0.25">
      <c r="C3" s="16" t="s">
        <v>444</v>
      </c>
    </row>
    <row r="4" spans="3:9" x14ac:dyDescent="0.25">
      <c r="C4" s="1"/>
      <c r="D4" s="1"/>
      <c r="E4" s="1"/>
      <c r="F4" s="1"/>
      <c r="G4" s="1"/>
      <c r="H4" s="1"/>
      <c r="I4" s="1"/>
    </row>
    <row r="5" spans="3:9" ht="15.75" thickBot="1" x14ac:dyDescent="0.3">
      <c r="C5" s="1"/>
      <c r="D5" s="1"/>
      <c r="E5" s="1"/>
      <c r="F5" s="1"/>
      <c r="G5" s="1"/>
      <c r="H5" s="1"/>
      <c r="I5" s="8" t="s">
        <v>445</v>
      </c>
    </row>
    <row r="6" spans="3:9" ht="32.25" thickBot="1" x14ac:dyDescent="0.55000000000000004">
      <c r="C6" s="9" t="s">
        <v>38</v>
      </c>
      <c r="D6" s="9" t="s">
        <v>446</v>
      </c>
      <c r="E6" s="9" t="s">
        <v>447</v>
      </c>
      <c r="F6" s="9" t="s">
        <v>448</v>
      </c>
      <c r="G6" s="9" t="s">
        <v>449</v>
      </c>
      <c r="H6" s="9" t="s">
        <v>450</v>
      </c>
      <c r="I6" s="10">
        <f>SUM(I8:I16)</f>
        <v>0</v>
      </c>
    </row>
    <row r="7" spans="3:9" ht="15.75" thickBot="1" x14ac:dyDescent="0.3">
      <c r="C7" s="1"/>
      <c r="D7" s="1"/>
      <c r="E7" s="1"/>
      <c r="F7" s="1"/>
      <c r="G7" s="1"/>
      <c r="H7" s="1"/>
      <c r="I7" s="1"/>
    </row>
    <row r="8" spans="3:9" ht="19.5" thickBot="1" x14ac:dyDescent="0.3">
      <c r="C8" s="11" t="s">
        <v>13</v>
      </c>
      <c r="D8" s="90"/>
      <c r="E8" s="90"/>
      <c r="F8" s="90"/>
      <c r="G8" s="90"/>
      <c r="H8" s="90"/>
      <c r="I8" s="12">
        <f>SUM(D8:H8)</f>
        <v>0</v>
      </c>
    </row>
    <row r="9" spans="3:9" ht="19.5" thickBot="1" x14ac:dyDescent="0.3">
      <c r="C9" s="11" t="s">
        <v>19</v>
      </c>
      <c r="D9" s="90"/>
      <c r="E9" s="90"/>
      <c r="F9" s="90"/>
      <c r="G9" s="90"/>
      <c r="H9" s="90"/>
      <c r="I9" s="12">
        <f t="shared" ref="I9:I16" si="0">SUM(D9:H9)</f>
        <v>0</v>
      </c>
    </row>
    <row r="10" spans="3:9" ht="19.5" thickBot="1" x14ac:dyDescent="0.3">
      <c r="C10" s="11" t="s">
        <v>22</v>
      </c>
      <c r="D10" s="90"/>
      <c r="E10" s="90"/>
      <c r="F10" s="90"/>
      <c r="G10" s="90"/>
      <c r="H10" s="90"/>
      <c r="I10" s="12">
        <f t="shared" si="0"/>
        <v>0</v>
      </c>
    </row>
    <row r="11" spans="3:9" ht="19.5" thickBot="1" x14ac:dyDescent="0.3">
      <c r="C11" s="11" t="s">
        <v>25</v>
      </c>
      <c r="D11" s="90"/>
      <c r="E11" s="90"/>
      <c r="F11" s="90"/>
      <c r="G11" s="90"/>
      <c r="H11" s="90"/>
      <c r="I11" s="12">
        <f t="shared" si="0"/>
        <v>0</v>
      </c>
    </row>
    <row r="12" spans="3:9" ht="19.5" thickBot="1" x14ac:dyDescent="0.3">
      <c r="C12" s="11" t="s">
        <v>68</v>
      </c>
      <c r="D12" s="90"/>
      <c r="E12" s="90"/>
      <c r="F12" s="90"/>
      <c r="G12" s="90"/>
      <c r="H12" s="90"/>
      <c r="I12" s="12">
        <f t="shared" si="0"/>
        <v>0</v>
      </c>
    </row>
    <row r="13" spans="3:9" ht="19.5" thickBot="1" x14ac:dyDescent="0.3">
      <c r="C13" s="11" t="s">
        <v>27</v>
      </c>
      <c r="D13" s="90"/>
      <c r="E13" s="90"/>
      <c r="F13" s="90"/>
      <c r="G13" s="90"/>
      <c r="H13" s="90"/>
      <c r="I13" s="12">
        <f t="shared" si="0"/>
        <v>0</v>
      </c>
    </row>
    <row r="14" spans="3:9" ht="19.5" thickBot="1" x14ac:dyDescent="0.3">
      <c r="C14" s="11" t="s">
        <v>28</v>
      </c>
      <c r="D14" s="90"/>
      <c r="E14" s="90"/>
      <c r="F14" s="90"/>
      <c r="G14" s="90"/>
      <c r="H14" s="90"/>
      <c r="I14" s="12">
        <f t="shared" si="0"/>
        <v>0</v>
      </c>
    </row>
    <row r="15" spans="3:9" ht="19.5" thickBot="1" x14ac:dyDescent="0.3">
      <c r="C15" s="11" t="s">
        <v>32</v>
      </c>
      <c r="D15" s="90"/>
      <c r="E15" s="90"/>
      <c r="F15" s="90"/>
      <c r="G15" s="90"/>
      <c r="H15" s="90"/>
      <c r="I15" s="12">
        <f t="shared" si="0"/>
        <v>0</v>
      </c>
    </row>
    <row r="16" spans="3:9" ht="19.5" thickBot="1" x14ac:dyDescent="0.3">
      <c r="C16" s="11" t="s">
        <v>33</v>
      </c>
      <c r="D16" s="90"/>
      <c r="E16" s="90"/>
      <c r="F16" s="90"/>
      <c r="G16" s="90"/>
      <c r="H16" s="90"/>
      <c r="I16" s="12">
        <f t="shared" si="0"/>
        <v>0</v>
      </c>
    </row>
  </sheetData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84E9-3163-4A56-AEB3-D2C546D66955}">
  <dimension ref="A1:F30"/>
  <sheetViews>
    <sheetView tabSelected="1" workbookViewId="0">
      <selection activeCell="F24" sqref="F24"/>
    </sheetView>
  </sheetViews>
  <sheetFormatPr defaultRowHeight="15" x14ac:dyDescent="0.25"/>
  <cols>
    <col min="1" max="1" width="19" customWidth="1"/>
    <col min="2" max="2" width="18.140625" customWidth="1"/>
    <col min="3" max="3" width="36.5703125" bestFit="1" customWidth="1"/>
    <col min="4" max="4" width="17.5703125" customWidth="1"/>
    <col min="5" max="5" width="13.5703125" bestFit="1" customWidth="1"/>
    <col min="6" max="6" width="13.28515625" bestFit="1" customWidth="1"/>
  </cols>
  <sheetData>
    <row r="1" spans="1:6" ht="18.75" x14ac:dyDescent="0.3">
      <c r="A1" s="94" t="s">
        <v>39</v>
      </c>
      <c r="B1" s="95"/>
      <c r="C1" s="95"/>
      <c r="D1" s="13"/>
      <c r="E1" s="14"/>
      <c r="F1" s="13"/>
    </row>
    <row r="2" spans="1:6" ht="18.75" x14ac:dyDescent="0.3">
      <c r="A2" s="15"/>
      <c r="B2" s="15"/>
      <c r="C2" s="15"/>
      <c r="D2" s="13"/>
      <c r="E2" s="14"/>
      <c r="F2" s="13"/>
    </row>
    <row r="3" spans="1:6" x14ac:dyDescent="0.25">
      <c r="A3" s="16" t="s">
        <v>40</v>
      </c>
      <c r="B3" s="17"/>
      <c r="C3" s="17"/>
      <c r="D3" s="17"/>
      <c r="E3" s="17"/>
      <c r="F3" s="17"/>
    </row>
    <row r="4" spans="1:6" x14ac:dyDescent="0.25">
      <c r="A4" s="17"/>
      <c r="B4" s="17"/>
      <c r="C4" s="17"/>
      <c r="D4" s="17"/>
      <c r="E4" s="17"/>
      <c r="F4" s="17"/>
    </row>
    <row r="5" spans="1:6" ht="38.25" x14ac:dyDescent="0.25">
      <c r="A5" s="18" t="s">
        <v>41</v>
      </c>
      <c r="B5" s="19" t="s">
        <v>42</v>
      </c>
      <c r="C5" s="20" t="s">
        <v>43</v>
      </c>
      <c r="D5" s="21" t="s">
        <v>44</v>
      </c>
      <c r="E5" s="19" t="s">
        <v>45</v>
      </c>
      <c r="F5" s="22" t="s">
        <v>46</v>
      </c>
    </row>
    <row r="6" spans="1:6" ht="25.5" x14ac:dyDescent="0.25">
      <c r="A6" s="23" t="s">
        <v>47</v>
      </c>
      <c r="B6" s="24" t="s">
        <v>48</v>
      </c>
      <c r="C6" s="48" t="s">
        <v>49</v>
      </c>
      <c r="D6" s="25"/>
      <c r="E6" s="26">
        <v>24</v>
      </c>
      <c r="F6" s="27">
        <f>E6*D6</f>
        <v>0</v>
      </c>
    </row>
    <row r="7" spans="1:6" ht="25.5" x14ac:dyDescent="0.25">
      <c r="A7" s="23" t="s">
        <v>50</v>
      </c>
      <c r="B7" s="24" t="s">
        <v>51</v>
      </c>
      <c r="C7" s="48" t="s">
        <v>52</v>
      </c>
      <c r="D7" s="25"/>
      <c r="E7" s="26">
        <v>40</v>
      </c>
      <c r="F7" s="27">
        <f t="shared" ref="F7:F9" si="0">E7*D7</f>
        <v>0</v>
      </c>
    </row>
    <row r="8" spans="1:6" ht="38.25" x14ac:dyDescent="0.25">
      <c r="A8" s="23" t="s">
        <v>53</v>
      </c>
      <c r="B8" s="24" t="s">
        <v>451</v>
      </c>
      <c r="C8" s="48" t="s">
        <v>54</v>
      </c>
      <c r="D8" s="25"/>
      <c r="E8" s="26">
        <v>24</v>
      </c>
      <c r="F8" s="27">
        <f t="shared" si="0"/>
        <v>0</v>
      </c>
    </row>
    <row r="9" spans="1:6" ht="25.5" x14ac:dyDescent="0.25">
      <c r="A9" s="23" t="s">
        <v>73</v>
      </c>
      <c r="B9" s="24" t="s">
        <v>464</v>
      </c>
      <c r="C9" s="48" t="s">
        <v>452</v>
      </c>
      <c r="D9" s="25"/>
      <c r="E9" s="26">
        <v>720</v>
      </c>
      <c r="F9" s="27">
        <f t="shared" si="0"/>
        <v>0</v>
      </c>
    </row>
    <row r="10" spans="1:6" x14ac:dyDescent="0.25">
      <c r="A10" s="28"/>
      <c r="B10" s="28"/>
      <c r="C10" s="28"/>
      <c r="D10" s="29" t="s">
        <v>55</v>
      </c>
      <c r="E10" s="30"/>
      <c r="F10" s="31">
        <f>SUM(F6:F9)</f>
        <v>0</v>
      </c>
    </row>
    <row r="11" spans="1:6" x14ac:dyDescent="0.25">
      <c r="A11" s="32"/>
      <c r="B11" s="32"/>
      <c r="C11" s="32"/>
      <c r="D11" s="17"/>
      <c r="E11" s="17"/>
      <c r="F11" s="17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33" t="s">
        <v>453</v>
      </c>
      <c r="B13" s="34"/>
      <c r="C13" s="34" t="s">
        <v>56</v>
      </c>
      <c r="D13" s="34" t="s">
        <v>57</v>
      </c>
      <c r="E13" s="34" t="s">
        <v>454</v>
      </c>
      <c r="F13" s="35" t="s">
        <v>46</v>
      </c>
    </row>
    <row r="14" spans="1:6" x14ac:dyDescent="0.25">
      <c r="A14" s="23" t="s">
        <v>455</v>
      </c>
      <c r="B14" s="24" t="s">
        <v>456</v>
      </c>
      <c r="C14" s="24"/>
      <c r="D14" s="24"/>
      <c r="E14" s="27">
        <v>40000</v>
      </c>
      <c r="F14" s="91">
        <f>E14</f>
        <v>40000</v>
      </c>
    </row>
    <row r="15" spans="1:6" ht="38.25" x14ac:dyDescent="0.25">
      <c r="A15" s="23" t="s">
        <v>455</v>
      </c>
      <c r="B15" s="24" t="s">
        <v>457</v>
      </c>
      <c r="C15" s="49" t="s">
        <v>72</v>
      </c>
      <c r="D15" s="36"/>
      <c r="E15" s="27">
        <v>40000</v>
      </c>
      <c r="F15" s="46">
        <f>0-F10*D15</f>
        <v>0</v>
      </c>
    </row>
    <row r="16" spans="1:6" x14ac:dyDescent="0.25">
      <c r="A16" s="28"/>
      <c r="B16" s="28"/>
      <c r="C16" s="28"/>
      <c r="D16" s="29" t="s">
        <v>458</v>
      </c>
      <c r="E16" s="30"/>
      <c r="F16" s="47">
        <f>SUM(F14:F15)</f>
        <v>40000</v>
      </c>
    </row>
    <row r="17" spans="1:6" x14ac:dyDescent="0.25">
      <c r="A17" s="32"/>
      <c r="B17" s="32"/>
      <c r="C17" s="32"/>
      <c r="D17" s="32"/>
      <c r="E17" s="32"/>
      <c r="F17" s="32"/>
    </row>
    <row r="18" spans="1:6" x14ac:dyDescent="0.25">
      <c r="A18" s="32"/>
      <c r="B18" s="32"/>
      <c r="C18" s="32"/>
      <c r="D18" s="32"/>
      <c r="E18" s="32"/>
      <c r="F18" s="32"/>
    </row>
    <row r="19" spans="1:6" x14ac:dyDescent="0.25">
      <c r="A19" s="33" t="s">
        <v>58</v>
      </c>
      <c r="B19" s="34"/>
      <c r="C19" s="34" t="s">
        <v>56</v>
      </c>
      <c r="D19" s="34" t="s">
        <v>57</v>
      </c>
      <c r="E19" s="34" t="s">
        <v>459</v>
      </c>
      <c r="F19" s="35" t="s">
        <v>46</v>
      </c>
    </row>
    <row r="20" spans="1:6" x14ac:dyDescent="0.25">
      <c r="A20" s="37" t="s">
        <v>59</v>
      </c>
      <c r="B20" s="38" t="s">
        <v>460</v>
      </c>
      <c r="C20" s="49" t="s">
        <v>461</v>
      </c>
      <c r="D20" s="39"/>
      <c r="E20" s="27">
        <v>5000</v>
      </c>
      <c r="F20" s="40">
        <f>F10*D20</f>
        <v>0</v>
      </c>
    </row>
    <row r="21" spans="1:6" x14ac:dyDescent="0.25">
      <c r="A21" s="37" t="s">
        <v>60</v>
      </c>
      <c r="B21" s="38" t="s">
        <v>61</v>
      </c>
      <c r="C21" s="49" t="s">
        <v>461</v>
      </c>
      <c r="D21" s="39"/>
      <c r="E21" s="27">
        <v>2000</v>
      </c>
      <c r="F21" s="40">
        <f>F10*D21</f>
        <v>0</v>
      </c>
    </row>
    <row r="22" spans="1:6" x14ac:dyDescent="0.25">
      <c r="A22" s="37" t="s">
        <v>62</v>
      </c>
      <c r="B22" s="38" t="s">
        <v>63</v>
      </c>
      <c r="C22" s="49" t="s">
        <v>461</v>
      </c>
      <c r="D22" s="39"/>
      <c r="E22" s="27">
        <v>10000</v>
      </c>
      <c r="F22" s="40">
        <f>F10*D22</f>
        <v>0</v>
      </c>
    </row>
    <row r="23" spans="1:6" x14ac:dyDescent="0.25">
      <c r="A23" s="37" t="s">
        <v>64</v>
      </c>
      <c r="B23" s="38" t="s">
        <v>65</v>
      </c>
      <c r="C23" s="50"/>
      <c r="D23" s="39"/>
      <c r="E23" s="24" t="s">
        <v>462</v>
      </c>
      <c r="F23" s="40">
        <f>(F10+F20+F21+F22)*D23</f>
        <v>0</v>
      </c>
    </row>
    <row r="24" spans="1:6" x14ac:dyDescent="0.25">
      <c r="A24" s="28"/>
      <c r="B24" s="28"/>
      <c r="C24" s="28"/>
      <c r="D24" s="29" t="s">
        <v>66</v>
      </c>
      <c r="E24" s="30"/>
      <c r="F24" s="31">
        <f>SUM(F20:F23)</f>
        <v>0</v>
      </c>
    </row>
    <row r="25" spans="1:6" x14ac:dyDescent="0.25">
      <c r="A25" s="17"/>
      <c r="B25" s="32"/>
      <c r="C25" s="32"/>
      <c r="D25" s="17"/>
      <c r="E25" s="17"/>
      <c r="F25" s="17"/>
    </row>
    <row r="26" spans="1:6" x14ac:dyDescent="0.25">
      <c r="A26" s="32"/>
      <c r="B26" s="32"/>
      <c r="C26" s="32"/>
      <c r="D26" s="32"/>
      <c r="E26" s="32"/>
      <c r="F26" s="32"/>
    </row>
    <row r="27" spans="1:6" x14ac:dyDescent="0.25">
      <c r="A27" s="28"/>
      <c r="B27" s="28"/>
      <c r="C27" s="28"/>
      <c r="D27" s="17"/>
      <c r="E27" s="17"/>
      <c r="F27" s="17"/>
    </row>
    <row r="28" spans="1:6" ht="18.75" x14ac:dyDescent="0.25">
      <c r="A28" s="41"/>
      <c r="B28" s="41"/>
      <c r="C28" s="41"/>
      <c r="D28" s="42" t="s">
        <v>66</v>
      </c>
      <c r="E28" s="43"/>
      <c r="F28" s="44">
        <f>F10+F16+F24</f>
        <v>40000</v>
      </c>
    </row>
    <row r="29" spans="1:6" x14ac:dyDescent="0.25">
      <c r="A29" s="17"/>
      <c r="B29" s="32"/>
      <c r="C29" s="32"/>
      <c r="D29" s="32"/>
      <c r="E29" s="32"/>
      <c r="F29" s="32"/>
    </row>
    <row r="30" spans="1:6" x14ac:dyDescent="0.25">
      <c r="A30" s="45" t="s">
        <v>67</v>
      </c>
      <c r="B30" s="17"/>
      <c r="C30" s="17"/>
      <c r="D30" s="17"/>
      <c r="E30" s="17"/>
      <c r="F30" s="17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l n 4 4 U a W z Z 3 6 i A A A A 9 Q A A A B I A H A B D b 2 5 m a W c v U G F j a 2 F n Z S 5 4 b W w g o h g A K K A U A A A A A A A A A A A A A A A A A A A A A A A A A A A A h Y + x D o I w F E V / h X S n L e h A y K M M r m B M T I x r U y o 2 w s P Q Y v k 3 B z / J X x C j q J v j v e c M 9 9 6 v N 8 j H t g k u u r e m w 4 x E l J N A o + o q g 3 V G B n c I E 5 I L 2 E h 1 k r U O J h l t O t o q I 0 f n z i l j 3 n v q F 7 T r a x Z z H r F 9 W W z V U b e S f G T z X w 4 N W i d R a S J g 9 x o j Y p o s a c K n S c D m D k q D X x 5 P 7 E l / S l g N j R t 6 L b A J 1 w W w O Q J 7 X x A P U E s D B B Q A A g A I A J Z + O F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W f j h R K I p H u A 4 A A A A R A A A A E w A c A E Z v c m 1 1 b G F z L 1 N l Y 3 R p b 2 4 x L m 0 g o h g A K K A U A A A A A A A A A A A A A A A A A A A A A A A A A A A A K 0 5 N L s n M z 1 M I h t C G 1 g B Q S w E C L Q A U A A I A C A C W f j h R p b N n f q I A A A D 1 A A A A E g A A A A A A A A A A A A A A A A A A A A A A Q 2 9 u Z m l n L 1 B h Y 2 t h Z 2 U u e G 1 s U E s B A i 0 A F A A C A A g A l n 4 4 U Q / K 6 a u k A A A A 6 Q A A A B M A A A A A A A A A A A A A A A A A 7 g A A A F t D b 2 5 0 Z W 5 0 X 1 R 5 c G V z X S 5 4 b W x Q S w E C L Q A U A A I A C A C W f j h R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/ k F Z O z 7 r 0 a X n u F m / b 4 s Z g A A A A A C A A A A A A A Q Z g A A A A E A A C A A A A B d 0 / T g J R 1 u K B B p l U 8 V B w L s L v + 3 / w 8 8 1 r z 6 N Y S h H q d q 2 Q A A A A A O g A A A A A I A A C A A A A C i 0 O 1 T r S V 9 Q V 2 Y 1 H X T t v g m 3 3 Z m g M o + M z M o G 6 Q n x 1 g l f 1 A A A A A w E O R F n L O q 2 G S S D 8 n 6 z M N x H W s 6 C 5 3 W h W A y K i H I n i 9 p N P K 8 s Z 3 J Q o h E y n C f l S h I L X t w 9 o X j g l B J g 1 o 3 T Y r 1 5 R o K / / z S W D 5 V m Z 5 w A P v S 2 3 4 H g U A A A A B L i g 5 e y G N j I f j X J G a u T D y P 7 L z U G G e K E + 8 5 s 1 6 6 Q W q 1 d B Z v k 5 d 1 S V o a S h w B E 6 + P c S n U A P L n / N I b n l o 3 E A B a g j U m < / D a t a M a s h u p > 
</file>

<file path=customXml/itemProps1.xml><?xml version="1.0" encoding="utf-8"?>
<ds:datastoreItem xmlns:ds="http://schemas.openxmlformats.org/officeDocument/2006/customXml" ds:itemID="{86AADC95-0681-4FCD-8863-FC9425450F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 Onderhoud</vt:lpstr>
      <vt:lpstr>Preventief Onderhoud</vt:lpstr>
      <vt:lpstr>Correctief Onderhoud</vt:lpstr>
      <vt:lpstr>Vervangend Onderhoud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 Plus</dc:creator>
  <cp:lastModifiedBy>Wilbert Verrijt</cp:lastModifiedBy>
  <cp:lastPrinted>2020-09-24T11:07:15Z</cp:lastPrinted>
  <dcterms:created xsi:type="dcterms:W3CDTF">2020-03-23T14:01:59Z</dcterms:created>
  <dcterms:modified xsi:type="dcterms:W3CDTF">2021-07-21T13:57:08Z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